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F:\Downloads\Excel\Projects\Billionaires excel (semi-Fin)\"/>
    </mc:Choice>
  </mc:AlternateContent>
  <xr:revisionPtr revIDLastSave="0" documentId="13_ncr:1_{289CDB9F-58A3-4F17-8953-BCBD218E0429}" xr6:coauthVersionLast="47" xr6:coauthVersionMax="47" xr10:uidLastSave="{00000000-0000-0000-0000-000000000000}"/>
  <bookViews>
    <workbookView xWindow="-120" yWindow="-120" windowWidth="20730" windowHeight="11310" activeTab="3" xr2:uid="{00000000-000D-0000-FFFF-FFFF00000000}"/>
  </bookViews>
  <sheets>
    <sheet name="Data backup" sheetId="3" r:id="rId1"/>
    <sheet name="Data" sheetId="1" r:id="rId2"/>
    <sheet name="worksheet" sheetId="8" r:id="rId3"/>
    <sheet name="Dashboard" sheetId="9" r:id="rId4"/>
  </sheets>
  <definedNames>
    <definedName name="_xlnm._FilterDatabase" localSheetId="1" hidden="1">Data!$A$1:$X$476</definedName>
    <definedName name="Slicer_gender">#N/A</definedName>
    <definedName name="Slicer_selfMade">#N/A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3" i="8" l="1"/>
  <c r="F23" i="8"/>
  <c r="G23" i="8"/>
  <c r="M5" i="8" s="1"/>
  <c r="E24" i="8"/>
  <c r="F24" i="8"/>
  <c r="G24" i="8"/>
  <c r="M6" i="8" s="1"/>
  <c r="E25" i="8"/>
  <c r="F25" i="8"/>
  <c r="G25" i="8"/>
  <c r="M7" i="8" s="1"/>
  <c r="E26" i="8"/>
  <c r="F26" i="8"/>
  <c r="G26" i="8"/>
  <c r="M8" i="8" s="1"/>
  <c r="E27" i="8"/>
  <c r="F27" i="8"/>
  <c r="G27" i="8"/>
  <c r="M9" i="8" s="1"/>
  <c r="E28" i="8"/>
  <c r="F28" i="8"/>
  <c r="G28" i="8"/>
  <c r="M10" i="8" s="1"/>
  <c r="E29" i="8"/>
  <c r="F29" i="8"/>
  <c r="G29" i="8"/>
  <c r="M11" i="8" s="1"/>
  <c r="E30" i="8"/>
  <c r="F30" i="8"/>
  <c r="G30" i="8"/>
  <c r="M12" i="8" s="1"/>
  <c r="E31" i="8"/>
  <c r="F31" i="8"/>
  <c r="G31" i="8"/>
  <c r="M13" i="8" s="1"/>
  <c r="E32" i="8"/>
  <c r="F32" i="8"/>
  <c r="G32" i="8"/>
  <c r="M14" i="8" s="1"/>
  <c r="E33" i="8"/>
  <c r="F33" i="8"/>
  <c r="G33" i="8"/>
  <c r="M15" i="8" s="1"/>
  <c r="E34" i="8"/>
  <c r="F34" i="8"/>
  <c r="G34" i="8"/>
  <c r="M16" i="8" s="1"/>
  <c r="E35" i="8"/>
  <c r="F35" i="8"/>
  <c r="G35" i="8"/>
  <c r="M17" i="8" s="1"/>
  <c r="E36" i="8"/>
  <c r="F36" i="8"/>
  <c r="G36" i="8"/>
  <c r="M18" i="8" s="1"/>
  <c r="E37" i="8"/>
  <c r="F37" i="8"/>
  <c r="G37" i="8"/>
  <c r="M19" i="8" s="1"/>
  <c r="E38" i="8"/>
  <c r="F38" i="8"/>
  <c r="G38" i="8"/>
  <c r="M20" i="8" s="1"/>
  <c r="E39" i="8"/>
  <c r="F39" i="8"/>
  <c r="G39" i="8"/>
  <c r="M21" i="8" s="1"/>
  <c r="E40" i="8"/>
  <c r="F40" i="8"/>
  <c r="G40" i="8"/>
  <c r="F22" i="8"/>
  <c r="G22" i="8"/>
  <c r="M4" i="8" s="1"/>
  <c r="E22" i="8"/>
  <c r="J17" i="8"/>
  <c r="H17" i="8"/>
  <c r="E17" i="8"/>
  <c r="W2" i="1"/>
  <c r="X2" i="1"/>
  <c r="W3" i="1"/>
  <c r="X3" i="1"/>
  <c r="W4" i="1"/>
  <c r="X4" i="1"/>
  <c r="W5" i="1"/>
  <c r="X5" i="1"/>
  <c r="W6" i="1"/>
  <c r="X6" i="1"/>
  <c r="W7" i="1"/>
  <c r="X7" i="1"/>
  <c r="W8" i="1"/>
  <c r="X8" i="1"/>
  <c r="W9" i="1"/>
  <c r="X9" i="1"/>
  <c r="W10" i="1"/>
  <c r="X10" i="1"/>
  <c r="V10" i="1" s="1"/>
  <c r="W11" i="1"/>
  <c r="X11" i="1"/>
  <c r="W12" i="1"/>
  <c r="X12" i="1"/>
  <c r="W13" i="1"/>
  <c r="X13" i="1"/>
  <c r="W14" i="1"/>
  <c r="X14" i="1"/>
  <c r="W15" i="1"/>
  <c r="X15" i="1"/>
  <c r="W16" i="1"/>
  <c r="X16" i="1"/>
  <c r="W17" i="1"/>
  <c r="X17" i="1"/>
  <c r="W18" i="1"/>
  <c r="X18" i="1"/>
  <c r="W19" i="1"/>
  <c r="X19" i="1"/>
  <c r="W20" i="1"/>
  <c r="X20" i="1"/>
  <c r="W21" i="1"/>
  <c r="X21" i="1"/>
  <c r="W22" i="1"/>
  <c r="X22" i="1"/>
  <c r="V22" i="1" s="1"/>
  <c r="W23" i="1"/>
  <c r="X23" i="1"/>
  <c r="W24" i="1"/>
  <c r="X24" i="1"/>
  <c r="W25" i="1"/>
  <c r="X25" i="1"/>
  <c r="W26" i="1"/>
  <c r="X26" i="1"/>
  <c r="V26" i="1" s="1"/>
  <c r="W27" i="1"/>
  <c r="X27" i="1"/>
  <c r="W28" i="1"/>
  <c r="X28" i="1"/>
  <c r="W29" i="1"/>
  <c r="X29" i="1"/>
  <c r="W30" i="1"/>
  <c r="X30" i="1"/>
  <c r="V30" i="1" s="1"/>
  <c r="W31" i="1"/>
  <c r="X31" i="1"/>
  <c r="W32" i="1"/>
  <c r="X32" i="1"/>
  <c r="W33" i="1"/>
  <c r="X33" i="1"/>
  <c r="W34" i="1"/>
  <c r="X34" i="1"/>
  <c r="W35" i="1"/>
  <c r="X35" i="1"/>
  <c r="W36" i="1"/>
  <c r="X36" i="1"/>
  <c r="W37" i="1"/>
  <c r="X37" i="1"/>
  <c r="W38" i="1"/>
  <c r="X38" i="1"/>
  <c r="V38" i="1" s="1"/>
  <c r="W39" i="1"/>
  <c r="X39" i="1"/>
  <c r="W40" i="1"/>
  <c r="X40" i="1"/>
  <c r="W41" i="1"/>
  <c r="X41" i="1"/>
  <c r="W42" i="1"/>
  <c r="X42" i="1"/>
  <c r="W43" i="1"/>
  <c r="X43" i="1"/>
  <c r="W44" i="1"/>
  <c r="X44" i="1"/>
  <c r="W45" i="1"/>
  <c r="X45" i="1"/>
  <c r="W46" i="1"/>
  <c r="X46" i="1"/>
  <c r="W47" i="1"/>
  <c r="X47" i="1"/>
  <c r="W48" i="1"/>
  <c r="X48" i="1"/>
  <c r="W49" i="1"/>
  <c r="X49" i="1"/>
  <c r="W50" i="1"/>
  <c r="X50" i="1"/>
  <c r="W51" i="1"/>
  <c r="X51" i="1"/>
  <c r="W52" i="1"/>
  <c r="X52" i="1"/>
  <c r="W53" i="1"/>
  <c r="X53" i="1"/>
  <c r="W54" i="1"/>
  <c r="X54" i="1"/>
  <c r="W55" i="1"/>
  <c r="X55" i="1"/>
  <c r="W56" i="1"/>
  <c r="X56" i="1"/>
  <c r="W57" i="1"/>
  <c r="X57" i="1"/>
  <c r="W58" i="1"/>
  <c r="X58" i="1"/>
  <c r="W59" i="1"/>
  <c r="X59" i="1"/>
  <c r="W60" i="1"/>
  <c r="X60" i="1"/>
  <c r="W61" i="1"/>
  <c r="X61" i="1"/>
  <c r="W62" i="1"/>
  <c r="X62" i="1"/>
  <c r="W63" i="1"/>
  <c r="X63" i="1"/>
  <c r="W64" i="1"/>
  <c r="X64" i="1"/>
  <c r="W65" i="1"/>
  <c r="X65" i="1"/>
  <c r="W66" i="1"/>
  <c r="X66" i="1"/>
  <c r="W67" i="1"/>
  <c r="X67" i="1"/>
  <c r="W68" i="1"/>
  <c r="X68" i="1"/>
  <c r="W69" i="1"/>
  <c r="X69" i="1"/>
  <c r="W70" i="1"/>
  <c r="X70" i="1"/>
  <c r="W71" i="1"/>
  <c r="X71" i="1"/>
  <c r="W72" i="1"/>
  <c r="X72" i="1"/>
  <c r="W73" i="1"/>
  <c r="X73" i="1"/>
  <c r="W74" i="1"/>
  <c r="X74" i="1"/>
  <c r="W75" i="1"/>
  <c r="X75" i="1"/>
  <c r="W76" i="1"/>
  <c r="X76" i="1"/>
  <c r="W77" i="1"/>
  <c r="X77" i="1"/>
  <c r="W78" i="1"/>
  <c r="X78" i="1"/>
  <c r="W79" i="1"/>
  <c r="X79" i="1"/>
  <c r="W80" i="1"/>
  <c r="X80" i="1"/>
  <c r="W81" i="1"/>
  <c r="X81" i="1"/>
  <c r="W82" i="1"/>
  <c r="X82" i="1"/>
  <c r="W83" i="1"/>
  <c r="X83" i="1"/>
  <c r="W84" i="1"/>
  <c r="X84" i="1"/>
  <c r="W85" i="1"/>
  <c r="X85" i="1"/>
  <c r="W86" i="1"/>
  <c r="X86" i="1"/>
  <c r="W87" i="1"/>
  <c r="X87" i="1"/>
  <c r="W88" i="1"/>
  <c r="X88" i="1"/>
  <c r="W89" i="1"/>
  <c r="X89" i="1"/>
  <c r="W90" i="1"/>
  <c r="X90" i="1"/>
  <c r="W91" i="1"/>
  <c r="X91" i="1"/>
  <c r="W92" i="1"/>
  <c r="X92" i="1"/>
  <c r="W93" i="1"/>
  <c r="X93" i="1"/>
  <c r="W94" i="1"/>
  <c r="X94" i="1"/>
  <c r="W95" i="1"/>
  <c r="X95" i="1"/>
  <c r="W96" i="1"/>
  <c r="X96" i="1"/>
  <c r="W97" i="1"/>
  <c r="X97" i="1"/>
  <c r="W98" i="1"/>
  <c r="X98" i="1"/>
  <c r="W99" i="1"/>
  <c r="X99" i="1"/>
  <c r="W100" i="1"/>
  <c r="X100" i="1"/>
  <c r="W101" i="1"/>
  <c r="X101" i="1"/>
  <c r="W102" i="1"/>
  <c r="X102" i="1"/>
  <c r="W103" i="1"/>
  <c r="X103" i="1"/>
  <c r="W104" i="1"/>
  <c r="X104" i="1"/>
  <c r="W105" i="1"/>
  <c r="X105" i="1"/>
  <c r="W106" i="1"/>
  <c r="X106" i="1"/>
  <c r="W107" i="1"/>
  <c r="X107" i="1"/>
  <c r="W108" i="1"/>
  <c r="X108" i="1"/>
  <c r="W109" i="1"/>
  <c r="X109" i="1"/>
  <c r="W110" i="1"/>
  <c r="X110" i="1"/>
  <c r="W111" i="1"/>
  <c r="X111" i="1"/>
  <c r="W112" i="1"/>
  <c r="X112" i="1"/>
  <c r="W113" i="1"/>
  <c r="X113" i="1"/>
  <c r="W114" i="1"/>
  <c r="X114" i="1"/>
  <c r="W115" i="1"/>
  <c r="X115" i="1"/>
  <c r="W116" i="1"/>
  <c r="X116" i="1"/>
  <c r="W117" i="1"/>
  <c r="X117" i="1"/>
  <c r="W118" i="1"/>
  <c r="X118" i="1"/>
  <c r="W119" i="1"/>
  <c r="X119" i="1"/>
  <c r="W120" i="1"/>
  <c r="X120" i="1"/>
  <c r="W121" i="1"/>
  <c r="X121" i="1"/>
  <c r="W122" i="1"/>
  <c r="X122" i="1"/>
  <c r="W123" i="1"/>
  <c r="X123" i="1"/>
  <c r="W124" i="1"/>
  <c r="X124" i="1"/>
  <c r="W125" i="1"/>
  <c r="X125" i="1"/>
  <c r="W126" i="1"/>
  <c r="X126" i="1"/>
  <c r="W127" i="1"/>
  <c r="X127" i="1"/>
  <c r="W128" i="1"/>
  <c r="X128" i="1"/>
  <c r="W129" i="1"/>
  <c r="X129" i="1"/>
  <c r="W130" i="1"/>
  <c r="X130" i="1"/>
  <c r="W131" i="1"/>
  <c r="X131" i="1"/>
  <c r="W132" i="1"/>
  <c r="X132" i="1"/>
  <c r="W133" i="1"/>
  <c r="X133" i="1"/>
  <c r="W134" i="1"/>
  <c r="X134" i="1"/>
  <c r="W135" i="1"/>
  <c r="X135" i="1"/>
  <c r="W136" i="1"/>
  <c r="X136" i="1"/>
  <c r="W137" i="1"/>
  <c r="X137" i="1"/>
  <c r="W138" i="1"/>
  <c r="X138" i="1"/>
  <c r="W139" i="1"/>
  <c r="X139" i="1"/>
  <c r="W140" i="1"/>
  <c r="X140" i="1"/>
  <c r="W141" i="1"/>
  <c r="X141" i="1"/>
  <c r="W142" i="1"/>
  <c r="X142" i="1"/>
  <c r="W143" i="1"/>
  <c r="X143" i="1"/>
  <c r="W144" i="1"/>
  <c r="X144" i="1"/>
  <c r="W145" i="1"/>
  <c r="X145" i="1"/>
  <c r="W146" i="1"/>
  <c r="X146" i="1"/>
  <c r="W147" i="1"/>
  <c r="X147" i="1"/>
  <c r="W148" i="1"/>
  <c r="X148" i="1"/>
  <c r="W149" i="1"/>
  <c r="X149" i="1"/>
  <c r="W150" i="1"/>
  <c r="X150" i="1"/>
  <c r="W151" i="1"/>
  <c r="X151" i="1"/>
  <c r="W152" i="1"/>
  <c r="X152" i="1"/>
  <c r="W153" i="1"/>
  <c r="X153" i="1"/>
  <c r="W154" i="1"/>
  <c r="X154" i="1"/>
  <c r="W155" i="1"/>
  <c r="X155" i="1"/>
  <c r="W156" i="1"/>
  <c r="X156" i="1"/>
  <c r="W157" i="1"/>
  <c r="X157" i="1"/>
  <c r="W158" i="1"/>
  <c r="X158" i="1"/>
  <c r="W159" i="1"/>
  <c r="X159" i="1"/>
  <c r="W160" i="1"/>
  <c r="X160" i="1"/>
  <c r="W161" i="1"/>
  <c r="X161" i="1"/>
  <c r="W162" i="1"/>
  <c r="X162" i="1"/>
  <c r="W163" i="1"/>
  <c r="X163" i="1"/>
  <c r="W164" i="1"/>
  <c r="X164" i="1"/>
  <c r="W165" i="1"/>
  <c r="X165" i="1"/>
  <c r="W166" i="1"/>
  <c r="X166" i="1"/>
  <c r="W167" i="1"/>
  <c r="X167" i="1"/>
  <c r="W168" i="1"/>
  <c r="X168" i="1"/>
  <c r="W169" i="1"/>
  <c r="X169" i="1"/>
  <c r="W170" i="1"/>
  <c r="X170" i="1"/>
  <c r="W171" i="1"/>
  <c r="X171" i="1"/>
  <c r="W172" i="1"/>
  <c r="X172" i="1"/>
  <c r="W173" i="1"/>
  <c r="X173" i="1"/>
  <c r="W174" i="1"/>
  <c r="X174" i="1"/>
  <c r="W175" i="1"/>
  <c r="X175" i="1"/>
  <c r="W176" i="1"/>
  <c r="X176" i="1"/>
  <c r="W177" i="1"/>
  <c r="X177" i="1"/>
  <c r="W178" i="1"/>
  <c r="X178" i="1"/>
  <c r="W179" i="1"/>
  <c r="X179" i="1"/>
  <c r="W180" i="1"/>
  <c r="X180" i="1"/>
  <c r="W181" i="1"/>
  <c r="X181" i="1"/>
  <c r="W182" i="1"/>
  <c r="X182" i="1"/>
  <c r="W183" i="1"/>
  <c r="X183" i="1"/>
  <c r="W184" i="1"/>
  <c r="X184" i="1"/>
  <c r="W185" i="1"/>
  <c r="X185" i="1"/>
  <c r="W186" i="1"/>
  <c r="X186" i="1"/>
  <c r="W187" i="1"/>
  <c r="X187" i="1"/>
  <c r="W188" i="1"/>
  <c r="X188" i="1"/>
  <c r="W189" i="1"/>
  <c r="X189" i="1"/>
  <c r="W190" i="1"/>
  <c r="X190" i="1"/>
  <c r="W191" i="1"/>
  <c r="X191" i="1"/>
  <c r="W192" i="1"/>
  <c r="X192" i="1"/>
  <c r="W193" i="1"/>
  <c r="X193" i="1"/>
  <c r="W194" i="1"/>
  <c r="X194" i="1"/>
  <c r="W195" i="1"/>
  <c r="X195" i="1"/>
  <c r="W196" i="1"/>
  <c r="X196" i="1"/>
  <c r="W197" i="1"/>
  <c r="X197" i="1"/>
  <c r="W198" i="1"/>
  <c r="X198" i="1"/>
  <c r="W199" i="1"/>
  <c r="X199" i="1"/>
  <c r="W200" i="1"/>
  <c r="X200" i="1"/>
  <c r="W201" i="1"/>
  <c r="X201" i="1"/>
  <c r="W202" i="1"/>
  <c r="X202" i="1"/>
  <c r="W203" i="1"/>
  <c r="X203" i="1"/>
  <c r="W204" i="1"/>
  <c r="X204" i="1"/>
  <c r="W205" i="1"/>
  <c r="X205" i="1"/>
  <c r="W206" i="1"/>
  <c r="X206" i="1"/>
  <c r="W207" i="1"/>
  <c r="X207" i="1"/>
  <c r="W208" i="1"/>
  <c r="X208" i="1"/>
  <c r="W209" i="1"/>
  <c r="X209" i="1"/>
  <c r="W210" i="1"/>
  <c r="X210" i="1"/>
  <c r="W211" i="1"/>
  <c r="X211" i="1"/>
  <c r="W212" i="1"/>
  <c r="X212" i="1"/>
  <c r="W213" i="1"/>
  <c r="X213" i="1"/>
  <c r="W214" i="1"/>
  <c r="X214" i="1"/>
  <c r="W215" i="1"/>
  <c r="X215" i="1"/>
  <c r="W216" i="1"/>
  <c r="X216" i="1"/>
  <c r="W217" i="1"/>
  <c r="X217" i="1"/>
  <c r="W218" i="1"/>
  <c r="X218" i="1"/>
  <c r="W219" i="1"/>
  <c r="X219" i="1"/>
  <c r="W220" i="1"/>
  <c r="X220" i="1"/>
  <c r="W221" i="1"/>
  <c r="X221" i="1"/>
  <c r="W222" i="1"/>
  <c r="X222" i="1"/>
  <c r="W223" i="1"/>
  <c r="X223" i="1"/>
  <c r="W224" i="1"/>
  <c r="X224" i="1"/>
  <c r="W225" i="1"/>
  <c r="X225" i="1"/>
  <c r="W226" i="1"/>
  <c r="X226" i="1"/>
  <c r="W227" i="1"/>
  <c r="X227" i="1"/>
  <c r="W228" i="1"/>
  <c r="X228" i="1"/>
  <c r="W229" i="1"/>
  <c r="X229" i="1"/>
  <c r="W230" i="1"/>
  <c r="X230" i="1"/>
  <c r="W231" i="1"/>
  <c r="X231" i="1"/>
  <c r="W232" i="1"/>
  <c r="X232" i="1"/>
  <c r="W233" i="1"/>
  <c r="X233" i="1"/>
  <c r="W234" i="1"/>
  <c r="X234" i="1"/>
  <c r="W235" i="1"/>
  <c r="X235" i="1"/>
  <c r="W236" i="1"/>
  <c r="X236" i="1"/>
  <c r="W237" i="1"/>
  <c r="X237" i="1"/>
  <c r="W238" i="1"/>
  <c r="X238" i="1"/>
  <c r="W239" i="1"/>
  <c r="X239" i="1"/>
  <c r="W240" i="1"/>
  <c r="X240" i="1"/>
  <c r="W241" i="1"/>
  <c r="X241" i="1"/>
  <c r="W242" i="1"/>
  <c r="X242" i="1"/>
  <c r="W243" i="1"/>
  <c r="X243" i="1"/>
  <c r="W244" i="1"/>
  <c r="X244" i="1"/>
  <c r="W245" i="1"/>
  <c r="X245" i="1"/>
  <c r="W246" i="1"/>
  <c r="X246" i="1"/>
  <c r="W247" i="1"/>
  <c r="X247" i="1"/>
  <c r="W248" i="1"/>
  <c r="X248" i="1"/>
  <c r="W249" i="1"/>
  <c r="X249" i="1"/>
  <c r="W250" i="1"/>
  <c r="X250" i="1"/>
  <c r="W251" i="1"/>
  <c r="X251" i="1"/>
  <c r="W252" i="1"/>
  <c r="X252" i="1"/>
  <c r="W253" i="1"/>
  <c r="X253" i="1"/>
  <c r="W254" i="1"/>
  <c r="X254" i="1"/>
  <c r="W255" i="1"/>
  <c r="X255" i="1"/>
  <c r="W256" i="1"/>
  <c r="X256" i="1"/>
  <c r="W257" i="1"/>
  <c r="X257" i="1"/>
  <c r="W258" i="1"/>
  <c r="X258" i="1"/>
  <c r="W259" i="1"/>
  <c r="X259" i="1"/>
  <c r="W260" i="1"/>
  <c r="X260" i="1"/>
  <c r="W261" i="1"/>
  <c r="X261" i="1"/>
  <c r="W262" i="1"/>
  <c r="X262" i="1"/>
  <c r="W263" i="1"/>
  <c r="X263" i="1"/>
  <c r="W264" i="1"/>
  <c r="X264" i="1"/>
  <c r="W265" i="1"/>
  <c r="X265" i="1"/>
  <c r="W266" i="1"/>
  <c r="X266" i="1"/>
  <c r="W267" i="1"/>
  <c r="X267" i="1"/>
  <c r="W268" i="1"/>
  <c r="X268" i="1"/>
  <c r="W269" i="1"/>
  <c r="X269" i="1"/>
  <c r="W270" i="1"/>
  <c r="X270" i="1"/>
  <c r="W271" i="1"/>
  <c r="X271" i="1"/>
  <c r="W272" i="1"/>
  <c r="X272" i="1"/>
  <c r="W273" i="1"/>
  <c r="X273" i="1"/>
  <c r="W274" i="1"/>
  <c r="X274" i="1"/>
  <c r="W275" i="1"/>
  <c r="X275" i="1"/>
  <c r="W276" i="1"/>
  <c r="X276" i="1"/>
  <c r="W277" i="1"/>
  <c r="X277" i="1"/>
  <c r="W278" i="1"/>
  <c r="X278" i="1"/>
  <c r="W279" i="1"/>
  <c r="X279" i="1"/>
  <c r="W280" i="1"/>
  <c r="X280" i="1"/>
  <c r="W281" i="1"/>
  <c r="X281" i="1"/>
  <c r="W282" i="1"/>
  <c r="X282" i="1"/>
  <c r="W283" i="1"/>
  <c r="X283" i="1"/>
  <c r="W284" i="1"/>
  <c r="X284" i="1"/>
  <c r="W285" i="1"/>
  <c r="X285" i="1"/>
  <c r="W286" i="1"/>
  <c r="X286" i="1"/>
  <c r="W287" i="1"/>
  <c r="X287" i="1"/>
  <c r="W288" i="1"/>
  <c r="X288" i="1"/>
  <c r="W289" i="1"/>
  <c r="X289" i="1"/>
  <c r="W290" i="1"/>
  <c r="X290" i="1"/>
  <c r="W291" i="1"/>
  <c r="X291" i="1"/>
  <c r="W292" i="1"/>
  <c r="X292" i="1"/>
  <c r="W293" i="1"/>
  <c r="X293" i="1"/>
  <c r="W294" i="1"/>
  <c r="X294" i="1"/>
  <c r="W295" i="1"/>
  <c r="X295" i="1"/>
  <c r="W296" i="1"/>
  <c r="X296" i="1"/>
  <c r="W297" i="1"/>
  <c r="X297" i="1"/>
  <c r="W298" i="1"/>
  <c r="X298" i="1"/>
  <c r="W299" i="1"/>
  <c r="X299" i="1"/>
  <c r="W300" i="1"/>
  <c r="X300" i="1"/>
  <c r="W301" i="1"/>
  <c r="X301" i="1"/>
  <c r="W302" i="1"/>
  <c r="X302" i="1"/>
  <c r="W303" i="1"/>
  <c r="X303" i="1"/>
  <c r="W304" i="1"/>
  <c r="X304" i="1"/>
  <c r="W305" i="1"/>
  <c r="X305" i="1"/>
  <c r="W306" i="1"/>
  <c r="X306" i="1"/>
  <c r="W307" i="1"/>
  <c r="X307" i="1"/>
  <c r="W308" i="1"/>
  <c r="X308" i="1"/>
  <c r="W309" i="1"/>
  <c r="X309" i="1"/>
  <c r="W310" i="1"/>
  <c r="X310" i="1"/>
  <c r="W311" i="1"/>
  <c r="X311" i="1"/>
  <c r="W312" i="1"/>
  <c r="X312" i="1"/>
  <c r="W313" i="1"/>
  <c r="X313" i="1"/>
  <c r="W314" i="1"/>
  <c r="X314" i="1"/>
  <c r="W315" i="1"/>
  <c r="X315" i="1"/>
  <c r="W316" i="1"/>
  <c r="X316" i="1"/>
  <c r="W317" i="1"/>
  <c r="X317" i="1"/>
  <c r="W318" i="1"/>
  <c r="X318" i="1"/>
  <c r="W319" i="1"/>
  <c r="X319" i="1"/>
  <c r="W320" i="1"/>
  <c r="X320" i="1"/>
  <c r="W321" i="1"/>
  <c r="X321" i="1"/>
  <c r="W322" i="1"/>
  <c r="X322" i="1"/>
  <c r="W323" i="1"/>
  <c r="X323" i="1"/>
  <c r="W324" i="1"/>
  <c r="X324" i="1"/>
  <c r="W325" i="1"/>
  <c r="X325" i="1"/>
  <c r="W326" i="1"/>
  <c r="X326" i="1"/>
  <c r="W327" i="1"/>
  <c r="X327" i="1"/>
  <c r="W328" i="1"/>
  <c r="X328" i="1"/>
  <c r="W329" i="1"/>
  <c r="X329" i="1"/>
  <c r="W330" i="1"/>
  <c r="X330" i="1"/>
  <c r="W331" i="1"/>
  <c r="X331" i="1"/>
  <c r="W332" i="1"/>
  <c r="X332" i="1"/>
  <c r="W333" i="1"/>
  <c r="X333" i="1"/>
  <c r="W334" i="1"/>
  <c r="X334" i="1"/>
  <c r="W335" i="1"/>
  <c r="X335" i="1"/>
  <c r="W336" i="1"/>
  <c r="X336" i="1"/>
  <c r="W337" i="1"/>
  <c r="X337" i="1"/>
  <c r="W338" i="1"/>
  <c r="X338" i="1"/>
  <c r="W339" i="1"/>
  <c r="X339" i="1"/>
  <c r="W340" i="1"/>
  <c r="X340" i="1"/>
  <c r="W341" i="1"/>
  <c r="X341" i="1"/>
  <c r="W342" i="1"/>
  <c r="X342" i="1"/>
  <c r="W343" i="1"/>
  <c r="X343" i="1"/>
  <c r="W344" i="1"/>
  <c r="X344" i="1"/>
  <c r="W345" i="1"/>
  <c r="X345" i="1"/>
  <c r="W346" i="1"/>
  <c r="X346" i="1"/>
  <c r="W347" i="1"/>
  <c r="X347" i="1"/>
  <c r="W348" i="1"/>
  <c r="X348" i="1"/>
  <c r="W349" i="1"/>
  <c r="X349" i="1"/>
  <c r="W350" i="1"/>
  <c r="X350" i="1"/>
  <c r="W351" i="1"/>
  <c r="X351" i="1"/>
  <c r="W352" i="1"/>
  <c r="X352" i="1"/>
  <c r="W353" i="1"/>
  <c r="X353" i="1"/>
  <c r="W354" i="1"/>
  <c r="X354" i="1"/>
  <c r="W355" i="1"/>
  <c r="X355" i="1"/>
  <c r="W356" i="1"/>
  <c r="X356" i="1"/>
  <c r="W357" i="1"/>
  <c r="X357" i="1"/>
  <c r="W358" i="1"/>
  <c r="X358" i="1"/>
  <c r="W359" i="1"/>
  <c r="X359" i="1"/>
  <c r="W360" i="1"/>
  <c r="X360" i="1"/>
  <c r="W361" i="1"/>
  <c r="X361" i="1"/>
  <c r="W362" i="1"/>
  <c r="X362" i="1"/>
  <c r="W363" i="1"/>
  <c r="X363" i="1"/>
  <c r="W364" i="1"/>
  <c r="X364" i="1"/>
  <c r="W365" i="1"/>
  <c r="X365" i="1"/>
  <c r="W366" i="1"/>
  <c r="X366" i="1"/>
  <c r="W367" i="1"/>
  <c r="X367" i="1"/>
  <c r="W368" i="1"/>
  <c r="X368" i="1"/>
  <c r="W369" i="1"/>
  <c r="X369" i="1"/>
  <c r="W370" i="1"/>
  <c r="X370" i="1"/>
  <c r="W371" i="1"/>
  <c r="X371" i="1"/>
  <c r="W372" i="1"/>
  <c r="X372" i="1"/>
  <c r="W373" i="1"/>
  <c r="X373" i="1"/>
  <c r="W374" i="1"/>
  <c r="X374" i="1"/>
  <c r="W375" i="1"/>
  <c r="X375" i="1"/>
  <c r="W376" i="1"/>
  <c r="X376" i="1"/>
  <c r="W377" i="1"/>
  <c r="X377" i="1"/>
  <c r="W378" i="1"/>
  <c r="X378" i="1"/>
  <c r="W379" i="1"/>
  <c r="X379" i="1"/>
  <c r="W380" i="1"/>
  <c r="X380" i="1"/>
  <c r="W381" i="1"/>
  <c r="X381" i="1"/>
  <c r="W382" i="1"/>
  <c r="X382" i="1"/>
  <c r="W383" i="1"/>
  <c r="X383" i="1"/>
  <c r="W384" i="1"/>
  <c r="X384" i="1"/>
  <c r="W385" i="1"/>
  <c r="X385" i="1"/>
  <c r="W386" i="1"/>
  <c r="X386" i="1"/>
  <c r="W387" i="1"/>
  <c r="X387" i="1"/>
  <c r="W388" i="1"/>
  <c r="X388" i="1"/>
  <c r="W389" i="1"/>
  <c r="X389" i="1"/>
  <c r="W390" i="1"/>
  <c r="X390" i="1"/>
  <c r="W391" i="1"/>
  <c r="X391" i="1"/>
  <c r="W392" i="1"/>
  <c r="X392" i="1"/>
  <c r="W393" i="1"/>
  <c r="X393" i="1"/>
  <c r="W394" i="1"/>
  <c r="X394" i="1"/>
  <c r="W395" i="1"/>
  <c r="X395" i="1"/>
  <c r="W396" i="1"/>
  <c r="X396" i="1"/>
  <c r="W397" i="1"/>
  <c r="X397" i="1"/>
  <c r="W398" i="1"/>
  <c r="X398" i="1"/>
  <c r="W399" i="1"/>
  <c r="X399" i="1"/>
  <c r="W400" i="1"/>
  <c r="X400" i="1"/>
  <c r="W401" i="1"/>
  <c r="X401" i="1"/>
  <c r="W402" i="1"/>
  <c r="X402" i="1"/>
  <c r="W403" i="1"/>
  <c r="X403" i="1"/>
  <c r="W404" i="1"/>
  <c r="X404" i="1"/>
  <c r="W405" i="1"/>
  <c r="X405" i="1"/>
  <c r="W406" i="1"/>
  <c r="X406" i="1"/>
  <c r="W407" i="1"/>
  <c r="X407" i="1"/>
  <c r="W408" i="1"/>
  <c r="X408" i="1"/>
  <c r="W409" i="1"/>
  <c r="X409" i="1"/>
  <c r="W410" i="1"/>
  <c r="X410" i="1"/>
  <c r="W411" i="1"/>
  <c r="X411" i="1"/>
  <c r="W412" i="1"/>
  <c r="X412" i="1"/>
  <c r="W413" i="1"/>
  <c r="X413" i="1"/>
  <c r="W414" i="1"/>
  <c r="X414" i="1"/>
  <c r="W415" i="1"/>
  <c r="X415" i="1"/>
  <c r="W416" i="1"/>
  <c r="X416" i="1"/>
  <c r="W417" i="1"/>
  <c r="X417" i="1"/>
  <c r="W418" i="1"/>
  <c r="X418" i="1"/>
  <c r="W419" i="1"/>
  <c r="X419" i="1"/>
  <c r="W420" i="1"/>
  <c r="X420" i="1"/>
  <c r="W421" i="1"/>
  <c r="X421" i="1"/>
  <c r="W422" i="1"/>
  <c r="X422" i="1"/>
  <c r="W423" i="1"/>
  <c r="X423" i="1"/>
  <c r="W424" i="1"/>
  <c r="X424" i="1"/>
  <c r="W425" i="1"/>
  <c r="X425" i="1"/>
  <c r="W426" i="1"/>
  <c r="X426" i="1"/>
  <c r="W427" i="1"/>
  <c r="X427" i="1"/>
  <c r="W428" i="1"/>
  <c r="X428" i="1"/>
  <c r="W429" i="1"/>
  <c r="X429" i="1"/>
  <c r="W430" i="1"/>
  <c r="X430" i="1"/>
  <c r="W431" i="1"/>
  <c r="X431" i="1"/>
  <c r="W432" i="1"/>
  <c r="X432" i="1"/>
  <c r="W433" i="1"/>
  <c r="X433" i="1"/>
  <c r="W434" i="1"/>
  <c r="X434" i="1"/>
  <c r="W435" i="1"/>
  <c r="X435" i="1"/>
  <c r="W436" i="1"/>
  <c r="X436" i="1"/>
  <c r="W437" i="1"/>
  <c r="X437" i="1"/>
  <c r="W438" i="1"/>
  <c r="X438" i="1"/>
  <c r="W439" i="1"/>
  <c r="X439" i="1"/>
  <c r="W440" i="1"/>
  <c r="X440" i="1"/>
  <c r="W441" i="1"/>
  <c r="X441" i="1"/>
  <c r="W442" i="1"/>
  <c r="X442" i="1"/>
  <c r="W443" i="1"/>
  <c r="X443" i="1"/>
  <c r="W444" i="1"/>
  <c r="X444" i="1"/>
  <c r="W445" i="1"/>
  <c r="X445" i="1"/>
  <c r="W446" i="1"/>
  <c r="X446" i="1"/>
  <c r="W447" i="1"/>
  <c r="X447" i="1"/>
  <c r="W448" i="1"/>
  <c r="X448" i="1"/>
  <c r="W449" i="1"/>
  <c r="X449" i="1"/>
  <c r="W450" i="1"/>
  <c r="X450" i="1"/>
  <c r="W451" i="1"/>
  <c r="X451" i="1"/>
  <c r="W452" i="1"/>
  <c r="X452" i="1"/>
  <c r="W453" i="1"/>
  <c r="X453" i="1"/>
  <c r="W454" i="1"/>
  <c r="X454" i="1"/>
  <c r="W455" i="1"/>
  <c r="X455" i="1"/>
  <c r="W456" i="1"/>
  <c r="X456" i="1"/>
  <c r="W457" i="1"/>
  <c r="X457" i="1"/>
  <c r="W458" i="1"/>
  <c r="X458" i="1"/>
  <c r="W459" i="1"/>
  <c r="X459" i="1"/>
  <c r="W460" i="1"/>
  <c r="X460" i="1"/>
  <c r="W461" i="1"/>
  <c r="X461" i="1"/>
  <c r="W462" i="1"/>
  <c r="X462" i="1"/>
  <c r="W463" i="1"/>
  <c r="X463" i="1"/>
  <c r="W464" i="1"/>
  <c r="X464" i="1"/>
  <c r="W465" i="1"/>
  <c r="X465" i="1"/>
  <c r="W466" i="1"/>
  <c r="X466" i="1"/>
  <c r="W467" i="1"/>
  <c r="X467" i="1"/>
  <c r="W468" i="1"/>
  <c r="X468" i="1"/>
  <c r="W469" i="1"/>
  <c r="X469" i="1"/>
  <c r="W470" i="1"/>
  <c r="X470" i="1"/>
  <c r="W471" i="1"/>
  <c r="X471" i="1"/>
  <c r="W472" i="1"/>
  <c r="X472" i="1"/>
  <c r="W473" i="1"/>
  <c r="X473" i="1"/>
  <c r="W474" i="1"/>
  <c r="X474" i="1"/>
  <c r="W475" i="1"/>
  <c r="X475" i="1"/>
  <c r="W476" i="1"/>
  <c r="X476" i="1"/>
  <c r="H19" i="8"/>
  <c r="V432" i="1" l="1"/>
  <c r="V356" i="1"/>
  <c r="V274" i="1"/>
  <c r="V266" i="1"/>
  <c r="V258" i="1"/>
  <c r="V250" i="1"/>
  <c r="V234" i="1"/>
  <c r="V174" i="1"/>
  <c r="V170" i="1"/>
  <c r="V166" i="1"/>
  <c r="V162" i="1"/>
  <c r="V158" i="1"/>
  <c r="V150" i="1"/>
  <c r="V146" i="1"/>
  <c r="V102" i="1"/>
  <c r="V98" i="1"/>
  <c r="V94" i="1"/>
  <c r="V90" i="1"/>
  <c r="V86" i="1"/>
  <c r="V78" i="1"/>
  <c r="V34" i="1"/>
  <c r="V281" i="1"/>
  <c r="V279" i="1"/>
  <c r="V273" i="1"/>
  <c r="V271" i="1"/>
  <c r="V428" i="1"/>
  <c r="V412" i="1"/>
  <c r="V312" i="1"/>
  <c r="V310" i="1"/>
  <c r="V306" i="1"/>
  <c r="V226" i="1"/>
  <c r="V186" i="1"/>
  <c r="V416" i="1"/>
  <c r="V380" i="1"/>
  <c r="V144" i="1"/>
  <c r="V140" i="1"/>
  <c r="V128" i="1"/>
  <c r="V124" i="1"/>
  <c r="V114" i="1"/>
  <c r="V74" i="1"/>
  <c r="V50" i="1"/>
  <c r="V33" i="1"/>
  <c r="V31" i="1"/>
  <c r="V29" i="1"/>
  <c r="V27" i="1"/>
  <c r="V7" i="1"/>
  <c r="V409" i="1"/>
  <c r="V395" i="1"/>
  <c r="V302" i="1"/>
  <c r="V294" i="1"/>
  <c r="V286" i="1"/>
  <c r="V242" i="1"/>
  <c r="V177" i="1"/>
  <c r="V173" i="1"/>
  <c r="V169" i="1"/>
  <c r="V165" i="1"/>
  <c r="V161" i="1"/>
  <c r="V157" i="1"/>
  <c r="V112" i="1"/>
  <c r="V108" i="1"/>
  <c r="V444" i="1"/>
  <c r="V440" i="1"/>
  <c r="V436" i="1"/>
  <c r="V406" i="1"/>
  <c r="V404" i="1"/>
  <c r="V398" i="1"/>
  <c r="V394" i="1"/>
  <c r="V390" i="1"/>
  <c r="V388" i="1"/>
  <c r="V382" i="1"/>
  <c r="V374" i="1"/>
  <c r="V372" i="1"/>
  <c r="V366" i="1"/>
  <c r="V364" i="1"/>
  <c r="V358" i="1"/>
  <c r="V192" i="1"/>
  <c r="V188" i="1"/>
  <c r="V64" i="1"/>
  <c r="V60" i="1"/>
  <c r="V411" i="1"/>
  <c r="V393" i="1"/>
  <c r="V304" i="1"/>
  <c r="V296" i="1"/>
  <c r="V288" i="1"/>
  <c r="V282" i="1"/>
  <c r="V175" i="1"/>
  <c r="V171" i="1"/>
  <c r="V167" i="1"/>
  <c r="V163" i="1"/>
  <c r="V159" i="1"/>
  <c r="V155" i="1"/>
  <c r="V106" i="1"/>
  <c r="V82" i="1"/>
  <c r="V265" i="1"/>
  <c r="V263" i="1"/>
  <c r="V184" i="1"/>
  <c r="V180" i="1"/>
  <c r="V178" i="1"/>
  <c r="V154" i="1"/>
  <c r="V97" i="1"/>
  <c r="V95" i="1"/>
  <c r="V93" i="1"/>
  <c r="V91" i="1"/>
  <c r="V81" i="1"/>
  <c r="V79" i="1"/>
  <c r="V77" i="1"/>
  <c r="V75" i="1"/>
  <c r="V48" i="1"/>
  <c r="V44" i="1"/>
  <c r="V42" i="1"/>
  <c r="V18" i="1"/>
  <c r="V469" i="1"/>
  <c r="V455" i="1"/>
  <c r="V355" i="1"/>
  <c r="V353" i="1"/>
  <c r="V351" i="1"/>
  <c r="V349" i="1"/>
  <c r="V347" i="1"/>
  <c r="V345" i="1"/>
  <c r="V343" i="1"/>
  <c r="V337" i="1"/>
  <c r="V335" i="1"/>
  <c r="V329" i="1"/>
  <c r="V327" i="1"/>
  <c r="V321" i="1"/>
  <c r="V319" i="1"/>
  <c r="V256" i="1"/>
  <c r="V254" i="1"/>
  <c r="V248" i="1"/>
  <c r="V246" i="1"/>
  <c r="V225" i="1"/>
  <c r="V223" i="1"/>
  <c r="V217" i="1"/>
  <c r="V215" i="1"/>
  <c r="V209" i="1"/>
  <c r="V207" i="1"/>
  <c r="V201" i="1"/>
  <c r="V199" i="1"/>
  <c r="V160" i="1"/>
  <c r="V156" i="1"/>
  <c r="V145" i="1"/>
  <c r="V143" i="1"/>
  <c r="V141" i="1"/>
  <c r="V139" i="1"/>
  <c r="V137" i="1"/>
  <c r="V135" i="1"/>
  <c r="V133" i="1"/>
  <c r="V131" i="1"/>
  <c r="V129" i="1"/>
  <c r="V127" i="1"/>
  <c r="V125" i="1"/>
  <c r="V123" i="1"/>
  <c r="V96" i="1"/>
  <c r="V92" i="1"/>
  <c r="V65" i="1"/>
  <c r="V63" i="1"/>
  <c r="V61" i="1"/>
  <c r="V59" i="1"/>
  <c r="V471" i="1"/>
  <c r="V453" i="1"/>
  <c r="V384" i="1"/>
  <c r="V474" i="1"/>
  <c r="V470" i="1"/>
  <c r="V466" i="1"/>
  <c r="V464" i="1"/>
  <c r="V458" i="1"/>
  <c r="V454" i="1"/>
  <c r="V450" i="1"/>
  <c r="V448" i="1"/>
  <c r="V442" i="1"/>
  <c r="V438" i="1"/>
  <c r="V434" i="1"/>
  <c r="V376" i="1"/>
  <c r="V368" i="1"/>
  <c r="V360" i="1"/>
  <c r="V338" i="1"/>
  <c r="V330" i="1"/>
  <c r="V322" i="1"/>
  <c r="V314" i="1"/>
  <c r="V240" i="1"/>
  <c r="V238" i="1"/>
  <c r="V232" i="1"/>
  <c r="V230" i="1"/>
  <c r="V218" i="1"/>
  <c r="V210" i="1"/>
  <c r="V202" i="1"/>
  <c r="V194" i="1"/>
  <c r="V190" i="1"/>
  <c r="V152" i="1"/>
  <c r="V148" i="1"/>
  <c r="V142" i="1"/>
  <c r="V138" i="1"/>
  <c r="V134" i="1"/>
  <c r="V130" i="1"/>
  <c r="V126" i="1"/>
  <c r="V122" i="1"/>
  <c r="V118" i="1"/>
  <c r="V113" i="1"/>
  <c r="V111" i="1"/>
  <c r="V109" i="1"/>
  <c r="V107" i="1"/>
  <c r="V80" i="1"/>
  <c r="V76" i="1"/>
  <c r="V70" i="1"/>
  <c r="V66" i="1"/>
  <c r="V62" i="1"/>
  <c r="V58" i="1"/>
  <c r="V54" i="1"/>
  <c r="V49" i="1"/>
  <c r="V47" i="1"/>
  <c r="V45" i="1"/>
  <c r="V43" i="1"/>
  <c r="V16" i="1"/>
  <c r="V426" i="1"/>
  <c r="V422" i="1"/>
  <c r="V420" i="1"/>
  <c r="V414" i="1"/>
  <c r="V298" i="1"/>
  <c r="V290" i="1"/>
  <c r="V182" i="1"/>
  <c r="V110" i="1"/>
  <c r="V46" i="1"/>
  <c r="V15" i="1"/>
  <c r="V311" i="1"/>
  <c r="V278" i="1"/>
  <c r="V193" i="1"/>
  <c r="V437" i="1"/>
  <c r="V408" i="1"/>
  <c r="V313" i="1"/>
  <c r="V439" i="1"/>
  <c r="V280" i="1"/>
  <c r="V476" i="1"/>
  <c r="V472" i="1"/>
  <c r="V468" i="1"/>
  <c r="V387" i="1"/>
  <c r="V385" i="1"/>
  <c r="V342" i="1"/>
  <c r="V257" i="1"/>
  <c r="V255" i="1"/>
  <c r="V249" i="1"/>
  <c r="V247" i="1"/>
  <c r="V224" i="1"/>
  <c r="V222" i="1"/>
  <c r="V216" i="1"/>
  <c r="V214" i="1"/>
  <c r="V191" i="1"/>
  <c r="V189" i="1"/>
  <c r="V187" i="1"/>
  <c r="V176" i="1"/>
  <c r="V172" i="1"/>
  <c r="V460" i="1"/>
  <c r="V456" i="1"/>
  <c r="V452" i="1"/>
  <c r="V419" i="1"/>
  <c r="V417" i="1"/>
  <c r="V400" i="1"/>
  <c r="V396" i="1"/>
  <c r="V392" i="1"/>
  <c r="V379" i="1"/>
  <c r="V377" i="1"/>
  <c r="V371" i="1"/>
  <c r="V369" i="1"/>
  <c r="V363" i="1"/>
  <c r="V361" i="1"/>
  <c r="V336" i="1"/>
  <c r="V334" i="1"/>
  <c r="V328" i="1"/>
  <c r="V326" i="1"/>
  <c r="V320" i="1"/>
  <c r="V318" i="1"/>
  <c r="V305" i="1"/>
  <c r="V303" i="1"/>
  <c r="V297" i="1"/>
  <c r="V295" i="1"/>
  <c r="V289" i="1"/>
  <c r="V287" i="1"/>
  <c r="V272" i="1"/>
  <c r="V270" i="1"/>
  <c r="V264" i="1"/>
  <c r="V262" i="1"/>
  <c r="V241" i="1"/>
  <c r="V239" i="1"/>
  <c r="V233" i="1"/>
  <c r="V231" i="1"/>
  <c r="V208" i="1"/>
  <c r="V206" i="1"/>
  <c r="V200" i="1"/>
  <c r="V198" i="1"/>
  <c r="V185" i="1"/>
  <c r="V183" i="1"/>
  <c r="V181" i="1"/>
  <c r="V179" i="1"/>
  <c r="V168" i="1"/>
  <c r="V164" i="1"/>
  <c r="V153" i="1"/>
  <c r="V151" i="1"/>
  <c r="V149" i="1"/>
  <c r="V147" i="1"/>
  <c r="V136" i="1"/>
  <c r="V132" i="1"/>
  <c r="V121" i="1"/>
  <c r="V119" i="1"/>
  <c r="V117" i="1"/>
  <c r="V115" i="1"/>
  <c r="V104" i="1"/>
  <c r="V100" i="1"/>
  <c r="V89" i="1"/>
  <c r="V87" i="1"/>
  <c r="V85" i="1"/>
  <c r="V83" i="1"/>
  <c r="V72" i="1"/>
  <c r="V68" i="1"/>
  <c r="V57" i="1"/>
  <c r="V55" i="1"/>
  <c r="V53" i="1"/>
  <c r="V51" i="1"/>
  <c r="V40" i="1"/>
  <c r="V36" i="1"/>
  <c r="V25" i="1"/>
  <c r="V23" i="1"/>
  <c r="V21" i="1"/>
  <c r="V19" i="1"/>
  <c r="V3" i="1"/>
  <c r="V32" i="1"/>
  <c r="V28" i="1"/>
  <c r="V17" i="1"/>
  <c r="V8" i="1"/>
  <c r="V120" i="1"/>
  <c r="V116" i="1"/>
  <c r="V105" i="1"/>
  <c r="V103" i="1"/>
  <c r="V101" i="1"/>
  <c r="V99" i="1"/>
  <c r="V88" i="1"/>
  <c r="V84" i="1"/>
  <c r="V73" i="1"/>
  <c r="V71" i="1"/>
  <c r="V69" i="1"/>
  <c r="V67" i="1"/>
  <c r="V56" i="1"/>
  <c r="V52" i="1"/>
  <c r="V41" i="1"/>
  <c r="V39" i="1"/>
  <c r="V37" i="1"/>
  <c r="V35" i="1"/>
  <c r="V24" i="1"/>
  <c r="V20" i="1"/>
  <c r="V13" i="1"/>
  <c r="V11" i="1"/>
  <c r="V2" i="1"/>
  <c r="V449" i="1"/>
  <c r="V433" i="1"/>
  <c r="V467" i="1"/>
  <c r="V14" i="1"/>
  <c r="V461" i="1"/>
  <c r="V445" i="1"/>
  <c r="V431" i="1"/>
  <c r="V405" i="1"/>
  <c r="V465" i="1"/>
  <c r="V451" i="1"/>
  <c r="V435" i="1"/>
  <c r="V424" i="1"/>
  <c r="V463" i="1"/>
  <c r="V447" i="1"/>
  <c r="V429" i="1"/>
  <c r="V407" i="1"/>
  <c r="V475" i="1"/>
  <c r="V473" i="1"/>
  <c r="V462" i="1"/>
  <c r="V459" i="1"/>
  <c r="V457" i="1"/>
  <c r="V446" i="1"/>
  <c r="V443" i="1"/>
  <c r="V441" i="1"/>
  <c r="V430" i="1"/>
  <c r="V427" i="1"/>
  <c r="V425" i="1"/>
  <c r="V423" i="1"/>
  <c r="V421" i="1"/>
  <c r="V410" i="1"/>
  <c r="V403" i="1"/>
  <c r="V401" i="1"/>
  <c r="V6" i="1"/>
  <c r="V418" i="1"/>
  <c r="V415" i="1"/>
  <c r="V413" i="1"/>
  <c r="V402" i="1"/>
  <c r="V399" i="1"/>
  <c r="V397" i="1"/>
  <c r="V386" i="1"/>
  <c r="V383" i="1"/>
  <c r="V381" i="1"/>
  <c r="V370" i="1"/>
  <c r="V367" i="1"/>
  <c r="V365" i="1"/>
  <c r="V354" i="1"/>
  <c r="V352" i="1"/>
  <c r="V350" i="1"/>
  <c r="V348" i="1"/>
  <c r="V346" i="1"/>
  <c r="V344" i="1"/>
  <c r="V341" i="1"/>
  <c r="V339" i="1"/>
  <c r="V332" i="1"/>
  <c r="V325" i="1"/>
  <c r="V323" i="1"/>
  <c r="V316" i="1"/>
  <c r="V309" i="1"/>
  <c r="V307" i="1"/>
  <c r="V300" i="1"/>
  <c r="V293" i="1"/>
  <c r="V291" i="1"/>
  <c r="V284" i="1"/>
  <c r="V277" i="1"/>
  <c r="V275" i="1"/>
  <c r="V268" i="1"/>
  <c r="V261" i="1"/>
  <c r="V259" i="1"/>
  <c r="V252" i="1"/>
  <c r="V245" i="1"/>
  <c r="V243" i="1"/>
  <c r="V236" i="1"/>
  <c r="V229" i="1"/>
  <c r="V227" i="1"/>
  <c r="V220" i="1"/>
  <c r="V213" i="1"/>
  <c r="V211" i="1"/>
  <c r="V204" i="1"/>
  <c r="V197" i="1"/>
  <c r="V195" i="1"/>
  <c r="V12" i="1"/>
  <c r="V9" i="1"/>
  <c r="V4" i="1"/>
  <c r="V391" i="1"/>
  <c r="V389" i="1"/>
  <c r="V378" i="1"/>
  <c r="V375" i="1"/>
  <c r="V373" i="1"/>
  <c r="V362" i="1"/>
  <c r="V359" i="1"/>
  <c r="V357" i="1"/>
  <c r="V340" i="1"/>
  <c r="V333" i="1"/>
  <c r="V331" i="1"/>
  <c r="V324" i="1"/>
  <c r="V317" i="1"/>
  <c r="V315" i="1"/>
  <c r="V308" i="1"/>
  <c r="V301" i="1"/>
  <c r="V299" i="1"/>
  <c r="V292" i="1"/>
  <c r="V285" i="1"/>
  <c r="V283" i="1"/>
  <c r="V276" i="1"/>
  <c r="V269" i="1"/>
  <c r="V267" i="1"/>
  <c r="V260" i="1"/>
  <c r="V253" i="1"/>
  <c r="V251" i="1"/>
  <c r="V244" i="1"/>
  <c r="V237" i="1"/>
  <c r="V235" i="1"/>
  <c r="V228" i="1"/>
  <c r="V221" i="1"/>
  <c r="V219" i="1"/>
  <c r="V212" i="1"/>
  <c r="V205" i="1"/>
  <c r="V203" i="1"/>
  <c r="V196" i="1"/>
  <c r="V5" i="1"/>
</calcChain>
</file>

<file path=xl/sharedStrings.xml><?xml version="1.0" encoding="utf-8"?>
<sst xmlns="http://schemas.openxmlformats.org/spreadsheetml/2006/main" count="9277" uniqueCount="1822">
  <si>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</si>
  <si>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</si>
  <si>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</si>
  <si>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</si>
  <si>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</si>
  <si>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</si>
  <si>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</si>
  <si>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</si>
  <si>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</si>
  <si>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</si>
  <si>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</si>
  <si>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</si>
  <si>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</si>
  <si>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</si>
  <si>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</si>
  <si>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</si>
  <si>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</si>
  <si>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</si>
  <si>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</si>
  <si>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</si>
  <si>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</si>
  <si>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</si>
  <si>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</si>
  <si>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</si>
  <si>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</si>
  <si>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</si>
  <si>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</si>
  <si>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</si>
  <si>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</si>
  <si>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</si>
  <si>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</si>
  <si>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</si>
  <si>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</si>
  <si>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</si>
  <si>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</si>
  <si>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</si>
  <si>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</si>
  <si>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</si>
  <si>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</si>
  <si>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</si>
  <si>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</si>
  <si>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</si>
  <si>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</si>
  <si>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</si>
  <si>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</si>
  <si>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</si>
  <si>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</si>
  <si>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</si>
  <si>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</si>
  <si>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</si>
  <si>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</si>
  <si>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</si>
  <si>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</si>
  <si>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</si>
  <si>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</si>
  <si>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</si>
  <si>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</si>
  <si>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</si>
  <si>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</si>
  <si>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</si>
  <si>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</si>
  <si>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</si>
  <si>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</si>
  <si>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</si>
  <si>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</si>
  <si>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</si>
  <si>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</si>
  <si>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</si>
  <si>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</si>
  <si>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</si>
  <si>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</si>
  <si>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</si>
  <si>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</si>
  <si>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</si>
  <si>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</si>
  <si>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</si>
  <si>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</si>
  <si>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</si>
  <si>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</si>
  <si>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</si>
  <si>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</si>
  <si>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</si>
  <si>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</si>
  <si>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</si>
  <si>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</si>
  <si>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</si>
  <si>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</si>
  <si>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</si>
  <si>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</si>
  <si>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</si>
  <si>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</si>
  <si>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</si>
  <si>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</si>
  <si>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</si>
  <si>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</si>
  <si>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</si>
  <si>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</si>
  <si>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</si>
  <si>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</si>
  <si>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</si>
  <si>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</si>
  <si>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</si>
  <si>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</si>
  <si>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</si>
  <si>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</si>
  <si>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</si>
  <si>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</si>
  <si>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</si>
  <si>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</si>
  <si>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</si>
  <si>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</si>
  <si>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</si>
  <si>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</si>
  <si>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</si>
  <si>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</si>
  <si>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</si>
  <si>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</si>
  <si>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</si>
  <si>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</si>
  <si>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</si>
  <si>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</si>
  <si>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</si>
  <si>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</si>
  <si>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</si>
  <si>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</si>
  <si>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</si>
  <si>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</si>
  <si>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</si>
  <si>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</si>
  <si>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</si>
  <si>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</si>
  <si>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</si>
  <si>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</si>
  <si>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</si>
  <si>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</si>
  <si>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</si>
  <si>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</si>
  <si>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</si>
  <si>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</si>
  <si>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</si>
  <si>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</si>
  <si>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</si>
  <si>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</si>
  <si>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</si>
  <si>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</si>
  <si>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</si>
  <si>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</si>
  <si>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</si>
  <si>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</si>
  <si>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</si>
  <si>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</si>
  <si>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</si>
  <si>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</si>
  <si>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</si>
  <si>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</si>
  <si>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</si>
  <si>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</si>
  <si>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</si>
  <si>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</si>
  <si>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</si>
  <si>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</si>
  <si>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</si>
  <si>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</si>
  <si>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</si>
  <si>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</si>
  <si>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</si>
  <si>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</si>
  <si>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</si>
  <si>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</si>
  <si>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</si>
  <si>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</si>
  <si>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</si>
  <si>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</si>
  <si>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</si>
  <si>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</si>
  <si>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</si>
  <si>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</si>
  <si>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</si>
  <si>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</si>
  <si>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</si>
  <si>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</si>
  <si>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</si>
  <si>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</si>
  <si>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</si>
  <si>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</si>
  <si>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</si>
  <si>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</si>
  <si>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</si>
  <si>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</si>
  <si>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</si>
  <si>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</si>
  <si>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</si>
  <si>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</si>
  <si>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</si>
  <si>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</si>
  <si>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</si>
  <si>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</si>
  <si>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</si>
  <si>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</si>
  <si>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</si>
  <si>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</si>
  <si>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</si>
  <si>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</si>
  <si>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</si>
  <si>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</si>
  <si>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</si>
  <si>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</si>
  <si>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</si>
  <si>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</si>
  <si>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</si>
  <si>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</si>
  <si>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</si>
  <si>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</si>
  <si>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</si>
  <si>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</si>
  <si>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</si>
  <si>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</si>
  <si>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</si>
  <si>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</si>
  <si>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</si>
  <si>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</si>
  <si>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</si>
  <si>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</si>
  <si>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</si>
  <si>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</si>
  <si>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</si>
  <si>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</si>
  <si>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</si>
  <si>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</si>
  <si>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</si>
  <si>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</si>
  <si>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</si>
  <si>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</si>
  <si>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</si>
  <si>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</si>
  <si>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</si>
  <si>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</si>
  <si>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</si>
  <si>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</si>
  <si>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</si>
  <si>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</si>
  <si>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</si>
  <si>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</si>
  <si>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</si>
  <si>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</si>
  <si>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</si>
  <si>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</si>
  <si>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</si>
  <si>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</si>
  <si>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</si>
  <si>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</si>
  <si>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</si>
  <si>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</si>
  <si>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</si>
  <si>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</si>
  <si>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</si>
  <si>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</si>
  <si>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</si>
  <si>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</si>
  <si>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</si>
  <si>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</si>
  <si>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</si>
  <si>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</si>
  <si>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</si>
  <si>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</si>
  <si>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</si>
  <si>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</si>
  <si>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</si>
  <si>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</si>
  <si>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</si>
  <si>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</si>
  <si>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</si>
  <si>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</si>
  <si>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</si>
  <si>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</si>
  <si>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</si>
  <si>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</si>
  <si>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</si>
  <si>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</si>
  <si>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</si>
  <si>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</si>
  <si>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</si>
  <si>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</si>
  <si>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</si>
  <si>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</si>
  <si>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</si>
  <si>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</si>
  <si>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</si>
  <si>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</si>
  <si>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</si>
  <si>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</si>
  <si>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</si>
  <si>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</si>
  <si>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</si>
  <si>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</si>
  <si>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</si>
  <si>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</si>
  <si>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</si>
  <si>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</si>
  <si>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</si>
  <si>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</si>
  <si>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</si>
  <si>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</si>
  <si>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</si>
  <si>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</si>
  <si>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</si>
  <si>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</si>
  <si>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</si>
  <si>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</si>
  <si>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</si>
  <si>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</si>
  <si>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</si>
  <si>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</si>
  <si>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</si>
  <si>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</si>
  <si>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</si>
  <si>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</si>
  <si>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</si>
  <si>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</si>
  <si>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</si>
  <si>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</si>
  <si>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</si>
  <si>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</si>
  <si>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</si>
  <si>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</si>
  <si>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</si>
  <si>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</si>
  <si>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</si>
  <si>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</si>
  <si>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</si>
  <si>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</si>
  <si>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</si>
  <si>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</si>
  <si>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</si>
  <si>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</si>
  <si>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</si>
  <si>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</si>
  <si>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</si>
  <si>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</si>
  <si>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</si>
  <si>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</si>
  <si>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</si>
  <si>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</si>
  <si>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</si>
  <si>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</si>
  <si>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</si>
  <si>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</si>
  <si>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</si>
  <si>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</si>
  <si>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</si>
  <si>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</si>
  <si>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</si>
  <si>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</si>
  <si>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</si>
  <si>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</si>
  <si>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</si>
  <si>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</si>
  <si>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</si>
  <si>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</si>
  <si>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</si>
  <si>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</si>
  <si>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</si>
  <si>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</si>
  <si>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</si>
  <si>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</si>
  <si>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</si>
  <si>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</si>
  <si>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</si>
  <si>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</si>
  <si>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</si>
  <si>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</si>
  <si>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</si>
  <si>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</si>
  <si>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</si>
  <si>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</si>
  <si>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</si>
  <si>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</si>
  <si>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</si>
  <si>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</si>
  <si>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</si>
  <si>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</si>
  <si>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</si>
  <si>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</si>
  <si>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</si>
  <si>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</si>
  <si>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</si>
  <si>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</si>
  <si>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</si>
  <si>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</si>
  <si>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</si>
  <si>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</si>
  <si>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</si>
  <si>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</si>
  <si>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</si>
  <si>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</si>
  <si>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</si>
  <si>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</si>
  <si>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</si>
  <si>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</si>
  <si>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</si>
  <si>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</si>
  <si>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</si>
  <si>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</si>
  <si>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</si>
  <si>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</si>
  <si>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</si>
  <si>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</si>
  <si>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</si>
  <si>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</si>
  <si>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</si>
  <si>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</si>
  <si>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</si>
  <si>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</si>
  <si>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</si>
  <si>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</si>
  <si>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</si>
  <si>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</si>
  <si>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</si>
  <si>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</si>
  <si>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</si>
  <si>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</si>
  <si>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</si>
  <si>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</si>
  <si>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</si>
  <si>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</si>
  <si>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</si>
  <si>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</si>
  <si>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</si>
  <si>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</si>
  <si>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</si>
  <si>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</si>
  <si>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</si>
  <si>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</si>
  <si>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</si>
  <si>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</si>
  <si>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</si>
  <si>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</si>
  <si>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</si>
  <si>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</si>
  <si>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</si>
  <si>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</si>
  <si>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</si>
  <si>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</si>
  <si>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</si>
  <si>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</si>
  <si>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</si>
  <si>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</si>
  <si>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</si>
  <si>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</si>
  <si>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</si>
  <si>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</si>
  <si>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</si>
  <si>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</si>
  <si>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</si>
  <si>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</si>
  <si>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</si>
  <si>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</si>
  <si>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</si>
  <si>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</si>
  <si>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</si>
  <si>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</si>
  <si>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</si>
  <si>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</si>
  <si>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</si>
  <si>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</si>
  <si>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</si>
  <si>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</si>
  <si>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</si>
  <si>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</si>
  <si>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</si>
  <si>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</si>
  <si>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</si>
  <si>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</si>
  <si>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</si>
  <si>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</si>
  <si>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</si>
  <si>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</si>
  <si>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</si>
  <si>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</si>
  <si>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</si>
  <si>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</si>
  <si>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</si>
  <si>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</si>
  <si>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</si>
  <si>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</si>
  <si>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</si>
  <si>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</si>
  <si>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</si>
  <si>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</si>
  <si>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</si>
  <si>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</si>
  <si>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</si>
  <si>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</si>
  <si>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</si>
  <si>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</si>
  <si>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</si>
  <si>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</si>
  <si>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</si>
  <si>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</si>
  <si>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</si>
  <si>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</si>
  <si>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</si>
  <si>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</si>
  <si>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</si>
  <si>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</si>
  <si>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</si>
  <si>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</si>
  <si>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</si>
  <si>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</si>
  <si>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</si>
  <si>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</si>
  <si>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</si>
  <si>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</si>
  <si>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</si>
  <si>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</si>
  <si>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</si>
  <si>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</si>
  <si>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</si>
  <si>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</si>
  <si>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</si>
  <si>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</si>
  <si>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</si>
  <si>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</si>
  <si>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</si>
  <si>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</si>
  <si>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</si>
  <si>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</si>
  <si>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</si>
  <si>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</si>
  <si>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</si>
  <si>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</si>
  <si>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</si>
  <si>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</si>
  <si>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</si>
  <si>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</si>
  <si>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</si>
  <si>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</si>
  <si>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</si>
  <si>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</si>
  <si>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</si>
  <si>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</si>
  <si>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</si>
  <si>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</si>
  <si>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</si>
  <si>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</si>
  <si>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</si>
  <si>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</si>
  <si>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</si>
  <si>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</si>
  <si>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</si>
  <si>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</si>
  <si>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</si>
  <si>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</si>
  <si>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</si>
  <si>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</si>
  <si>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</si>
  <si>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</si>
  <si>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</si>
  <si>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</si>
  <si>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</si>
  <si>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</si>
  <si>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</si>
  <si>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</si>
  <si>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</si>
  <si>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</si>
  <si>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</si>
  <si>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</si>
  <si>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</si>
  <si>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</si>
  <si>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</si>
  <si>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</si>
  <si>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</si>
  <si>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</si>
  <si>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</si>
  <si>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</si>
  <si>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</si>
  <si>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</si>
  <si>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</si>
  <si>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</si>
  <si>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</si>
  <si>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</si>
  <si>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</si>
  <si>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</si>
  <si>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</si>
  <si>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</si>
  <si>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</si>
  <si>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</si>
  <si>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</si>
  <si>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</si>
  <si>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</si>
  <si>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</si>
  <si>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</si>
  <si>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</si>
  <si>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</si>
  <si>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</si>
  <si>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</si>
  <si>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</si>
  <si>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</si>
  <si>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</si>
  <si>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</si>
  <si>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</si>
  <si>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</si>
  <si>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</si>
  <si>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</si>
  <si>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</si>
  <si>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</si>
  <si>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</si>
  <si>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</si>
  <si>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</si>
  <si>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</si>
  <si>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</si>
  <si>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</si>
  <si>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</si>
  <si>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</si>
  <si>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</si>
  <si>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</si>
  <si>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</si>
  <si>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</si>
  <si>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</si>
  <si>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</si>
  <si>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</si>
  <si>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</si>
  <si>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</si>
  <si>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</si>
  <si>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</si>
  <si>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</si>
  <si>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</si>
  <si>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</si>
  <si>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</si>
  <si>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</si>
  <si>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</si>
  <si>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</si>
  <si>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</si>
  <si>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</si>
  <si>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</si>
  <si>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</si>
  <si>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</si>
  <si>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</si>
  <si>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</si>
  <si>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</si>
  <si>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</si>
  <si>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</si>
  <si>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</si>
  <si>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</si>
  <si>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</si>
  <si>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</si>
  <si>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</si>
  <si>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</si>
  <si>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</si>
  <si>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</si>
  <si>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</si>
  <si>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</si>
  <si>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</si>
  <si>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</si>
  <si>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</si>
  <si>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</si>
  <si>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</si>
  <si>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</si>
  <si>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</si>
  <si>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</si>
  <si>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</si>
  <si>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</si>
  <si>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</si>
  <si>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</si>
  <si>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</si>
  <si>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</si>
  <si>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</si>
  <si>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</si>
  <si>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</si>
  <si>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</si>
  <si>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</si>
  <si>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</si>
  <si>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</si>
  <si>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</si>
  <si>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</si>
  <si>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</si>
  <si>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</si>
  <si>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</si>
  <si>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</si>
  <si>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</si>
  <si>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</si>
  <si>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</si>
  <si>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</si>
  <si>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</si>
  <si>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</si>
  <si>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</si>
  <si>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</si>
  <si>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</si>
  <si>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</si>
  <si>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</si>
  <si>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</si>
  <si>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</si>
  <si>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</si>
  <si>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</si>
  <si>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</si>
  <si>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</si>
  <si>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</si>
  <si>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</si>
  <si>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</si>
  <si>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</si>
  <si>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</si>
  <si>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</si>
  <si>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</si>
  <si>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</si>
  <si>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</si>
  <si>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</si>
  <si>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</si>
  <si>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</si>
  <si>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</si>
  <si>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</si>
  <si>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</si>
  <si>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</si>
  <si>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</si>
  <si>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</si>
  <si>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</si>
  <si>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</si>
  <si>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</si>
  <si>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</si>
  <si>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</si>
  <si>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</si>
  <si>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</si>
  <si>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</si>
  <si>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</si>
  <si>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</si>
  <si>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</si>
  <si>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</si>
  <si>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</si>
  <si>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</si>
  <si>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</si>
  <si>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</si>
  <si>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</si>
  <si>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</si>
  <si>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</si>
  <si>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</si>
  <si>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</si>
  <si>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</si>
  <si>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</si>
  <si>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</si>
  <si>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</si>
  <si>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</si>
  <si>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</si>
  <si>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</si>
  <si>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</si>
  <si>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</si>
  <si>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</si>
  <si>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</si>
  <si>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</si>
  <si>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</si>
  <si>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</si>
  <si>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</si>
  <si>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</si>
  <si>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</si>
  <si>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</si>
  <si>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</si>
  <si>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</si>
  <si>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</si>
  <si>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</si>
  <si>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</si>
  <si>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</si>
  <si>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</si>
  <si>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</si>
  <si>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</si>
  <si>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</si>
  <si>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</si>
  <si>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</si>
  <si>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</si>
  <si>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</si>
  <si>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</si>
  <si>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</si>
  <si>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</si>
  <si>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</si>
  <si>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</si>
  <si>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</si>
  <si>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</si>
  <si>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</si>
  <si>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</si>
  <si>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</si>
  <si>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</si>
  <si>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</si>
  <si>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</si>
  <si>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</si>
  <si>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</si>
  <si>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</si>
  <si>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</si>
  <si>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</si>
  <si>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</si>
  <si>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</si>
  <si>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</si>
  <si>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</si>
  <si>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</si>
  <si>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</si>
  <si>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</si>
  <si>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</si>
  <si>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</si>
  <si>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</si>
  <si>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</si>
  <si>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</si>
  <si>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</si>
  <si>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</si>
  <si>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</si>
  <si>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</si>
  <si>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</si>
  <si>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</si>
  <si>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</si>
  <si>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</si>
  <si>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</si>
  <si>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</si>
  <si>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</si>
  <si>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</si>
  <si>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</si>
  <si>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</si>
  <si>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</si>
  <si>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</si>
  <si>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</si>
  <si>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</si>
  <si>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</si>
  <si>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</si>
  <si>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</si>
  <si>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</si>
  <si>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</si>
  <si>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</si>
  <si>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</si>
  <si>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</si>
  <si>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</si>
  <si>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</si>
  <si>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</si>
  <si>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</si>
  <si>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</si>
  <si>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</si>
  <si>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</si>
  <si>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</si>
  <si>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</si>
  <si>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</si>
  <si>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</si>
  <si>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</si>
  <si>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</si>
  <si>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</si>
  <si>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</si>
  <si>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</si>
  <si>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</si>
  <si>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</si>
  <si>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</si>
  <si>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</si>
  <si>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</si>
  <si>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</si>
  <si>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</si>
  <si>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</si>
  <si>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</si>
  <si>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</si>
  <si>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</si>
  <si>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</si>
  <si>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</si>
  <si>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</si>
  <si>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</si>
  <si>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</si>
  <si>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</si>
  <si>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</si>
  <si>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</si>
  <si>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</si>
  <si>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</si>
  <si>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</si>
  <si>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</si>
  <si>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</si>
  <si>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</si>
  <si>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</si>
  <si>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</si>
  <si>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</si>
  <si>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</si>
  <si>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</si>
  <si>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</si>
  <si>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</si>
  <si>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</si>
  <si>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</si>
  <si>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</si>
  <si>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</si>
  <si>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</si>
  <si>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</si>
  <si>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</si>
  <si>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</si>
  <si>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</si>
  <si>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</si>
  <si>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</si>
  <si>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</si>
  <si>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</si>
  <si>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</si>
  <si>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</si>
  <si>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</si>
  <si>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</si>
  <si>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</si>
  <si>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</si>
  <si>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</si>
  <si>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</si>
  <si>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</si>
  <si>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</si>
  <si>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</si>
  <si>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</si>
  <si>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</si>
  <si>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</si>
  <si>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</si>
  <si>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</si>
  <si>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</si>
  <si>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</si>
  <si>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</si>
  <si>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</si>
  <si>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</si>
  <si>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</si>
  <si>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</si>
  <si>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</si>
  <si>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</si>
  <si>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</si>
  <si>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</si>
  <si>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</si>
  <si>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</si>
  <si>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</si>
  <si>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</si>
  <si>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</si>
  <si>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</si>
  <si>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</si>
  <si>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</si>
  <si>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</si>
  <si>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</si>
  <si>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</si>
  <si>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</si>
  <si>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</si>
  <si>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</si>
  <si>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</si>
  <si>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</si>
  <si>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</si>
  <si>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</si>
  <si>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</si>
  <si>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</si>
  <si>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</si>
  <si>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</si>
  <si>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</si>
  <si>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</si>
  <si>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</si>
  <si>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</si>
  <si>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</si>
  <si>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</si>
  <si>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</si>
  <si>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</si>
  <si>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</si>
  <si>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</si>
  <si>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</si>
  <si>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</si>
  <si>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</si>
  <si>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</si>
  <si>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</si>
  <si>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</si>
  <si>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</si>
  <si>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</si>
  <si>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</si>
  <si>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</si>
  <si>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</si>
  <si>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</si>
  <si>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</si>
  <si>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</si>
  <si>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</si>
  <si>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</si>
  <si>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</si>
  <si>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</si>
  <si>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</si>
  <si>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</si>
  <si>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</si>
  <si>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</si>
  <si>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</si>
  <si>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</si>
  <si>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</si>
  <si>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</si>
  <si>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</si>
  <si>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</si>
  <si>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</si>
  <si>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</si>
  <si>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</si>
  <si>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</si>
  <si>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</si>
  <si>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</si>
  <si>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</si>
  <si>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</si>
  <si>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</si>
  <si>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</si>
  <si>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</si>
  <si>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</si>
  <si>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</si>
  <si>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</si>
  <si>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</si>
  <si>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</si>
  <si>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</si>
  <si>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</si>
  <si>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</si>
  <si>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</si>
  <si>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</si>
  <si>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</si>
  <si>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</si>
  <si>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</si>
  <si>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</si>
  <si>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</si>
  <si>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</si>
  <si>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</si>
  <si>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</si>
  <si>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</si>
  <si>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</si>
  <si>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</si>
  <si>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</si>
  <si>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</si>
  <si>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</si>
  <si>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</si>
  <si>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</si>
  <si>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</si>
  <si>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</si>
  <si>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</si>
  <si>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</si>
  <si>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</si>
  <si>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</si>
  <si>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</si>
  <si>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</si>
  <si>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</si>
  <si>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</si>
  <si>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</si>
  <si>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</si>
  <si>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</si>
  <si>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</si>
  <si>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</si>
  <si>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</si>
  <si>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</si>
  <si>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</si>
  <si>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</si>
  <si>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</si>
  <si>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</si>
  <si>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</si>
  <si>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</si>
  <si>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</si>
  <si>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</si>
  <si>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</si>
  <si>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</si>
  <si>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</si>
  <si>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</si>
  <si>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</si>
  <si>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</si>
  <si>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</si>
  <si>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</si>
  <si>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</si>
  <si>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</si>
  <si>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</si>
  <si>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</si>
  <si>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</si>
  <si>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</si>
  <si>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</si>
  <si>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</si>
  <si>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</si>
  <si>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</si>
  <si>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</si>
  <si>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</si>
  <si>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</si>
  <si>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</si>
  <si>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</si>
  <si>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</si>
  <si>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</si>
  <si>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</si>
  <si>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</si>
  <si>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</si>
  <si>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</si>
  <si>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</si>
  <si>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</si>
  <si>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</si>
  <si>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</si>
  <si>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</si>
  <si>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</si>
  <si>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</si>
  <si>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</si>
  <si>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</si>
  <si>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</si>
  <si>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</si>
  <si>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</si>
  <si>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</si>
  <si>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</si>
  <si>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</si>
  <si>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</si>
  <si>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</si>
  <si>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</si>
  <si>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</si>
  <si>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</si>
  <si>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</si>
  <si>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</si>
  <si>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</si>
  <si>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</si>
  <si>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</si>
  <si>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</si>
  <si>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</si>
  <si>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</si>
  <si>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</si>
  <si>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</si>
  <si>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</si>
  <si>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</si>
  <si>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</si>
  <si>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</si>
  <si>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</si>
  <si>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</si>
  <si>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</si>
  <si>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</si>
  <si>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</si>
  <si>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</si>
  <si>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</si>
  <si>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</si>
  <si>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</si>
  <si>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</si>
  <si>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</si>
  <si>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</si>
  <si>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</si>
  <si>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</si>
  <si>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</si>
  <si>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</si>
  <si>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</si>
  <si>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</si>
  <si>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</si>
  <si>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</si>
  <si>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</si>
  <si>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</si>
  <si>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</si>
  <si>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</si>
  <si>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</si>
  <si>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</si>
  <si>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</si>
  <si>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</si>
  <si>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</si>
  <si>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</si>
  <si>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</si>
  <si>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</si>
  <si>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</si>
  <si>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</si>
  <si>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</si>
  <si>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</si>
  <si>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</si>
  <si>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</si>
  <si>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</si>
  <si>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</si>
  <si>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</si>
  <si>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</si>
  <si>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</si>
  <si>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</si>
  <si>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</si>
  <si>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</si>
  <si>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</si>
  <si>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</si>
  <si>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</si>
  <si>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</si>
  <si>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</si>
  <si>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</si>
  <si>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</si>
  <si>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</si>
  <si>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</si>
  <si>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</si>
  <si>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</si>
  <si>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</si>
  <si>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</si>
  <si>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</si>
  <si>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</si>
  <si>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</si>
  <si>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</si>
  <si>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</si>
  <si>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</si>
  <si>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</si>
  <si>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</si>
  <si>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</si>
  <si>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</si>
  <si>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</si>
  <si>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</si>
  <si>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</si>
  <si>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</si>
  <si>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</si>
  <si>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</si>
  <si>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</si>
  <si>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</si>
  <si>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</si>
  <si>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</si>
  <si>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</si>
  <si>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</si>
  <si>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</si>
  <si>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</si>
  <si>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</si>
  <si>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</si>
  <si>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</si>
  <si>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</si>
  <si>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</si>
  <si>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</si>
  <si>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</si>
  <si>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</si>
  <si>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</si>
  <si>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</si>
  <si>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</si>
  <si>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</si>
  <si>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</si>
  <si>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</si>
  <si>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</si>
  <si>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</si>
  <si>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</si>
  <si>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</si>
  <si>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</si>
  <si>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</si>
  <si>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</si>
  <si>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</si>
  <si>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</si>
  <si>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</si>
  <si>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</si>
  <si>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</si>
  <si>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</si>
  <si>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</si>
  <si>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</si>
  <si>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</si>
  <si>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</si>
  <si>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</si>
  <si>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</si>
  <si>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</si>
  <si>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</si>
  <si>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</si>
  <si>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</si>
  <si>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</si>
  <si>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</si>
  <si>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</si>
  <si>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</si>
  <si>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</si>
  <si>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</si>
  <si>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</si>
  <si>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</si>
  <si>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</si>
  <si>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</si>
  <si>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</si>
  <si>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</si>
  <si>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</si>
  <si>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</si>
  <si>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</si>
  <si>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</si>
  <si>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</si>
  <si>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</si>
  <si>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</si>
  <si>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</si>
  <si>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</si>
  <si>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</si>
  <si>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</si>
  <si>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</si>
  <si>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</si>
  <si>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</si>
  <si>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</si>
  <si>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</si>
  <si>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</si>
  <si>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</si>
  <si>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</si>
  <si>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</si>
  <si>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</si>
  <si>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</si>
  <si>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</si>
  <si>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</si>
  <si>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</si>
  <si>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</si>
  <si>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</si>
  <si>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</si>
  <si>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</si>
  <si>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</si>
  <si>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</si>
  <si>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</si>
  <si>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</si>
  <si>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</si>
  <si>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</si>
  <si>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</si>
  <si>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</si>
  <si>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</si>
  <si>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</si>
  <si>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</si>
  <si>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</si>
  <si>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</si>
  <si>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</si>
  <si>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</si>
  <si>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</si>
  <si>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</si>
  <si>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</si>
  <si>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</si>
  <si>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</si>
  <si>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</si>
  <si>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</si>
  <si>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</si>
  <si>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</si>
  <si>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</si>
  <si>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</si>
  <si>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</si>
  <si>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</si>
  <si>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</si>
  <si>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</si>
  <si>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</si>
  <si>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</si>
  <si>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</si>
  <si>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</si>
  <si>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</si>
  <si>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</si>
  <si>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</si>
  <si>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</si>
  <si>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</si>
  <si>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</si>
  <si>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</si>
  <si>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</si>
  <si>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</si>
  <si>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</si>
  <si>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</si>
  <si>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</si>
  <si>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</si>
  <si>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</si>
  <si>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</si>
  <si>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</si>
  <si>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</si>
  <si>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</si>
  <si>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</si>
  <si>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</si>
  <si>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</si>
  <si>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</si>
  <si>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</si>
  <si>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</si>
  <si>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</si>
  <si>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</si>
  <si>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</si>
  <si>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</si>
  <si>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</si>
  <si>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</si>
  <si>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</si>
  <si>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</si>
  <si>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</si>
  <si>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</si>
  <si>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</si>
  <si>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</si>
  <si>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</si>
  <si>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</si>
  <si>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</si>
  <si>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</si>
  <si>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</si>
  <si>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</si>
  <si>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</si>
  <si>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</si>
  <si>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</si>
  <si>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</si>
  <si>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</si>
  <si>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</si>
  <si>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</si>
  <si>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</si>
  <si>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</si>
  <si>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</si>
  <si>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</si>
  <si>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</si>
  <si>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</si>
  <si>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</si>
  <si>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</si>
  <si>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</si>
  <si>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</si>
  <si>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</si>
  <si>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</si>
  <si>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</si>
  <si>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</si>
  <si>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</si>
  <si>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</si>
  <si>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</si>
  <si>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</si>
  <si>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</si>
  <si>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</si>
  <si>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</si>
  <si>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</si>
  <si>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</si>
  <si>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</si>
  <si>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</si>
  <si>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</si>
  <si>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</si>
  <si>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</si>
  <si>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</si>
  <si>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</si>
  <si>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</si>
  <si>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</si>
  <si>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</si>
  <si>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</si>
  <si>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</si>
  <si>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</si>
  <si>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</si>
  <si>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</si>
  <si>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</si>
  <si>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</si>
  <si>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</si>
  <si>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</si>
  <si>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</si>
  <si>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</si>
  <si>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</si>
  <si>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</si>
  <si>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</si>
  <si>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</si>
  <si>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</si>
  <si>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</si>
  <si>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</si>
  <si>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</si>
  <si>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</si>
  <si>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</si>
  <si>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</si>
  <si>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</si>
  <si>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</si>
  <si>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</si>
  <si>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</si>
  <si>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</si>
  <si>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</si>
  <si>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</si>
  <si>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</si>
  <si>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</si>
  <si>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</si>
  <si>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</si>
  <si>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</si>
  <si>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</si>
  <si>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</si>
  <si>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</si>
  <si>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</si>
  <si>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</si>
  <si>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</si>
  <si>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</si>
  <si>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</si>
  <si>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</si>
  <si>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</si>
  <si>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</si>
  <si>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</si>
  <si>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</si>
  <si>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</si>
  <si>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</si>
  <si>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</si>
  <si>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</si>
  <si>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</si>
  <si>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</si>
  <si>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</si>
  <si>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</si>
  <si>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</si>
  <si>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</si>
  <si>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</si>
  <si>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</si>
  <si>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</si>
  <si>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</si>
  <si>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</si>
  <si>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</si>
  <si>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</si>
  <si>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</si>
  <si>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</si>
  <si>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</si>
  <si>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</si>
  <si>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</si>
  <si>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</si>
  <si>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</si>
  <si>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</si>
  <si>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</si>
  <si>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</si>
  <si>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</si>
  <si>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</si>
  <si>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</si>
  <si>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</si>
  <si>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</si>
  <si>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</si>
  <si>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</si>
  <si>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</si>
  <si>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</si>
  <si>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</si>
  <si>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</si>
  <si>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</si>
  <si>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</si>
  <si>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</si>
  <si>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</si>
  <si>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</si>
  <si>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</si>
  <si>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</si>
  <si>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</si>
  <si>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</si>
  <si>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</si>
  <si>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</si>
  <si>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</si>
  <si>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</si>
  <si>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</si>
  <si>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</si>
  <si>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</si>
  <si>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</si>
  <si>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</si>
  <si>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</si>
  <si>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</si>
  <si>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</si>
  <si>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</si>
  <si>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</si>
  <si>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</si>
  <si>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</si>
  <si>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</si>
  <si>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</si>
  <si>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</si>
  <si>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</si>
  <si>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</si>
  <si>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</si>
  <si>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</si>
  <si>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</si>
  <si>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</si>
  <si>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</si>
  <si>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</si>
  <si>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</si>
  <si>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</si>
  <si>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</si>
  <si>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</si>
  <si>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</si>
  <si>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</si>
  <si>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</si>
  <si>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</si>
  <si>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</si>
  <si>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</si>
  <si>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</si>
  <si>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</si>
  <si>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</si>
  <si>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</si>
  <si>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</si>
  <si>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</si>
  <si>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</si>
  <si>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</si>
  <si>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</si>
  <si>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</si>
  <si>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</si>
  <si>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</si>
  <si>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</si>
  <si>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</si>
  <si>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</si>
  <si>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</si>
  <si>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</si>
  <si>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</si>
  <si>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</si>
  <si>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</si>
  <si>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</si>
  <si>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</si>
  <si>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</si>
  <si>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</si>
  <si>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</si>
  <si>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</si>
  <si>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</si>
  <si>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</si>
  <si>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</si>
  <si>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</si>
  <si>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</si>
  <si>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</si>
  <si>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</si>
  <si>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</si>
  <si>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</si>
  <si>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</si>
  <si>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</si>
  <si>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</si>
  <si>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</si>
  <si>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</si>
  <si>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</si>
  <si>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</si>
  <si>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</si>
  <si>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</si>
  <si>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</si>
  <si>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</si>
  <si>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</si>
  <si>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</si>
  <si>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</si>
  <si>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</si>
  <si>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</si>
  <si>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</si>
  <si>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</si>
  <si>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</si>
  <si>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</si>
  <si>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</si>
  <si>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</si>
  <si>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</si>
  <si>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</si>
  <si>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</si>
  <si>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</si>
  <si>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</si>
  <si>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</si>
  <si>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</si>
  <si>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</si>
  <si>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</si>
  <si>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</si>
  <si>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</si>
  <si>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</si>
  <si>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</si>
  <si>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</si>
  <si>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</si>
  <si>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</si>
  <si>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</si>
  <si>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</si>
  <si>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</si>
  <si>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</si>
  <si>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</si>
  <si>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</si>
  <si>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</si>
  <si>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</si>
  <si>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</si>
  <si>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</si>
  <si>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</si>
  <si>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</si>
  <si>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</si>
  <si>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</si>
  <si>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</si>
  <si>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</si>
  <si>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</si>
  <si>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</si>
  <si>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</si>
  <si>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</si>
  <si>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</si>
  <si>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</si>
  <si>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</si>
  <si>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</si>
  <si>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</si>
  <si>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</si>
  <si>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</si>
  <si>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</si>
  <si>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</si>
  <si>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</si>
  <si>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</si>
  <si>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</si>
  <si>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</si>
  <si>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</si>
  <si>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</si>
  <si>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</si>
  <si>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</si>
  <si>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</si>
  <si>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</si>
  <si>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</si>
  <si>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</si>
  <si>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</si>
  <si>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</si>
  <si>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</si>
  <si>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</si>
  <si>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</si>
  <si>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</si>
  <si>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</si>
  <si>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</si>
  <si>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</si>
  <si>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</si>
  <si>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</si>
  <si>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</si>
  <si>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</si>
  <si>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</si>
  <si>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</si>
  <si>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</si>
  <si>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</si>
  <si>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</si>
  <si>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</si>
  <si>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</si>
  <si>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</si>
  <si>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</si>
  <si>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</si>
  <si>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</si>
  <si>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</si>
  <si>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</si>
  <si>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</si>
  <si>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</si>
  <si>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</si>
  <si>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</si>
  <si>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</si>
  <si>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</si>
  <si>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</si>
  <si>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</si>
  <si>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</si>
  <si>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</si>
  <si>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</si>
  <si>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</si>
  <si>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</si>
  <si>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</si>
  <si>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</si>
  <si>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</si>
  <si>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</si>
  <si>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</si>
  <si>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</si>
  <si>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</si>
  <si>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</si>
  <si>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</si>
  <si>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</si>
  <si>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</si>
  <si>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</si>
  <si>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</si>
  <si>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</si>
  <si>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</si>
  <si>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</si>
  <si>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</si>
  <si>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</si>
  <si>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</si>
  <si>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</si>
  <si>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</si>
  <si>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</si>
  <si>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</si>
  <si>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</si>
  <si>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</si>
  <si>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</si>
  <si>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</si>
  <si>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</si>
  <si>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</si>
  <si>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</si>
  <si>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</si>
  <si>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</si>
  <si>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</si>
  <si>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</si>
  <si>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</si>
  <si>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</si>
  <si>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</si>
  <si>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</si>
  <si>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</si>
  <si>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</si>
  <si>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</si>
  <si>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</si>
  <si>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</si>
  <si>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</si>
  <si>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</si>
  <si>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</si>
  <si>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</si>
  <si>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</si>
  <si>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</si>
  <si>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</si>
  <si>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</si>
  <si>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</si>
  <si>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</si>
  <si>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</si>
  <si>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</si>
  <si>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</si>
  <si>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</si>
  <si>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</si>
  <si>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</si>
  <si>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</si>
  <si>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</si>
  <si>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</si>
  <si>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</si>
  <si>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</si>
  <si>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</si>
  <si>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</si>
  <si>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</si>
  <si>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</si>
  <si>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</si>
  <si>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</si>
  <si>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</si>
  <si>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</si>
  <si>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</si>
  <si>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</si>
  <si>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</si>
  <si>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</si>
  <si>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</si>
  <si>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</si>
  <si>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</si>
  <si>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</si>
  <si>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</si>
  <si>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</si>
  <si>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</si>
  <si>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</si>
  <si>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</si>
  <si>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</si>
  <si>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</si>
  <si>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</si>
  <si>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</si>
  <si>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</si>
  <si>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</si>
  <si>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</si>
  <si>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</si>
  <si>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</si>
  <si>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</si>
  <si>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</si>
  <si>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</si>
  <si>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</si>
  <si>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</si>
  <si>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</si>
  <si>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</si>
  <si>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</si>
  <si>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</si>
  <si>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</si>
  <si>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</si>
  <si>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</si>
  <si>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</si>
  <si>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</si>
  <si>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</si>
  <si>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</si>
  <si>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</si>
  <si>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</si>
  <si>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</si>
  <si>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</si>
  <si>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</si>
  <si>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</si>
  <si>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</si>
  <si>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</si>
  <si>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</si>
  <si>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</si>
  <si>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</si>
  <si>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</si>
  <si>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</si>
  <si>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</si>
  <si>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</si>
  <si>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</si>
  <si>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</si>
  <si>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</si>
  <si>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</si>
  <si>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</si>
  <si>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</si>
  <si>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</si>
  <si>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</si>
  <si>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</si>
  <si>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</si>
  <si>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</si>
  <si>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</si>
  <si>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</si>
  <si>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</si>
  <si>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</si>
  <si>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</si>
  <si>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</si>
  <si>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Day</t>
  </si>
  <si>
    <t>Birthdate</t>
  </si>
  <si>
    <t>Row Labels</t>
  </si>
  <si>
    <t>Grand Total</t>
  </si>
  <si>
    <t>Sum of finalWorth</t>
  </si>
  <si>
    <t>30-40</t>
  </si>
  <si>
    <t>40-50</t>
  </si>
  <si>
    <t>50-60</t>
  </si>
  <si>
    <t>60-70</t>
  </si>
  <si>
    <t>70-80</t>
  </si>
  <si>
    <t>80-90</t>
  </si>
  <si>
    <t>90-100</t>
  </si>
  <si>
    <t>Count of Age</t>
  </si>
  <si>
    <t>Count of personName</t>
  </si>
  <si>
    <t>*ranking of billionaires in each industry</t>
  </si>
  <si>
    <t>* top 10 riches billionaires</t>
  </si>
  <si>
    <t>* billionaires ages</t>
  </si>
  <si>
    <t>total No. of Billionaires</t>
  </si>
  <si>
    <t>average net worth</t>
  </si>
  <si>
    <t>total networth</t>
  </si>
  <si>
    <t xml:space="preserve">* </t>
  </si>
  <si>
    <t>industry</t>
  </si>
  <si>
    <t>wealth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</si>
</sst>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0\ &quot;€&quot;"/>
    <numFmt numFmtId="165" formatCode="dd/mm/yyyy;@"/>
    <numFmt numFmtId="166" formatCode="&quot;$&quot;#,##0.00"/>
    <numFmt numFmtId="167" formatCode="_(* #,##0_);_(* \(#,##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4" fontId="0" fillId="0" borderId="0" xfId="0" applyNumberFormat="1"/>
    <xf numFmtId="0" fontId="16" fillId="0" borderId="0" xfId="0" applyFont="1"/>
    <xf numFmtId="165" fontId="0" fillId="0" borderId="0" xfId="0" applyNumberFormat="1"/>
    <xf numFmtId="166" fontId="0" fillId="0" borderId="0" xfId="0" applyNumberFormat="1"/>
    <xf numFmtId="3" fontId="0" fillId="0" borderId="0" xfId="0" applyNumberFormat="1"/>
    <xf numFmtId="3" fontId="16" fillId="0" borderId="0" xfId="42" applyNumberFormat="1" applyFont="1"/>
    <xf numFmtId="3"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16" fillId="0" borderId="0" xfId="0" applyNumberFormat="1" applyFont="1"/>
    <xf numFmtId="1" fontId="0" fillId="0" borderId="0" xfId="0" applyNumberFormat="1"/>
    <xf numFmtId="3" fontId="16" fillId="0" borderId="0" xfId="0" applyNumberFormat="1" applyFont="1"/>
    <xf numFmtId="167" fontId="0" fillId="0" borderId="0" xfId="0" applyNumberFormat="1"/>
    <xf numFmtId="9" fontId="0" fillId="0" borderId="0" xfId="0" applyNumberFormat="1"/>
    <xf numFmtId="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7" formatCode="_(* #,##0_);_(* \(#,##0\);_(* &quot;-&quot;??_);_(@_)"/>
    </dxf>
    <dxf>
      <font>
        <b/>
        <i val="0"/>
        <color theme="0"/>
      </font>
      <border>
        <bottom style="thin">
          <color theme="9"/>
        </bottom>
        <vertical/>
        <horizontal/>
      </border>
    </dxf>
    <dxf>
      <font>
        <color theme="1"/>
      </font>
      <fill>
        <patternFill>
          <bgColor theme="1" tint="0.1499679555650502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4C9147AA-D346-4CFB-8ADD-B8794623A54E}">
      <tableStyleElement type="wholeTable" dxfId="2"/>
      <tableStyleElement type="headerRow" dxfId="1"/>
    </tableStyle>
  </tableStyles>
  <colors>
    <mruColors>
      <color rgb="FF0A841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rgb="FF0A8410"/>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[Billionaires Statistics Dataset Raw new.xlsx]worksheet!PivotTable7</c:name>
    <c:fmtId val="3"/>
  </c:pivotSource>
  <c:chart>
    <c:title>
      <c:tx>
        <c:rich>
          <a:bodyPr rot="0" spcFirstLastPara="1" vertOverflow="ellipsis" vert="horz" wrap="square" anchor="ctr" anchorCtr="1"/>
          <a:lstStyle/>
          <a:p>
            <a:pPr>
              <a:defRPr sz="1600" b="1"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r>
              <a:rPr lang="en-US"/>
              <a:t>Billionaires</a:t>
            </a:r>
            <a:r>
              <a:rPr lang="en-US" baseline="0"/>
              <a:t> Ages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worksheet!$J$3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worksheet!$I$4:$I$11</c:f>
              <c:strCache>
                <c:ptCount val="7"/>
                <c:pt idx="0">
                  <c:v>30-40</c:v>
                </c:pt>
                <c:pt idx="1">
                  <c:v>40-50</c:v>
                </c:pt>
                <c:pt idx="2">
                  <c:v>50-60</c:v>
                </c:pt>
                <c:pt idx="3">
                  <c:v>60-70</c:v>
                </c:pt>
                <c:pt idx="4">
                  <c:v>70-80</c:v>
                </c:pt>
                <c:pt idx="5">
                  <c:v>80-90</c:v>
                </c:pt>
                <c:pt idx="6">
                  <c:v>90-100</c:v>
                </c:pt>
              </c:strCache>
            </c:strRef>
          </c:cat>
          <c:val>
            <c:numRef>
              <c:f>worksheet!$J$4:$J$11</c:f>
              <c:numCache>
                <c:formatCode>General</c:formatCode>
                <c:ptCount val="7"/>
                <c:pt idx="0">
                  <c:v>6</c:v>
                </c:pt>
                <c:pt idx="1">
                  <c:v>29</c:v>
                </c:pt>
                <c:pt idx="2">
                  <c:v>93</c:v>
                </c:pt>
                <c:pt idx="3">
                  <c:v>124</c:v>
                </c:pt>
                <c:pt idx="4">
                  <c:v>116</c:v>
                </c:pt>
                <c:pt idx="5">
                  <c:v>81</c:v>
                </c:pt>
                <c:pt idx="6">
                  <c:v>26</c:v>
                </c:pt>
              </c:numCache>
            </c:numRef>
          </c:val>
          <c:extLst>
            <c:ext xmlns:c16="http://schemas.microsoft.com/office/drawing/2014/chart" uri="{C3380CC4-5D6E-409C-BE32-E72D297353CC}">
              <c16:uniqueId val="{00000000-1A39-45B4-A5F0-1B7AB051B282}"/>
            </c:ext>
          </c:extLst>
        </c:ser>
        <c:dLbls>
          <c:showLegendKey val="0"/>
          <c:showVal val="0"/>
          <c:showCatName val="0"/>
          <c:showSerName val="0"/>
          <c:showPercent val="0"/>
          <c:showBubbleSize val="0"/>
        </c:dLbls>
        <c:gapWidth val="100"/>
        <c:overlap val="-24"/>
        <c:axId val="1288016079"/>
        <c:axId val="1288016495"/>
      </c:barChart>
      <c:catAx>
        <c:axId val="1288016079"/>
        <c:scaling>
          <c:orientation val="minMax"/>
        </c:scaling>
        <c:delete val="0"/>
        <c:axPos val="b"/>
        <c:title>
          <c:tx>
            <c:rich>
              <a:bodyPr rot="0" spcFirstLastPara="1" vertOverflow="ellipsis" vert="horz" wrap="square" anchor="ctr" anchorCtr="1"/>
              <a:lstStyle/>
              <a:p>
                <a:pPr>
                  <a:defRPr sz="900" b="1"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900" b="1"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crossAx val="1288016495"/>
        <c:crosses val="autoZero"/>
        <c:auto val="1"/>
        <c:lblAlgn val="ctr"/>
        <c:lblOffset val="100"/>
        <c:noMultiLvlLbl val="0"/>
      </c:catAx>
      <c:valAx>
        <c:axId val="128801649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r>
                  <a:rPr lang="en-US"/>
                  <a:t>NO. of Billionaires</a:t>
                </a:r>
              </a:p>
            </c:rich>
          </c:tx>
          <c:overlay val="0"/>
          <c:spPr>
            <a:noFill/>
            <a:ln>
              <a:noFill/>
            </a:ln>
            <a:effectLst/>
          </c:spPr>
          <c:txPr>
            <a:bodyPr rot="-5400000" spcFirstLastPara="1" vertOverflow="ellipsis" vert="horz" wrap="square" anchor="ctr" anchorCtr="1"/>
            <a:lstStyle/>
            <a:p>
              <a:pPr>
                <a:defRPr sz="900" b="1"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crossAx val="128801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lumMod val="95000"/>
                    <a:alpha val="22000"/>
                  </a:schemeClr>
                </a:solidFill>
              </a:ln>
              <a:solidFill>
                <a:schemeClr val="accent3">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bg1">
          <a:lumMod val="95000"/>
        </a:schemeClr>
      </a:solidFill>
      <a:round/>
    </a:ln>
    <a:effectLst/>
  </c:spPr>
  <c:txPr>
    <a:bodyPr/>
    <a:lstStyle/>
    <a:p>
      <a:pPr>
        <a:defRPr>
          <a:ln>
            <a:solidFill>
              <a:schemeClr val="bg1">
                <a:lumMod val="95000"/>
                <a:alpha val="22000"/>
              </a:schemeClr>
            </a:solidFill>
          </a:ln>
          <a:solidFill>
            <a:schemeClr val="accent3">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new.xlsx]worksheet!PivotTable1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Billionaires in industries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worksheet!$B$3</c:f>
              <c:strCache>
                <c:ptCount val="1"/>
                <c:pt idx="0">
                  <c:v>Count of personName</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F7-4C2D-BC9C-7E7C91F2C70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CF7-4C2D-BC9C-7E7C91F2C70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CF7-4C2D-BC9C-7E7C91F2C70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CF7-4C2D-BC9C-7E7C91F2C70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CF7-4C2D-BC9C-7E7C91F2C70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CF7-4C2D-BC9C-7E7C91F2C70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CF7-4C2D-BC9C-7E7C91F2C70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CF7-4C2D-BC9C-7E7C91F2C70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CF7-4C2D-BC9C-7E7C91F2C70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CF7-4C2D-BC9C-7E7C91F2C70F}"/>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CF7-4C2D-BC9C-7E7C91F2C70F}"/>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CF7-4C2D-BC9C-7E7C91F2C70F}"/>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CF7-4C2D-BC9C-7E7C91F2C70F}"/>
              </c:ext>
            </c:extLst>
          </c:dPt>
          <c:dPt>
            <c:idx val="13"/>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CF7-4C2D-BC9C-7E7C91F2C70F}"/>
              </c:ext>
            </c:extLst>
          </c:dPt>
          <c:dPt>
            <c:idx val="1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CF7-4C2D-BC9C-7E7C91F2C70F}"/>
              </c:ext>
            </c:extLst>
          </c:dPt>
          <c:dPt>
            <c:idx val="1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CF7-4C2D-BC9C-7E7C91F2C70F}"/>
              </c:ext>
            </c:extLst>
          </c:dPt>
          <c:dPt>
            <c:idx val="1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CF7-4C2D-BC9C-7E7C91F2C70F}"/>
              </c:ext>
            </c:extLst>
          </c:dPt>
          <c:dPt>
            <c:idx val="1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CF7-4C2D-BC9C-7E7C91F2C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worksheet!$A$4:$A$22</c:f>
              <c:strCache>
                <c:ptCount val="18"/>
                <c:pt idx="0">
                  <c:v>Finance &amp; Investments</c:v>
                </c:pt>
                <c:pt idx="1">
                  <c:v>Technology</c:v>
                </c:pt>
                <c:pt idx="2">
                  <c:v>Fashion &amp; Retail</c:v>
                </c:pt>
                <c:pt idx="3">
                  <c:v>Manufacturing</c:v>
                </c:pt>
                <c:pt idx="4">
                  <c:v>Food &amp; Beverage</c:v>
                </c:pt>
                <c:pt idx="5">
                  <c:v>Diversified</c:v>
                </c:pt>
                <c:pt idx="6">
                  <c:v>Energy</c:v>
                </c:pt>
                <c:pt idx="7">
                  <c:v>Healthcare</c:v>
                </c:pt>
                <c:pt idx="8">
                  <c:v>Real Estate</c:v>
                </c:pt>
                <c:pt idx="9">
                  <c:v>Metals &amp; Mining</c:v>
                </c:pt>
                <c:pt idx="10">
                  <c:v>Automotive</c:v>
                </c:pt>
                <c:pt idx="11">
                  <c:v>Media &amp; Entertainment</c:v>
                </c:pt>
                <c:pt idx="12">
                  <c:v>Logistics</c:v>
                </c:pt>
                <c:pt idx="13">
                  <c:v>Service</c:v>
                </c:pt>
                <c:pt idx="14">
                  <c:v>Gambling &amp; Casinos</c:v>
                </c:pt>
                <c:pt idx="15">
                  <c:v>Sports</c:v>
                </c:pt>
                <c:pt idx="16">
                  <c:v>Telecom</c:v>
                </c:pt>
                <c:pt idx="17">
                  <c:v>Construction &amp; Engineering</c:v>
                </c:pt>
              </c:strCache>
            </c:strRef>
          </c:cat>
          <c:val>
            <c:numRef>
              <c:f>worksheet!$B$4:$B$22</c:f>
              <c:numCache>
                <c:formatCode>General</c:formatCode>
                <c:ptCount val="18"/>
                <c:pt idx="0">
                  <c:v>77</c:v>
                </c:pt>
                <c:pt idx="1">
                  <c:v>62</c:v>
                </c:pt>
                <c:pt idx="2">
                  <c:v>54</c:v>
                </c:pt>
                <c:pt idx="3">
                  <c:v>44</c:v>
                </c:pt>
                <c:pt idx="4">
                  <c:v>43</c:v>
                </c:pt>
                <c:pt idx="5">
                  <c:v>31</c:v>
                </c:pt>
                <c:pt idx="6">
                  <c:v>28</c:v>
                </c:pt>
                <c:pt idx="7">
                  <c:v>27</c:v>
                </c:pt>
                <c:pt idx="8">
                  <c:v>24</c:v>
                </c:pt>
                <c:pt idx="9">
                  <c:v>20</c:v>
                </c:pt>
                <c:pt idx="10">
                  <c:v>16</c:v>
                </c:pt>
                <c:pt idx="11">
                  <c:v>13</c:v>
                </c:pt>
                <c:pt idx="12">
                  <c:v>10</c:v>
                </c:pt>
                <c:pt idx="13">
                  <c:v>8</c:v>
                </c:pt>
                <c:pt idx="14">
                  <c:v>5</c:v>
                </c:pt>
                <c:pt idx="15">
                  <c:v>5</c:v>
                </c:pt>
                <c:pt idx="16">
                  <c:v>4</c:v>
                </c:pt>
                <c:pt idx="17">
                  <c:v>4</c:v>
                </c:pt>
              </c:numCache>
            </c:numRef>
          </c:val>
          <c:extLst>
            <c:ext xmlns:c16="http://schemas.microsoft.com/office/drawing/2014/chart" uri="{C3380CC4-5D6E-409C-BE32-E72D297353CC}">
              <c16:uniqueId val="{00000024-DCF7-4C2D-BC9C-7E7C91F2C70F}"/>
            </c:ext>
          </c:extLst>
        </c:ser>
        <c:ser>
          <c:idx val="1"/>
          <c:order val="1"/>
          <c:tx>
            <c:strRef>
              <c:f>worksheet!$C$3</c:f>
              <c:strCache>
                <c:ptCount val="1"/>
                <c:pt idx="0">
                  <c:v>Sum of finalWorth</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DCF7-4C2D-BC9C-7E7C91F2C70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DCF7-4C2D-BC9C-7E7C91F2C70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DCF7-4C2D-BC9C-7E7C91F2C70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C-DCF7-4C2D-BC9C-7E7C91F2C70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DCF7-4C2D-BC9C-7E7C91F2C70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DCF7-4C2D-BC9C-7E7C91F2C70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DCF7-4C2D-BC9C-7E7C91F2C70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DCF7-4C2D-BC9C-7E7C91F2C70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DCF7-4C2D-BC9C-7E7C91F2C70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DCF7-4C2D-BC9C-7E7C91F2C70F}"/>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DCF7-4C2D-BC9C-7E7C91F2C70F}"/>
              </c:ext>
            </c:extLst>
          </c:dPt>
          <c:dPt>
            <c:idx val="1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DCF7-4C2D-BC9C-7E7C91F2C70F}"/>
              </c:ext>
            </c:extLst>
          </c:dPt>
          <c:dPt>
            <c:idx val="12"/>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DCF7-4C2D-BC9C-7E7C91F2C70F}"/>
              </c:ext>
            </c:extLst>
          </c:dPt>
          <c:dPt>
            <c:idx val="13"/>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DCF7-4C2D-BC9C-7E7C91F2C70F}"/>
              </c:ext>
            </c:extLst>
          </c:dPt>
          <c:dPt>
            <c:idx val="14"/>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DCF7-4C2D-BC9C-7E7C91F2C70F}"/>
              </c:ext>
            </c:extLst>
          </c:dPt>
          <c:dPt>
            <c:idx val="1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DCF7-4C2D-BC9C-7E7C91F2C70F}"/>
              </c:ext>
            </c:extLst>
          </c:dPt>
          <c:dPt>
            <c:idx val="1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DCF7-4C2D-BC9C-7E7C91F2C70F}"/>
              </c:ext>
            </c:extLst>
          </c:dPt>
          <c:dPt>
            <c:idx val="1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DCF7-4C2D-BC9C-7E7C91F2C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worksheet!$A$4:$A$22</c:f>
              <c:strCache>
                <c:ptCount val="18"/>
                <c:pt idx="0">
                  <c:v>Finance &amp; Investments</c:v>
                </c:pt>
                <c:pt idx="1">
                  <c:v>Technology</c:v>
                </c:pt>
                <c:pt idx="2">
                  <c:v>Fashion &amp; Retail</c:v>
                </c:pt>
                <c:pt idx="3">
                  <c:v>Manufacturing</c:v>
                </c:pt>
                <c:pt idx="4">
                  <c:v>Food &amp; Beverage</c:v>
                </c:pt>
                <c:pt idx="5">
                  <c:v>Diversified</c:v>
                </c:pt>
                <c:pt idx="6">
                  <c:v>Energy</c:v>
                </c:pt>
                <c:pt idx="7">
                  <c:v>Healthcare</c:v>
                </c:pt>
                <c:pt idx="8">
                  <c:v>Real Estate</c:v>
                </c:pt>
                <c:pt idx="9">
                  <c:v>Metals &amp; Mining</c:v>
                </c:pt>
                <c:pt idx="10">
                  <c:v>Automotive</c:v>
                </c:pt>
                <c:pt idx="11">
                  <c:v>Media &amp; Entertainment</c:v>
                </c:pt>
                <c:pt idx="12">
                  <c:v>Logistics</c:v>
                </c:pt>
                <c:pt idx="13">
                  <c:v>Service</c:v>
                </c:pt>
                <c:pt idx="14">
                  <c:v>Gambling &amp; Casinos</c:v>
                </c:pt>
                <c:pt idx="15">
                  <c:v>Sports</c:v>
                </c:pt>
                <c:pt idx="16">
                  <c:v>Telecom</c:v>
                </c:pt>
                <c:pt idx="17">
                  <c:v>Construction &amp; Engineering</c:v>
                </c:pt>
              </c:strCache>
            </c:strRef>
          </c:cat>
          <c:val>
            <c:numRef>
              <c:f>worksheet!$C$4:$C$22</c:f>
              <c:numCache>
                <c:formatCode>General</c:formatCode>
                <c:ptCount val="18"/>
                <c:pt idx="0">
                  <c:v>882000</c:v>
                </c:pt>
                <c:pt idx="1">
                  <c:v>1299800</c:v>
                </c:pt>
                <c:pt idx="2">
                  <c:v>1160200</c:v>
                </c:pt>
                <c:pt idx="3">
                  <c:v>423400</c:v>
                </c:pt>
                <c:pt idx="4">
                  <c:v>567800</c:v>
                </c:pt>
                <c:pt idx="5">
                  <c:v>492400</c:v>
                </c:pt>
                <c:pt idx="6">
                  <c:v>294600</c:v>
                </c:pt>
                <c:pt idx="7">
                  <c:v>263500</c:v>
                </c:pt>
                <c:pt idx="8">
                  <c:v>194600</c:v>
                </c:pt>
                <c:pt idx="9">
                  <c:v>315300</c:v>
                </c:pt>
                <c:pt idx="10">
                  <c:v>397200</c:v>
                </c:pt>
                <c:pt idx="11">
                  <c:v>240900</c:v>
                </c:pt>
                <c:pt idx="12">
                  <c:v>163900</c:v>
                </c:pt>
                <c:pt idx="13">
                  <c:v>68500</c:v>
                </c:pt>
                <c:pt idx="14">
                  <c:v>62600</c:v>
                </c:pt>
                <c:pt idx="15">
                  <c:v>50700</c:v>
                </c:pt>
                <c:pt idx="16">
                  <c:v>129900</c:v>
                </c:pt>
                <c:pt idx="17">
                  <c:v>33100</c:v>
                </c:pt>
              </c:numCache>
            </c:numRef>
          </c:val>
          <c:extLst>
            <c:ext xmlns:c16="http://schemas.microsoft.com/office/drawing/2014/chart" uri="{C3380CC4-5D6E-409C-BE32-E72D297353CC}">
              <c16:uniqueId val="{00000049-DCF7-4C2D-BC9C-7E7C91F2C70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5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Billionaires Wealth in</a:t>
            </a:r>
            <a:r>
              <a:rPr lang="en-US" baseline="0"/>
              <a:t> industries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worksheet!$L$4</c:f>
              <c:strCache>
                <c:ptCount val="1"/>
                <c:pt idx="0">
                  <c:v>Finance &amp; Investments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worksheet!$M$4</c:f>
              <c:numCache>
                <c:formatCode>0%</c:formatCode>
                <c:ptCount val="1"/>
                <c:pt idx="0">
                  <c:v>0.12527697289926709</c:v>
                </c:pt>
              </c:numCache>
            </c:numRef>
          </c:val>
          <c:extLst>
            <c:ext xmlns:c16="http://schemas.microsoft.com/office/drawing/2014/chart" uri="{C3380CC4-5D6E-409C-BE32-E72D297353CC}">
              <c16:uniqueId val="{00000000-FFFB-4AC2-966A-D5BD7BE90D8F}"/>
            </c:ext>
          </c:extLst>
        </c:ser>
        <c:ser>
          <c:idx val="1"/>
          <c:order val="1"/>
          <c:tx>
            <c:strRef>
              <c:f>worksheet!$L$5</c:f>
              <c:strCache>
                <c:ptCount val="1"/>
                <c:pt idx="0">
                  <c:v>Technology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worksheet!$M$5</c:f>
              <c:numCache>
                <c:formatCode>0%</c:formatCode>
                <c:ptCount val="1"/>
                <c:pt idx="0">
                  <c:v>0.1846201920345435</c:v>
                </c:pt>
              </c:numCache>
            </c:numRef>
          </c:val>
          <c:extLst>
            <c:ext xmlns:c16="http://schemas.microsoft.com/office/drawing/2014/chart" uri="{C3380CC4-5D6E-409C-BE32-E72D297353CC}">
              <c16:uniqueId val="{00000001-FFFB-4AC2-966A-D5BD7BE90D8F}"/>
            </c:ext>
          </c:extLst>
        </c:ser>
        <c:ser>
          <c:idx val="2"/>
          <c:order val="2"/>
          <c:tx>
            <c:strRef>
              <c:f>worksheet!$L$6</c:f>
              <c:strCache>
                <c:ptCount val="1"/>
                <c:pt idx="0">
                  <c:v>Fashion &amp; Retail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worksheet!$M$6</c:f>
              <c:numCache>
                <c:formatCode>0%</c:formatCode>
                <c:ptCount val="1"/>
                <c:pt idx="0">
                  <c:v>0.16479177319470484</c:v>
                </c:pt>
              </c:numCache>
            </c:numRef>
          </c:val>
          <c:extLst>
            <c:ext xmlns:c16="http://schemas.microsoft.com/office/drawing/2014/chart" uri="{C3380CC4-5D6E-409C-BE32-E72D297353CC}">
              <c16:uniqueId val="{00000002-FFFB-4AC2-966A-D5BD7BE90D8F}"/>
            </c:ext>
          </c:extLst>
        </c:ser>
        <c:ser>
          <c:idx val="3"/>
          <c:order val="3"/>
          <c:tx>
            <c:strRef>
              <c:f>worksheet!$L$7</c:f>
              <c:strCache>
                <c:ptCount val="1"/>
                <c:pt idx="0">
                  <c:v>Manufacturing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worksheet!$M$7</c:f>
              <c:numCache>
                <c:formatCode>0%</c:formatCode>
                <c:ptCount val="1"/>
                <c:pt idx="0">
                  <c:v>6.013862848701778E-2</c:v>
                </c:pt>
              </c:numCache>
            </c:numRef>
          </c:val>
          <c:extLst>
            <c:ext xmlns:c16="http://schemas.microsoft.com/office/drawing/2014/chart" uri="{C3380CC4-5D6E-409C-BE32-E72D297353CC}">
              <c16:uniqueId val="{00000003-FFFB-4AC2-966A-D5BD7BE90D8F}"/>
            </c:ext>
          </c:extLst>
        </c:ser>
        <c:ser>
          <c:idx val="4"/>
          <c:order val="4"/>
          <c:tx>
            <c:strRef>
              <c:f>worksheet!$L$8</c:f>
              <c:strCache>
                <c:ptCount val="1"/>
                <c:pt idx="0">
                  <c:v>Food &amp; Beverage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worksheet!$M$8</c:f>
              <c:numCache>
                <c:formatCode>0%</c:formatCode>
                <c:ptCount val="1"/>
                <c:pt idx="0">
                  <c:v>8.0648826771206175E-2</c:v>
                </c:pt>
              </c:numCache>
            </c:numRef>
          </c:val>
          <c:extLst>
            <c:ext xmlns:c16="http://schemas.microsoft.com/office/drawing/2014/chart" uri="{C3380CC4-5D6E-409C-BE32-E72D297353CC}">
              <c16:uniqueId val="{00000004-FFFB-4AC2-966A-D5BD7BE90D8F}"/>
            </c:ext>
          </c:extLst>
        </c:ser>
        <c:ser>
          <c:idx val="5"/>
          <c:order val="5"/>
          <c:tx>
            <c:strRef>
              <c:f>worksheet!$L$9</c:f>
              <c:strCache>
                <c:ptCount val="1"/>
                <c:pt idx="0">
                  <c:v>Diversified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worksheet!$M$9</c:f>
              <c:numCache>
                <c:formatCode>0%</c:formatCode>
                <c:ptCount val="1"/>
                <c:pt idx="0">
                  <c:v>6.9939207999545477E-2</c:v>
                </c:pt>
              </c:numCache>
            </c:numRef>
          </c:val>
          <c:extLst>
            <c:ext xmlns:c16="http://schemas.microsoft.com/office/drawing/2014/chart" uri="{C3380CC4-5D6E-409C-BE32-E72D297353CC}">
              <c16:uniqueId val="{00000005-FFFB-4AC2-966A-D5BD7BE90D8F}"/>
            </c:ext>
          </c:extLst>
        </c:ser>
        <c:ser>
          <c:idx val="6"/>
          <c:order val="6"/>
          <c:tx>
            <c:strRef>
              <c:f>worksheet!$L$10</c:f>
              <c:strCache>
                <c:ptCount val="1"/>
                <c:pt idx="0">
                  <c:v>Energy</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worksheet!$M$10</c:f>
              <c:numCache>
                <c:formatCode>0%</c:formatCode>
                <c:ptCount val="1"/>
                <c:pt idx="0">
                  <c:v>4.1844213396966083E-2</c:v>
                </c:pt>
              </c:numCache>
            </c:numRef>
          </c:val>
          <c:extLst>
            <c:ext xmlns:c16="http://schemas.microsoft.com/office/drawing/2014/chart" uri="{C3380CC4-5D6E-409C-BE32-E72D297353CC}">
              <c16:uniqueId val="{00000006-FFFB-4AC2-966A-D5BD7BE90D8F}"/>
            </c:ext>
          </c:extLst>
        </c:ser>
        <c:ser>
          <c:idx val="7"/>
          <c:order val="7"/>
          <c:tx>
            <c:strRef>
              <c:f>worksheet!$L$11</c:f>
              <c:strCache>
                <c:ptCount val="1"/>
                <c:pt idx="0">
                  <c:v>Healthcare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worksheet!$M$11</c:f>
              <c:numCache>
                <c:formatCode>0%</c:formatCode>
                <c:ptCount val="1"/>
                <c:pt idx="0">
                  <c:v>3.7426850747116644E-2</c:v>
                </c:pt>
              </c:numCache>
            </c:numRef>
          </c:val>
          <c:extLst>
            <c:ext xmlns:c16="http://schemas.microsoft.com/office/drawing/2014/chart" uri="{C3380CC4-5D6E-409C-BE32-E72D297353CC}">
              <c16:uniqueId val="{00000007-FFFB-4AC2-966A-D5BD7BE90D8F}"/>
            </c:ext>
          </c:extLst>
        </c:ser>
        <c:ser>
          <c:idx val="8"/>
          <c:order val="8"/>
          <c:tx>
            <c:strRef>
              <c:f>worksheet!$L$12</c:f>
              <c:strCache>
                <c:ptCount val="1"/>
                <c:pt idx="0">
                  <c:v>Real Estate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worksheet!$M$12</c:f>
              <c:numCache>
                <c:formatCode>0%</c:formatCode>
                <c:ptCount val="1"/>
                <c:pt idx="0">
                  <c:v>2.7640474973012898E-2</c:v>
                </c:pt>
              </c:numCache>
            </c:numRef>
          </c:val>
          <c:extLst>
            <c:ext xmlns:c16="http://schemas.microsoft.com/office/drawing/2014/chart" uri="{C3380CC4-5D6E-409C-BE32-E72D297353CC}">
              <c16:uniqueId val="{00000008-FFFB-4AC2-966A-D5BD7BE90D8F}"/>
            </c:ext>
          </c:extLst>
        </c:ser>
        <c:ser>
          <c:idx val="9"/>
          <c:order val="9"/>
          <c:tx>
            <c:strRef>
              <c:f>worksheet!$L$13</c:f>
              <c:strCache>
                <c:ptCount val="1"/>
                <c:pt idx="0">
                  <c:v>Metals &amp; Mining</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worksheet!$M$13</c:f>
              <c:numCache>
                <c:formatCode>0%</c:formatCode>
                <c:ptCount val="1"/>
                <c:pt idx="0">
                  <c:v>4.4784387250724388E-2</c:v>
                </c:pt>
              </c:numCache>
            </c:numRef>
          </c:val>
          <c:extLst>
            <c:ext xmlns:c16="http://schemas.microsoft.com/office/drawing/2014/chart" uri="{C3380CC4-5D6E-409C-BE32-E72D297353CC}">
              <c16:uniqueId val="{00000009-FFFB-4AC2-966A-D5BD7BE90D8F}"/>
            </c:ext>
          </c:extLst>
        </c:ser>
        <c:ser>
          <c:idx val="10"/>
          <c:order val="10"/>
          <c:tx>
            <c:strRef>
              <c:f>worksheet!$L$14</c:f>
              <c:strCache>
                <c:ptCount val="1"/>
                <c:pt idx="0">
                  <c:v>Automotive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worksheet!$M$14</c:f>
              <c:numCache>
                <c:formatCode>0%</c:formatCode>
                <c:ptCount val="1"/>
                <c:pt idx="0">
                  <c:v>5.6417249019942051E-2</c:v>
                </c:pt>
              </c:numCache>
            </c:numRef>
          </c:val>
          <c:extLst>
            <c:ext xmlns:c16="http://schemas.microsoft.com/office/drawing/2014/chart" uri="{C3380CC4-5D6E-409C-BE32-E72D297353CC}">
              <c16:uniqueId val="{0000000A-FFFB-4AC2-966A-D5BD7BE90D8F}"/>
            </c:ext>
          </c:extLst>
        </c:ser>
        <c:ser>
          <c:idx val="11"/>
          <c:order val="11"/>
          <c:tx>
            <c:strRef>
              <c:f>worksheet!$L$15</c:f>
              <c:strCache>
                <c:ptCount val="1"/>
                <c:pt idx="0">
                  <c:v>Media &amp; Entertainment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worksheet!$M$15</c:f>
              <c:numCache>
                <c:formatCode>0%</c:formatCode>
                <c:ptCount val="1"/>
                <c:pt idx="0">
                  <c:v>3.4216805863303223E-2</c:v>
                </c:pt>
              </c:numCache>
            </c:numRef>
          </c:val>
          <c:extLst>
            <c:ext xmlns:c16="http://schemas.microsoft.com/office/drawing/2014/chart" uri="{C3380CC4-5D6E-409C-BE32-E72D297353CC}">
              <c16:uniqueId val="{0000000B-FFFB-4AC2-966A-D5BD7BE90D8F}"/>
            </c:ext>
          </c:extLst>
        </c:ser>
        <c:ser>
          <c:idx val="12"/>
          <c:order val="12"/>
          <c:tx>
            <c:strRef>
              <c:f>worksheet!$L$16</c:f>
              <c:strCache>
                <c:ptCount val="1"/>
                <c:pt idx="0">
                  <c:v>Logistics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worksheet!$M$16</c:f>
              <c:numCache>
                <c:formatCode>0%</c:formatCode>
                <c:ptCount val="1"/>
                <c:pt idx="0">
                  <c:v>2.327992727685927E-2</c:v>
                </c:pt>
              </c:numCache>
            </c:numRef>
          </c:val>
          <c:extLst>
            <c:ext xmlns:c16="http://schemas.microsoft.com/office/drawing/2014/chart" uri="{C3380CC4-5D6E-409C-BE32-E72D297353CC}">
              <c16:uniqueId val="{0000000C-FFFB-4AC2-966A-D5BD7BE90D8F}"/>
            </c:ext>
          </c:extLst>
        </c:ser>
        <c:ser>
          <c:idx val="13"/>
          <c:order val="13"/>
          <c:tx>
            <c:strRef>
              <c:f>worksheet!$L$17</c:f>
              <c:strCache>
                <c:ptCount val="1"/>
                <c:pt idx="0">
                  <c:v>Service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worksheet!$M$17</c:f>
              <c:numCache>
                <c:formatCode>0%</c:formatCode>
                <c:ptCount val="1"/>
                <c:pt idx="0">
                  <c:v>9.7295608204079308E-3</c:v>
                </c:pt>
              </c:numCache>
            </c:numRef>
          </c:val>
          <c:extLst>
            <c:ext xmlns:c16="http://schemas.microsoft.com/office/drawing/2014/chart" uri="{C3380CC4-5D6E-409C-BE32-E72D297353CC}">
              <c16:uniqueId val="{0000000D-FFFB-4AC2-966A-D5BD7BE90D8F}"/>
            </c:ext>
          </c:extLst>
        </c:ser>
        <c:ser>
          <c:idx val="14"/>
          <c:order val="14"/>
          <c:tx>
            <c:strRef>
              <c:f>worksheet!$L$18</c:f>
              <c:strCache>
                <c:ptCount val="1"/>
                <c:pt idx="0">
                  <c:v>Gambling &amp; Casinos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worksheet!$M$18</c:f>
              <c:numCache>
                <c:formatCode>0%</c:formatCode>
                <c:ptCount val="1"/>
                <c:pt idx="0">
                  <c:v>8.891540253394694E-3</c:v>
                </c:pt>
              </c:numCache>
            </c:numRef>
          </c:val>
          <c:extLst>
            <c:ext xmlns:c16="http://schemas.microsoft.com/office/drawing/2014/chart" uri="{C3380CC4-5D6E-409C-BE32-E72D297353CC}">
              <c16:uniqueId val="{0000000E-FFFB-4AC2-966A-D5BD7BE90D8F}"/>
            </c:ext>
          </c:extLst>
        </c:ser>
        <c:ser>
          <c:idx val="15"/>
          <c:order val="15"/>
          <c:tx>
            <c:strRef>
              <c:f>worksheet!$L$19</c:f>
              <c:strCache>
                <c:ptCount val="1"/>
                <c:pt idx="0">
                  <c:v>Sports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worksheet!$M$19</c:f>
              <c:numCache>
                <c:formatCode>0%</c:formatCode>
                <c:ptCount val="1"/>
                <c:pt idx="0">
                  <c:v>7.2012953809442648E-3</c:v>
                </c:pt>
              </c:numCache>
            </c:numRef>
          </c:val>
          <c:extLst>
            <c:ext xmlns:c16="http://schemas.microsoft.com/office/drawing/2014/chart" uri="{C3380CC4-5D6E-409C-BE32-E72D297353CC}">
              <c16:uniqueId val="{0000000F-FFFB-4AC2-966A-D5BD7BE90D8F}"/>
            </c:ext>
          </c:extLst>
        </c:ser>
        <c:ser>
          <c:idx val="16"/>
          <c:order val="16"/>
          <c:tx>
            <c:strRef>
              <c:f>worksheet!$L$20</c:f>
              <c:strCache>
                <c:ptCount val="1"/>
                <c:pt idx="0">
                  <c:v>Telecom</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worksheet!$M$20</c:f>
              <c:numCache>
                <c:formatCode>0%</c:formatCode>
                <c:ptCount val="1"/>
                <c:pt idx="0">
                  <c:v>1.8450656212715185E-2</c:v>
                </c:pt>
              </c:numCache>
            </c:numRef>
          </c:val>
          <c:extLst>
            <c:ext xmlns:c16="http://schemas.microsoft.com/office/drawing/2014/chart" uri="{C3380CC4-5D6E-409C-BE32-E72D297353CC}">
              <c16:uniqueId val="{00000010-FFFB-4AC2-966A-D5BD7BE90D8F}"/>
            </c:ext>
          </c:extLst>
        </c:ser>
        <c:ser>
          <c:idx val="17"/>
          <c:order val="17"/>
          <c:tx>
            <c:strRef>
              <c:f>worksheet!$L$21</c:f>
              <c:strCache>
                <c:ptCount val="1"/>
                <c:pt idx="0">
                  <c:v>Construction &amp; Engineering</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worksheet!$M$3</c:f>
              <c:strCache>
                <c:ptCount val="1"/>
                <c:pt idx="0">
                  <c:v>wealth percentage</c:v>
                </c:pt>
              </c:strCache>
            </c:strRef>
          </c:cat>
          <c:val>
            <c:numRef>
              <c:f>worksheet!$M$21</c:f>
              <c:numCache>
                <c:formatCode>0%</c:formatCode>
                <c:ptCount val="1"/>
                <c:pt idx="0">
                  <c:v>4.7014374183285039E-3</c:v>
                </c:pt>
              </c:numCache>
            </c:numRef>
          </c:val>
          <c:extLst>
            <c:ext xmlns:c16="http://schemas.microsoft.com/office/drawing/2014/chart" uri="{C3380CC4-5D6E-409C-BE32-E72D297353CC}">
              <c16:uniqueId val="{00000011-FFFB-4AC2-966A-D5BD7BE90D8F}"/>
            </c:ext>
          </c:extLst>
        </c:ser>
        <c:dLbls>
          <c:showLegendKey val="0"/>
          <c:showVal val="0"/>
          <c:showCatName val="0"/>
          <c:showSerName val="0"/>
          <c:showPercent val="0"/>
          <c:showBubbleSize val="0"/>
        </c:dLbls>
        <c:gapWidth val="100"/>
        <c:overlap val="-24"/>
        <c:axId val="1110317487"/>
        <c:axId val="1110318319"/>
      </c:barChart>
      <c:catAx>
        <c:axId val="1110317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0318319"/>
        <c:crosses val="autoZero"/>
        <c:auto val="1"/>
        <c:lblAlgn val="ctr"/>
        <c:lblOffset val="100"/>
        <c:noMultiLvlLbl val="0"/>
      </c:catAx>
      <c:valAx>
        <c:axId val="111031831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0317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85725</xdr:colOff>
      <xdr:row>30</xdr:row>
      <xdr:rowOff>200024</xdr:rowOff>
    </xdr:from>
    <xdr:to>
      <xdr:col>6</xdr:col>
      <xdr:colOff>547687</xdr:colOff>
      <xdr:row>45</xdr:row>
      <xdr:rowOff>171450</xdr:rowOff>
    </xdr:to>
    <xdr:graphicFrame macro="">
      <xdr:nvGraphicFramePr>
        <xdr:cNvPr id="2" name="Chart 1">
          <a:extLst>
            <a:ext uri="{FF2B5EF4-FFF2-40B4-BE49-F238E27FC236}">
              <a16:creationId xmlns:a16="http://schemas.microsoft.com/office/drawing/2014/main" id="{28E2A9E5-DFCF-4B39-9B65-CD05D5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0</xdr:row>
      <xdr:rowOff>66675</xdr:rowOff>
    </xdr:from>
    <xdr:to>
      <xdr:col>17</xdr:col>
      <xdr:colOff>666750</xdr:colOff>
      <xdr:row>3</xdr:row>
      <xdr:rowOff>161925</xdr:rowOff>
    </xdr:to>
    <xdr:sp macro="" textlink="">
      <xdr:nvSpPr>
        <xdr:cNvPr id="3" name="Rectangle: Rounded Corners 2">
          <a:extLst>
            <a:ext uri="{FF2B5EF4-FFF2-40B4-BE49-F238E27FC236}">
              <a16:creationId xmlns:a16="http://schemas.microsoft.com/office/drawing/2014/main" id="{C641AF7C-D184-4F9D-9886-1F23B193FA92}"/>
            </a:ext>
          </a:extLst>
        </xdr:cNvPr>
        <xdr:cNvSpPr/>
      </xdr:nvSpPr>
      <xdr:spPr>
        <a:xfrm>
          <a:off x="57150" y="66675"/>
          <a:ext cx="12677775" cy="695325"/>
        </a:xfrm>
        <a:prstGeom prst="roundRect">
          <a:avLst/>
        </a:prstGeom>
        <a:solidFill>
          <a:srgbClr val="0A841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Bahnschrift" panose="020B0502040204020203" pitchFamily="34" charset="0"/>
            </a:rPr>
            <a:t>Billonaires Dataset Analysis</a:t>
          </a:r>
          <a:endParaRPr lang="en-US" sz="1100" b="1">
            <a:latin typeface="Bahnschrift" panose="020B0502040204020203" pitchFamily="34" charset="0"/>
          </a:endParaRPr>
        </a:p>
      </xdr:txBody>
    </xdr:sp>
    <xdr:clientData/>
  </xdr:twoCellAnchor>
  <xdr:twoCellAnchor editAs="oneCell">
    <xdr:from>
      <xdr:col>0</xdr:col>
      <xdr:colOff>190501</xdr:colOff>
      <xdr:row>0</xdr:row>
      <xdr:rowOff>133350</xdr:rowOff>
    </xdr:from>
    <xdr:to>
      <xdr:col>1</xdr:col>
      <xdr:colOff>74026</xdr:colOff>
      <xdr:row>3</xdr:row>
      <xdr:rowOff>103181</xdr:rowOff>
    </xdr:to>
    <xdr:pic>
      <xdr:nvPicPr>
        <xdr:cNvPr id="5" name="Picture 4">
          <a:extLst>
            <a:ext uri="{FF2B5EF4-FFF2-40B4-BE49-F238E27FC236}">
              <a16:creationId xmlns:a16="http://schemas.microsoft.com/office/drawing/2014/main" id="{591FF4EF-47A0-4FD2-8B6A-4609DC2585E8}"/>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190501" y="133350"/>
          <a:ext cx="569325" cy="569906"/>
        </a:xfrm>
        <a:prstGeom prst="rect">
          <a:avLst/>
        </a:prstGeom>
        <a:noFill/>
      </xdr:spPr>
    </xdr:pic>
    <xdr:clientData/>
  </xdr:twoCellAnchor>
  <xdr:twoCellAnchor editAs="oneCell">
    <xdr:from>
      <xdr:col>16</xdr:col>
      <xdr:colOff>676275</xdr:colOff>
      <xdr:row>0</xdr:row>
      <xdr:rowOff>123825</xdr:rowOff>
    </xdr:from>
    <xdr:to>
      <xdr:col>17</xdr:col>
      <xdr:colOff>559800</xdr:colOff>
      <xdr:row>3</xdr:row>
      <xdr:rowOff>93656</xdr:rowOff>
    </xdr:to>
    <xdr:pic>
      <xdr:nvPicPr>
        <xdr:cNvPr id="6" name="Picture 5">
          <a:extLst>
            <a:ext uri="{FF2B5EF4-FFF2-40B4-BE49-F238E27FC236}">
              <a16:creationId xmlns:a16="http://schemas.microsoft.com/office/drawing/2014/main" id="{27EF63AD-4E49-4525-BE55-5A1BCAF8AA67}"/>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flipH="1">
          <a:off x="11649075" y="123825"/>
          <a:ext cx="569325" cy="569906"/>
        </a:xfrm>
        <a:prstGeom prst="rect">
          <a:avLst/>
        </a:prstGeom>
        <a:noFill/>
      </xdr:spPr>
    </xdr:pic>
    <xdr:clientData/>
  </xdr:twoCellAnchor>
  <xdr:twoCellAnchor>
    <xdr:from>
      <xdr:col>15</xdr:col>
      <xdr:colOff>438150</xdr:colOff>
      <xdr:row>4</xdr:row>
      <xdr:rowOff>76199</xdr:rowOff>
    </xdr:from>
    <xdr:to>
      <xdr:col>17</xdr:col>
      <xdr:colOff>676275</xdr:colOff>
      <xdr:row>9</xdr:row>
      <xdr:rowOff>38099</xdr:rowOff>
    </xdr:to>
    <xdr:sp macro="" textlink="">
      <xdr:nvSpPr>
        <xdr:cNvPr id="7" name="Rectangle: Rounded Corners 6">
          <a:extLst>
            <a:ext uri="{FF2B5EF4-FFF2-40B4-BE49-F238E27FC236}">
              <a16:creationId xmlns:a16="http://schemas.microsoft.com/office/drawing/2014/main" id="{E2D182CA-8E53-425E-87FA-29D3CFCC072B}"/>
            </a:ext>
          </a:extLst>
        </xdr:cNvPr>
        <xdr:cNvSpPr/>
      </xdr:nvSpPr>
      <xdr:spPr>
        <a:xfrm>
          <a:off x="11201400" y="885824"/>
          <a:ext cx="1619250" cy="973931"/>
        </a:xfrm>
        <a:prstGeom prst="roundRect">
          <a:avLst/>
        </a:prstGeom>
        <a:solidFill>
          <a:srgbClr val="0A841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latin typeface="Bahnschrift" panose="020B0502040204020203" pitchFamily="34" charset="0"/>
            </a:rPr>
            <a:t>Total net worth (m)</a:t>
          </a:r>
          <a:endParaRPr lang="en-US" sz="1400" b="1" baseline="0">
            <a:latin typeface="Bahnschrift" panose="020B0502040204020203" pitchFamily="34" charset="0"/>
          </a:endParaRPr>
        </a:p>
      </xdr:txBody>
    </xdr:sp>
    <xdr:clientData/>
  </xdr:twoCellAnchor>
  <xdr:twoCellAnchor>
    <xdr:from>
      <xdr:col>13</xdr:col>
      <xdr:colOff>0</xdr:colOff>
      <xdr:row>4</xdr:row>
      <xdr:rowOff>76199</xdr:rowOff>
    </xdr:from>
    <xdr:to>
      <xdr:col>15</xdr:col>
      <xdr:colOff>238125</xdr:colOff>
      <xdr:row>9</xdr:row>
      <xdr:rowOff>38099</xdr:rowOff>
    </xdr:to>
    <xdr:sp macro="" textlink="">
      <xdr:nvSpPr>
        <xdr:cNvPr id="14" name="Rectangle: Rounded Corners 13">
          <a:extLst>
            <a:ext uri="{FF2B5EF4-FFF2-40B4-BE49-F238E27FC236}">
              <a16:creationId xmlns:a16="http://schemas.microsoft.com/office/drawing/2014/main" id="{993B7127-FDF6-4846-93D5-7F016D76AD1D}"/>
            </a:ext>
          </a:extLst>
        </xdr:cNvPr>
        <xdr:cNvSpPr/>
      </xdr:nvSpPr>
      <xdr:spPr>
        <a:xfrm>
          <a:off x="8915400" y="876299"/>
          <a:ext cx="1609725" cy="962025"/>
        </a:xfrm>
        <a:prstGeom prst="roundRect">
          <a:avLst/>
        </a:prstGeom>
        <a:solidFill>
          <a:srgbClr val="0A841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lt1"/>
              </a:solidFill>
              <a:latin typeface="Bahnschrift" panose="020B0502040204020203" pitchFamily="34" charset="0"/>
              <a:ea typeface="+mn-ea"/>
              <a:cs typeface="+mn-cs"/>
            </a:rPr>
            <a:t>Avg</a:t>
          </a:r>
          <a:r>
            <a:rPr lang="en-US" sz="1100"/>
            <a:t> </a:t>
          </a:r>
          <a:r>
            <a:rPr lang="en-US" sz="1200" b="1" baseline="0">
              <a:solidFill>
                <a:schemeClr val="lt1"/>
              </a:solidFill>
              <a:latin typeface="Bahnschrift" panose="020B0502040204020203" pitchFamily="34" charset="0"/>
              <a:ea typeface="+mn-ea"/>
              <a:cs typeface="+mn-cs"/>
            </a:rPr>
            <a:t>net</a:t>
          </a:r>
          <a:r>
            <a:rPr lang="en-US" sz="1100"/>
            <a:t> </a:t>
          </a:r>
          <a:r>
            <a:rPr lang="en-US" sz="1200" b="1" baseline="0">
              <a:solidFill>
                <a:schemeClr val="lt1"/>
              </a:solidFill>
              <a:latin typeface="Bahnschrift" panose="020B0502040204020203" pitchFamily="34" charset="0"/>
              <a:ea typeface="+mn-ea"/>
              <a:cs typeface="+mn-cs"/>
            </a:rPr>
            <a:t>worth (m)</a:t>
          </a:r>
        </a:p>
      </xdr:txBody>
    </xdr:sp>
    <xdr:clientData/>
  </xdr:twoCellAnchor>
  <xdr:twoCellAnchor>
    <xdr:from>
      <xdr:col>0</xdr:col>
      <xdr:colOff>85725</xdr:colOff>
      <xdr:row>8</xdr:row>
      <xdr:rowOff>123409</xdr:rowOff>
    </xdr:from>
    <xdr:to>
      <xdr:col>4</xdr:col>
      <xdr:colOff>735330</xdr:colOff>
      <xdr:row>26</xdr:row>
      <xdr:rowOff>19051</xdr:rowOff>
    </xdr:to>
    <xdr:sp macro="" textlink="">
      <xdr:nvSpPr>
        <xdr:cNvPr id="33" name="Rectangle: Rounded Corners 32">
          <a:extLst>
            <a:ext uri="{FF2B5EF4-FFF2-40B4-BE49-F238E27FC236}">
              <a16:creationId xmlns:a16="http://schemas.microsoft.com/office/drawing/2014/main" id="{67FD0982-00AC-46AA-B9EF-A8BD5A83ECCA}"/>
            </a:ext>
          </a:extLst>
        </xdr:cNvPr>
        <xdr:cNvSpPr/>
      </xdr:nvSpPr>
      <xdr:spPr>
        <a:xfrm>
          <a:off x="85725" y="1742659"/>
          <a:ext cx="3411855" cy="3538955"/>
        </a:xfrm>
        <a:custGeom>
          <a:avLst/>
          <a:gdLst>
            <a:gd name="connsiteX0" fmla="*/ 0 w 3383280"/>
            <a:gd name="connsiteY0" fmla="*/ 563891 h 3476625"/>
            <a:gd name="connsiteX1" fmla="*/ 563891 w 3383280"/>
            <a:gd name="connsiteY1" fmla="*/ 0 h 3476625"/>
            <a:gd name="connsiteX2" fmla="*/ 2819389 w 3383280"/>
            <a:gd name="connsiteY2" fmla="*/ 0 h 3476625"/>
            <a:gd name="connsiteX3" fmla="*/ 3383280 w 3383280"/>
            <a:gd name="connsiteY3" fmla="*/ 563891 h 3476625"/>
            <a:gd name="connsiteX4" fmla="*/ 3383280 w 3383280"/>
            <a:gd name="connsiteY4" fmla="*/ 2912734 h 3476625"/>
            <a:gd name="connsiteX5" fmla="*/ 2819389 w 3383280"/>
            <a:gd name="connsiteY5" fmla="*/ 3476625 h 3476625"/>
            <a:gd name="connsiteX6" fmla="*/ 563891 w 3383280"/>
            <a:gd name="connsiteY6" fmla="*/ 3476625 h 3476625"/>
            <a:gd name="connsiteX7" fmla="*/ 0 w 3383280"/>
            <a:gd name="connsiteY7" fmla="*/ 2912734 h 3476625"/>
            <a:gd name="connsiteX8" fmla="*/ 0 w 3383280"/>
            <a:gd name="connsiteY8" fmla="*/ 563891 h 3476625"/>
            <a:gd name="connsiteX0" fmla="*/ 0 w 3383280"/>
            <a:gd name="connsiteY0" fmla="*/ 563891 h 3476625"/>
            <a:gd name="connsiteX1" fmla="*/ 563891 w 3383280"/>
            <a:gd name="connsiteY1" fmla="*/ 0 h 3476625"/>
            <a:gd name="connsiteX2" fmla="*/ 2819389 w 3383280"/>
            <a:gd name="connsiteY2" fmla="*/ 0 h 3476625"/>
            <a:gd name="connsiteX3" fmla="*/ 3345180 w 3383280"/>
            <a:gd name="connsiteY3" fmla="*/ 382916 h 3476625"/>
            <a:gd name="connsiteX4" fmla="*/ 3383280 w 3383280"/>
            <a:gd name="connsiteY4" fmla="*/ 2912734 h 3476625"/>
            <a:gd name="connsiteX5" fmla="*/ 2819389 w 3383280"/>
            <a:gd name="connsiteY5" fmla="*/ 3476625 h 3476625"/>
            <a:gd name="connsiteX6" fmla="*/ 563891 w 3383280"/>
            <a:gd name="connsiteY6" fmla="*/ 3476625 h 3476625"/>
            <a:gd name="connsiteX7" fmla="*/ 0 w 3383280"/>
            <a:gd name="connsiteY7" fmla="*/ 2912734 h 3476625"/>
            <a:gd name="connsiteX8" fmla="*/ 0 w 3383280"/>
            <a:gd name="connsiteY8" fmla="*/ 563891 h 3476625"/>
            <a:gd name="connsiteX0" fmla="*/ 0 w 3383280"/>
            <a:gd name="connsiteY0" fmla="*/ 568891 h 3481625"/>
            <a:gd name="connsiteX1" fmla="*/ 563891 w 3383280"/>
            <a:gd name="connsiteY1" fmla="*/ 5000 h 3481625"/>
            <a:gd name="connsiteX2" fmla="*/ 2819389 w 3383280"/>
            <a:gd name="connsiteY2" fmla="*/ 5000 h 3481625"/>
            <a:gd name="connsiteX3" fmla="*/ 3316605 w 3383280"/>
            <a:gd name="connsiteY3" fmla="*/ 254566 h 3481625"/>
            <a:gd name="connsiteX4" fmla="*/ 3383280 w 3383280"/>
            <a:gd name="connsiteY4" fmla="*/ 2917734 h 3481625"/>
            <a:gd name="connsiteX5" fmla="*/ 2819389 w 3383280"/>
            <a:gd name="connsiteY5" fmla="*/ 3481625 h 3481625"/>
            <a:gd name="connsiteX6" fmla="*/ 563891 w 3383280"/>
            <a:gd name="connsiteY6" fmla="*/ 3481625 h 3481625"/>
            <a:gd name="connsiteX7" fmla="*/ 0 w 3383280"/>
            <a:gd name="connsiteY7" fmla="*/ 2917734 h 3481625"/>
            <a:gd name="connsiteX8" fmla="*/ 0 w 3383280"/>
            <a:gd name="connsiteY8" fmla="*/ 568891 h 3481625"/>
            <a:gd name="connsiteX0" fmla="*/ 0 w 3383280"/>
            <a:gd name="connsiteY0" fmla="*/ 564308 h 3477042"/>
            <a:gd name="connsiteX1" fmla="*/ 563891 w 3383280"/>
            <a:gd name="connsiteY1" fmla="*/ 417 h 3477042"/>
            <a:gd name="connsiteX2" fmla="*/ 2819389 w 3383280"/>
            <a:gd name="connsiteY2" fmla="*/ 417 h 3477042"/>
            <a:gd name="connsiteX3" fmla="*/ 3354705 w 3383280"/>
            <a:gd name="connsiteY3" fmla="*/ 288083 h 3477042"/>
            <a:gd name="connsiteX4" fmla="*/ 3383280 w 3383280"/>
            <a:gd name="connsiteY4" fmla="*/ 2913151 h 3477042"/>
            <a:gd name="connsiteX5" fmla="*/ 2819389 w 3383280"/>
            <a:gd name="connsiteY5" fmla="*/ 3477042 h 3477042"/>
            <a:gd name="connsiteX6" fmla="*/ 563891 w 3383280"/>
            <a:gd name="connsiteY6" fmla="*/ 3477042 h 3477042"/>
            <a:gd name="connsiteX7" fmla="*/ 0 w 3383280"/>
            <a:gd name="connsiteY7" fmla="*/ 2913151 h 3477042"/>
            <a:gd name="connsiteX8" fmla="*/ 0 w 3383280"/>
            <a:gd name="connsiteY8" fmla="*/ 564308 h 3477042"/>
            <a:gd name="connsiteX0" fmla="*/ 0 w 3383280"/>
            <a:gd name="connsiteY0" fmla="*/ 307133 h 3477042"/>
            <a:gd name="connsiteX1" fmla="*/ 563891 w 3383280"/>
            <a:gd name="connsiteY1" fmla="*/ 417 h 3477042"/>
            <a:gd name="connsiteX2" fmla="*/ 2819389 w 3383280"/>
            <a:gd name="connsiteY2" fmla="*/ 417 h 3477042"/>
            <a:gd name="connsiteX3" fmla="*/ 3354705 w 3383280"/>
            <a:gd name="connsiteY3" fmla="*/ 288083 h 3477042"/>
            <a:gd name="connsiteX4" fmla="*/ 3383280 w 3383280"/>
            <a:gd name="connsiteY4" fmla="*/ 2913151 h 3477042"/>
            <a:gd name="connsiteX5" fmla="*/ 2819389 w 3383280"/>
            <a:gd name="connsiteY5" fmla="*/ 3477042 h 3477042"/>
            <a:gd name="connsiteX6" fmla="*/ 563891 w 3383280"/>
            <a:gd name="connsiteY6" fmla="*/ 3477042 h 3477042"/>
            <a:gd name="connsiteX7" fmla="*/ 0 w 3383280"/>
            <a:gd name="connsiteY7" fmla="*/ 2913151 h 3477042"/>
            <a:gd name="connsiteX8" fmla="*/ 0 w 3383280"/>
            <a:gd name="connsiteY8" fmla="*/ 307133 h 3477042"/>
            <a:gd name="connsiteX0" fmla="*/ 0 w 3392805"/>
            <a:gd name="connsiteY0" fmla="*/ 307133 h 3477042"/>
            <a:gd name="connsiteX1" fmla="*/ 563891 w 3392805"/>
            <a:gd name="connsiteY1" fmla="*/ 417 h 3477042"/>
            <a:gd name="connsiteX2" fmla="*/ 2819389 w 3392805"/>
            <a:gd name="connsiteY2" fmla="*/ 417 h 3477042"/>
            <a:gd name="connsiteX3" fmla="*/ 3354705 w 3392805"/>
            <a:gd name="connsiteY3" fmla="*/ 288083 h 3477042"/>
            <a:gd name="connsiteX4" fmla="*/ 3392805 w 3392805"/>
            <a:gd name="connsiteY4" fmla="*/ 3113176 h 3477042"/>
            <a:gd name="connsiteX5" fmla="*/ 2819389 w 3392805"/>
            <a:gd name="connsiteY5" fmla="*/ 3477042 h 3477042"/>
            <a:gd name="connsiteX6" fmla="*/ 563891 w 3392805"/>
            <a:gd name="connsiteY6" fmla="*/ 3477042 h 3477042"/>
            <a:gd name="connsiteX7" fmla="*/ 0 w 3392805"/>
            <a:gd name="connsiteY7" fmla="*/ 2913151 h 3477042"/>
            <a:gd name="connsiteX8" fmla="*/ 0 w 3392805"/>
            <a:gd name="connsiteY8" fmla="*/ 307133 h 3477042"/>
            <a:gd name="connsiteX0" fmla="*/ 0 w 3392805"/>
            <a:gd name="connsiteY0" fmla="*/ 307133 h 3477042"/>
            <a:gd name="connsiteX1" fmla="*/ 563891 w 3392805"/>
            <a:gd name="connsiteY1" fmla="*/ 417 h 3477042"/>
            <a:gd name="connsiteX2" fmla="*/ 2819389 w 3392805"/>
            <a:gd name="connsiteY2" fmla="*/ 417 h 3477042"/>
            <a:gd name="connsiteX3" fmla="*/ 3354705 w 3392805"/>
            <a:gd name="connsiteY3" fmla="*/ 288083 h 3477042"/>
            <a:gd name="connsiteX4" fmla="*/ 3392805 w 3392805"/>
            <a:gd name="connsiteY4" fmla="*/ 3113176 h 3477042"/>
            <a:gd name="connsiteX5" fmla="*/ 2990839 w 3392805"/>
            <a:gd name="connsiteY5" fmla="*/ 3457992 h 3477042"/>
            <a:gd name="connsiteX6" fmla="*/ 563891 w 3392805"/>
            <a:gd name="connsiteY6" fmla="*/ 3477042 h 3477042"/>
            <a:gd name="connsiteX7" fmla="*/ 0 w 3392805"/>
            <a:gd name="connsiteY7" fmla="*/ 2913151 h 3477042"/>
            <a:gd name="connsiteX8" fmla="*/ 0 w 3392805"/>
            <a:gd name="connsiteY8" fmla="*/ 307133 h 3477042"/>
            <a:gd name="connsiteX0" fmla="*/ 0 w 3392805"/>
            <a:gd name="connsiteY0" fmla="*/ 307133 h 3496092"/>
            <a:gd name="connsiteX1" fmla="*/ 563891 w 3392805"/>
            <a:gd name="connsiteY1" fmla="*/ 417 h 3496092"/>
            <a:gd name="connsiteX2" fmla="*/ 2819389 w 3392805"/>
            <a:gd name="connsiteY2" fmla="*/ 417 h 3496092"/>
            <a:gd name="connsiteX3" fmla="*/ 3354705 w 3392805"/>
            <a:gd name="connsiteY3" fmla="*/ 288083 h 3496092"/>
            <a:gd name="connsiteX4" fmla="*/ 3392805 w 3392805"/>
            <a:gd name="connsiteY4" fmla="*/ 3113176 h 3496092"/>
            <a:gd name="connsiteX5" fmla="*/ 2990839 w 3392805"/>
            <a:gd name="connsiteY5" fmla="*/ 3457992 h 3496092"/>
            <a:gd name="connsiteX6" fmla="*/ 325766 w 3392805"/>
            <a:gd name="connsiteY6" fmla="*/ 3496092 h 3496092"/>
            <a:gd name="connsiteX7" fmla="*/ 0 w 3392805"/>
            <a:gd name="connsiteY7" fmla="*/ 2913151 h 3496092"/>
            <a:gd name="connsiteX8" fmla="*/ 0 w 3392805"/>
            <a:gd name="connsiteY8" fmla="*/ 307133 h 3496092"/>
            <a:gd name="connsiteX0" fmla="*/ 0 w 3392805"/>
            <a:gd name="connsiteY0" fmla="*/ 307133 h 3496092"/>
            <a:gd name="connsiteX1" fmla="*/ 563891 w 3392805"/>
            <a:gd name="connsiteY1" fmla="*/ 417 h 3496092"/>
            <a:gd name="connsiteX2" fmla="*/ 2819389 w 3392805"/>
            <a:gd name="connsiteY2" fmla="*/ 417 h 3496092"/>
            <a:gd name="connsiteX3" fmla="*/ 3392805 w 3392805"/>
            <a:gd name="connsiteY3" fmla="*/ 288083 h 3496092"/>
            <a:gd name="connsiteX4" fmla="*/ 3392805 w 3392805"/>
            <a:gd name="connsiteY4" fmla="*/ 3113176 h 3496092"/>
            <a:gd name="connsiteX5" fmla="*/ 2990839 w 3392805"/>
            <a:gd name="connsiteY5" fmla="*/ 3457992 h 3496092"/>
            <a:gd name="connsiteX6" fmla="*/ 325766 w 3392805"/>
            <a:gd name="connsiteY6" fmla="*/ 3496092 h 3496092"/>
            <a:gd name="connsiteX7" fmla="*/ 0 w 3392805"/>
            <a:gd name="connsiteY7" fmla="*/ 2913151 h 3496092"/>
            <a:gd name="connsiteX8" fmla="*/ 0 w 3392805"/>
            <a:gd name="connsiteY8" fmla="*/ 307133 h 3496092"/>
            <a:gd name="connsiteX0" fmla="*/ 0 w 3392805"/>
            <a:gd name="connsiteY0" fmla="*/ 307133 h 3563851"/>
            <a:gd name="connsiteX1" fmla="*/ 563891 w 3392805"/>
            <a:gd name="connsiteY1" fmla="*/ 417 h 3563851"/>
            <a:gd name="connsiteX2" fmla="*/ 2819389 w 3392805"/>
            <a:gd name="connsiteY2" fmla="*/ 417 h 3563851"/>
            <a:gd name="connsiteX3" fmla="*/ 3392805 w 3392805"/>
            <a:gd name="connsiteY3" fmla="*/ 288083 h 3563851"/>
            <a:gd name="connsiteX4" fmla="*/ 3392805 w 3392805"/>
            <a:gd name="connsiteY4" fmla="*/ 3113176 h 3563851"/>
            <a:gd name="connsiteX5" fmla="*/ 2967159 w 3392805"/>
            <a:gd name="connsiteY5" fmla="*/ 3563851 h 3563851"/>
            <a:gd name="connsiteX6" fmla="*/ 325766 w 3392805"/>
            <a:gd name="connsiteY6" fmla="*/ 3496092 h 3563851"/>
            <a:gd name="connsiteX7" fmla="*/ 0 w 3392805"/>
            <a:gd name="connsiteY7" fmla="*/ 2913151 h 3563851"/>
            <a:gd name="connsiteX8" fmla="*/ 0 w 3392805"/>
            <a:gd name="connsiteY8" fmla="*/ 307133 h 3563851"/>
            <a:gd name="connsiteX0" fmla="*/ 0 w 3392805"/>
            <a:gd name="connsiteY0" fmla="*/ 307133 h 3496092"/>
            <a:gd name="connsiteX1" fmla="*/ 563891 w 3392805"/>
            <a:gd name="connsiteY1" fmla="*/ 417 h 3496092"/>
            <a:gd name="connsiteX2" fmla="*/ 2819389 w 3392805"/>
            <a:gd name="connsiteY2" fmla="*/ 417 h 3496092"/>
            <a:gd name="connsiteX3" fmla="*/ 3392805 w 3392805"/>
            <a:gd name="connsiteY3" fmla="*/ 288083 h 3496092"/>
            <a:gd name="connsiteX4" fmla="*/ 3392805 w 3392805"/>
            <a:gd name="connsiteY4" fmla="*/ 3113176 h 3496092"/>
            <a:gd name="connsiteX5" fmla="*/ 2990838 w 3392805"/>
            <a:gd name="connsiteY5" fmla="*/ 3493278 h 3496092"/>
            <a:gd name="connsiteX6" fmla="*/ 325766 w 3392805"/>
            <a:gd name="connsiteY6" fmla="*/ 3496092 h 3496092"/>
            <a:gd name="connsiteX7" fmla="*/ 0 w 3392805"/>
            <a:gd name="connsiteY7" fmla="*/ 2913151 h 3496092"/>
            <a:gd name="connsiteX8" fmla="*/ 0 w 3392805"/>
            <a:gd name="connsiteY8" fmla="*/ 307133 h 3496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392805" h="3496092">
              <a:moveTo>
                <a:pt x="0" y="307133"/>
              </a:moveTo>
              <a:cubicBezTo>
                <a:pt x="0" y="-4295"/>
                <a:pt x="252463" y="417"/>
                <a:pt x="563891" y="417"/>
              </a:cubicBezTo>
              <a:lnTo>
                <a:pt x="2819389" y="417"/>
              </a:lnTo>
              <a:cubicBezTo>
                <a:pt x="3130817" y="417"/>
                <a:pt x="3392805" y="-23345"/>
                <a:pt x="3392805" y="288083"/>
              </a:cubicBezTo>
              <a:lnTo>
                <a:pt x="3392805" y="3113176"/>
              </a:lnTo>
              <a:cubicBezTo>
                <a:pt x="3392805" y="3424604"/>
                <a:pt x="3302266" y="3493278"/>
                <a:pt x="2990838" y="3493278"/>
              </a:cubicBezTo>
              <a:lnTo>
                <a:pt x="325766" y="3496092"/>
              </a:lnTo>
              <a:cubicBezTo>
                <a:pt x="14338" y="3496092"/>
                <a:pt x="0" y="3224579"/>
                <a:pt x="0" y="2913151"/>
              </a:cubicBezTo>
              <a:lnTo>
                <a:pt x="0" y="307133"/>
              </a:lnTo>
              <a:close/>
            </a:path>
          </a:pathLst>
        </a:custGeom>
        <a:solidFill>
          <a:srgbClr val="0A841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238125</xdr:colOff>
      <xdr:row>4</xdr:row>
      <xdr:rowOff>76199</xdr:rowOff>
    </xdr:from>
    <xdr:to>
      <xdr:col>12</xdr:col>
      <xdr:colOff>476250</xdr:colOff>
      <xdr:row>9</xdr:row>
      <xdr:rowOff>38099</xdr:rowOff>
    </xdr:to>
    <xdr:sp macro="" textlink="">
      <xdr:nvSpPr>
        <xdr:cNvPr id="15" name="Rectangle: Rounded Corners 14">
          <a:extLst>
            <a:ext uri="{FF2B5EF4-FFF2-40B4-BE49-F238E27FC236}">
              <a16:creationId xmlns:a16="http://schemas.microsoft.com/office/drawing/2014/main" id="{6AD29B31-CAEE-47D0-8B30-38B6B08C85E4}"/>
            </a:ext>
          </a:extLst>
        </xdr:cNvPr>
        <xdr:cNvSpPr/>
      </xdr:nvSpPr>
      <xdr:spPr>
        <a:xfrm>
          <a:off x="7505700" y="876299"/>
          <a:ext cx="1609725" cy="962025"/>
        </a:xfrm>
        <a:prstGeom prst="roundRect">
          <a:avLst/>
        </a:prstGeom>
        <a:solidFill>
          <a:srgbClr val="0A841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lt1"/>
              </a:solidFill>
              <a:latin typeface="Bahnschrift" panose="020B0502040204020203" pitchFamily="34" charset="0"/>
              <a:ea typeface="+mn-ea"/>
              <a:cs typeface="+mn-cs"/>
            </a:rPr>
            <a:t>NO.</a:t>
          </a:r>
          <a:r>
            <a:rPr lang="en-US" sz="1100" baseline="0"/>
            <a:t> </a:t>
          </a:r>
          <a:r>
            <a:rPr lang="en-US" sz="1200" b="1" baseline="0">
              <a:solidFill>
                <a:schemeClr val="lt1"/>
              </a:solidFill>
              <a:latin typeface="Bahnschrift" panose="020B0502040204020203" pitchFamily="34" charset="0"/>
              <a:ea typeface="+mn-ea"/>
              <a:cs typeface="+mn-cs"/>
            </a:rPr>
            <a:t>of</a:t>
          </a:r>
          <a:r>
            <a:rPr lang="en-US" sz="1100" baseline="0"/>
            <a:t> </a:t>
          </a:r>
          <a:r>
            <a:rPr lang="en-US" sz="1200" b="1" baseline="0">
              <a:solidFill>
                <a:schemeClr val="lt1"/>
              </a:solidFill>
              <a:latin typeface="Bahnschrift" panose="020B0502040204020203" pitchFamily="34" charset="0"/>
              <a:ea typeface="+mn-ea"/>
              <a:cs typeface="+mn-cs"/>
            </a:rPr>
            <a:t>Billionaires</a:t>
          </a:r>
        </a:p>
      </xdr:txBody>
    </xdr:sp>
    <xdr:clientData/>
  </xdr:twoCellAnchor>
  <xdr:twoCellAnchor>
    <xdr:from>
      <xdr:col>15</xdr:col>
      <xdr:colOff>531325</xdr:colOff>
      <xdr:row>5</xdr:row>
      <xdr:rowOff>190501</xdr:rowOff>
    </xdr:from>
    <xdr:to>
      <xdr:col>17</xdr:col>
      <xdr:colOff>649775</xdr:colOff>
      <xdr:row>8</xdr:row>
      <xdr:rowOff>152400</xdr:rowOff>
    </xdr:to>
    <xdr:sp macro="" textlink="worksheet!J17">
      <xdr:nvSpPr>
        <xdr:cNvPr id="18" name="TextBox 17">
          <a:extLst>
            <a:ext uri="{FF2B5EF4-FFF2-40B4-BE49-F238E27FC236}">
              <a16:creationId xmlns:a16="http://schemas.microsoft.com/office/drawing/2014/main" id="{66729BBF-ADC2-4AC7-A700-CCF46384C0D2}"/>
            </a:ext>
          </a:extLst>
        </xdr:cNvPr>
        <xdr:cNvSpPr txBox="1"/>
      </xdr:nvSpPr>
      <xdr:spPr>
        <a:xfrm>
          <a:off x="10818325" y="1190626"/>
          <a:ext cx="1490050" cy="56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E0A477-D165-495D-BAD1-D8248A2E70B4}" type="TxLink">
            <a:rPr lang="en-US" sz="2400" b="1" i="0" u="none" strike="noStrike">
              <a:solidFill>
                <a:schemeClr val="bg1">
                  <a:lumMod val="95000"/>
                </a:schemeClr>
              </a:solidFill>
              <a:latin typeface="Calibri"/>
              <a:cs typeface="Calibri"/>
            </a:rPr>
            <a:pPr algn="ctr"/>
            <a:t>7,040,400</a:t>
          </a:fld>
          <a:endParaRPr lang="en-US" sz="1200" b="1">
            <a:solidFill>
              <a:schemeClr val="bg1">
                <a:lumMod val="95000"/>
              </a:schemeClr>
            </a:solidFill>
          </a:endParaRPr>
        </a:p>
      </xdr:txBody>
    </xdr:sp>
    <xdr:clientData/>
  </xdr:twoCellAnchor>
  <xdr:twoCellAnchor>
    <xdr:from>
      <xdr:col>13</xdr:col>
      <xdr:colOff>76200</xdr:colOff>
      <xdr:row>5</xdr:row>
      <xdr:rowOff>180975</xdr:rowOff>
    </xdr:from>
    <xdr:to>
      <xdr:col>15</xdr:col>
      <xdr:colOff>194650</xdr:colOff>
      <xdr:row>8</xdr:row>
      <xdr:rowOff>142874</xdr:rowOff>
    </xdr:to>
    <xdr:sp macro="" textlink="worksheet!H17">
      <xdr:nvSpPr>
        <xdr:cNvPr id="19" name="TextBox 18">
          <a:extLst>
            <a:ext uri="{FF2B5EF4-FFF2-40B4-BE49-F238E27FC236}">
              <a16:creationId xmlns:a16="http://schemas.microsoft.com/office/drawing/2014/main" id="{1C6D66C5-85A1-4627-9440-924FB5F12CAC}"/>
            </a:ext>
          </a:extLst>
        </xdr:cNvPr>
        <xdr:cNvSpPr txBox="1"/>
      </xdr:nvSpPr>
      <xdr:spPr>
        <a:xfrm>
          <a:off x="8991600" y="1181100"/>
          <a:ext cx="1490050" cy="56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EF7ED9E-BD10-4C18-B36D-2F172F3BC50A}" type="TxLink">
            <a:rPr lang="en-US" sz="2400" b="1" i="0" u="none" strike="noStrike">
              <a:solidFill>
                <a:schemeClr val="bg1">
                  <a:lumMod val="95000"/>
                </a:schemeClr>
              </a:solidFill>
              <a:latin typeface="Calibri"/>
              <a:ea typeface="+mn-ea"/>
              <a:cs typeface="Calibri"/>
            </a:rPr>
            <a:pPr marL="0" indent="0" algn="ctr"/>
            <a:t>14821.89474</a:t>
          </a:fld>
          <a:endParaRPr lang="en-US" sz="2400" b="1" i="0" u="none" strike="noStrike">
            <a:solidFill>
              <a:schemeClr val="bg1">
                <a:lumMod val="95000"/>
              </a:schemeClr>
            </a:solidFill>
            <a:latin typeface="Calibri"/>
            <a:ea typeface="+mn-ea"/>
            <a:cs typeface="Calibri"/>
          </a:endParaRPr>
        </a:p>
      </xdr:txBody>
    </xdr:sp>
    <xdr:clientData/>
  </xdr:twoCellAnchor>
  <xdr:twoCellAnchor>
    <xdr:from>
      <xdr:col>10</xdr:col>
      <xdr:colOff>304800</xdr:colOff>
      <xdr:row>6</xdr:row>
      <xdr:rowOff>0</xdr:rowOff>
    </xdr:from>
    <xdr:to>
      <xdr:col>12</xdr:col>
      <xdr:colOff>423250</xdr:colOff>
      <xdr:row>8</xdr:row>
      <xdr:rowOff>161924</xdr:rowOff>
    </xdr:to>
    <xdr:sp macro="" textlink="worksheet!E17">
      <xdr:nvSpPr>
        <xdr:cNvPr id="20" name="TextBox 19">
          <a:extLst>
            <a:ext uri="{FF2B5EF4-FFF2-40B4-BE49-F238E27FC236}">
              <a16:creationId xmlns:a16="http://schemas.microsoft.com/office/drawing/2014/main" id="{B562419B-EB3B-4C2C-8B66-F0B82510EF67}"/>
            </a:ext>
          </a:extLst>
        </xdr:cNvPr>
        <xdr:cNvSpPr txBox="1"/>
      </xdr:nvSpPr>
      <xdr:spPr>
        <a:xfrm>
          <a:off x="7162800" y="1200150"/>
          <a:ext cx="1490050" cy="561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1C312C-5C96-4818-95A3-4D0462FF2BB8}" type="TxLink">
            <a:rPr lang="en-US" sz="2400" b="1" i="0" u="none" strike="noStrike">
              <a:solidFill>
                <a:schemeClr val="bg1">
                  <a:lumMod val="95000"/>
                </a:schemeClr>
              </a:solidFill>
              <a:latin typeface="Calibri"/>
              <a:ea typeface="+mn-ea"/>
              <a:cs typeface="Calibri"/>
            </a:rPr>
            <a:pPr marL="0" indent="0" algn="ctr"/>
            <a:t>475</a:t>
          </a:fld>
          <a:endParaRPr lang="en-US" sz="2400" b="1" i="0" u="none" strike="noStrike">
            <a:solidFill>
              <a:schemeClr val="bg1">
                <a:lumMod val="95000"/>
              </a:schemeClr>
            </a:solidFill>
            <a:latin typeface="Calibri"/>
            <a:ea typeface="+mn-ea"/>
            <a:cs typeface="Calibri"/>
          </a:endParaRPr>
        </a:p>
      </xdr:txBody>
    </xdr:sp>
    <xdr:clientData/>
  </xdr:twoCellAnchor>
  <xdr:twoCellAnchor>
    <xdr:from>
      <xdr:col>10</xdr:col>
      <xdr:colOff>250031</xdr:colOff>
      <xdr:row>29</xdr:row>
      <xdr:rowOff>40481</xdr:rowOff>
    </xdr:from>
    <xdr:to>
      <xdr:col>17</xdr:col>
      <xdr:colOff>676275</xdr:colOff>
      <xdr:row>45</xdr:row>
      <xdr:rowOff>130969</xdr:rowOff>
    </xdr:to>
    <xdr:graphicFrame macro="">
      <xdr:nvGraphicFramePr>
        <xdr:cNvPr id="21" name="Chart 20">
          <a:extLst>
            <a:ext uri="{FF2B5EF4-FFF2-40B4-BE49-F238E27FC236}">
              <a16:creationId xmlns:a16="http://schemas.microsoft.com/office/drawing/2014/main" id="{B6752194-E856-438B-85DA-DED0AF0AA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7</xdr:row>
      <xdr:rowOff>104775</xdr:rowOff>
    </xdr:from>
    <xdr:to>
      <xdr:col>4</xdr:col>
      <xdr:colOff>762000</xdr:colOff>
      <xdr:row>9</xdr:row>
      <xdr:rowOff>57150</xdr:rowOff>
    </xdr:to>
    <xdr:sp macro="" textlink="">
      <xdr:nvSpPr>
        <xdr:cNvPr id="29" name="Rectangle: Rounded Corners 28">
          <a:extLst>
            <a:ext uri="{FF2B5EF4-FFF2-40B4-BE49-F238E27FC236}">
              <a16:creationId xmlns:a16="http://schemas.microsoft.com/office/drawing/2014/main" id="{9FD2FEE7-F96B-4CA7-B5C2-941C48E6D3EE}"/>
            </a:ext>
          </a:extLst>
        </xdr:cNvPr>
        <xdr:cNvSpPr/>
      </xdr:nvSpPr>
      <xdr:spPr>
        <a:xfrm>
          <a:off x="57150" y="1504950"/>
          <a:ext cx="3448050" cy="352425"/>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85000"/>
                <a:lumOff val="15000"/>
              </a:schemeClr>
            </a:solidFill>
          </a:endParaRPr>
        </a:p>
      </xdr:txBody>
    </xdr:sp>
    <xdr:clientData/>
  </xdr:twoCellAnchor>
  <xdr:twoCellAnchor>
    <xdr:from>
      <xdr:col>0</xdr:col>
      <xdr:colOff>57150</xdr:colOff>
      <xdr:row>4</xdr:row>
      <xdr:rowOff>76199</xdr:rowOff>
    </xdr:from>
    <xdr:to>
      <xdr:col>4</xdr:col>
      <xdr:colOff>762000</xdr:colOff>
      <xdr:row>7</xdr:row>
      <xdr:rowOff>66674</xdr:rowOff>
    </xdr:to>
    <xdr:sp macro="" textlink="">
      <xdr:nvSpPr>
        <xdr:cNvPr id="30" name="Rectangle: Rounded Corners 29">
          <a:extLst>
            <a:ext uri="{FF2B5EF4-FFF2-40B4-BE49-F238E27FC236}">
              <a16:creationId xmlns:a16="http://schemas.microsoft.com/office/drawing/2014/main" id="{1EB22445-7873-4B41-ABED-9A4C223A6584}"/>
            </a:ext>
          </a:extLst>
        </xdr:cNvPr>
        <xdr:cNvSpPr/>
      </xdr:nvSpPr>
      <xdr:spPr>
        <a:xfrm>
          <a:off x="57150" y="876299"/>
          <a:ext cx="3448050" cy="590550"/>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295275</xdr:colOff>
      <xdr:row>5</xdr:row>
      <xdr:rowOff>9526</xdr:rowOff>
    </xdr:from>
    <xdr:to>
      <xdr:col>4</xdr:col>
      <xdr:colOff>523875</xdr:colOff>
      <xdr:row>7</xdr:row>
      <xdr:rowOff>9526</xdr:rowOff>
    </xdr:to>
    <xdr:sp macro="" textlink="">
      <xdr:nvSpPr>
        <xdr:cNvPr id="31" name="TextBox 30">
          <a:extLst>
            <a:ext uri="{FF2B5EF4-FFF2-40B4-BE49-F238E27FC236}">
              <a16:creationId xmlns:a16="http://schemas.microsoft.com/office/drawing/2014/main" id="{631D11AF-EDCD-4F97-A7B9-51AEFA5116C7}"/>
            </a:ext>
          </a:extLst>
        </xdr:cNvPr>
        <xdr:cNvSpPr txBox="1"/>
      </xdr:nvSpPr>
      <xdr:spPr>
        <a:xfrm>
          <a:off x="295275" y="1009651"/>
          <a:ext cx="297180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lumMod val="95000"/>
                </a:schemeClr>
              </a:solidFill>
              <a:latin typeface="Bahnschrift" panose="020B0502040204020203" pitchFamily="34" charset="0"/>
            </a:rPr>
            <a:t>Top 10 Wealthiest</a:t>
          </a:r>
          <a:r>
            <a:rPr lang="en-US" sz="1600" b="1" baseline="0">
              <a:solidFill>
                <a:schemeClr val="bg1">
                  <a:lumMod val="95000"/>
                </a:schemeClr>
              </a:solidFill>
              <a:latin typeface="Bahnschrift" panose="020B0502040204020203" pitchFamily="34" charset="0"/>
            </a:rPr>
            <a:t> Billionaires</a:t>
          </a:r>
          <a:endParaRPr lang="en-US" sz="1600" b="1">
            <a:solidFill>
              <a:schemeClr val="bg1">
                <a:lumMod val="95000"/>
              </a:schemeClr>
            </a:solidFill>
            <a:latin typeface="Bahnschrift" panose="020B0502040204020203" pitchFamily="34" charset="0"/>
          </a:endParaRPr>
        </a:p>
      </xdr:txBody>
    </xdr:sp>
    <xdr:clientData/>
  </xdr:twoCellAnchor>
  <xdr:twoCellAnchor>
    <xdr:from>
      <xdr:col>0</xdr:col>
      <xdr:colOff>104774</xdr:colOff>
      <xdr:row>7</xdr:row>
      <xdr:rowOff>104776</xdr:rowOff>
    </xdr:from>
    <xdr:to>
      <xdr:col>4</xdr:col>
      <xdr:colOff>914399</xdr:colOff>
      <xdr:row>9</xdr:row>
      <xdr:rowOff>66676</xdr:rowOff>
    </xdr:to>
    <xdr:sp macro="" textlink="">
      <xdr:nvSpPr>
        <xdr:cNvPr id="32" name="TextBox 31">
          <a:extLst>
            <a:ext uri="{FF2B5EF4-FFF2-40B4-BE49-F238E27FC236}">
              <a16:creationId xmlns:a16="http://schemas.microsoft.com/office/drawing/2014/main" id="{E28D604C-106F-4E51-930B-DFFC58F1064F}"/>
            </a:ext>
          </a:extLst>
        </xdr:cNvPr>
        <xdr:cNvSpPr txBox="1"/>
      </xdr:nvSpPr>
      <xdr:spPr>
        <a:xfrm>
          <a:off x="104774" y="1504951"/>
          <a:ext cx="35528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95000"/>
                </a:schemeClr>
              </a:solidFill>
              <a:latin typeface="Bahnschrift" panose="020B0502040204020203" pitchFamily="34" charset="0"/>
            </a:rPr>
            <a:t>Name</a:t>
          </a:r>
          <a:r>
            <a:rPr lang="en-US" sz="1100" b="1" baseline="0">
              <a:solidFill>
                <a:schemeClr val="bg1">
                  <a:lumMod val="95000"/>
                </a:schemeClr>
              </a:solidFill>
              <a:latin typeface="Bahnschrift" panose="020B0502040204020203" pitchFamily="34" charset="0"/>
            </a:rPr>
            <a:t>                                                    Net Worth (m)</a:t>
          </a:r>
          <a:endParaRPr lang="en-US" sz="1100" b="1">
            <a:solidFill>
              <a:schemeClr val="bg1">
                <a:lumMod val="95000"/>
              </a:schemeClr>
            </a:solidFill>
            <a:latin typeface="Bahnschrift" panose="020B0502040204020203" pitchFamily="34" charset="0"/>
          </a:endParaRPr>
        </a:p>
      </xdr:txBody>
    </xdr:sp>
    <xdr:clientData/>
  </xdr:twoCellAnchor>
  <xdr:twoCellAnchor>
    <xdr:from>
      <xdr:col>0</xdr:col>
      <xdr:colOff>166687</xdr:colOff>
      <xdr:row>9</xdr:row>
      <xdr:rowOff>166688</xdr:rowOff>
    </xdr:from>
    <xdr:to>
      <xdr:col>4</xdr:col>
      <xdr:colOff>631030</xdr:colOff>
      <xdr:row>25</xdr:row>
      <xdr:rowOff>47626</xdr:rowOff>
    </xdr:to>
    <xdr:sp macro="" textlink="">
      <xdr:nvSpPr>
        <xdr:cNvPr id="34" name="TextBox 33">
          <a:extLst>
            <a:ext uri="{FF2B5EF4-FFF2-40B4-BE49-F238E27FC236}">
              <a16:creationId xmlns:a16="http://schemas.microsoft.com/office/drawing/2014/main" id="{90FC5200-EB27-49F6-B0AF-ED31D99F4640}"/>
            </a:ext>
          </a:extLst>
        </xdr:cNvPr>
        <xdr:cNvSpPr txBox="1"/>
      </xdr:nvSpPr>
      <xdr:spPr>
        <a:xfrm>
          <a:off x="166687" y="1988344"/>
          <a:ext cx="3226593" cy="3119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bg1">
                  <a:lumMod val="95000"/>
                </a:schemeClr>
              </a:solidFill>
              <a:effectLst/>
              <a:latin typeface="+mn-lt"/>
              <a:ea typeface="+mn-ea"/>
              <a:cs typeface="+mn-cs"/>
            </a:rPr>
            <a:t>Bernard Arnault &amp; family    </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211,000</a:t>
          </a:r>
        </a:p>
        <a:p>
          <a:r>
            <a:rPr lang="en-US" sz="1600" b="1" i="0" u="none" strike="noStrike">
              <a:solidFill>
                <a:schemeClr val="bg1">
                  <a:lumMod val="95000"/>
                </a:schemeClr>
              </a:solidFill>
              <a:effectLst/>
              <a:latin typeface="+mn-lt"/>
              <a:ea typeface="+mn-ea"/>
              <a:cs typeface="+mn-cs"/>
            </a:rPr>
            <a:t>Elon Musk</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180,000</a:t>
          </a:r>
        </a:p>
        <a:p>
          <a:r>
            <a:rPr lang="en-US" sz="1600" b="1" i="0" u="none" strike="noStrike">
              <a:solidFill>
                <a:schemeClr val="bg1">
                  <a:lumMod val="95000"/>
                </a:schemeClr>
              </a:solidFill>
              <a:effectLst/>
              <a:latin typeface="+mn-lt"/>
              <a:ea typeface="+mn-ea"/>
              <a:cs typeface="+mn-cs"/>
            </a:rPr>
            <a:t>Jeff Bezos</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114,000</a:t>
          </a:r>
        </a:p>
        <a:p>
          <a:r>
            <a:rPr lang="en-US" sz="1600" b="1" i="0" u="none" strike="noStrike">
              <a:solidFill>
                <a:schemeClr val="bg1">
                  <a:lumMod val="95000"/>
                </a:schemeClr>
              </a:solidFill>
              <a:effectLst/>
              <a:latin typeface="+mn-lt"/>
              <a:ea typeface="+mn-ea"/>
              <a:cs typeface="+mn-cs"/>
            </a:rPr>
            <a:t>Larry Ellison                           </a:t>
          </a:r>
          <a:r>
            <a:rPr lang="en-US" sz="1600" b="1" i="0" u="none" strike="noStrike" baseline="0">
              <a:solidFill>
                <a:schemeClr val="bg1">
                  <a:lumMod val="95000"/>
                </a:schemeClr>
              </a:solidFill>
              <a:effectLst/>
              <a:latin typeface="+mn-lt"/>
              <a:ea typeface="+mn-ea"/>
              <a:cs typeface="+mn-cs"/>
            </a:rPr>
            <a:t> </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107,000</a:t>
          </a:r>
        </a:p>
        <a:p>
          <a:r>
            <a:rPr lang="en-US" sz="1600" b="1" i="0" u="none" strike="noStrike">
              <a:solidFill>
                <a:schemeClr val="bg1">
                  <a:lumMod val="95000"/>
                </a:schemeClr>
              </a:solidFill>
              <a:effectLst/>
              <a:latin typeface="+mn-lt"/>
              <a:ea typeface="+mn-ea"/>
              <a:cs typeface="+mn-cs"/>
            </a:rPr>
            <a:t>Warren Buffett                      </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106,000</a:t>
          </a:r>
        </a:p>
        <a:p>
          <a:r>
            <a:rPr lang="en-US" sz="1600" b="1" i="0" u="none" strike="noStrike">
              <a:solidFill>
                <a:schemeClr val="bg1">
                  <a:lumMod val="95000"/>
                </a:schemeClr>
              </a:solidFill>
              <a:effectLst/>
              <a:latin typeface="+mn-lt"/>
              <a:ea typeface="+mn-ea"/>
              <a:cs typeface="+mn-cs"/>
            </a:rPr>
            <a:t>Bill Gates</a:t>
          </a:r>
          <a:r>
            <a:rPr lang="en-US" sz="1600" b="1">
              <a:solidFill>
                <a:schemeClr val="bg1">
                  <a:lumMod val="95000"/>
                </a:schemeClr>
              </a:solidFill>
            </a:rPr>
            <a:t>                                 </a:t>
          </a:r>
          <a:r>
            <a:rPr lang="en-US" sz="1600" b="1" baseline="0">
              <a:solidFill>
                <a:schemeClr val="bg1">
                  <a:lumMod val="95000"/>
                </a:schemeClr>
              </a:solidFill>
            </a:rPr>
            <a:t> </a:t>
          </a:r>
          <a:r>
            <a:rPr lang="en-US" sz="1600" b="1" i="0" u="none" strike="noStrike">
              <a:solidFill>
                <a:schemeClr val="bg1">
                  <a:lumMod val="95000"/>
                </a:schemeClr>
              </a:solidFill>
              <a:effectLst/>
              <a:latin typeface="+mn-lt"/>
              <a:ea typeface="+mn-ea"/>
              <a:cs typeface="+mn-cs"/>
            </a:rPr>
            <a:t>104,000</a:t>
          </a:r>
        </a:p>
        <a:p>
          <a:r>
            <a:rPr lang="en-US" sz="1600" b="1" i="0" u="none" strike="noStrike">
              <a:solidFill>
                <a:schemeClr val="bg1">
                  <a:lumMod val="95000"/>
                </a:schemeClr>
              </a:solidFill>
              <a:effectLst/>
              <a:latin typeface="+mn-lt"/>
              <a:ea typeface="+mn-ea"/>
              <a:cs typeface="+mn-cs"/>
            </a:rPr>
            <a:t>Michael Bloomberg                </a:t>
          </a:r>
          <a:r>
            <a:rPr lang="en-US" sz="1600" b="1" i="0" u="none" strike="noStrike" baseline="0">
              <a:solidFill>
                <a:schemeClr val="bg1">
                  <a:lumMod val="95000"/>
                </a:schemeClr>
              </a:solidFill>
              <a:effectLst/>
              <a:latin typeface="+mn-lt"/>
              <a:ea typeface="+mn-ea"/>
              <a:cs typeface="+mn-cs"/>
            </a:rPr>
            <a:t> </a:t>
          </a:r>
          <a:r>
            <a:rPr lang="en-US" sz="1600" b="1" i="0" u="none" strike="noStrike">
              <a:solidFill>
                <a:schemeClr val="bg1">
                  <a:lumMod val="95000"/>
                </a:schemeClr>
              </a:solidFill>
              <a:effectLst/>
              <a:latin typeface="+mn-lt"/>
              <a:ea typeface="+mn-ea"/>
              <a:cs typeface="+mn-cs"/>
            </a:rPr>
            <a:t>94,500</a:t>
          </a:r>
        </a:p>
        <a:p>
          <a:r>
            <a:rPr lang="en-US" sz="1600" b="1" i="0" u="none" strike="noStrike">
              <a:solidFill>
                <a:schemeClr val="bg1">
                  <a:lumMod val="95000"/>
                </a:schemeClr>
              </a:solidFill>
              <a:effectLst/>
              <a:latin typeface="+mn-lt"/>
              <a:ea typeface="+mn-ea"/>
              <a:cs typeface="+mn-cs"/>
            </a:rPr>
            <a:t>Carlos Slim Helu &amp; family    </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93,000</a:t>
          </a:r>
        </a:p>
        <a:p>
          <a:r>
            <a:rPr lang="en-US" sz="1600" b="1" i="0" u="none" strike="noStrike">
              <a:solidFill>
                <a:schemeClr val="bg1">
                  <a:lumMod val="95000"/>
                </a:schemeClr>
              </a:solidFill>
              <a:effectLst/>
              <a:latin typeface="+mn-lt"/>
              <a:ea typeface="+mn-ea"/>
              <a:cs typeface="+mn-cs"/>
            </a:rPr>
            <a:t>Mukesh Ambani</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83,400</a:t>
          </a:r>
        </a:p>
        <a:p>
          <a:r>
            <a:rPr lang="en-US" sz="1600" b="1" i="0" u="none" strike="noStrike">
              <a:solidFill>
                <a:schemeClr val="bg1">
                  <a:lumMod val="95000"/>
                </a:schemeClr>
              </a:solidFill>
              <a:effectLst/>
              <a:latin typeface="+mn-lt"/>
              <a:ea typeface="+mn-ea"/>
              <a:cs typeface="+mn-cs"/>
            </a:rPr>
            <a:t>Steve Ballmer                        </a:t>
          </a:r>
          <a:r>
            <a:rPr lang="en-US" sz="1600" b="1">
              <a:solidFill>
                <a:schemeClr val="bg1">
                  <a:lumMod val="95000"/>
                </a:schemeClr>
              </a:solidFill>
            </a:rPr>
            <a:t>   </a:t>
          </a:r>
          <a:r>
            <a:rPr lang="en-US" sz="1600" b="1" i="0" u="none" strike="noStrike">
              <a:solidFill>
                <a:schemeClr val="bg1">
                  <a:lumMod val="95000"/>
                </a:schemeClr>
              </a:solidFill>
              <a:effectLst/>
              <a:latin typeface="+mn-lt"/>
              <a:ea typeface="+mn-ea"/>
              <a:cs typeface="+mn-cs"/>
            </a:rPr>
            <a:t>80,700</a:t>
          </a:r>
          <a:r>
            <a:rPr lang="en-US" sz="1600" b="1">
              <a:solidFill>
                <a:schemeClr val="bg1">
                  <a:lumMod val="95000"/>
                </a:schemeClr>
              </a:solidFill>
            </a:rPr>
            <a:t> </a:t>
          </a:r>
        </a:p>
      </xdr:txBody>
    </xdr:sp>
    <xdr:clientData/>
  </xdr:twoCellAnchor>
  <xdr:twoCellAnchor>
    <xdr:from>
      <xdr:col>0</xdr:col>
      <xdr:colOff>0</xdr:colOff>
      <xdr:row>27</xdr:row>
      <xdr:rowOff>190499</xdr:rowOff>
    </xdr:from>
    <xdr:to>
      <xdr:col>2</xdr:col>
      <xdr:colOff>137806</xdr:colOff>
      <xdr:row>31</xdr:row>
      <xdr:rowOff>47625</xdr:rowOff>
    </xdr:to>
    <xdr:sp macro="" textlink="worksheet!F14">
      <xdr:nvSpPr>
        <xdr:cNvPr id="35" name="TextBox 34">
          <a:extLst>
            <a:ext uri="{FF2B5EF4-FFF2-40B4-BE49-F238E27FC236}">
              <a16:creationId xmlns:a16="http://schemas.microsoft.com/office/drawing/2014/main" id="{B82DE7F3-147B-4F04-AA87-B63584F21B44}"/>
            </a:ext>
          </a:extLst>
        </xdr:cNvPr>
        <xdr:cNvSpPr txBox="1"/>
      </xdr:nvSpPr>
      <xdr:spPr>
        <a:xfrm>
          <a:off x="0" y="5655468"/>
          <a:ext cx="1518931"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979FBDE-6202-420F-B50A-A6A69F18DC23}" type="TxLink">
            <a:rPr lang="en-US" sz="1800" b="1" i="0" u="none" strike="noStrike">
              <a:solidFill>
                <a:schemeClr val="bg1">
                  <a:lumMod val="95000"/>
                </a:schemeClr>
              </a:solidFill>
              <a:latin typeface="Calibri"/>
              <a:cs typeface="Calibri"/>
            </a:rPr>
            <a:pPr/>
            <a:t> 1,173,600 </a:t>
          </a:fld>
          <a:endParaRPr lang="en-US" sz="1600" b="1">
            <a:solidFill>
              <a:schemeClr val="bg1">
                <a:lumMod val="95000"/>
              </a:schemeClr>
            </a:solidFill>
          </a:endParaRPr>
        </a:p>
      </xdr:txBody>
    </xdr:sp>
    <xdr:clientData/>
  </xdr:twoCellAnchor>
  <xdr:twoCellAnchor>
    <xdr:from>
      <xdr:col>0</xdr:col>
      <xdr:colOff>321469</xdr:colOff>
      <xdr:row>23</xdr:row>
      <xdr:rowOff>35720</xdr:rowOff>
    </xdr:from>
    <xdr:to>
      <xdr:col>1</xdr:col>
      <xdr:colOff>607218</xdr:colOff>
      <xdr:row>25</xdr:row>
      <xdr:rowOff>71439</xdr:rowOff>
    </xdr:to>
    <xdr:sp macro="" textlink="">
      <xdr:nvSpPr>
        <xdr:cNvPr id="36" name="TextBox 35">
          <a:extLst>
            <a:ext uri="{FF2B5EF4-FFF2-40B4-BE49-F238E27FC236}">
              <a16:creationId xmlns:a16="http://schemas.microsoft.com/office/drawing/2014/main" id="{99718F9B-6E7A-4991-B71E-49ACFB3E3327}"/>
            </a:ext>
          </a:extLst>
        </xdr:cNvPr>
        <xdr:cNvSpPr txBox="1"/>
      </xdr:nvSpPr>
      <xdr:spPr>
        <a:xfrm>
          <a:off x="321469" y="4691064"/>
          <a:ext cx="976312"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a:solidFill>
                <a:schemeClr val="bg1">
                  <a:lumMod val="95000"/>
                </a:schemeClr>
              </a:solidFill>
            </a:rPr>
            <a:t>Total</a:t>
          </a:r>
          <a:endParaRPr lang="en-US" sz="1100" b="1" i="0">
            <a:solidFill>
              <a:schemeClr val="bg1">
                <a:lumMod val="95000"/>
              </a:schemeClr>
            </a:solidFill>
          </a:endParaRPr>
        </a:p>
      </xdr:txBody>
    </xdr:sp>
    <xdr:clientData/>
  </xdr:twoCellAnchor>
  <xdr:twoCellAnchor>
    <xdr:from>
      <xdr:col>0</xdr:col>
      <xdr:colOff>261937</xdr:colOff>
      <xdr:row>23</xdr:row>
      <xdr:rowOff>0</xdr:rowOff>
    </xdr:from>
    <xdr:to>
      <xdr:col>4</xdr:col>
      <xdr:colOff>559594</xdr:colOff>
      <xdr:row>23</xdr:row>
      <xdr:rowOff>11906</xdr:rowOff>
    </xdr:to>
    <xdr:cxnSp macro="">
      <xdr:nvCxnSpPr>
        <xdr:cNvPr id="38" name="Straight Connector 37">
          <a:extLst>
            <a:ext uri="{FF2B5EF4-FFF2-40B4-BE49-F238E27FC236}">
              <a16:creationId xmlns:a16="http://schemas.microsoft.com/office/drawing/2014/main" id="{79F48635-2A8F-4485-BCFA-B71E6DC10603}"/>
            </a:ext>
          </a:extLst>
        </xdr:cNvPr>
        <xdr:cNvCxnSpPr/>
      </xdr:nvCxnSpPr>
      <xdr:spPr>
        <a:xfrm flipV="1">
          <a:off x="261937" y="4655344"/>
          <a:ext cx="3059907" cy="1190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0</xdr:col>
      <xdr:colOff>85726</xdr:colOff>
      <xdr:row>26</xdr:row>
      <xdr:rowOff>123824</xdr:rowOff>
    </xdr:from>
    <xdr:to>
      <xdr:col>4</xdr:col>
      <xdr:colOff>726281</xdr:colOff>
      <xdr:row>30</xdr:row>
      <xdr:rowOff>142875</xdr:rowOff>
    </xdr:to>
    <xdr:sp macro="" textlink="">
      <xdr:nvSpPr>
        <xdr:cNvPr id="40" name="Rectangle: Rounded Corners 39">
          <a:extLst>
            <a:ext uri="{FF2B5EF4-FFF2-40B4-BE49-F238E27FC236}">
              <a16:creationId xmlns:a16="http://schemas.microsoft.com/office/drawing/2014/main" id="{852EDD21-BABC-4F5E-926B-7A1E477B6CF0}"/>
            </a:ext>
          </a:extLst>
        </xdr:cNvPr>
        <xdr:cNvSpPr/>
      </xdr:nvSpPr>
      <xdr:spPr>
        <a:xfrm>
          <a:off x="85726" y="5386387"/>
          <a:ext cx="3402805" cy="828676"/>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47624</xdr:colOff>
      <xdr:row>27</xdr:row>
      <xdr:rowOff>59531</xdr:rowOff>
    </xdr:from>
    <xdr:to>
      <xdr:col>4</xdr:col>
      <xdr:colOff>940593</xdr:colOff>
      <xdr:row>32</xdr:row>
      <xdr:rowOff>142875</xdr:rowOff>
    </xdr:to>
    <xdr:sp macro="" textlink="">
      <xdr:nvSpPr>
        <xdr:cNvPr id="41" name="TextBox 40">
          <a:extLst>
            <a:ext uri="{FF2B5EF4-FFF2-40B4-BE49-F238E27FC236}">
              <a16:creationId xmlns:a16="http://schemas.microsoft.com/office/drawing/2014/main" id="{C9315655-26B1-40B2-9D7C-22B4137F5AA0}"/>
            </a:ext>
          </a:extLst>
        </xdr:cNvPr>
        <xdr:cNvSpPr txBox="1"/>
      </xdr:nvSpPr>
      <xdr:spPr>
        <a:xfrm>
          <a:off x="47624" y="5524500"/>
          <a:ext cx="3655219" cy="1095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95000"/>
                </a:schemeClr>
              </a:solidFill>
              <a:latin typeface="Bahnschrift" panose="020B0502040204020203" pitchFamily="34" charset="0"/>
            </a:rPr>
            <a:t>The Top</a:t>
          </a:r>
          <a:r>
            <a:rPr lang="en-US" sz="1400" baseline="0">
              <a:solidFill>
                <a:schemeClr val="bg1">
                  <a:lumMod val="95000"/>
                </a:schemeClr>
              </a:solidFill>
              <a:latin typeface="Bahnschrift" panose="020B0502040204020203" pitchFamily="34" charset="0"/>
            </a:rPr>
            <a:t> 10 alone accounts to %16.66 of the total net worth of the 475 Billionaires</a:t>
          </a:r>
          <a:endParaRPr lang="en-US" sz="1100">
            <a:solidFill>
              <a:schemeClr val="bg1">
                <a:lumMod val="95000"/>
              </a:schemeClr>
            </a:solidFill>
            <a:latin typeface="Bahnschrift" panose="020B0502040204020203" pitchFamily="34" charset="0"/>
          </a:endParaRPr>
        </a:p>
      </xdr:txBody>
    </xdr:sp>
    <xdr:clientData/>
  </xdr:twoCellAnchor>
  <xdr:twoCellAnchor>
    <xdr:from>
      <xdr:col>10</xdr:col>
      <xdr:colOff>238124</xdr:colOff>
      <xdr:row>9</xdr:row>
      <xdr:rowOff>142876</xdr:rowOff>
    </xdr:from>
    <xdr:to>
      <xdr:col>17</xdr:col>
      <xdr:colOff>676275</xdr:colOff>
      <xdr:row>28</xdr:row>
      <xdr:rowOff>130968</xdr:rowOff>
    </xdr:to>
    <xdr:graphicFrame macro="">
      <xdr:nvGraphicFramePr>
        <xdr:cNvPr id="26" name="Chart 25">
          <a:extLst>
            <a:ext uri="{FF2B5EF4-FFF2-40B4-BE49-F238E27FC236}">
              <a16:creationId xmlns:a16="http://schemas.microsoft.com/office/drawing/2014/main" id="{21BB044F-30ED-4A92-B7DD-5EE942A65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142874</xdr:colOff>
      <xdr:row>23</xdr:row>
      <xdr:rowOff>71437</xdr:rowOff>
    </xdr:from>
    <xdr:to>
      <xdr:col>4</xdr:col>
      <xdr:colOff>702468</xdr:colOff>
      <xdr:row>25</xdr:row>
      <xdr:rowOff>119063</xdr:rowOff>
    </xdr:to>
    <xdr:sp macro="" textlink="worksheet!F14">
      <xdr:nvSpPr>
        <xdr:cNvPr id="8" name="TextBox 7">
          <a:extLst>
            <a:ext uri="{FF2B5EF4-FFF2-40B4-BE49-F238E27FC236}">
              <a16:creationId xmlns:a16="http://schemas.microsoft.com/office/drawing/2014/main" id="{951D5249-097E-4484-9811-79BB5A821758}"/>
            </a:ext>
          </a:extLst>
        </xdr:cNvPr>
        <xdr:cNvSpPr txBox="1"/>
      </xdr:nvSpPr>
      <xdr:spPr>
        <a:xfrm>
          <a:off x="2214562" y="4726781"/>
          <a:ext cx="1250156"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3A4C6D-4B3C-4414-9C09-5C1DC2DBD336}" type="TxLink">
            <a:rPr lang="en-US" sz="1800" b="1" i="0" u="none" strike="noStrike">
              <a:solidFill>
                <a:schemeClr val="bg1"/>
              </a:solidFill>
              <a:latin typeface="Calibri"/>
              <a:cs typeface="Calibri"/>
            </a:rPr>
            <a:pPr/>
            <a:t> 1,173,600 </a:t>
          </a:fld>
          <a:endParaRPr lang="en-US" sz="1600" b="1">
            <a:solidFill>
              <a:schemeClr val="bg1"/>
            </a:solidFill>
          </a:endParaRPr>
        </a:p>
      </xdr:txBody>
    </xdr:sp>
    <xdr:clientData/>
  </xdr:twoCellAnchor>
  <xdr:twoCellAnchor>
    <xdr:from>
      <xdr:col>4</xdr:col>
      <xdr:colOff>931069</xdr:colOff>
      <xdr:row>6</xdr:row>
      <xdr:rowOff>190499</xdr:rowOff>
    </xdr:from>
    <xdr:to>
      <xdr:col>10</xdr:col>
      <xdr:colOff>142874</xdr:colOff>
      <xdr:row>30</xdr:row>
      <xdr:rowOff>107157</xdr:rowOff>
    </xdr:to>
    <xdr:sp macro="" textlink="">
      <xdr:nvSpPr>
        <xdr:cNvPr id="37" name="Rectangle: Rounded Corners 32">
          <a:extLst>
            <a:ext uri="{FF2B5EF4-FFF2-40B4-BE49-F238E27FC236}">
              <a16:creationId xmlns:a16="http://schemas.microsoft.com/office/drawing/2014/main" id="{9C5150F3-0DFC-4190-89BD-BDC61704954D}"/>
            </a:ext>
          </a:extLst>
        </xdr:cNvPr>
        <xdr:cNvSpPr/>
      </xdr:nvSpPr>
      <xdr:spPr>
        <a:xfrm>
          <a:off x="3693319" y="1404937"/>
          <a:ext cx="3759993" cy="4774408"/>
        </a:xfrm>
        <a:custGeom>
          <a:avLst/>
          <a:gdLst>
            <a:gd name="connsiteX0" fmla="*/ 0 w 3383280"/>
            <a:gd name="connsiteY0" fmla="*/ 563891 h 3476625"/>
            <a:gd name="connsiteX1" fmla="*/ 563891 w 3383280"/>
            <a:gd name="connsiteY1" fmla="*/ 0 h 3476625"/>
            <a:gd name="connsiteX2" fmla="*/ 2819389 w 3383280"/>
            <a:gd name="connsiteY2" fmla="*/ 0 h 3476625"/>
            <a:gd name="connsiteX3" fmla="*/ 3383280 w 3383280"/>
            <a:gd name="connsiteY3" fmla="*/ 563891 h 3476625"/>
            <a:gd name="connsiteX4" fmla="*/ 3383280 w 3383280"/>
            <a:gd name="connsiteY4" fmla="*/ 2912734 h 3476625"/>
            <a:gd name="connsiteX5" fmla="*/ 2819389 w 3383280"/>
            <a:gd name="connsiteY5" fmla="*/ 3476625 h 3476625"/>
            <a:gd name="connsiteX6" fmla="*/ 563891 w 3383280"/>
            <a:gd name="connsiteY6" fmla="*/ 3476625 h 3476625"/>
            <a:gd name="connsiteX7" fmla="*/ 0 w 3383280"/>
            <a:gd name="connsiteY7" fmla="*/ 2912734 h 3476625"/>
            <a:gd name="connsiteX8" fmla="*/ 0 w 3383280"/>
            <a:gd name="connsiteY8" fmla="*/ 563891 h 3476625"/>
            <a:gd name="connsiteX0" fmla="*/ 0 w 3383280"/>
            <a:gd name="connsiteY0" fmla="*/ 563891 h 3476625"/>
            <a:gd name="connsiteX1" fmla="*/ 563891 w 3383280"/>
            <a:gd name="connsiteY1" fmla="*/ 0 h 3476625"/>
            <a:gd name="connsiteX2" fmla="*/ 2819389 w 3383280"/>
            <a:gd name="connsiteY2" fmla="*/ 0 h 3476625"/>
            <a:gd name="connsiteX3" fmla="*/ 3345180 w 3383280"/>
            <a:gd name="connsiteY3" fmla="*/ 382916 h 3476625"/>
            <a:gd name="connsiteX4" fmla="*/ 3383280 w 3383280"/>
            <a:gd name="connsiteY4" fmla="*/ 2912734 h 3476625"/>
            <a:gd name="connsiteX5" fmla="*/ 2819389 w 3383280"/>
            <a:gd name="connsiteY5" fmla="*/ 3476625 h 3476625"/>
            <a:gd name="connsiteX6" fmla="*/ 563891 w 3383280"/>
            <a:gd name="connsiteY6" fmla="*/ 3476625 h 3476625"/>
            <a:gd name="connsiteX7" fmla="*/ 0 w 3383280"/>
            <a:gd name="connsiteY7" fmla="*/ 2912734 h 3476625"/>
            <a:gd name="connsiteX8" fmla="*/ 0 w 3383280"/>
            <a:gd name="connsiteY8" fmla="*/ 563891 h 3476625"/>
            <a:gd name="connsiteX0" fmla="*/ 0 w 3383280"/>
            <a:gd name="connsiteY0" fmla="*/ 568891 h 3481625"/>
            <a:gd name="connsiteX1" fmla="*/ 563891 w 3383280"/>
            <a:gd name="connsiteY1" fmla="*/ 5000 h 3481625"/>
            <a:gd name="connsiteX2" fmla="*/ 2819389 w 3383280"/>
            <a:gd name="connsiteY2" fmla="*/ 5000 h 3481625"/>
            <a:gd name="connsiteX3" fmla="*/ 3316605 w 3383280"/>
            <a:gd name="connsiteY3" fmla="*/ 254566 h 3481625"/>
            <a:gd name="connsiteX4" fmla="*/ 3383280 w 3383280"/>
            <a:gd name="connsiteY4" fmla="*/ 2917734 h 3481625"/>
            <a:gd name="connsiteX5" fmla="*/ 2819389 w 3383280"/>
            <a:gd name="connsiteY5" fmla="*/ 3481625 h 3481625"/>
            <a:gd name="connsiteX6" fmla="*/ 563891 w 3383280"/>
            <a:gd name="connsiteY6" fmla="*/ 3481625 h 3481625"/>
            <a:gd name="connsiteX7" fmla="*/ 0 w 3383280"/>
            <a:gd name="connsiteY7" fmla="*/ 2917734 h 3481625"/>
            <a:gd name="connsiteX8" fmla="*/ 0 w 3383280"/>
            <a:gd name="connsiteY8" fmla="*/ 568891 h 3481625"/>
            <a:gd name="connsiteX0" fmla="*/ 0 w 3383280"/>
            <a:gd name="connsiteY0" fmla="*/ 564308 h 3477042"/>
            <a:gd name="connsiteX1" fmla="*/ 563891 w 3383280"/>
            <a:gd name="connsiteY1" fmla="*/ 417 h 3477042"/>
            <a:gd name="connsiteX2" fmla="*/ 2819389 w 3383280"/>
            <a:gd name="connsiteY2" fmla="*/ 417 h 3477042"/>
            <a:gd name="connsiteX3" fmla="*/ 3354705 w 3383280"/>
            <a:gd name="connsiteY3" fmla="*/ 288083 h 3477042"/>
            <a:gd name="connsiteX4" fmla="*/ 3383280 w 3383280"/>
            <a:gd name="connsiteY4" fmla="*/ 2913151 h 3477042"/>
            <a:gd name="connsiteX5" fmla="*/ 2819389 w 3383280"/>
            <a:gd name="connsiteY5" fmla="*/ 3477042 h 3477042"/>
            <a:gd name="connsiteX6" fmla="*/ 563891 w 3383280"/>
            <a:gd name="connsiteY6" fmla="*/ 3477042 h 3477042"/>
            <a:gd name="connsiteX7" fmla="*/ 0 w 3383280"/>
            <a:gd name="connsiteY7" fmla="*/ 2913151 h 3477042"/>
            <a:gd name="connsiteX8" fmla="*/ 0 w 3383280"/>
            <a:gd name="connsiteY8" fmla="*/ 564308 h 3477042"/>
            <a:gd name="connsiteX0" fmla="*/ 0 w 3383280"/>
            <a:gd name="connsiteY0" fmla="*/ 307133 h 3477042"/>
            <a:gd name="connsiteX1" fmla="*/ 563891 w 3383280"/>
            <a:gd name="connsiteY1" fmla="*/ 417 h 3477042"/>
            <a:gd name="connsiteX2" fmla="*/ 2819389 w 3383280"/>
            <a:gd name="connsiteY2" fmla="*/ 417 h 3477042"/>
            <a:gd name="connsiteX3" fmla="*/ 3354705 w 3383280"/>
            <a:gd name="connsiteY3" fmla="*/ 288083 h 3477042"/>
            <a:gd name="connsiteX4" fmla="*/ 3383280 w 3383280"/>
            <a:gd name="connsiteY4" fmla="*/ 2913151 h 3477042"/>
            <a:gd name="connsiteX5" fmla="*/ 2819389 w 3383280"/>
            <a:gd name="connsiteY5" fmla="*/ 3477042 h 3477042"/>
            <a:gd name="connsiteX6" fmla="*/ 563891 w 3383280"/>
            <a:gd name="connsiteY6" fmla="*/ 3477042 h 3477042"/>
            <a:gd name="connsiteX7" fmla="*/ 0 w 3383280"/>
            <a:gd name="connsiteY7" fmla="*/ 2913151 h 3477042"/>
            <a:gd name="connsiteX8" fmla="*/ 0 w 3383280"/>
            <a:gd name="connsiteY8" fmla="*/ 307133 h 3477042"/>
            <a:gd name="connsiteX0" fmla="*/ 0 w 3392805"/>
            <a:gd name="connsiteY0" fmla="*/ 307133 h 3477042"/>
            <a:gd name="connsiteX1" fmla="*/ 563891 w 3392805"/>
            <a:gd name="connsiteY1" fmla="*/ 417 h 3477042"/>
            <a:gd name="connsiteX2" fmla="*/ 2819389 w 3392805"/>
            <a:gd name="connsiteY2" fmla="*/ 417 h 3477042"/>
            <a:gd name="connsiteX3" fmla="*/ 3354705 w 3392805"/>
            <a:gd name="connsiteY3" fmla="*/ 288083 h 3477042"/>
            <a:gd name="connsiteX4" fmla="*/ 3392805 w 3392805"/>
            <a:gd name="connsiteY4" fmla="*/ 3113176 h 3477042"/>
            <a:gd name="connsiteX5" fmla="*/ 2819389 w 3392805"/>
            <a:gd name="connsiteY5" fmla="*/ 3477042 h 3477042"/>
            <a:gd name="connsiteX6" fmla="*/ 563891 w 3392805"/>
            <a:gd name="connsiteY6" fmla="*/ 3477042 h 3477042"/>
            <a:gd name="connsiteX7" fmla="*/ 0 w 3392805"/>
            <a:gd name="connsiteY7" fmla="*/ 2913151 h 3477042"/>
            <a:gd name="connsiteX8" fmla="*/ 0 w 3392805"/>
            <a:gd name="connsiteY8" fmla="*/ 307133 h 3477042"/>
            <a:gd name="connsiteX0" fmla="*/ 0 w 3392805"/>
            <a:gd name="connsiteY0" fmla="*/ 307133 h 3477042"/>
            <a:gd name="connsiteX1" fmla="*/ 563891 w 3392805"/>
            <a:gd name="connsiteY1" fmla="*/ 417 h 3477042"/>
            <a:gd name="connsiteX2" fmla="*/ 2819389 w 3392805"/>
            <a:gd name="connsiteY2" fmla="*/ 417 h 3477042"/>
            <a:gd name="connsiteX3" fmla="*/ 3354705 w 3392805"/>
            <a:gd name="connsiteY3" fmla="*/ 288083 h 3477042"/>
            <a:gd name="connsiteX4" fmla="*/ 3392805 w 3392805"/>
            <a:gd name="connsiteY4" fmla="*/ 3113176 h 3477042"/>
            <a:gd name="connsiteX5" fmla="*/ 2990839 w 3392805"/>
            <a:gd name="connsiteY5" fmla="*/ 3457992 h 3477042"/>
            <a:gd name="connsiteX6" fmla="*/ 563891 w 3392805"/>
            <a:gd name="connsiteY6" fmla="*/ 3477042 h 3477042"/>
            <a:gd name="connsiteX7" fmla="*/ 0 w 3392805"/>
            <a:gd name="connsiteY7" fmla="*/ 2913151 h 3477042"/>
            <a:gd name="connsiteX8" fmla="*/ 0 w 3392805"/>
            <a:gd name="connsiteY8" fmla="*/ 307133 h 3477042"/>
            <a:gd name="connsiteX0" fmla="*/ 0 w 3392805"/>
            <a:gd name="connsiteY0" fmla="*/ 307133 h 3496092"/>
            <a:gd name="connsiteX1" fmla="*/ 563891 w 3392805"/>
            <a:gd name="connsiteY1" fmla="*/ 417 h 3496092"/>
            <a:gd name="connsiteX2" fmla="*/ 2819389 w 3392805"/>
            <a:gd name="connsiteY2" fmla="*/ 417 h 3496092"/>
            <a:gd name="connsiteX3" fmla="*/ 3354705 w 3392805"/>
            <a:gd name="connsiteY3" fmla="*/ 288083 h 3496092"/>
            <a:gd name="connsiteX4" fmla="*/ 3392805 w 3392805"/>
            <a:gd name="connsiteY4" fmla="*/ 3113176 h 3496092"/>
            <a:gd name="connsiteX5" fmla="*/ 2990839 w 3392805"/>
            <a:gd name="connsiteY5" fmla="*/ 3457992 h 3496092"/>
            <a:gd name="connsiteX6" fmla="*/ 325766 w 3392805"/>
            <a:gd name="connsiteY6" fmla="*/ 3496092 h 3496092"/>
            <a:gd name="connsiteX7" fmla="*/ 0 w 3392805"/>
            <a:gd name="connsiteY7" fmla="*/ 2913151 h 3496092"/>
            <a:gd name="connsiteX8" fmla="*/ 0 w 3392805"/>
            <a:gd name="connsiteY8" fmla="*/ 307133 h 3496092"/>
            <a:gd name="connsiteX0" fmla="*/ 0 w 3392805"/>
            <a:gd name="connsiteY0" fmla="*/ 307133 h 3496092"/>
            <a:gd name="connsiteX1" fmla="*/ 563891 w 3392805"/>
            <a:gd name="connsiteY1" fmla="*/ 417 h 3496092"/>
            <a:gd name="connsiteX2" fmla="*/ 2819389 w 3392805"/>
            <a:gd name="connsiteY2" fmla="*/ 417 h 3496092"/>
            <a:gd name="connsiteX3" fmla="*/ 3392805 w 3392805"/>
            <a:gd name="connsiteY3" fmla="*/ 288083 h 3496092"/>
            <a:gd name="connsiteX4" fmla="*/ 3392805 w 3392805"/>
            <a:gd name="connsiteY4" fmla="*/ 3113176 h 3496092"/>
            <a:gd name="connsiteX5" fmla="*/ 2990839 w 3392805"/>
            <a:gd name="connsiteY5" fmla="*/ 3457992 h 3496092"/>
            <a:gd name="connsiteX6" fmla="*/ 325766 w 3392805"/>
            <a:gd name="connsiteY6" fmla="*/ 3496092 h 3496092"/>
            <a:gd name="connsiteX7" fmla="*/ 0 w 3392805"/>
            <a:gd name="connsiteY7" fmla="*/ 2913151 h 3496092"/>
            <a:gd name="connsiteX8" fmla="*/ 0 w 3392805"/>
            <a:gd name="connsiteY8" fmla="*/ 307133 h 3496092"/>
            <a:gd name="connsiteX0" fmla="*/ 0 w 3392805"/>
            <a:gd name="connsiteY0" fmla="*/ 307133 h 3563851"/>
            <a:gd name="connsiteX1" fmla="*/ 563891 w 3392805"/>
            <a:gd name="connsiteY1" fmla="*/ 417 h 3563851"/>
            <a:gd name="connsiteX2" fmla="*/ 2819389 w 3392805"/>
            <a:gd name="connsiteY2" fmla="*/ 417 h 3563851"/>
            <a:gd name="connsiteX3" fmla="*/ 3392805 w 3392805"/>
            <a:gd name="connsiteY3" fmla="*/ 288083 h 3563851"/>
            <a:gd name="connsiteX4" fmla="*/ 3392805 w 3392805"/>
            <a:gd name="connsiteY4" fmla="*/ 3113176 h 3563851"/>
            <a:gd name="connsiteX5" fmla="*/ 2967159 w 3392805"/>
            <a:gd name="connsiteY5" fmla="*/ 3563851 h 3563851"/>
            <a:gd name="connsiteX6" fmla="*/ 325766 w 3392805"/>
            <a:gd name="connsiteY6" fmla="*/ 3496092 h 3563851"/>
            <a:gd name="connsiteX7" fmla="*/ 0 w 3392805"/>
            <a:gd name="connsiteY7" fmla="*/ 2913151 h 3563851"/>
            <a:gd name="connsiteX8" fmla="*/ 0 w 3392805"/>
            <a:gd name="connsiteY8" fmla="*/ 307133 h 3563851"/>
            <a:gd name="connsiteX0" fmla="*/ 0 w 3392805"/>
            <a:gd name="connsiteY0" fmla="*/ 307133 h 3496092"/>
            <a:gd name="connsiteX1" fmla="*/ 563891 w 3392805"/>
            <a:gd name="connsiteY1" fmla="*/ 417 h 3496092"/>
            <a:gd name="connsiteX2" fmla="*/ 2819389 w 3392805"/>
            <a:gd name="connsiteY2" fmla="*/ 417 h 3496092"/>
            <a:gd name="connsiteX3" fmla="*/ 3392805 w 3392805"/>
            <a:gd name="connsiteY3" fmla="*/ 288083 h 3496092"/>
            <a:gd name="connsiteX4" fmla="*/ 3392805 w 3392805"/>
            <a:gd name="connsiteY4" fmla="*/ 3113176 h 3496092"/>
            <a:gd name="connsiteX5" fmla="*/ 2990838 w 3392805"/>
            <a:gd name="connsiteY5" fmla="*/ 3493278 h 3496092"/>
            <a:gd name="connsiteX6" fmla="*/ 325766 w 3392805"/>
            <a:gd name="connsiteY6" fmla="*/ 3496092 h 3496092"/>
            <a:gd name="connsiteX7" fmla="*/ 0 w 3392805"/>
            <a:gd name="connsiteY7" fmla="*/ 2913151 h 3496092"/>
            <a:gd name="connsiteX8" fmla="*/ 0 w 3392805"/>
            <a:gd name="connsiteY8" fmla="*/ 307133 h 349609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392805" h="3496092">
              <a:moveTo>
                <a:pt x="0" y="307133"/>
              </a:moveTo>
              <a:cubicBezTo>
                <a:pt x="0" y="-4295"/>
                <a:pt x="252463" y="417"/>
                <a:pt x="563891" y="417"/>
              </a:cubicBezTo>
              <a:lnTo>
                <a:pt x="2819389" y="417"/>
              </a:lnTo>
              <a:cubicBezTo>
                <a:pt x="3130817" y="417"/>
                <a:pt x="3392805" y="-23345"/>
                <a:pt x="3392805" y="288083"/>
              </a:cubicBezTo>
              <a:lnTo>
                <a:pt x="3392805" y="3113176"/>
              </a:lnTo>
              <a:cubicBezTo>
                <a:pt x="3392805" y="3424604"/>
                <a:pt x="3302266" y="3493278"/>
                <a:pt x="2990838" y="3493278"/>
              </a:cubicBezTo>
              <a:lnTo>
                <a:pt x="325766" y="3496092"/>
              </a:lnTo>
              <a:cubicBezTo>
                <a:pt x="14338" y="3496092"/>
                <a:pt x="0" y="3224579"/>
                <a:pt x="0" y="2913151"/>
              </a:cubicBezTo>
              <a:lnTo>
                <a:pt x="0" y="307133"/>
              </a:lnTo>
              <a:close/>
            </a:path>
          </a:pathLst>
        </a:custGeom>
        <a:solidFill>
          <a:srgbClr val="0A841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902494</xdr:colOff>
      <xdr:row>4</xdr:row>
      <xdr:rowOff>76199</xdr:rowOff>
    </xdr:from>
    <xdr:to>
      <xdr:col>10</xdr:col>
      <xdr:colOff>142874</xdr:colOff>
      <xdr:row>7</xdr:row>
      <xdr:rowOff>66674</xdr:rowOff>
    </xdr:to>
    <xdr:sp macro="" textlink="">
      <xdr:nvSpPr>
        <xdr:cNvPr id="27" name="Rectangle: Rounded Corners 26">
          <a:extLst>
            <a:ext uri="{FF2B5EF4-FFF2-40B4-BE49-F238E27FC236}">
              <a16:creationId xmlns:a16="http://schemas.microsoft.com/office/drawing/2014/main" id="{29E022A2-830A-4DDC-9088-D92D17461D6B}"/>
            </a:ext>
          </a:extLst>
        </xdr:cNvPr>
        <xdr:cNvSpPr/>
      </xdr:nvSpPr>
      <xdr:spPr>
        <a:xfrm>
          <a:off x="3664744" y="885824"/>
          <a:ext cx="3788568" cy="597694"/>
        </a:xfrm>
        <a:prstGeom prst="roundRect">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928687</xdr:colOff>
      <xdr:row>4</xdr:row>
      <xdr:rowOff>164308</xdr:rowOff>
    </xdr:from>
    <xdr:to>
      <xdr:col>10</xdr:col>
      <xdr:colOff>83343</xdr:colOff>
      <xdr:row>6</xdr:row>
      <xdr:rowOff>164308</xdr:rowOff>
    </xdr:to>
    <xdr:sp macro="" textlink="">
      <xdr:nvSpPr>
        <xdr:cNvPr id="28" name="TextBox 27">
          <a:extLst>
            <a:ext uri="{FF2B5EF4-FFF2-40B4-BE49-F238E27FC236}">
              <a16:creationId xmlns:a16="http://schemas.microsoft.com/office/drawing/2014/main" id="{7CAF729F-3760-437C-8CED-5AF39C2DB574}"/>
            </a:ext>
          </a:extLst>
        </xdr:cNvPr>
        <xdr:cNvSpPr txBox="1"/>
      </xdr:nvSpPr>
      <xdr:spPr>
        <a:xfrm>
          <a:off x="3690937" y="973933"/>
          <a:ext cx="3702844"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solidFill>
                <a:schemeClr val="bg1">
                  <a:lumMod val="95000"/>
                </a:schemeClr>
              </a:solidFill>
              <a:latin typeface="Bahnschrift" panose="020B0502040204020203" pitchFamily="34" charset="0"/>
            </a:rPr>
            <a:t>Countries with the most Billionaires</a:t>
          </a:r>
          <a:endParaRPr lang="en-US" sz="1600" b="1">
            <a:solidFill>
              <a:schemeClr val="bg1">
                <a:lumMod val="95000"/>
              </a:schemeClr>
            </a:solidFill>
            <a:latin typeface="Bahnschrift" panose="020B0502040204020203" pitchFamily="34" charset="0"/>
          </a:endParaRPr>
        </a:p>
      </xdr:txBody>
    </xdr:sp>
    <xdr:clientData/>
  </xdr:twoCellAnchor>
  <xdr:twoCellAnchor>
    <xdr:from>
      <xdr:col>4</xdr:col>
      <xdr:colOff>1071562</xdr:colOff>
      <xdr:row>8</xdr:row>
      <xdr:rowOff>47625</xdr:rowOff>
    </xdr:from>
    <xdr:to>
      <xdr:col>9</xdr:col>
      <xdr:colOff>678656</xdr:colOff>
      <xdr:row>29</xdr:row>
      <xdr:rowOff>107156</xdr:rowOff>
    </xdr:to>
    <xdr:sp macro="" textlink="">
      <xdr:nvSpPr>
        <xdr:cNvPr id="4" name="TextBox 3">
          <a:extLst>
            <a:ext uri="{FF2B5EF4-FFF2-40B4-BE49-F238E27FC236}">
              <a16:creationId xmlns:a16="http://schemas.microsoft.com/office/drawing/2014/main" id="{6C2AC712-1FAA-4F09-BBBB-8223962D8482}"/>
            </a:ext>
          </a:extLst>
        </xdr:cNvPr>
        <xdr:cNvSpPr txBox="1"/>
      </xdr:nvSpPr>
      <xdr:spPr>
        <a:xfrm>
          <a:off x="3833812" y="1666875"/>
          <a:ext cx="3464719" cy="431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bg1"/>
              </a:solidFill>
              <a:effectLst/>
              <a:latin typeface="+mn-lt"/>
              <a:ea typeface="+mn-ea"/>
              <a:cs typeface="+mn-cs"/>
            </a:rPr>
            <a:t>United States</a:t>
          </a:r>
          <a:r>
            <a:rPr lang="en-US" sz="1800" b="1">
              <a:solidFill>
                <a:schemeClr val="bg1"/>
              </a:solidFill>
            </a:rPr>
            <a:t> 		</a:t>
          </a:r>
          <a:r>
            <a:rPr lang="en-US" sz="1800" b="1" i="0" u="none" strike="noStrike">
              <a:solidFill>
                <a:schemeClr val="bg1"/>
              </a:solidFill>
              <a:effectLst/>
              <a:latin typeface="+mn-lt"/>
              <a:ea typeface="+mn-ea"/>
              <a:cs typeface="+mn-cs"/>
            </a:rPr>
            <a:t>190</a:t>
          </a:r>
        </a:p>
        <a:p>
          <a:r>
            <a:rPr lang="en-US" sz="1800" b="1" i="0" u="none" strike="noStrike">
              <a:solidFill>
                <a:schemeClr val="bg1"/>
              </a:solidFill>
              <a:effectLst/>
              <a:latin typeface="+mn-lt"/>
              <a:ea typeface="+mn-ea"/>
              <a:cs typeface="+mn-cs"/>
            </a:rPr>
            <a:t>China</a:t>
          </a:r>
          <a:r>
            <a:rPr lang="en-US" sz="1800" b="1">
              <a:solidFill>
                <a:schemeClr val="bg1"/>
              </a:solidFill>
            </a:rPr>
            <a:t> 			</a:t>
          </a:r>
          <a:r>
            <a:rPr lang="en-US" sz="1800" b="1" i="0" u="none" strike="noStrike">
              <a:solidFill>
                <a:schemeClr val="bg1"/>
              </a:solidFill>
              <a:effectLst/>
              <a:latin typeface="+mn-lt"/>
              <a:ea typeface="+mn-ea"/>
              <a:cs typeface="+mn-cs"/>
            </a:rPr>
            <a:t>73</a:t>
          </a:r>
        </a:p>
        <a:p>
          <a:r>
            <a:rPr lang="en-US" sz="1800" b="1" i="0" u="none" strike="noStrike">
              <a:solidFill>
                <a:schemeClr val="bg1"/>
              </a:solidFill>
              <a:effectLst/>
              <a:latin typeface="+mn-lt"/>
              <a:ea typeface="+mn-ea"/>
              <a:cs typeface="+mn-cs"/>
            </a:rPr>
            <a:t>United Kingdom</a:t>
          </a:r>
          <a:r>
            <a:rPr lang="en-US" sz="1800" b="1">
              <a:solidFill>
                <a:schemeClr val="bg1"/>
              </a:solidFill>
            </a:rPr>
            <a:t> 		</a:t>
          </a:r>
          <a:r>
            <a:rPr lang="en-US" sz="1800" b="1" i="0" u="none" strike="noStrike">
              <a:solidFill>
                <a:schemeClr val="bg1"/>
              </a:solidFill>
              <a:effectLst/>
              <a:latin typeface="+mn-lt"/>
              <a:ea typeface="+mn-ea"/>
              <a:cs typeface="+mn-cs"/>
            </a:rPr>
            <a:t>22</a:t>
          </a:r>
        </a:p>
        <a:p>
          <a:r>
            <a:rPr lang="en-US" sz="1800" b="1" i="0" u="none" strike="noStrike">
              <a:solidFill>
                <a:schemeClr val="bg1"/>
              </a:solidFill>
              <a:effectLst/>
              <a:latin typeface="+mn-lt"/>
              <a:ea typeface="+mn-ea"/>
              <a:cs typeface="+mn-cs"/>
            </a:rPr>
            <a:t>Germany</a:t>
          </a:r>
          <a:r>
            <a:rPr lang="en-US" sz="1800" b="1">
              <a:solidFill>
                <a:schemeClr val="bg1"/>
              </a:solidFill>
            </a:rPr>
            <a:t> 		</a:t>
          </a:r>
          <a:r>
            <a:rPr lang="en-US" sz="1800" b="1" i="0" u="none" strike="noStrike">
              <a:solidFill>
                <a:schemeClr val="bg1"/>
              </a:solidFill>
              <a:effectLst/>
              <a:latin typeface="+mn-lt"/>
              <a:ea typeface="+mn-ea"/>
              <a:cs typeface="+mn-cs"/>
            </a:rPr>
            <a:t>20</a:t>
          </a:r>
        </a:p>
        <a:p>
          <a:r>
            <a:rPr lang="en-US" sz="1800" b="1" i="0" u="none" strike="noStrike">
              <a:solidFill>
                <a:schemeClr val="bg1"/>
              </a:solidFill>
              <a:effectLst/>
              <a:latin typeface="+mn-lt"/>
              <a:ea typeface="+mn-ea"/>
              <a:cs typeface="+mn-cs"/>
            </a:rPr>
            <a:t>India</a:t>
          </a:r>
          <a:r>
            <a:rPr lang="en-US" sz="1800" b="1">
              <a:solidFill>
                <a:schemeClr val="bg1"/>
              </a:solidFill>
            </a:rPr>
            <a:t> 			</a:t>
          </a:r>
          <a:r>
            <a:rPr lang="en-US" sz="1800" b="1" i="0" u="none" strike="noStrike">
              <a:solidFill>
                <a:schemeClr val="bg1"/>
              </a:solidFill>
              <a:effectLst/>
              <a:latin typeface="+mn-lt"/>
              <a:ea typeface="+mn-ea"/>
              <a:cs typeface="+mn-cs"/>
            </a:rPr>
            <a:t>20</a:t>
          </a:r>
        </a:p>
        <a:p>
          <a:r>
            <a:rPr lang="en-US" sz="1800" b="1" i="0" u="none" strike="noStrike">
              <a:solidFill>
                <a:schemeClr val="bg1"/>
              </a:solidFill>
              <a:effectLst/>
              <a:latin typeface="+mn-lt"/>
              <a:ea typeface="+mn-ea"/>
              <a:cs typeface="+mn-cs"/>
            </a:rPr>
            <a:t>Switzerland</a:t>
          </a:r>
          <a:r>
            <a:rPr lang="en-US" sz="1800" b="1">
              <a:solidFill>
                <a:schemeClr val="bg1"/>
              </a:solidFill>
            </a:rPr>
            <a:t> 		</a:t>
          </a:r>
          <a:r>
            <a:rPr lang="en-US" sz="1800" b="1" i="0" u="none" strike="noStrike">
              <a:solidFill>
                <a:schemeClr val="bg1"/>
              </a:solidFill>
              <a:effectLst/>
              <a:latin typeface="+mn-lt"/>
              <a:ea typeface="+mn-ea"/>
              <a:cs typeface="+mn-cs"/>
            </a:rPr>
            <a:t>18</a:t>
          </a:r>
        </a:p>
        <a:p>
          <a:r>
            <a:rPr lang="en-US" sz="1800" b="1" i="0" u="none" strike="noStrike">
              <a:solidFill>
                <a:schemeClr val="bg1"/>
              </a:solidFill>
              <a:effectLst/>
              <a:latin typeface="+mn-lt"/>
              <a:ea typeface="+mn-ea"/>
              <a:cs typeface="+mn-cs"/>
            </a:rPr>
            <a:t>Russia</a:t>
          </a:r>
          <a:r>
            <a:rPr lang="en-US" sz="1800" b="1">
              <a:solidFill>
                <a:schemeClr val="bg1"/>
              </a:solidFill>
            </a:rPr>
            <a:t> 			</a:t>
          </a:r>
          <a:r>
            <a:rPr lang="en-US" sz="1800" b="1" i="0" u="none" strike="noStrike">
              <a:solidFill>
                <a:schemeClr val="bg1"/>
              </a:solidFill>
              <a:effectLst/>
              <a:latin typeface="+mn-lt"/>
              <a:ea typeface="+mn-ea"/>
              <a:cs typeface="+mn-cs"/>
            </a:rPr>
            <a:t>17</a:t>
          </a:r>
        </a:p>
        <a:p>
          <a:r>
            <a:rPr lang="en-US" sz="1800" b="1" i="0" u="none" strike="noStrike">
              <a:solidFill>
                <a:schemeClr val="bg1"/>
              </a:solidFill>
              <a:effectLst/>
              <a:latin typeface="+mn-lt"/>
              <a:ea typeface="+mn-ea"/>
              <a:cs typeface="+mn-cs"/>
            </a:rPr>
            <a:t>France</a:t>
          </a:r>
          <a:r>
            <a:rPr lang="en-US" sz="1800" b="1">
              <a:solidFill>
                <a:schemeClr val="bg1"/>
              </a:solidFill>
            </a:rPr>
            <a:t> 			</a:t>
          </a:r>
          <a:r>
            <a:rPr lang="en-US" sz="1800" b="1" i="0" u="none" strike="noStrike">
              <a:solidFill>
                <a:schemeClr val="bg1"/>
              </a:solidFill>
              <a:effectLst/>
              <a:latin typeface="+mn-lt"/>
              <a:ea typeface="+mn-ea"/>
              <a:cs typeface="+mn-cs"/>
            </a:rPr>
            <a:t>16</a:t>
          </a:r>
        </a:p>
        <a:p>
          <a:r>
            <a:rPr lang="en-US" sz="1800" b="1" i="0" u="none" strike="noStrike">
              <a:solidFill>
                <a:schemeClr val="bg1"/>
              </a:solidFill>
              <a:effectLst/>
              <a:latin typeface="+mn-lt"/>
              <a:ea typeface="+mn-ea"/>
              <a:cs typeface="+mn-cs"/>
            </a:rPr>
            <a:t>Australia</a:t>
          </a:r>
          <a:r>
            <a:rPr lang="en-US" sz="1800" b="1">
              <a:solidFill>
                <a:schemeClr val="bg1"/>
              </a:solidFill>
            </a:rPr>
            <a:t> 			</a:t>
          </a:r>
          <a:r>
            <a:rPr lang="en-US" sz="1800" b="1" i="0" u="none" strike="noStrike">
              <a:solidFill>
                <a:schemeClr val="bg1"/>
              </a:solidFill>
              <a:effectLst/>
              <a:latin typeface="+mn-lt"/>
              <a:ea typeface="+mn-ea"/>
              <a:cs typeface="+mn-cs"/>
            </a:rPr>
            <a:t>8</a:t>
          </a:r>
        </a:p>
        <a:p>
          <a:r>
            <a:rPr lang="en-US" sz="1800" b="1" i="0" u="none" strike="noStrike">
              <a:solidFill>
                <a:schemeClr val="bg1"/>
              </a:solidFill>
              <a:effectLst/>
              <a:latin typeface="+mn-lt"/>
              <a:ea typeface="+mn-ea"/>
              <a:cs typeface="+mn-cs"/>
            </a:rPr>
            <a:t>Singapore</a:t>
          </a:r>
          <a:r>
            <a:rPr lang="en-US" sz="1800" b="1">
              <a:solidFill>
                <a:schemeClr val="bg1"/>
              </a:solidFill>
            </a:rPr>
            <a:t> 		</a:t>
          </a:r>
          <a:r>
            <a:rPr lang="en-US" sz="1800" b="1" i="0" u="none" strike="noStrike">
              <a:solidFill>
                <a:schemeClr val="bg1"/>
              </a:solidFill>
              <a:effectLst/>
              <a:latin typeface="+mn-lt"/>
              <a:ea typeface="+mn-ea"/>
              <a:cs typeface="+mn-cs"/>
            </a:rPr>
            <a:t>7</a:t>
          </a:r>
        </a:p>
        <a:p>
          <a:r>
            <a:rPr lang="en-US" sz="1800" b="1" i="0" u="none" strike="noStrike">
              <a:solidFill>
                <a:schemeClr val="bg1"/>
              </a:solidFill>
              <a:effectLst/>
              <a:latin typeface="+mn-lt"/>
              <a:ea typeface="+mn-ea"/>
              <a:cs typeface="+mn-cs"/>
            </a:rPr>
            <a:t>Italy</a:t>
          </a:r>
          <a:r>
            <a:rPr lang="en-US" sz="1800" b="1">
              <a:solidFill>
                <a:schemeClr val="bg1"/>
              </a:solidFill>
            </a:rPr>
            <a:t> 			</a:t>
          </a:r>
          <a:r>
            <a:rPr lang="en-US" sz="1800" b="1" i="0" u="none" strike="noStrike">
              <a:solidFill>
                <a:schemeClr val="bg1"/>
              </a:solidFill>
              <a:effectLst/>
              <a:latin typeface="+mn-lt"/>
              <a:ea typeface="+mn-ea"/>
              <a:cs typeface="+mn-cs"/>
            </a:rPr>
            <a:t>7</a:t>
          </a:r>
        </a:p>
        <a:p>
          <a:r>
            <a:rPr lang="en-US" sz="1800" b="1" i="0" u="none" strike="noStrike">
              <a:solidFill>
                <a:schemeClr val="bg1"/>
              </a:solidFill>
              <a:effectLst/>
              <a:latin typeface="+mn-lt"/>
              <a:ea typeface="+mn-ea"/>
              <a:cs typeface="+mn-cs"/>
            </a:rPr>
            <a:t>Sweden</a:t>
          </a:r>
          <a:r>
            <a:rPr lang="en-US" sz="1800" b="1">
              <a:solidFill>
                <a:schemeClr val="bg1"/>
              </a:solidFill>
            </a:rPr>
            <a:t> 			</a:t>
          </a:r>
          <a:r>
            <a:rPr lang="en-US" sz="1800" b="1" i="0" u="none" strike="noStrike">
              <a:solidFill>
                <a:schemeClr val="bg1"/>
              </a:solidFill>
              <a:effectLst/>
              <a:latin typeface="+mn-lt"/>
              <a:ea typeface="+mn-ea"/>
              <a:cs typeface="+mn-cs"/>
            </a:rPr>
            <a:t>6</a:t>
          </a:r>
        </a:p>
        <a:p>
          <a:r>
            <a:rPr lang="en-US" sz="1800" b="1" i="0" u="none" strike="noStrike">
              <a:solidFill>
                <a:schemeClr val="bg1"/>
              </a:solidFill>
              <a:effectLst/>
              <a:latin typeface="+mn-lt"/>
              <a:ea typeface="+mn-ea"/>
              <a:cs typeface="+mn-cs"/>
            </a:rPr>
            <a:t>Denmark</a:t>
          </a:r>
          <a:r>
            <a:rPr lang="en-US" sz="1800" b="1">
              <a:solidFill>
                <a:schemeClr val="bg1"/>
              </a:solidFill>
            </a:rPr>
            <a:t> 		</a:t>
          </a:r>
          <a:r>
            <a:rPr lang="en-US" sz="1800" b="1" i="0" u="none" strike="noStrike">
              <a:solidFill>
                <a:schemeClr val="bg1"/>
              </a:solidFill>
              <a:effectLst/>
              <a:latin typeface="+mn-lt"/>
              <a:ea typeface="+mn-ea"/>
              <a:cs typeface="+mn-cs"/>
            </a:rPr>
            <a:t>6</a:t>
          </a:r>
          <a:r>
            <a:rPr lang="en-US" sz="1800" b="1">
              <a:solidFill>
                <a:schemeClr val="bg1"/>
              </a:solidFill>
            </a:rPr>
            <a:t> </a:t>
          </a:r>
          <a:endParaRPr lang="en-US" sz="1800" b="1" i="0" u="none" strike="noStrike">
            <a:solidFill>
              <a:schemeClr val="bg1"/>
            </a:solidFill>
            <a:effectLst/>
            <a:latin typeface="+mn-lt"/>
            <a:ea typeface="+mn-ea"/>
            <a:cs typeface="+mn-cs"/>
          </a:endParaRPr>
        </a:p>
        <a:p>
          <a:r>
            <a:rPr lang="en-US" sz="1800" b="1" i="0" u="none" strike="noStrike">
              <a:solidFill>
                <a:schemeClr val="bg1"/>
              </a:solidFill>
              <a:effectLst/>
              <a:latin typeface="+mn-lt"/>
              <a:ea typeface="+mn-ea"/>
              <a:cs typeface="+mn-cs"/>
            </a:rPr>
            <a:t>Canada</a:t>
          </a:r>
          <a:r>
            <a:rPr lang="en-US" sz="1800" b="1">
              <a:solidFill>
                <a:schemeClr val="bg1"/>
              </a:solidFill>
            </a:rPr>
            <a:t> 			</a:t>
          </a:r>
          <a:r>
            <a:rPr lang="en-US" sz="1800" b="1" i="0" u="none" strike="noStrike">
              <a:solidFill>
                <a:schemeClr val="bg1"/>
              </a:solidFill>
              <a:effectLst/>
              <a:latin typeface="+mn-lt"/>
              <a:ea typeface="+mn-ea"/>
              <a:cs typeface="+mn-cs"/>
            </a:rPr>
            <a:t>6</a:t>
          </a:r>
        </a:p>
        <a:p>
          <a:r>
            <a:rPr lang="en-US" sz="1800" b="1" i="0" u="none" strike="noStrike">
              <a:solidFill>
                <a:schemeClr val="bg1"/>
              </a:solidFill>
              <a:effectLst/>
              <a:latin typeface="+mn-lt"/>
              <a:ea typeface="+mn-ea"/>
              <a:cs typeface="+mn-cs"/>
            </a:rPr>
            <a:t>United Arab Emirates</a:t>
          </a:r>
          <a:r>
            <a:rPr lang="en-US" sz="1800" b="1">
              <a:solidFill>
                <a:schemeClr val="bg1"/>
              </a:solidFill>
            </a:rPr>
            <a:t> 	</a:t>
          </a:r>
          <a:r>
            <a:rPr lang="en-US" sz="1800" b="1" i="0" u="none" strike="noStrike">
              <a:solidFill>
                <a:schemeClr val="bg1"/>
              </a:solidFill>
              <a:effectLst/>
              <a:latin typeface="+mn-lt"/>
              <a:ea typeface="+mn-ea"/>
              <a:cs typeface="+mn-cs"/>
            </a:rPr>
            <a:t>6</a:t>
          </a:r>
          <a:r>
            <a:rPr lang="en-US" sz="1800" b="1">
              <a:solidFill>
                <a:schemeClr val="bg1"/>
              </a:solidFill>
            </a:rPr>
            <a:t> </a:t>
          </a:r>
          <a:endParaRPr lang="en-US" sz="1100" b="1">
            <a:solidFill>
              <a:schemeClr val="bg1"/>
            </a:solidFill>
          </a:endParaRPr>
        </a:p>
      </xdr:txBody>
    </xdr:sp>
    <xdr:clientData/>
  </xdr:twoCellAnchor>
  <xdr:twoCellAnchor editAs="oneCell">
    <xdr:from>
      <xdr:col>6</xdr:col>
      <xdr:colOff>559594</xdr:colOff>
      <xdr:row>31</xdr:row>
      <xdr:rowOff>61915</xdr:rowOff>
    </xdr:from>
    <xdr:to>
      <xdr:col>10</xdr:col>
      <xdr:colOff>226220</xdr:colOff>
      <xdr:row>36</xdr:row>
      <xdr:rowOff>83346</xdr:rowOff>
    </xdr:to>
    <mc:AlternateContent xmlns:mc="http://schemas.openxmlformats.org/markup-compatibility/2006" xmlns:a14="http://schemas.microsoft.com/office/drawing/2010/main">
      <mc:Choice Requires="a14">
        <xdr:graphicFrame macro="">
          <xdr:nvGraphicFramePr>
            <xdr:cNvPr id="9" name="selfMade 1">
              <a:extLst>
                <a:ext uri="{FF2B5EF4-FFF2-40B4-BE49-F238E27FC236}">
                  <a16:creationId xmlns:a16="http://schemas.microsoft.com/office/drawing/2014/main" id="{774FAE3C-08C6-4846-96DA-4EAE4161E134}"/>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5102286" y="6421684"/>
              <a:ext cx="2421549" cy="104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40</xdr:row>
      <xdr:rowOff>61911</xdr:rowOff>
    </xdr:from>
    <xdr:to>
      <xdr:col>10</xdr:col>
      <xdr:colOff>214312</xdr:colOff>
      <xdr:row>45</xdr:row>
      <xdr:rowOff>11905</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3E8DB05C-3B5A-4F81-AD83-4834918D1A2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114192" y="8268065"/>
              <a:ext cx="2397735" cy="975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607217</xdr:colOff>
      <xdr:row>36</xdr:row>
      <xdr:rowOff>178593</xdr:rowOff>
    </xdr:from>
    <xdr:to>
      <xdr:col>10</xdr:col>
      <xdr:colOff>178592</xdr:colOff>
      <xdr:row>39</xdr:row>
      <xdr:rowOff>190499</xdr:rowOff>
    </xdr:to>
    <xdr:sp macro="" textlink="">
      <xdr:nvSpPr>
        <xdr:cNvPr id="12" name="Rectangle: Rounded Corners 11">
          <a:extLst>
            <a:ext uri="{FF2B5EF4-FFF2-40B4-BE49-F238E27FC236}">
              <a16:creationId xmlns:a16="http://schemas.microsoft.com/office/drawing/2014/main" id="{38B063F0-343F-42A3-AEE6-3703F1F49954}"/>
            </a:ext>
          </a:extLst>
        </xdr:cNvPr>
        <xdr:cNvSpPr/>
      </xdr:nvSpPr>
      <xdr:spPr>
        <a:xfrm>
          <a:off x="5155405" y="7465218"/>
          <a:ext cx="2333625" cy="619125"/>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666750</xdr:colOff>
      <xdr:row>35</xdr:row>
      <xdr:rowOff>154781</xdr:rowOff>
    </xdr:from>
    <xdr:to>
      <xdr:col>8</xdr:col>
      <xdr:colOff>678656</xdr:colOff>
      <xdr:row>38</xdr:row>
      <xdr:rowOff>35718</xdr:rowOff>
    </xdr:to>
    <xdr:sp macro="" textlink="">
      <xdr:nvSpPr>
        <xdr:cNvPr id="13" name="Rectangle 12">
          <a:extLst>
            <a:ext uri="{FF2B5EF4-FFF2-40B4-BE49-F238E27FC236}">
              <a16:creationId xmlns:a16="http://schemas.microsoft.com/office/drawing/2014/main" id="{D0556053-6F31-453F-968D-55A407B41CD0}"/>
            </a:ext>
          </a:extLst>
        </xdr:cNvPr>
        <xdr:cNvSpPr/>
      </xdr:nvSpPr>
      <xdr:spPr>
        <a:xfrm>
          <a:off x="5905500" y="7239000"/>
          <a:ext cx="702469" cy="488156"/>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666750</xdr:colOff>
      <xdr:row>39</xdr:row>
      <xdr:rowOff>11906</xdr:rowOff>
    </xdr:from>
    <xdr:to>
      <xdr:col>8</xdr:col>
      <xdr:colOff>678656</xdr:colOff>
      <xdr:row>41</xdr:row>
      <xdr:rowOff>95250</xdr:rowOff>
    </xdr:to>
    <xdr:sp macro="" textlink="">
      <xdr:nvSpPr>
        <xdr:cNvPr id="39" name="Rectangle 38">
          <a:extLst>
            <a:ext uri="{FF2B5EF4-FFF2-40B4-BE49-F238E27FC236}">
              <a16:creationId xmlns:a16="http://schemas.microsoft.com/office/drawing/2014/main" id="{11646F67-B945-4889-9126-E224AC1C2172}"/>
            </a:ext>
          </a:extLst>
        </xdr:cNvPr>
        <xdr:cNvSpPr/>
      </xdr:nvSpPr>
      <xdr:spPr>
        <a:xfrm>
          <a:off x="5905500" y="7905750"/>
          <a:ext cx="702469" cy="488156"/>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130969</xdr:colOff>
      <xdr:row>37</xdr:row>
      <xdr:rowOff>142875</xdr:rowOff>
    </xdr:from>
    <xdr:to>
      <xdr:col>10</xdr:col>
      <xdr:colOff>-1</xdr:colOff>
      <xdr:row>39</xdr:row>
      <xdr:rowOff>0</xdr:rowOff>
    </xdr:to>
    <xdr:sp macro="" textlink="">
      <xdr:nvSpPr>
        <xdr:cNvPr id="16" name="TextBox 15">
          <a:extLst>
            <a:ext uri="{FF2B5EF4-FFF2-40B4-BE49-F238E27FC236}">
              <a16:creationId xmlns:a16="http://schemas.microsoft.com/office/drawing/2014/main" id="{BC915F1F-B0C4-42D8-BF96-4596BE077BBD}"/>
            </a:ext>
          </a:extLst>
        </xdr:cNvPr>
        <xdr:cNvSpPr txBox="1"/>
      </xdr:nvSpPr>
      <xdr:spPr>
        <a:xfrm>
          <a:off x="5369719" y="7631906"/>
          <a:ext cx="194071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Filters</a:t>
          </a:r>
          <a:endParaRPr lang="en-US"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x" refreshedDate="45496.433177430554" createdVersion="7" refreshedVersion="7" minRefreshableVersion="3" recordCount="475" xr:uid="{6D7E62C1-4F3F-49B0-B7D7-35E79AF1B8B3}">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211111111111109" maxValue="98.019444444444446" count="445">
        <n v="75.38333333333334"/>
        <n v="53.069444444444443"/>
        <n v="60.530555555555559"/>
        <n v="79.933333333333337"/>
        <n v="93.897222222222226"/>
        <n v="68.736111111111114"/>
        <n v="82.441666666666663"/>
        <n v="84.486111111111114"/>
        <n v="67.261111111111106"/>
        <n v="68.330555555555549"/>
        <n v="71.036111111111111"/>
        <n v="51.325000000000003"/>
        <n v="88.319444444444443"/>
        <n v="50.922222222222224"/>
        <n v="69.644444444444446"/>
        <n v="40.19166666666667"/>
        <n v="88.727777777777774"/>
        <n v="62.280555555555559"/>
        <n v="76.12777777777778"/>
        <n v="79.738888888888894"/>
        <n v="74.794444444444451"/>
        <n v="67.113888888888894"/>
        <n v="59.416666666666664"/>
        <n v="62.080555555555556"/>
        <n v="86.413888888888891"/>
        <n v="40.56111111111111"/>
        <n v="84.830555555555549"/>
        <n v="87.922222222222217"/>
        <n v="87.141666666666666"/>
        <n v="59.838888888888889"/>
        <n v="84.786111111111111"/>
        <n v="88.772222222222226"/>
        <n v="52.733333333333334"/>
        <n v="78.786111111111111"/>
        <n v="55.772222222222226"/>
        <n v="32.211111111111109"/>
        <n v="55.56111111111111"/>
        <n v="75.461111111111109"/>
        <n v="67.144444444444446"/>
        <n v="75.902777777777771"/>
        <n v="73.538888888888891"/>
        <n v="84.072222222222223"/>
        <n v="79.325000000000003"/>
        <n v="44.475000000000001"/>
        <n v="89.25833333333334"/>
        <n v="66.016666666666666"/>
        <n v="86.24444444444444"/>
        <n v="77.441666666666663"/>
        <n v="62.236111111111114"/>
        <n v="70.455555555555549"/>
        <n v="52.81111111111111"/>
        <n v="70.74166666666666"/>
        <n v="79.013888888888886"/>
        <n v="76.266666666666666"/>
        <n v="79.813888888888883"/>
        <n v="52.375"/>
        <n v="58.205555555555556"/>
        <n v="54.294444444444444"/>
        <n v="83.561111111111117"/>
        <n v="63.555555555555557"/>
        <n v="59.869444444444447"/>
        <n v="81.95"/>
        <n v="81.561111111111117"/>
        <n v="84.808333333333337"/>
        <n v="71.561111111111117"/>
        <n v="83.2"/>
        <n v="66.95"/>
        <n v="68.211111111111109"/>
        <n v="53.847222222222221"/>
        <n v="62.594444444444441"/>
        <n v="68.95"/>
        <n v="37.844444444444441"/>
        <n v="53.81111111111111"/>
        <n v="61.43333333333333"/>
        <n v="91.344444444444449"/>
        <n v="79.11944444444444"/>
        <n v="58.825000000000003"/>
        <n v="73.894444444444446"/>
        <n v="85.947222222222223"/>
        <n v="62.680555555555557"/>
        <n v="74.958333333333329"/>
        <n v="61.144444444444446"/>
        <n v="56.394444444444446"/>
        <n v="59.266666666666666"/>
        <n v="58.43888888888889"/>
        <n v="78.61666666666666"/>
        <n v="66.86666666666666"/>
        <n v="71.705555555555549"/>
        <n v="62.516666666666666"/>
        <n v="74.105555555555554"/>
        <n v="68.11666666666666"/>
        <n v="88.436111111111117"/>
        <n v="74.341666666666669"/>
        <n v="92.2"/>
        <n v="84.50277777777778"/>
        <n v="93.36666666666666"/>
        <n v="73.561111111111117"/>
        <n v="57.052777777777777"/>
        <n v="76.802777777777777"/>
        <n v="69.238888888888894"/>
        <n v="56.347222222222221"/>
        <n v="68.511111111111106"/>
        <n v="84.908333333333331"/>
        <n v="68.811111111111117"/>
        <n v="46.369444444444447"/>
        <n v="69.561111111111117"/>
        <n v="57.56111111111111"/>
        <n v="85.261111111111106"/>
        <n v="82.694444444444443"/>
        <n v="80.224999999999994"/>
        <n v="70.063888888888883"/>
        <n v="62.169444444444444"/>
        <n v="60.394444444444446"/>
        <n v="97.072222222222223"/>
        <n v="57.108333333333334"/>
        <n v="67.286111111111111"/>
        <n v="68.808333333333337"/>
        <n v="58.894444444444446"/>
        <n v="79.477777777777774"/>
        <n v="77.391666666666666"/>
        <n v="48.413888888888891"/>
        <n v="81.777777777777771"/>
        <n v="81.983333333333334"/>
        <n v="61.569444444444443"/>
        <n v="91.388888888888886"/>
        <n v="65.355555555555554"/>
        <n v="76.983333333333334"/>
        <n v="60.255555555555553"/>
        <n v="59.030555555555559"/>
        <n v="51.477777777777774"/>
        <n v="70.791666666666671"/>
        <n v="74.013888888888886"/>
        <n v="60.713888888888889"/>
        <n v="84.202777777777783"/>
        <n v="39.786111111111111"/>
        <n v="74.436111111111117"/>
        <n v="60.56111111111111"/>
        <n v="52.005555555555553"/>
        <n v="75.813888888888883"/>
        <n v="70.875"/>
        <n v="64.283333333333331"/>
        <n v="59.222222222222221"/>
        <n v="90.033333333333331"/>
        <n v="74.144444444444446"/>
        <n v="52.56111111111111"/>
        <n v="84.569444444444443"/>
        <n v="87.1"/>
        <n v="68.761111111111106"/>
        <n v="94.966666666666669"/>
        <n v="83.13333333333334"/>
        <n v="74.561111111111117"/>
        <n v="58.363888888888887"/>
        <n v="46.869444444444447"/>
        <n v="71.650000000000006"/>
        <n v="44.68333333333333"/>
        <n v="61.927777777777777"/>
        <n v="83.838888888888889"/>
        <n v="65.38333333333334"/>
        <n v="75.777777777777771"/>
        <n v="42.344444444444441"/>
        <n v="59.761111111111113"/>
        <n v="75.458333333333329"/>
        <n v="44.6"/>
        <n v="82.947222222222223"/>
        <n v="86.375"/>
        <n v="76.144444444444446"/>
        <n v="75.536111111111111"/>
        <n v="81.483333333333334"/>
        <n v="52.952777777777776"/>
        <n v="54.388888888888886"/>
        <n v="56.477777777777774"/>
        <n v="77.188888888888883"/>
        <n v="64.330555555555549"/>
        <n v="60.81111111111111"/>
        <n v="54.602777777777774"/>
        <n v="77.938888888888883"/>
        <n v="65.894444444444446"/>
        <n v="71.99444444444444"/>
        <n v="71.894444444444446"/>
        <n v="68.394444444444446"/>
        <n v="59.986111111111114"/>
        <n v="63.977777777777774"/>
        <n v="65.49166666666666"/>
        <n v="67.605555555555554"/>
        <n v="72.311111111111117"/>
        <n v="95.811111111111117"/>
        <n v="58.836111111111109"/>
        <n v="45.430555555555557"/>
        <n v="42.9"/>
        <n v="77.224999999999994"/>
        <n v="57.74722222222222"/>
        <n v="80.88055555555556"/>
        <n v="49.038888888888891"/>
        <n v="83.37777777777778"/>
        <n v="78.99722222222222"/>
        <n v="86.983333333333334"/>
        <n v="64.561111111111117"/>
        <n v="73.316666666666663"/>
        <n v="67.544444444444451"/>
        <n v="57.044444444444444"/>
        <n v="74.36944444444444"/>
        <n v="58.413888888888891"/>
        <n v="72.13055555555556"/>
        <n v="48.769444444444446"/>
        <n v="73.066666666666663"/>
        <n v="50.369444444444447"/>
        <n v="40.169444444444444"/>
        <n v="57.088888888888889"/>
        <n v="65.561111111111117"/>
        <n v="53.56111111111111"/>
        <n v="81.280555555555551"/>
        <n v="72.980555555555554"/>
        <n v="69.13055555555556"/>
        <n v="69.652777777777771"/>
        <n v="80.50555555555556"/>
        <n v="76.561111111111117"/>
        <n v="74.611111111111114"/>
        <n v="68.813888888888883"/>
        <n v="49.088888888888889"/>
        <n v="75.597222222222229"/>
        <n v="56.56111111111111"/>
        <n v="76.650000000000006"/>
        <n v="79.125"/>
        <n v="74.172222222222217"/>
        <n v="78.561111111111117"/>
        <n v="76.344444444444449"/>
        <n v="62.74722222222222"/>
        <n v="63.969444444444441"/>
        <n v="80.858333333333334"/>
        <n v="92.938888888888883"/>
        <n v="69.811111111111117"/>
        <n v="42.822222222222223"/>
        <n v="71.044444444444451"/>
        <n v="67.325000000000003"/>
        <n v="67.077777777777783"/>
        <n v="59.302777777777777"/>
        <n v="55.355555555555554"/>
        <n v="41.116666666666667"/>
        <n v="68.3"/>
        <n v="95.197222222222223"/>
        <n v="87.188888888888883"/>
        <n v="61.644444444444446"/>
        <n v="60.18888888888889"/>
        <n v="53.833333333333336"/>
        <n v="53.644444444444446"/>
        <n v="73.188888888888883"/>
        <n v="56.083333333333336"/>
        <n v="55.85"/>
        <n v="58.480555555555554"/>
        <n v="51.858333333333334"/>
        <n v="74.661111111111111"/>
        <n v="68.061111111111117"/>
        <n v="54.555555555555557"/>
        <n v="59.977777777777774"/>
        <n v="57.133333333333333"/>
        <n v="43.980555555555554"/>
        <n v="81.422222222222217"/>
        <n v="55.68333333333333"/>
        <n v="72.894444444444446"/>
        <n v="69.841666666666669"/>
        <n v="69.555555555555557"/>
        <n v="63.083333333333336"/>
        <n v="55.99722222222222"/>
        <n v="90.844444444444449"/>
        <n v="68.636111111111106"/>
        <n v="42.922222222222224"/>
        <n v="67.37777777777778"/>
        <n v="86.319444444444443"/>
        <n v="63.56111111111111"/>
        <n v="81.822222222222223"/>
        <n v="86.472222222222229"/>
        <n v="69.819444444444443"/>
        <n v="80.547222222222217"/>
        <n v="54.06111111111111"/>
        <n v="81.547222222222217"/>
        <n v="71.95"/>
        <n v="72.561111111111117"/>
        <n v="73.313888888888883"/>
        <n v="63.511111111111113"/>
        <n v="82.647222222222226"/>
        <n v="93.144444444444446"/>
        <n v="60.633333333333333"/>
        <n v="51.719444444444441"/>
        <n v="64.388888888888886"/>
        <n v="57.138888888888886"/>
        <n v="66.661111111111111"/>
        <n v="69.61944444444444"/>
        <n v="81.111111111111114"/>
        <n v="79.761111111111106"/>
        <n v="42.93888888888889"/>
        <n v="63.030555555555559"/>
        <n v="78.811111111111117"/>
        <n v="80.977777777777774"/>
        <n v="77.555555555555557"/>
        <n v="62.68611111111111"/>
        <n v="67.608333333333334"/>
        <n v="73.730555555555554"/>
        <n v="95.536111111111111"/>
        <n v="59.827777777777776"/>
        <n v="39.155555555555559"/>
        <n v="42.31666666666667"/>
        <n v="79"/>
        <n v="81.74722222222222"/>
        <n v="84.775000000000006"/>
        <n v="57.130555555555553"/>
        <n v="59.880555555555553"/>
        <n v="70.566666666666663"/>
        <n v="68.852777777777774"/>
        <n v="72.408333333333331"/>
        <n v="88.561111111111117"/>
        <n v="90.561111111111117"/>
        <n v="56.852777777777774"/>
        <n v="59.836111111111109"/>
        <n v="81.841666666666669"/>
        <n v="56.038888888888891"/>
        <n v="70.227777777777774"/>
        <n v="60.37222222222222"/>
        <n v="87.816666666666663"/>
        <n v="56.825000000000003"/>
        <n v="41.727777777777774"/>
        <n v="54.947222222222223"/>
        <n v="59.680555555555557"/>
        <n v="62.7"/>
        <n v="95.555555555555557"/>
        <n v="54.588888888888889"/>
        <n v="63.022222222222226"/>
        <n v="67.275000000000006"/>
        <n v="59.608333333333334"/>
        <n v="62.902777777777779"/>
        <n v="73.650000000000006"/>
        <n v="57.738888888888887"/>
        <n v="76.572222222222223"/>
        <n v="48.56111111111111"/>
        <n v="45.56111111111111"/>
        <n v="61.977777777777774"/>
        <n v="56.911111111111111"/>
        <n v="73.322222222222223"/>
        <n v="85.577777777777783"/>
        <n v="85.166666666666671"/>
        <n v="93.947222222222223"/>
        <n v="72.780555555555551"/>
        <n v="41.180555555555557"/>
        <n v="66.561111111111117"/>
        <n v="70.25277777777778"/>
        <n v="71.394444444444446"/>
        <n v="68.599999999999994"/>
        <n v="79.411111111111111"/>
        <n v="64.791666666666671"/>
        <n v="48.544444444444444"/>
        <n v="81.655555555555551"/>
        <n v="59.93888888888889"/>
        <n v="94.405555555555551"/>
        <n v="85.894444444444446"/>
        <n v="53.25277777777778"/>
        <n v="72.927777777777777"/>
        <n v="64.286111111111111"/>
        <n v="71.108333333333334"/>
        <n v="60.727777777777774"/>
        <n v="61.772222222222226"/>
        <n v="91.488888888888894"/>
        <n v="89.988888888888894"/>
        <n v="78.75"/>
        <n v="59.56111111111111"/>
        <n v="68.144444444444446"/>
        <n v="86.561111111111117"/>
        <n v="60.366666666666667"/>
        <n v="98.019444444444446"/>
        <n v="61.225000000000001"/>
        <n v="86.388888888888886"/>
        <n v="90.974999999999994"/>
        <n v="62.033333333333331"/>
        <n v="71.233333333333334"/>
        <n v="59.980555555555554"/>
        <n v="80.819444444444443"/>
        <n v="65.424999999999997"/>
        <n v="86.530555555555551"/>
        <n v="75.430555555555557"/>
        <n v="64.908333333333331"/>
        <n v="89.724999999999994"/>
        <n v="93.75277777777778"/>
        <n v="78.052777777777777"/>
        <n v="73.058333333333337"/>
        <n v="86.875"/>
        <n v="61.56111111111111"/>
        <n v="94.311111111111117"/>
        <n v="63.25"/>
        <n v="63.780555555555559"/>
        <n v="67.522222222222226"/>
        <n v="59.56666666666667"/>
        <n v="76.74444444444444"/>
        <n v="71.983333333333334"/>
        <n v="57.838888888888889"/>
        <n v="89.855555555555554"/>
        <n v="94.561111111111117"/>
        <n v="72.966666666666669"/>
        <n v="78.599999999999994"/>
        <n v="52.725000000000001"/>
        <n v="60.31111111111111"/>
        <n v="57.947222222222223"/>
        <n v="81.297222222222217"/>
        <n v="82.38333333333334"/>
        <n v="88.852777777777774"/>
        <n v="66.544444444444451"/>
        <n v="70.825000000000003"/>
        <n v="52.727777777777774"/>
        <n v="66.75"/>
        <n v="75.066666666666663"/>
        <n v="67.280555555555551"/>
        <n v="33.963888888888889"/>
        <n v="35.87222222222222"/>
        <n v="95.286111111111111"/>
        <n v="79.169444444444451"/>
        <n v="59.405555555555559"/>
        <n v="96.341666666666669"/>
        <n v="69.394444444444446"/>
        <n v="83.136111111111106"/>
        <n v="67.922222222222217"/>
        <n v="79.530555555555551"/>
        <n v="79.919444444444451"/>
        <n v="81.341666666666669"/>
        <n v="82.272222222222226"/>
        <n v="69.311111111111117"/>
        <n v="83.261111111111106"/>
        <n v="44.547222222222224"/>
        <n v="69.438888888888883"/>
        <n v="78.466666666666669"/>
        <n v="75.202777777777783"/>
        <n v="71.802777777777777"/>
        <n v="59.31388888888889"/>
        <n v="61.027777777777779"/>
        <n v="72.791666666666671"/>
        <n v="50.841666666666669"/>
        <n v="65.544444444444451"/>
        <n v="61.825000000000003"/>
        <n v="61.211111111111109"/>
        <n v="67.052777777777777"/>
        <n v="80.194444444444443"/>
        <n v="74.13055555555556"/>
        <n v="81.558333333333337"/>
        <n v="87.580555555555549"/>
        <n v="79.897222222222226"/>
        <n v="64.169444444444451"/>
        <n v="83.177777777777777"/>
        <n v="79.141666666666666"/>
        <n v="68.688888888888883"/>
      </sharedItems>
      <fieldGroup base="21">
        <rangePr autoStart="0" autoEnd="0" startNum="30" endNum="100" groupInterval="10"/>
        <groupItems count="9">
          <s v="&lt;30"/>
          <s v="30-40"/>
          <s v="40-50"/>
          <s v="50-60"/>
          <s v="60-70"/>
          <s v="70-80"/>
          <s v="80-90"/>
          <s v="90-100"/>
          <s v="&gt;100"/>
        </groupItems>
      </fieldGroup>
    </cacheField>
    <cacheField name="Birthdate" numFmtId="165">
      <sharedItems containsSemiMixedTypes="0" containsNonDate="0" containsDate="1" containsString="0" minDate="1926-07-16T00:00:00" maxDate="1992-05-08T00:00:00"/>
    </cacheField>
    <cacheField name="Current Day" numFmtId="165">
      <sharedItems containsSemiMixedTypes="0" containsNonDate="0" containsDate="1" containsString="0" minDate="2024-07-23T00:00:00" maxDate="2024-07-24T00:00:00"/>
    </cacheField>
  </cacheFields>
  <extLst>
    <ext xmlns:x14="http://schemas.microsoft.com/office/spreadsheetml/2009/9/main" uri="{725AE2AE-9491-48be-B2B4-4EB974FC3084}">
      <x14:pivotCacheDefinition pivotCacheId="2062502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949"/>
    <n v="3"/>
    <n v="5"/>
    <n v="110.05"/>
    <n v="2715518274227"/>
    <n v="82.5"/>
    <n v="24.2"/>
    <n v="60.7"/>
    <n v="67059887"/>
    <x v="0"/>
    <d v="1949-03-05T00:00:00"/>
    <d v="2024-07-23T00:00:00"/>
  </r>
  <r>
    <n v="2"/>
    <x v="1"/>
    <x v="1"/>
    <x v="1"/>
    <s v="Austin"/>
    <s v="Tesla, SpaceX"/>
    <x v="1"/>
    <x v="1"/>
    <x v="0"/>
    <s v="Musk"/>
    <s v="Elon"/>
    <n v="180000"/>
    <n v="1971"/>
    <n v="6"/>
    <n v="28"/>
    <n v="117.24"/>
    <n v="21427700000000"/>
    <n v="78.5"/>
    <n v="9.6"/>
    <n v="36.6"/>
    <n v="328239523"/>
    <x v="1"/>
    <d v="1971-06-28T00:00:00"/>
    <d v="2024-07-23T00:00:00"/>
  </r>
  <r>
    <n v="3"/>
    <x v="2"/>
    <x v="2"/>
    <x v="1"/>
    <s v="Medina"/>
    <s v="Amazon"/>
    <x v="2"/>
    <x v="1"/>
    <x v="0"/>
    <s v="Bezos"/>
    <s v="Jeff"/>
    <n v="114000"/>
    <n v="1964"/>
    <n v="1"/>
    <n v="12"/>
    <n v="117.24"/>
    <n v="21427700000000"/>
    <n v="78.5"/>
    <n v="9.6"/>
    <n v="36.6"/>
    <n v="328239523"/>
    <x v="2"/>
    <d v="1964-01-12T00:00:00"/>
    <d v="2024-07-23T00:00:00"/>
  </r>
  <r>
    <n v="4"/>
    <x v="2"/>
    <x v="3"/>
    <x v="1"/>
    <s v="Lanai"/>
    <s v="Oracle"/>
    <x v="2"/>
    <x v="1"/>
    <x v="0"/>
    <s v="Ellison"/>
    <s v="Larry"/>
    <n v="107000"/>
    <n v="1944"/>
    <n v="8"/>
    <n v="17"/>
    <n v="117.24"/>
    <n v="21427700000000"/>
    <n v="78.5"/>
    <n v="9.6"/>
    <n v="36.6"/>
    <n v="328239523"/>
    <x v="3"/>
    <d v="1944-08-17T00:00:00"/>
    <d v="2024-07-23T00:00:00"/>
  </r>
  <r>
    <n v="5"/>
    <x v="3"/>
    <x v="4"/>
    <x v="1"/>
    <s v="Omaha"/>
    <s v="Berkshire Hathaway"/>
    <x v="3"/>
    <x v="1"/>
    <x v="0"/>
    <s v="Buffett"/>
    <s v="Warren"/>
    <n v="106000"/>
    <n v="1930"/>
    <n v="8"/>
    <n v="30"/>
    <n v="117.24"/>
    <n v="21427700000000"/>
    <n v="78.5"/>
    <n v="9.6"/>
    <n v="36.6"/>
    <n v="328239523"/>
    <x v="4"/>
    <d v="1930-08-30T00:00:00"/>
    <d v="2024-07-23T00:00:00"/>
  </r>
  <r>
    <n v="6"/>
    <x v="2"/>
    <x v="5"/>
    <x v="1"/>
    <s v="Medina"/>
    <s v="Microsoft"/>
    <x v="2"/>
    <x v="1"/>
    <x v="0"/>
    <s v="Gates"/>
    <s v="Bill"/>
    <n v="104000"/>
    <n v="1955"/>
    <n v="10"/>
    <n v="28"/>
    <n v="117.24"/>
    <n v="21427700000000"/>
    <n v="78.5"/>
    <n v="9.6"/>
    <n v="36.6"/>
    <n v="328239523"/>
    <x v="5"/>
    <d v="1955-10-28T00:00:00"/>
    <d v="2024-07-23T00:00:00"/>
  </r>
  <r>
    <n v="7"/>
    <x v="4"/>
    <x v="6"/>
    <x v="1"/>
    <s v="New York"/>
    <s v="Bloomberg LP"/>
    <x v="4"/>
    <x v="1"/>
    <x v="0"/>
    <s v="Bloomberg"/>
    <s v="Michael"/>
    <n v="94500"/>
    <n v="1942"/>
    <n v="2"/>
    <n v="14"/>
    <n v="117.24"/>
    <n v="21427700000000"/>
    <n v="78.5"/>
    <n v="9.6"/>
    <n v="36.6"/>
    <n v="328239523"/>
    <x v="6"/>
    <d v="1942-02-14T00:00:00"/>
    <d v="2024-07-23T00:00:00"/>
  </r>
  <r>
    <n v="8"/>
    <x v="5"/>
    <x v="7"/>
    <x v="2"/>
    <s v="Mexico City"/>
    <s v="Telecom"/>
    <x v="5"/>
    <x v="1"/>
    <x v="0"/>
    <s v="Slim Helu"/>
    <s v="Carlos"/>
    <n v="93000"/>
    <n v="1940"/>
    <n v="1"/>
    <n v="28"/>
    <n v="141.54"/>
    <n v="21427700000000"/>
    <n v="75"/>
    <n v="13.1"/>
    <n v="55.1"/>
    <n v="126014024"/>
    <x v="7"/>
    <d v="1940-01-28T00:00:00"/>
    <d v="2024-07-23T00:00:00"/>
  </r>
  <r>
    <n v="9"/>
    <x v="6"/>
    <x v="8"/>
    <x v="3"/>
    <s v="Mumbai"/>
    <s v="Diversified"/>
    <x v="6"/>
    <x v="0"/>
    <x v="0"/>
    <s v="Ambani"/>
    <s v="Mukesh"/>
    <n v="83400"/>
    <n v="1957"/>
    <n v="4"/>
    <n v="19"/>
    <n v="180.44"/>
    <n v="1258286717125"/>
    <n v="69.400000000000006"/>
    <n v="11.2"/>
    <n v="49.7"/>
    <n v="1366417754"/>
    <x v="8"/>
    <d v="1957-04-19T00:00:00"/>
    <d v="2024-07-23T00:00:00"/>
  </r>
  <r>
    <n v="10"/>
    <x v="2"/>
    <x v="9"/>
    <x v="1"/>
    <s v="Hunts Point"/>
    <s v="Microsoft"/>
    <x v="2"/>
    <x v="1"/>
    <x v="0"/>
    <s v="Ballmer"/>
    <s v="Steve"/>
    <n v="80700"/>
    <n v="1956"/>
    <n v="3"/>
    <n v="24"/>
    <n v="117.24"/>
    <n v="2611000000000"/>
    <n v="78.5"/>
    <n v="9.6"/>
    <n v="36.6"/>
    <n v="328239523"/>
    <x v="9"/>
    <d v="1956-03-24T00:00:00"/>
    <d v="2024-07-23T00:00:00"/>
  </r>
  <r>
    <n v="11"/>
    <x v="0"/>
    <x v="10"/>
    <x v="0"/>
    <s v="Paris"/>
    <s v="L'Oréal"/>
    <x v="0"/>
    <x v="0"/>
    <x v="1"/>
    <s v="Bettencourt Meyers"/>
    <s v="Francoise"/>
    <n v="80500"/>
    <n v="1953"/>
    <n v="7"/>
    <n v="10"/>
    <n v="110.05"/>
    <n v="21427700000000"/>
    <n v="82.5"/>
    <n v="24.2"/>
    <n v="60.7"/>
    <n v="67059887"/>
    <x v="10"/>
    <d v="1953-07-10T00:00:00"/>
    <d v="2024-07-23T00:00:00"/>
  </r>
  <r>
    <n v="12"/>
    <x v="2"/>
    <x v="11"/>
    <x v="1"/>
    <s v="Palo Alto"/>
    <s v="Google"/>
    <x v="2"/>
    <x v="1"/>
    <x v="0"/>
    <s v="Page"/>
    <s v="Larry"/>
    <n v="79200"/>
    <n v="1973"/>
    <n v="3"/>
    <n v="26"/>
    <n v="117.24"/>
    <n v="2715518274227"/>
    <n v="78.5"/>
    <n v="9.6"/>
    <n v="36.6"/>
    <n v="328239523"/>
    <x v="11"/>
    <d v="1973-03-26T00:00:00"/>
    <d v="2024-07-23T00:00:00"/>
  </r>
  <r>
    <n v="13"/>
    <x v="0"/>
    <x v="12"/>
    <x v="4"/>
    <s v="La Coruna"/>
    <s v="Zara"/>
    <x v="0"/>
    <x v="1"/>
    <x v="0"/>
    <s v="Ortega"/>
    <s v="Amancio"/>
    <n v="77300"/>
    <n v="1936"/>
    <n v="3"/>
    <n v="28"/>
    <n v="110.96"/>
    <n v="21427700000000"/>
    <n v="83.3"/>
    <n v="14.2"/>
    <n v="47"/>
    <n v="47076781"/>
    <x v="12"/>
    <d v="1936-03-28T00:00:00"/>
    <d v="2024-07-23T00:00:00"/>
  </r>
  <r>
    <n v="14"/>
    <x v="2"/>
    <x v="13"/>
    <x v="1"/>
    <s v="Los Altos"/>
    <s v="Google"/>
    <x v="2"/>
    <x v="1"/>
    <x v="0"/>
    <s v="Brin"/>
    <s v="Sergey"/>
    <n v="76000"/>
    <n v="1973"/>
    <n v="8"/>
    <n v="21"/>
    <n v="117.24"/>
    <n v="1394116310769"/>
    <n v="78.5"/>
    <n v="9.6"/>
    <n v="36.6"/>
    <n v="328239523"/>
    <x v="13"/>
    <d v="1973-08-21T00:00:00"/>
    <d v="2024-07-23T00:00:00"/>
  </r>
  <r>
    <n v="15"/>
    <x v="7"/>
    <x v="14"/>
    <x v="5"/>
    <s v="Hangzhou"/>
    <s v="Beverages, pharmaceuticals"/>
    <x v="7"/>
    <x v="1"/>
    <x v="0"/>
    <s v="Zhong"/>
    <s v="Shanshan"/>
    <n v="68000"/>
    <n v="1954"/>
    <n v="12"/>
    <n v="1"/>
    <n v="125.08"/>
    <n v="21427700000000"/>
    <n v="77"/>
    <n v="9.4"/>
    <n v="59.2"/>
    <n v="1397715000"/>
    <x v="14"/>
    <d v="1954-12-01T00:00:00"/>
    <d v="2024-07-23T00:00:00"/>
  </r>
  <r>
    <n v="16"/>
    <x v="2"/>
    <x v="15"/>
    <x v="1"/>
    <s v="Palo Alto"/>
    <s v="Facebook"/>
    <x v="2"/>
    <x v="1"/>
    <x v="0"/>
    <s v="Zuckerberg"/>
    <s v="Mark"/>
    <n v="64400"/>
    <n v="1984"/>
    <n v="5"/>
    <n v="14"/>
    <n v="117.24"/>
    <n v="19910000000000"/>
    <n v="78.5"/>
    <n v="9.6"/>
    <n v="36.6"/>
    <n v="328239523"/>
    <x v="15"/>
    <d v="1984-05-14T00:00:00"/>
    <d v="2024-07-23T00:00:00"/>
  </r>
  <r>
    <n v="17"/>
    <x v="6"/>
    <x v="16"/>
    <x v="1"/>
    <s v="Wichita"/>
    <s v="Koch Industries"/>
    <x v="6"/>
    <x v="0"/>
    <x v="0"/>
    <s v="Koch"/>
    <s v="Charles"/>
    <n v="59000"/>
    <n v="1935"/>
    <n v="11"/>
    <n v="1"/>
    <n v="117.24"/>
    <n v="21427700000000"/>
    <n v="78.5"/>
    <n v="9.6"/>
    <n v="36.6"/>
    <n v="328239523"/>
    <x v="16"/>
    <d v="1935-11-01T00:00:00"/>
    <d v="2024-07-23T00:00:00"/>
  </r>
  <r>
    <n v="17"/>
    <x v="6"/>
    <x v="17"/>
    <x v="1"/>
    <s v="New York"/>
    <s v="Koch Industries"/>
    <x v="6"/>
    <x v="0"/>
    <x v="1"/>
    <s v="Koch"/>
    <s v="Julia"/>
    <n v="59000"/>
    <n v="1962"/>
    <n v="4"/>
    <n v="12"/>
    <n v="117.24"/>
    <n v="21427700000000"/>
    <n v="78.5"/>
    <n v="9.6"/>
    <n v="36.6"/>
    <n v="328239523"/>
    <x v="17"/>
    <d v="1962-04-12T00:00:00"/>
    <d v="2024-07-23T00:00:00"/>
  </r>
  <r>
    <n v="19"/>
    <x v="0"/>
    <x v="18"/>
    <x v="1"/>
    <s v="Bentonville"/>
    <s v="Walmart"/>
    <x v="0"/>
    <x v="0"/>
    <x v="0"/>
    <s v="Walton"/>
    <s v="Jim"/>
    <n v="58800"/>
    <n v="1948"/>
    <n v="6"/>
    <n v="7"/>
    <n v="117.24"/>
    <n v="21427700000000"/>
    <n v="78.5"/>
    <n v="9.6"/>
    <n v="36.6"/>
    <n v="328239523"/>
    <x v="18"/>
    <d v="1948-06-07T00:00:00"/>
    <d v="2024-07-23T00:00:00"/>
  </r>
  <r>
    <n v="20"/>
    <x v="0"/>
    <x v="19"/>
    <x v="1"/>
    <s v="Bentonville"/>
    <s v="Walmart"/>
    <x v="0"/>
    <x v="0"/>
    <x v="0"/>
    <s v="Walton"/>
    <s v="Rob"/>
    <n v="57600"/>
    <n v="1944"/>
    <n v="10"/>
    <n v="27"/>
    <n v="117.24"/>
    <n v="21427700000000"/>
    <n v="78.5"/>
    <n v="9.6"/>
    <n v="36.6"/>
    <n v="328239523"/>
    <x v="19"/>
    <d v="1944-10-27T00:00:00"/>
    <d v="2024-07-23T00:00:00"/>
  </r>
  <r>
    <n v="21"/>
    <x v="0"/>
    <x v="20"/>
    <x v="1"/>
    <s v="Fort Worth"/>
    <s v="Walmart"/>
    <x v="0"/>
    <x v="0"/>
    <x v="1"/>
    <s v="Walton"/>
    <s v="Alice"/>
    <n v="56700"/>
    <n v="1949"/>
    <n v="10"/>
    <n v="7"/>
    <n v="117.24"/>
    <n v="21427700000000"/>
    <n v="78.5"/>
    <n v="9.6"/>
    <n v="36.6"/>
    <n v="328239523"/>
    <x v="20"/>
    <d v="1949-10-07T00:00:00"/>
    <d v="2024-07-23T00:00:00"/>
  </r>
  <r>
    <n v="22"/>
    <x v="4"/>
    <x v="21"/>
    <x v="6"/>
    <s v="Toronto"/>
    <s v="Media"/>
    <x v="4"/>
    <x v="0"/>
    <x v="0"/>
    <s v="Thomson"/>
    <s v="David"/>
    <n v="54400"/>
    <n v="1957"/>
    <n v="6"/>
    <n v="12"/>
    <n v="116.76"/>
    <n v="21427700000000"/>
    <n v="81.900000000000006"/>
    <n v="12.8"/>
    <n v="24.5"/>
    <n v="36991981"/>
    <x v="21"/>
    <d v="1957-06-12T00:00:00"/>
    <d v="2024-07-23T00:00:00"/>
  </r>
  <r>
    <n v="23"/>
    <x v="2"/>
    <x v="22"/>
    <x v="1"/>
    <s v="Austin"/>
    <s v="Dell Technologies"/>
    <x v="2"/>
    <x v="1"/>
    <x v="0"/>
    <s v="Dell"/>
    <s v="Michael"/>
    <n v="50100"/>
    <n v="1965"/>
    <n v="2"/>
    <n v="23"/>
    <n v="117.24"/>
    <n v="1736425629520"/>
    <n v="78.5"/>
    <n v="9.6"/>
    <n v="36.6"/>
    <n v="328239523"/>
    <x v="22"/>
    <d v="1965-02-23T00:00:00"/>
    <d v="2024-07-23T00:00:00"/>
  </r>
  <r>
    <n v="24"/>
    <x v="6"/>
    <x v="23"/>
    <x v="3"/>
    <s v="Ahmedabad"/>
    <s v="Infrastructure, commodities"/>
    <x v="6"/>
    <x v="1"/>
    <x v="0"/>
    <s v="Adani"/>
    <s v="Gautam"/>
    <n v="47200"/>
    <n v="1962"/>
    <n v="6"/>
    <n v="24"/>
    <n v="180.44"/>
    <n v="21427700000000"/>
    <n v="69.400000000000006"/>
    <n v="11.2"/>
    <n v="49.7"/>
    <n v="1366417754"/>
    <x v="23"/>
    <d v="1962-06-24T00:00:00"/>
    <d v="2024-07-23T00:00:00"/>
  </r>
  <r>
    <n v="25"/>
    <x v="0"/>
    <x v="24"/>
    <x v="1"/>
    <s v="Hillsboro"/>
    <s v="Nike"/>
    <x v="0"/>
    <x v="1"/>
    <x v="0"/>
    <s v="Knight"/>
    <s v="Phil"/>
    <n v="45100"/>
    <n v="1938"/>
    <n v="2"/>
    <n v="24"/>
    <n v="117.24"/>
    <n v="2611000000000"/>
    <n v="78.5"/>
    <n v="9.6"/>
    <n v="36.6"/>
    <n v="328239523"/>
    <x v="24"/>
    <d v="1938-02-24T00:00:00"/>
    <d v="2024-07-23T00:00:00"/>
  </r>
  <r>
    <n v="26"/>
    <x v="2"/>
    <x v="25"/>
    <x v="5"/>
    <s v="Beijing"/>
    <s v="TikTok"/>
    <x v="2"/>
    <x v="1"/>
    <x v="0"/>
    <s v="Zhang"/>
    <s v="Yiming"/>
    <n v="45000"/>
    <n v="1984"/>
    <n v="1"/>
    <n v="1"/>
    <n v="125.08"/>
    <n v="21427700000000"/>
    <n v="77"/>
    <n v="9.4"/>
    <n v="59.2"/>
    <n v="1397715000"/>
    <x v="25"/>
    <d v="1984-01-01T00:00:00"/>
    <d v="2024-07-23T00:00:00"/>
  </r>
  <r>
    <n v="27"/>
    <x v="0"/>
    <x v="26"/>
    <x v="7"/>
    <s v="Neckarsulm"/>
    <s v="Retail"/>
    <x v="0"/>
    <x v="0"/>
    <x v="0"/>
    <s v="Schwarz"/>
    <s v="Dieter"/>
    <n v="42900"/>
    <n v="1939"/>
    <n v="9"/>
    <n v="24"/>
    <n v="112.85"/>
    <n v="19910000000000"/>
    <n v="80.900000000000006"/>
    <n v="11.5"/>
    <n v="48.8"/>
    <n v="83132799"/>
    <x v="26"/>
    <d v="1939-09-24T00:00:00"/>
    <d v="2024-07-23T00:00:00"/>
  </r>
  <r>
    <n v="28"/>
    <x v="0"/>
    <x v="27"/>
    <x v="0"/>
    <s v="Paris"/>
    <s v="Luxury goods"/>
    <x v="0"/>
    <x v="1"/>
    <x v="0"/>
    <s v="Pinault"/>
    <s v="François"/>
    <n v="40100"/>
    <n v="1936"/>
    <n v="8"/>
    <n v="21"/>
    <n v="110.05"/>
    <n v="3845630030824"/>
    <n v="82.5"/>
    <n v="24.2"/>
    <n v="60.7"/>
    <n v="67059887"/>
    <x v="27"/>
    <d v="1936-08-21T00:00:00"/>
    <d v="2024-07-23T00:00:00"/>
  </r>
  <r>
    <n v="29"/>
    <x v="8"/>
    <x v="28"/>
    <x v="8"/>
    <s v="Schindellegi"/>
    <s v="Shipping"/>
    <x v="8"/>
    <x v="0"/>
    <x v="0"/>
    <s v="Kuehne"/>
    <s v="Klaus-Michael"/>
    <n v="39100"/>
    <n v="1937"/>
    <n v="6"/>
    <n v="2"/>
    <n v="99.55"/>
    <n v="2715518274227"/>
    <n v="83.6"/>
    <n v="10.1"/>
    <n v="28.8"/>
    <n v="8574832"/>
    <x v="28"/>
    <d v="1937-06-02T00:00:00"/>
    <d v="2024-07-23T00:00:00"/>
  </r>
  <r>
    <n v="30"/>
    <x v="7"/>
    <x v="29"/>
    <x v="9"/>
    <s v="Brussels"/>
    <s v="Nutella, chocolates"/>
    <x v="7"/>
    <x v="0"/>
    <x v="0"/>
    <s v="Ferrero"/>
    <s v="Giovanni"/>
    <n v="38900"/>
    <n v="1964"/>
    <n v="9"/>
    <n v="21"/>
    <n v="117.11"/>
    <n v="703082435360"/>
    <n v="81.599999999999994"/>
    <n v="24"/>
    <n v="55.4"/>
    <n v="11484055"/>
    <x v="29"/>
    <d v="1964-09-21T00:00:00"/>
    <d v="2024-07-23T00:00:00"/>
  </r>
  <r>
    <n v="31"/>
    <x v="7"/>
    <x v="30"/>
    <x v="1"/>
    <s v="The Plains"/>
    <s v="Candy, pet food"/>
    <x v="7"/>
    <x v="0"/>
    <x v="1"/>
    <s v="Mars"/>
    <s v="Jacqueline"/>
    <n v="38300"/>
    <n v="1939"/>
    <n v="10"/>
    <n v="10"/>
    <n v="117.24"/>
    <n v="529606710418"/>
    <n v="78.5"/>
    <n v="9.6"/>
    <n v="36.6"/>
    <n v="328239523"/>
    <x v="30"/>
    <d v="1939-10-10T00:00:00"/>
    <d v="2024-07-23T00:00:00"/>
  </r>
  <r>
    <n v="31"/>
    <x v="7"/>
    <x v="31"/>
    <x v="1"/>
    <s v="Jackson"/>
    <s v="Candy, pet food"/>
    <x v="7"/>
    <x v="0"/>
    <x v="0"/>
    <s v="Mars"/>
    <s v="John"/>
    <n v="38300"/>
    <n v="1935"/>
    <n v="10"/>
    <n v="15"/>
    <n v="117.24"/>
    <n v="21427700000000"/>
    <n v="78.5"/>
    <n v="9.6"/>
    <n v="36.6"/>
    <n v="328239523"/>
    <x v="31"/>
    <d v="1935-10-15T00:00:00"/>
    <d v="2024-07-23T00:00:00"/>
  </r>
  <r>
    <n v="34"/>
    <x v="2"/>
    <x v="32"/>
    <x v="5"/>
    <s v="Shenzhen"/>
    <s v="Internet media"/>
    <x v="2"/>
    <x v="1"/>
    <x v="0"/>
    <s v="Ma"/>
    <s v="Huateng"/>
    <n v="35300"/>
    <n v="1971"/>
    <n v="10"/>
    <n v="29"/>
    <n v="125.08"/>
    <n v="21427700000000"/>
    <n v="77"/>
    <n v="9.4"/>
    <n v="59.2"/>
    <n v="1397715000"/>
    <x v="32"/>
    <d v="1971-10-29T00:00:00"/>
    <d v="2024-07-23T00:00:00"/>
  </r>
  <r>
    <n v="35"/>
    <x v="9"/>
    <x v="33"/>
    <x v="1"/>
    <s v="Las Vegas"/>
    <s v="Casinos"/>
    <x v="9"/>
    <x v="0"/>
    <x v="1"/>
    <s v="Adelson"/>
    <s v="Miriam"/>
    <n v="35000"/>
    <n v="1945"/>
    <n v="10"/>
    <n v="10"/>
    <n v="117.24"/>
    <n v="19910000000000"/>
    <n v="78.5"/>
    <n v="9.6"/>
    <n v="36.6"/>
    <n v="328239523"/>
    <x v="33"/>
    <d v="1945-10-10T00:00:00"/>
    <d v="2024-07-23T00:00:00"/>
  </r>
  <r>
    <n v="35"/>
    <x v="3"/>
    <x v="34"/>
    <x v="1"/>
    <s v="Miami"/>
    <s v="Hedge funds"/>
    <x v="3"/>
    <x v="1"/>
    <x v="0"/>
    <s v="Griffin"/>
    <s v="Ken"/>
    <n v="35000"/>
    <n v="1968"/>
    <n v="10"/>
    <n v="15"/>
    <n v="117.24"/>
    <n v="21427700000000"/>
    <n v="78.5"/>
    <n v="9.6"/>
    <n v="36.6"/>
    <n v="328239523"/>
    <x v="34"/>
    <d v="1968-10-15T00:00:00"/>
    <d v="2024-07-23T00:00:00"/>
  </r>
  <r>
    <n v="37"/>
    <x v="7"/>
    <x v="35"/>
    <x v="10"/>
    <s v="Salzburg"/>
    <s v="Red Bull"/>
    <x v="7"/>
    <x v="0"/>
    <x v="0"/>
    <s v="Mateschitz"/>
    <s v="Mark"/>
    <n v="34700"/>
    <n v="1992"/>
    <n v="5"/>
    <n v="7"/>
    <n v="118.06"/>
    <n v="21427700000000"/>
    <n v="81.599999999999994"/>
    <n v="25.4"/>
    <n v="51.4"/>
    <n v="8877067"/>
    <x v="35"/>
    <d v="1992-05-07T00:00:00"/>
    <d v="2024-07-23T00:00:00"/>
  </r>
  <r>
    <n v="38"/>
    <x v="1"/>
    <x v="36"/>
    <x v="5"/>
    <s v="Ningde"/>
    <s v="Batteries"/>
    <x v="1"/>
    <x v="1"/>
    <x v="0"/>
    <s v="Zeng"/>
    <s v="Robin"/>
    <n v="33400"/>
    <n v="1969"/>
    <n v="1"/>
    <n v="1"/>
    <n v="125.08"/>
    <n v="446314739528"/>
    <n v="77"/>
    <n v="9.4"/>
    <n v="59.2"/>
    <n v="1397715000"/>
    <x v="36"/>
    <d v="1969-01-01T00:00:00"/>
    <d v="2024-07-23T00:00:00"/>
  </r>
  <r>
    <n v="39"/>
    <x v="0"/>
    <x v="37"/>
    <x v="11"/>
    <s v="Tokyo"/>
    <s v="Fashion retail"/>
    <x v="0"/>
    <x v="1"/>
    <x v="0"/>
    <s v="Yanai"/>
    <s v="Tadashi"/>
    <n v="32600"/>
    <n v="1949"/>
    <n v="2"/>
    <n v="7"/>
    <n v="105.48"/>
    <n v="446314739528"/>
    <n v="84.2"/>
    <n v="11.9"/>
    <n v="46.7"/>
    <n v="126226568"/>
    <x v="37"/>
    <d v="1949-02-07T00:00:00"/>
    <d v="2024-07-23T00:00:00"/>
  </r>
  <r>
    <n v="40"/>
    <x v="6"/>
    <x v="38"/>
    <x v="12"/>
    <s v="London"/>
    <s v="Music, chemicals"/>
    <x v="6"/>
    <x v="1"/>
    <x v="0"/>
    <s v="Blavatnik"/>
    <s v="Len"/>
    <n v="32100"/>
    <n v="1957"/>
    <n v="6"/>
    <n v="1"/>
    <n v="119.62"/>
    <n v="19910000000000"/>
    <n v="81.3"/>
    <n v="25.5"/>
    <n v="30.6"/>
    <n v="66834405"/>
    <x v="38"/>
    <d v="1957-06-01T00:00:00"/>
    <d v="2024-07-23T00:00:00"/>
  </r>
  <r>
    <n v="41"/>
    <x v="0"/>
    <x v="39"/>
    <x v="1"/>
    <s v="New York"/>
    <s v="Chanel"/>
    <x v="0"/>
    <x v="0"/>
    <x v="0"/>
    <s v="Wertheimer"/>
    <s v="Alain"/>
    <n v="31600"/>
    <n v="1948"/>
    <n v="8"/>
    <n v="28"/>
    <n v="117.24"/>
    <n v="5081769542380"/>
    <n v="78.5"/>
    <n v="9.6"/>
    <n v="36.6"/>
    <n v="328239523"/>
    <x v="39"/>
    <d v="1948-08-28T00:00:00"/>
    <d v="2024-07-23T00:00:00"/>
  </r>
  <r>
    <n v="41"/>
    <x v="0"/>
    <x v="40"/>
    <x v="1"/>
    <s v="New York"/>
    <s v="Chanel"/>
    <x v="0"/>
    <x v="0"/>
    <x v="0"/>
    <s v="Wertheimer"/>
    <s v="Gerard"/>
    <n v="31600"/>
    <n v="1951"/>
    <n v="1"/>
    <n v="9"/>
    <n v="117.24"/>
    <n v="2827113184696"/>
    <n v="78.5"/>
    <n v="9.6"/>
    <n v="36.6"/>
    <n v="328239523"/>
    <x v="40"/>
    <d v="1951-01-09T00:00:00"/>
    <d v="2024-07-23T00:00:00"/>
  </r>
  <r>
    <n v="43"/>
    <x v="8"/>
    <x v="41"/>
    <x v="8"/>
    <s v="Geneva"/>
    <s v="Shipping"/>
    <x v="8"/>
    <x v="1"/>
    <x v="0"/>
    <s v="Aponte"/>
    <s v="Gianluigi"/>
    <n v="31200"/>
    <n v="1940"/>
    <n v="6"/>
    <n v="27"/>
    <n v="99.55"/>
    <n v="21427700000000"/>
    <n v="83.6"/>
    <n v="10.1"/>
    <n v="28.8"/>
    <n v="8574832"/>
    <x v="41"/>
    <d v="1940-06-27T00:00:00"/>
    <d v="2024-07-23T00:00:00"/>
  </r>
  <r>
    <n v="43"/>
    <x v="8"/>
    <x v="42"/>
    <x v="8"/>
    <s v="Geneva"/>
    <s v="Shipping"/>
    <x v="8"/>
    <x v="1"/>
    <x v="1"/>
    <s v="Aponte-Diamant"/>
    <s v="Rafaela"/>
    <n v="31200"/>
    <n v="1945"/>
    <n v="3"/>
    <n v="26"/>
    <n v="99.55"/>
    <n v="21427700000000"/>
    <n v="83.6"/>
    <n v="10.1"/>
    <n v="28.8"/>
    <n v="8574832"/>
    <x v="42"/>
    <d v="1945-03-26T00:00:00"/>
    <d v="2024-07-23T00:00:00"/>
  </r>
  <r>
    <n v="45"/>
    <x v="2"/>
    <x v="43"/>
    <x v="5"/>
    <s v="Shanghai"/>
    <s v="E-commerce"/>
    <x v="2"/>
    <x v="1"/>
    <x v="0"/>
    <s v="Huang"/>
    <s v="Colin Zheng"/>
    <n v="30200"/>
    <n v="1980"/>
    <n v="2"/>
    <n v="2"/>
    <n v="125.08"/>
    <n v="703082435360"/>
    <n v="77"/>
    <n v="9.4"/>
    <n v="59.2"/>
    <n v="1397715000"/>
    <x v="43"/>
    <d v="1980-02-02T00:00:00"/>
    <d v="2024-07-23T00:00:00"/>
  </r>
  <r>
    <n v="46"/>
    <x v="10"/>
    <x v="44"/>
    <x v="7"/>
    <s v="Kuenzelsau"/>
    <s v="Fasteners"/>
    <x v="10"/>
    <x v="1"/>
    <x v="0"/>
    <s v="Wuerth"/>
    <s v="Reinhold"/>
    <n v="29700"/>
    <n v="1935"/>
    <n v="4"/>
    <n v="20"/>
    <n v="112.85"/>
    <n v="703082435360"/>
    <n v="80.900000000000006"/>
    <n v="11.5"/>
    <n v="48.8"/>
    <n v="83132799"/>
    <x v="44"/>
    <d v="1935-04-20T00:00:00"/>
    <d v="2024-07-23T00:00:00"/>
  </r>
  <r>
    <n v="48"/>
    <x v="3"/>
    <x v="45"/>
    <x v="1"/>
    <s v="Haverford"/>
    <s v="Trading, investments"/>
    <x v="3"/>
    <x v="1"/>
    <x v="0"/>
    <s v="Yass"/>
    <s v="Jeff"/>
    <n v="28500"/>
    <n v="1958"/>
    <n v="7"/>
    <n v="17"/>
    <n v="117.24"/>
    <n v="19910000000000"/>
    <n v="78.5"/>
    <n v="9.6"/>
    <n v="36.6"/>
    <n v="328239523"/>
    <x v="45"/>
    <d v="1958-07-17T00:00:00"/>
    <d v="2024-07-23T00:00:00"/>
  </r>
  <r>
    <n v="49"/>
    <x v="3"/>
    <x v="46"/>
    <x v="1"/>
    <s v="East Setauket"/>
    <s v="Hedge funds"/>
    <x v="3"/>
    <x v="1"/>
    <x v="0"/>
    <s v="Simons"/>
    <s v="Jim"/>
    <n v="28100"/>
    <n v="1938"/>
    <n v="4"/>
    <n v="25"/>
    <n v="117.24"/>
    <n v="3845630030824"/>
    <n v="78.5"/>
    <n v="9.6"/>
    <n v="36.6"/>
    <n v="328239523"/>
    <x v="46"/>
    <d v="1938-04-25T00:00:00"/>
    <d v="2024-07-23T00:00:00"/>
  </r>
  <r>
    <n v="50"/>
    <x v="3"/>
    <x v="47"/>
    <x v="1"/>
    <s v="New York"/>
    <s v="Investments"/>
    <x v="3"/>
    <x v="1"/>
    <x v="0"/>
    <s v="Schwarzman"/>
    <s v="Stephen"/>
    <n v="27800"/>
    <n v="1947"/>
    <n v="2"/>
    <n v="14"/>
    <n v="117.24"/>
    <n v="21427700000000"/>
    <n v="78.5"/>
    <n v="9.6"/>
    <n v="36.6"/>
    <n v="328239523"/>
    <x v="47"/>
    <d v="1947-02-14T00:00:00"/>
    <d v="2024-07-23T00:00:00"/>
  </r>
  <r>
    <n v="51"/>
    <x v="1"/>
    <x v="48"/>
    <x v="7"/>
    <s v="Bad Homburg"/>
    <s v="BMW, pharmaceuticals"/>
    <x v="1"/>
    <x v="0"/>
    <x v="1"/>
    <s v="Klatten"/>
    <s v="Susanne"/>
    <n v="27400"/>
    <n v="1962"/>
    <n v="4"/>
    <n v="28"/>
    <n v="112.85"/>
    <n v="21427700000000"/>
    <n v="80.900000000000006"/>
    <n v="11.5"/>
    <n v="48.8"/>
    <n v="83132799"/>
    <x v="48"/>
    <d v="1962-04-28T00:00:00"/>
    <d v="2024-07-23T00:00:00"/>
  </r>
  <r>
    <n v="52"/>
    <x v="11"/>
    <x v="49"/>
    <x v="13"/>
    <s v="Perth"/>
    <s v="Mining"/>
    <x v="11"/>
    <x v="0"/>
    <x v="1"/>
    <s v="Rinehart"/>
    <s v="Gina"/>
    <n v="27000"/>
    <n v="1954"/>
    <n v="2"/>
    <n v="9"/>
    <n v="119.8"/>
    <n v="21427700000000"/>
    <n v="82.7"/>
    <n v="23"/>
    <n v="47.4"/>
    <n v="25766605"/>
    <x v="49"/>
    <d v="1954-02-09T00:00:00"/>
    <d v="2024-07-23T00:00:00"/>
  </r>
  <r>
    <n v="53"/>
    <x v="2"/>
    <x v="50"/>
    <x v="5"/>
    <s v="Hangzhou"/>
    <s v="Online games"/>
    <x v="2"/>
    <x v="1"/>
    <x v="0"/>
    <s v="Ding"/>
    <s v="William"/>
    <n v="26700"/>
    <n v="1971"/>
    <n v="10"/>
    <n v="1"/>
    <n v="125.08"/>
    <n v="3845630030824"/>
    <n v="77"/>
    <n v="9.4"/>
    <n v="59.2"/>
    <n v="1397715000"/>
    <x v="50"/>
    <d v="1971-10-01T00:00:00"/>
    <d v="2024-07-23T00:00:00"/>
  </r>
  <r>
    <n v="54"/>
    <x v="11"/>
    <x v="51"/>
    <x v="2"/>
    <s v="Mexico City"/>
    <s v="Mining"/>
    <x v="11"/>
    <x v="0"/>
    <x v="0"/>
    <s v="Larrea Mota Velasco"/>
    <s v="Germán"/>
    <n v="26600"/>
    <n v="1953"/>
    <n v="10"/>
    <n v="26"/>
    <n v="141.54"/>
    <n v="1392680589329"/>
    <n v="75"/>
    <n v="13.1"/>
    <n v="55.1"/>
    <n v="126014024"/>
    <x v="51"/>
    <d v="1953-10-26T00:00:00"/>
    <d v="2024-07-23T00:00:00"/>
  </r>
  <r>
    <n v="55"/>
    <x v="2"/>
    <x v="52"/>
    <x v="3"/>
    <s v="Delhi"/>
    <s v="software services"/>
    <x v="2"/>
    <x v="1"/>
    <x v="0"/>
    <s v="Nadar"/>
    <s v="Shiv"/>
    <n v="25600"/>
    <n v="1945"/>
    <n v="7"/>
    <n v="18"/>
    <n v="180.44"/>
    <n v="19910000000000"/>
    <n v="69.400000000000006"/>
    <n v="11.2"/>
    <n v="49.7"/>
    <n v="1366417754"/>
    <x v="52"/>
    <d v="1945-07-18T00:00:00"/>
    <d v="2024-07-23T00:00:00"/>
  </r>
  <r>
    <n v="56"/>
    <x v="12"/>
    <x v="53"/>
    <x v="14"/>
    <s v="Jakarta"/>
    <s v="Coal"/>
    <x v="12"/>
    <x v="1"/>
    <x v="0"/>
    <s v="Low Tuck"/>
    <s v="Kwong"/>
    <n v="25500"/>
    <n v="1948"/>
    <n v="4"/>
    <n v="17"/>
    <n v="151.18"/>
    <n v="1258286717125"/>
    <n v="71.5"/>
    <n v="10.199999999999999"/>
    <n v="30.1"/>
    <n v="270203917"/>
    <x v="53"/>
    <d v="1948-04-17T00:00:00"/>
    <d v="2024-07-23T00:00:00"/>
  </r>
  <r>
    <n v="57"/>
    <x v="3"/>
    <x v="54"/>
    <x v="1"/>
    <s v="Palm Beach"/>
    <s v="Discount brokerage"/>
    <x v="3"/>
    <x v="1"/>
    <x v="0"/>
    <s v="Peterffy"/>
    <s v="Thomas"/>
    <n v="25300"/>
    <n v="1944"/>
    <n v="9"/>
    <n v="30"/>
    <n v="117.24"/>
    <n v="2611000000000"/>
    <n v="78.5"/>
    <n v="9.6"/>
    <n v="36.6"/>
    <n v="328239523"/>
    <x v="54"/>
    <d v="1944-09-30T00:00:00"/>
    <d v="2024-07-23T00:00:00"/>
  </r>
  <r>
    <n v="58"/>
    <x v="11"/>
    <x v="55"/>
    <x v="15"/>
    <s v="Ras Al Khaimah"/>
    <s v="Fertilizers, coal"/>
    <x v="11"/>
    <x v="1"/>
    <x v="0"/>
    <s v="Melnichenko"/>
    <s v="Andrey"/>
    <n v="25200"/>
    <n v="1972"/>
    <n v="3"/>
    <n v="8"/>
    <n v="114.52"/>
    <n v="1119190780753"/>
    <n v="77.8"/>
    <n v="0.1"/>
    <n v="15.9"/>
    <n v="9770529"/>
    <x v="55"/>
    <d v="1972-03-08T00:00:00"/>
    <d v="2024-07-23T00:00:00"/>
  </r>
  <r>
    <n v="59"/>
    <x v="1"/>
    <x v="56"/>
    <x v="7"/>
    <s v="Frankfurt"/>
    <s v="BMW"/>
    <x v="1"/>
    <x v="0"/>
    <x v="0"/>
    <s v="Quandt"/>
    <s v="Stefan"/>
    <n v="24600"/>
    <n v="1966"/>
    <n v="5"/>
    <n v="9"/>
    <n v="112.85"/>
    <n v="21427700000000"/>
    <n v="80.900000000000006"/>
    <n v="11.5"/>
    <n v="48.8"/>
    <n v="83132799"/>
    <x v="56"/>
    <d v="1966-05-09T00:00:00"/>
    <d v="2024-07-23T00:00:00"/>
  </r>
  <r>
    <n v="60"/>
    <x v="2"/>
    <x v="57"/>
    <x v="1"/>
    <s v="Seattle"/>
    <s v="Amazon"/>
    <x v="2"/>
    <x v="0"/>
    <x v="1"/>
    <s v="Scott"/>
    <s v="MacKenzie"/>
    <n v="24400"/>
    <n v="1970"/>
    <n v="4"/>
    <n v="7"/>
    <n v="117.24"/>
    <n v="421142267938"/>
    <n v="78.5"/>
    <n v="9.6"/>
    <n v="36.6"/>
    <n v="328239523"/>
    <x v="57"/>
    <d v="1970-04-07T00:00:00"/>
    <d v="2024-07-23T00:00:00"/>
  </r>
  <r>
    <n v="61"/>
    <x v="3"/>
    <x v="58"/>
    <x v="14"/>
    <s v="Kudus"/>
    <s v="Banking, tobacco"/>
    <x v="3"/>
    <x v="0"/>
    <x v="0"/>
    <s v="Hartono"/>
    <s v="R. Budi"/>
    <n v="24200"/>
    <n v="1941"/>
    <n v="1"/>
    <n v="1"/>
    <n v="151.18"/>
    <n v="3845630030824"/>
    <n v="71.5"/>
    <n v="10.199999999999999"/>
    <n v="30.1"/>
    <n v="270203917"/>
    <x v="58"/>
    <d v="1941-01-01T00:00:00"/>
    <d v="2024-07-23T00:00:00"/>
  </r>
  <r>
    <n v="62"/>
    <x v="11"/>
    <x v="59"/>
    <x v="16"/>
    <s v="Moscow"/>
    <s v="Metals"/>
    <x v="11"/>
    <x v="1"/>
    <x v="0"/>
    <s v="Potanin"/>
    <s v="Vladimir"/>
    <n v="23700"/>
    <n v="1961"/>
    <n v="1"/>
    <n v="3"/>
    <n v="180.75"/>
    <n v="21427700000000"/>
    <n v="72.7"/>
    <n v="11.4"/>
    <n v="46.2"/>
    <n v="144373535"/>
    <x v="59"/>
    <d v="1961-01-03T00:00:00"/>
    <d v="2024-07-23T00:00:00"/>
  </r>
  <r>
    <n v="63"/>
    <x v="2"/>
    <x v="60"/>
    <x v="5"/>
    <s v="Hangzhou"/>
    <s v="E-commerce"/>
    <x v="2"/>
    <x v="1"/>
    <x v="0"/>
    <s v="Ma"/>
    <s v="Jack"/>
    <n v="23500"/>
    <n v="1964"/>
    <n v="9"/>
    <n v="10"/>
    <n v="125.08"/>
    <n v="1119190780753"/>
    <n v="77"/>
    <n v="9.4"/>
    <n v="59.2"/>
    <n v="1397715000"/>
    <x v="60"/>
    <d v="1964-09-10T00:00:00"/>
    <d v="2024-07-23T00:00:00"/>
  </r>
  <r>
    <n v="64"/>
    <x v="10"/>
    <x v="61"/>
    <x v="5"/>
    <s v="Foshan"/>
    <s v="Home appliances"/>
    <x v="10"/>
    <x v="1"/>
    <x v="0"/>
    <s v="He"/>
    <s v="Xiangjian"/>
    <n v="23400"/>
    <n v="1942"/>
    <n v="8"/>
    <n v="11"/>
    <n v="125.08"/>
    <n v="1699876578871"/>
    <n v="77"/>
    <n v="9.4"/>
    <n v="59.2"/>
    <n v="1397715000"/>
    <x v="61"/>
    <d v="1942-08-11T00:00:00"/>
    <d v="2024-07-23T00:00:00"/>
  </r>
  <r>
    <n v="65"/>
    <x v="11"/>
    <x v="62"/>
    <x v="17"/>
    <s v="Santiago"/>
    <s v="Mining"/>
    <x v="11"/>
    <x v="0"/>
    <x v="1"/>
    <s v="Fontbona"/>
    <s v="Iris"/>
    <n v="23100"/>
    <n v="1943"/>
    <n v="1"/>
    <n v="1"/>
    <n v="131.91"/>
    <n v="19910000000000"/>
    <n v="80"/>
    <n v="18.2"/>
    <n v="34"/>
    <n v="18952038"/>
    <x v="62"/>
    <d v="1943-01-01T00:00:00"/>
    <d v="2024-07-23T00:00:00"/>
  </r>
  <r>
    <n v="65"/>
    <x v="10"/>
    <x v="63"/>
    <x v="14"/>
    <s v="Kudus"/>
    <s v="Banking, tobacco"/>
    <x v="10"/>
    <x v="0"/>
    <x v="0"/>
    <s v="Hartono"/>
    <s v="Michael"/>
    <n v="23100"/>
    <n v="1939"/>
    <n v="10"/>
    <n v="2"/>
    <n v="151.18"/>
    <n v="19910000000000"/>
    <n v="71.5"/>
    <n v="10.199999999999999"/>
    <n v="30.1"/>
    <n v="270203917"/>
    <x v="63"/>
    <d v="1939-10-02T00:00:00"/>
    <d v="2024-07-23T00:00:00"/>
  </r>
  <r>
    <n v="67"/>
    <x v="10"/>
    <x v="64"/>
    <x v="12"/>
    <s v="London"/>
    <s v="Chemicals"/>
    <x v="10"/>
    <x v="1"/>
    <x v="0"/>
    <s v="Ratcliffe"/>
    <s v="James"/>
    <n v="22900"/>
    <n v="1953"/>
    <n v="1"/>
    <n v="1"/>
    <n v="119.62"/>
    <n v="282318159745"/>
    <n v="81.3"/>
    <n v="25.5"/>
    <n v="30.6"/>
    <n v="66834405"/>
    <x v="64"/>
    <d v="1953-01-01T00:00:00"/>
    <d v="2024-07-23T00:00:00"/>
  </r>
  <r>
    <n v="68"/>
    <x v="13"/>
    <x v="65"/>
    <x v="3"/>
    <s v="Pune"/>
    <s v="Vaccines"/>
    <x v="13"/>
    <x v="0"/>
    <x v="0"/>
    <s v="Poonawalla"/>
    <s v="Cyrus"/>
    <n v="22600"/>
    <n v="1941"/>
    <n v="5"/>
    <n v="11"/>
    <n v="180.44"/>
    <n v="1119190780753"/>
    <n v="69.400000000000006"/>
    <n v="11.2"/>
    <n v="49.7"/>
    <n v="1366417754"/>
    <x v="65"/>
    <d v="1941-05-11T00:00:00"/>
    <d v="2024-07-23T00:00:00"/>
  </r>
  <r>
    <n v="69"/>
    <x v="5"/>
    <x v="66"/>
    <x v="11"/>
    <s v="Tokyo"/>
    <s v="Internet, telecom"/>
    <x v="5"/>
    <x v="1"/>
    <x v="0"/>
    <s v="Son"/>
    <s v="Masayoshi"/>
    <n v="22400"/>
    <n v="1957"/>
    <n v="8"/>
    <n v="11"/>
    <n v="105.48"/>
    <n v="2827113184696"/>
    <n v="84.2"/>
    <n v="11.9"/>
    <n v="46.7"/>
    <n v="126226568"/>
    <x v="66"/>
    <d v="1957-08-11T00:00:00"/>
    <d v="2024-07-23T00:00:00"/>
  </r>
  <r>
    <n v="70"/>
    <x v="11"/>
    <x v="67"/>
    <x v="16"/>
    <s v="Moscow"/>
    <s v="Steel, transport"/>
    <x v="11"/>
    <x v="1"/>
    <x v="0"/>
    <s v="Lisin"/>
    <s v="Vladimir"/>
    <n v="22100"/>
    <n v="1956"/>
    <n v="5"/>
    <n v="7"/>
    <n v="180.75"/>
    <n v="2611000000000"/>
    <n v="72.7"/>
    <n v="11.4"/>
    <n v="46.2"/>
    <n v="144373535"/>
    <x v="67"/>
    <d v="1956-05-07T00:00:00"/>
    <d v="2024-07-23T00:00:00"/>
  </r>
  <r>
    <n v="71"/>
    <x v="7"/>
    <x v="68"/>
    <x v="0"/>
    <s v="Laval"/>
    <s v="Cheese"/>
    <x v="7"/>
    <x v="0"/>
    <x v="0"/>
    <s v="Besnier"/>
    <s v="Emmanuel"/>
    <n v="22000"/>
    <n v="1970"/>
    <n v="9"/>
    <n v="18"/>
    <n v="110.05"/>
    <n v="5081769542380"/>
    <n v="82.5"/>
    <n v="24.2"/>
    <n v="60.7"/>
    <n v="67059887"/>
    <x v="68"/>
    <d v="1970-09-18T00:00:00"/>
    <d v="2024-07-23T00:00:00"/>
  </r>
  <r>
    <n v="72"/>
    <x v="3"/>
    <x v="69"/>
    <x v="1"/>
    <s v="Milton"/>
    <s v="Fidelity"/>
    <x v="3"/>
    <x v="0"/>
    <x v="1"/>
    <s v="Johnson"/>
    <s v="Abigail"/>
    <n v="21600"/>
    <n v="1961"/>
    <n v="12"/>
    <n v="19"/>
    <n v="117.24"/>
    <n v="1699876578871"/>
    <n v="78.5"/>
    <n v="9.6"/>
    <n v="36.6"/>
    <n v="328239523"/>
    <x v="69"/>
    <d v="1961-12-19T00:00:00"/>
    <d v="2024-07-23T00:00:00"/>
  </r>
  <r>
    <n v="72"/>
    <x v="12"/>
    <x v="70"/>
    <x v="16"/>
    <s v="Moscow"/>
    <s v="Gas, chemicals"/>
    <x v="12"/>
    <x v="1"/>
    <x v="0"/>
    <s v="Mikhelson"/>
    <s v="Leonid"/>
    <n v="21600"/>
    <n v="1955"/>
    <n v="8"/>
    <n v="11"/>
    <n v="180.75"/>
    <n v="2715518274227"/>
    <n v="72.7"/>
    <n v="11.4"/>
    <n v="46.2"/>
    <n v="144373535"/>
    <x v="70"/>
    <d v="1955-08-11T00:00:00"/>
    <d v="2024-07-23T00:00:00"/>
  </r>
  <r>
    <n v="74"/>
    <x v="0"/>
    <x v="71"/>
    <x v="1"/>
    <s v="Chicago"/>
    <s v="Walmart"/>
    <x v="0"/>
    <x v="0"/>
    <x v="0"/>
    <s v="Walton"/>
    <s v="Lukas"/>
    <n v="21200"/>
    <n v="1986"/>
    <n v="9"/>
    <n v="19"/>
    <n v="117.24"/>
    <n v="21427700000000"/>
    <n v="78.5"/>
    <n v="9.6"/>
    <n v="36.6"/>
    <n v="328239523"/>
    <x v="71"/>
    <d v="1986-09-19T00:00:00"/>
    <d v="2024-07-23T00:00:00"/>
  </r>
  <r>
    <n v="74"/>
    <x v="14"/>
    <x v="72"/>
    <x v="5"/>
    <s v="Shenzhen"/>
    <s v="Package delivery"/>
    <x v="14"/>
    <x v="1"/>
    <x v="0"/>
    <s v="Wang"/>
    <s v="Wei"/>
    <n v="21200"/>
    <n v="1970"/>
    <n v="10"/>
    <n v="1"/>
    <n v="125.08"/>
    <n v="1699876578871"/>
    <n v="77"/>
    <n v="9.4"/>
    <n v="59.2"/>
    <n v="1397715000"/>
    <x v="72"/>
    <d v="1970-10-01T00:00:00"/>
    <d v="2024-07-23T00:00:00"/>
  </r>
  <r>
    <n v="76"/>
    <x v="2"/>
    <x v="73"/>
    <x v="1"/>
    <s v="Los Altos"/>
    <s v="Semiconductors"/>
    <x v="2"/>
    <x v="1"/>
    <x v="0"/>
    <s v="Huang"/>
    <s v="Jensen"/>
    <n v="21100"/>
    <n v="1963"/>
    <n v="2"/>
    <n v="17"/>
    <n v="117.24"/>
    <n v="21427700000000"/>
    <n v="78.5"/>
    <n v="9.6"/>
    <n v="36.6"/>
    <n v="328239523"/>
    <x v="73"/>
    <d v="1963-02-17T00:00:00"/>
    <d v="2024-07-23T00:00:00"/>
  </r>
  <r>
    <n v="77"/>
    <x v="0"/>
    <x v="74"/>
    <x v="1"/>
    <s v="New York"/>
    <s v="Estee Lauder"/>
    <x v="0"/>
    <x v="0"/>
    <x v="0"/>
    <s v="Lauder"/>
    <s v="Leonard"/>
    <n v="21000"/>
    <n v="1933"/>
    <n v="3"/>
    <n v="19"/>
    <n v="117.24"/>
    <n v="19910000000000"/>
    <n v="78.5"/>
    <n v="9.6"/>
    <n v="36.6"/>
    <n v="328239523"/>
    <x v="74"/>
    <d v="1933-03-19T00:00:00"/>
    <d v="2024-07-23T00:00:00"/>
  </r>
  <r>
    <n v="77"/>
    <x v="10"/>
    <x v="75"/>
    <x v="11"/>
    <s v="Osaka"/>
    <s v="Sensors"/>
    <x v="10"/>
    <x v="1"/>
    <x v="0"/>
    <s v="Takizaki"/>
    <s v="Takemitsu"/>
    <n v="21000"/>
    <n v="1945"/>
    <n v="6"/>
    <n v="10"/>
    <n v="105.48"/>
    <n v="21427700000000"/>
    <n v="84.2"/>
    <n v="11.9"/>
    <n v="46.7"/>
    <n v="126226568"/>
    <x v="75"/>
    <d v="1945-06-10T00:00:00"/>
    <d v="2024-07-23T00:00:00"/>
  </r>
  <r>
    <n v="79"/>
    <x v="11"/>
    <x v="76"/>
    <x v="16"/>
    <s v="Moscow"/>
    <s v="Steel, investments"/>
    <x v="11"/>
    <x v="1"/>
    <x v="0"/>
    <s v="Mordashov"/>
    <s v="Alexey"/>
    <n v="20900"/>
    <n v="1965"/>
    <n v="9"/>
    <n v="26"/>
    <n v="180.75"/>
    <n v="21427700000000"/>
    <n v="72.7"/>
    <n v="11.4"/>
    <n v="46.2"/>
    <n v="144373535"/>
    <x v="76"/>
    <d v="1965-09-26T00:00:00"/>
    <d v="2024-07-23T00:00:00"/>
  </r>
  <r>
    <n v="80"/>
    <x v="12"/>
    <x v="77"/>
    <x v="16"/>
    <s v="Moscow"/>
    <s v="Oil"/>
    <x v="12"/>
    <x v="1"/>
    <x v="0"/>
    <s v="Alekperov"/>
    <s v="Vagit"/>
    <n v="20500"/>
    <n v="1950"/>
    <n v="9"/>
    <n v="1"/>
    <n v="180.75"/>
    <n v="5081769542380"/>
    <n v="72.7"/>
    <n v="11.4"/>
    <n v="46.2"/>
    <n v="144373535"/>
    <x v="77"/>
    <d v="1950-09-01T00:00:00"/>
    <d v="2024-07-23T00:00:00"/>
  </r>
  <r>
    <n v="81"/>
    <x v="13"/>
    <x v="78"/>
    <x v="1"/>
    <s v="Nashville"/>
    <s v="Hospitals"/>
    <x v="13"/>
    <x v="1"/>
    <x v="0"/>
    <s v="Frist"/>
    <s v="Thomas"/>
    <n v="20200"/>
    <n v="1938"/>
    <n v="8"/>
    <n v="12"/>
    <n v="117.24"/>
    <n v="1699876578871"/>
    <n v="78.5"/>
    <n v="9.6"/>
    <n v="36.6"/>
    <n v="328239523"/>
    <x v="78"/>
    <d v="1938-08-12T00:00:00"/>
    <d v="2024-07-23T00:00:00"/>
  </r>
  <r>
    <n v="82"/>
    <x v="11"/>
    <x v="79"/>
    <x v="13"/>
    <s v="Perth"/>
    <s v="Mining"/>
    <x v="11"/>
    <x v="1"/>
    <x v="0"/>
    <s v="Forrest"/>
    <s v="Andrew"/>
    <n v="19600"/>
    <n v="1961"/>
    <n v="11"/>
    <n v="18"/>
    <n v="119.8"/>
    <n v="1699876578871"/>
    <n v="82.7"/>
    <n v="23"/>
    <n v="47.4"/>
    <n v="25766605"/>
    <x v="79"/>
    <d v="1961-11-18T00:00:00"/>
    <d v="2024-07-23T00:00:00"/>
  </r>
  <r>
    <n v="83"/>
    <x v="3"/>
    <x v="80"/>
    <x v="1"/>
    <s v="Greenwich"/>
    <s v="Hedge funds"/>
    <x v="3"/>
    <x v="1"/>
    <x v="0"/>
    <s v="Dalio"/>
    <s v="Ray"/>
    <n v="19100"/>
    <n v="1949"/>
    <n v="8"/>
    <n v="8"/>
    <n v="117.24"/>
    <n v="21427700000000"/>
    <n v="78.5"/>
    <n v="9.6"/>
    <n v="36.6"/>
    <n v="328239523"/>
    <x v="80"/>
    <d v="1949-08-08T00:00:00"/>
    <d v="2024-07-23T00:00:00"/>
  </r>
  <r>
    <n v="84"/>
    <x v="1"/>
    <x v="81"/>
    <x v="5"/>
    <s v="Hangzhou"/>
    <s v="Automobiles"/>
    <x v="1"/>
    <x v="1"/>
    <x v="0"/>
    <s v="Li"/>
    <s v="Eric"/>
    <n v="19000"/>
    <n v="1963"/>
    <n v="6"/>
    <n v="1"/>
    <n v="125.08"/>
    <n v="1392680589329"/>
    <n v="77"/>
    <n v="9.4"/>
    <n v="59.2"/>
    <n v="1397715000"/>
    <x v="81"/>
    <d v="1963-06-01T00:00:00"/>
    <d v="2024-07-23T00:00:00"/>
  </r>
  <r>
    <n v="84"/>
    <x v="11"/>
    <x v="82"/>
    <x v="5"/>
    <s v="Shenzhen"/>
    <s v="Mining, copper products"/>
    <x v="11"/>
    <x v="1"/>
    <x v="0"/>
    <s v="Wang"/>
    <s v="Wenyin"/>
    <n v="19000"/>
    <n v="1968"/>
    <n v="3"/>
    <n v="1"/>
    <n v="125.08"/>
    <n v="21427700000000"/>
    <n v="77"/>
    <n v="9.4"/>
    <n v="59.2"/>
    <n v="1397715000"/>
    <x v="82"/>
    <d v="1968-03-01T00:00:00"/>
    <d v="2024-07-23T00:00:00"/>
  </r>
  <r>
    <n v="86"/>
    <x v="7"/>
    <x v="83"/>
    <x v="5"/>
    <s v="Nanyang"/>
    <s v="Pig breeding"/>
    <x v="7"/>
    <x v="1"/>
    <x v="0"/>
    <s v="Qin"/>
    <s v="Yinglin"/>
    <n v="18900"/>
    <n v="1965"/>
    <n v="4"/>
    <n v="17"/>
    <n v="125.08"/>
    <n v="19910000000000"/>
    <n v="77"/>
    <n v="9.4"/>
    <n v="59.2"/>
    <n v="1397715000"/>
    <x v="83"/>
    <d v="1965-04-17T00:00:00"/>
    <d v="2024-07-23T00:00:00"/>
  </r>
  <r>
    <n v="88"/>
    <x v="1"/>
    <x v="84"/>
    <x v="5"/>
    <s v="Shenzhen"/>
    <s v="Batteries, automobiles"/>
    <x v="1"/>
    <x v="1"/>
    <x v="0"/>
    <s v="Wang"/>
    <s v="Chuanfu"/>
    <n v="18700"/>
    <n v="1966"/>
    <n v="2"/>
    <n v="15"/>
    <n v="125.08"/>
    <n v="19910000000000"/>
    <n v="77"/>
    <n v="9.4"/>
    <n v="59.2"/>
    <n v="1397715000"/>
    <x v="84"/>
    <d v="1966-02-15T00:00:00"/>
    <d v="2024-07-23T00:00:00"/>
  </r>
  <r>
    <n v="89"/>
    <x v="12"/>
    <x v="85"/>
    <x v="1"/>
    <s v="Oklahoma City"/>
    <s v="Oil &amp; gas"/>
    <x v="12"/>
    <x v="1"/>
    <x v="0"/>
    <s v="Hamm"/>
    <s v="Harold"/>
    <n v="18500"/>
    <n v="1945"/>
    <n v="12"/>
    <n v="11"/>
    <n v="117.24"/>
    <n v="19910000000000"/>
    <n v="78.5"/>
    <n v="9.6"/>
    <n v="36.6"/>
    <n v="328239523"/>
    <x v="85"/>
    <d v="1945-12-11T00:00:00"/>
    <d v="2024-07-23T00:00:00"/>
  </r>
  <r>
    <n v="89"/>
    <x v="3"/>
    <x v="86"/>
    <x v="1"/>
    <s v="Palm Beach"/>
    <s v="Hedge funds"/>
    <x v="3"/>
    <x v="1"/>
    <x v="0"/>
    <s v="Tepper"/>
    <s v="David"/>
    <n v="18500"/>
    <n v="1957"/>
    <n v="9"/>
    <n v="11"/>
    <n v="117.24"/>
    <n v="19910000000000"/>
    <n v="78.5"/>
    <n v="9.6"/>
    <n v="36.6"/>
    <n v="328239523"/>
    <x v="86"/>
    <d v="1957-09-11T00:00:00"/>
    <d v="2024-07-23T00:00:00"/>
  </r>
  <r>
    <n v="89"/>
    <x v="12"/>
    <x v="87"/>
    <x v="16"/>
    <s v="Moscow"/>
    <s v="Oil, gas"/>
    <x v="12"/>
    <x v="1"/>
    <x v="0"/>
    <s v="Timchenko"/>
    <s v="Gennady"/>
    <n v="18500"/>
    <n v="1952"/>
    <n v="11"/>
    <n v="9"/>
    <n v="180.75"/>
    <n v="21427700000000"/>
    <n v="72.7"/>
    <n v="11.4"/>
    <n v="46.2"/>
    <n v="144373535"/>
    <x v="87"/>
    <d v="1952-11-09T00:00:00"/>
    <d v="2024-07-23T00:00:00"/>
  </r>
  <r>
    <n v="92"/>
    <x v="3"/>
    <x v="88"/>
    <x v="1"/>
    <s v="Franklin"/>
    <s v="Quicken Loans"/>
    <x v="3"/>
    <x v="1"/>
    <x v="0"/>
    <s v="Gilbert"/>
    <s v="Daniel"/>
    <n v="18000"/>
    <n v="1962"/>
    <n v="1"/>
    <n v="17"/>
    <n v="117.24"/>
    <n v="21427700000000"/>
    <n v="78.5"/>
    <n v="9.6"/>
    <n v="36.6"/>
    <n v="328239523"/>
    <x v="88"/>
    <d v="1962-01-17T00:00:00"/>
    <d v="2024-07-23T00:00:00"/>
  </r>
  <r>
    <n v="93"/>
    <x v="11"/>
    <x v="89"/>
    <x v="12"/>
    <s v="London"/>
    <s v="Steel"/>
    <x v="11"/>
    <x v="0"/>
    <x v="0"/>
    <s v="Mittal"/>
    <s v="Lakshmi"/>
    <n v="17700"/>
    <n v="1950"/>
    <n v="6"/>
    <n v="15"/>
    <n v="119.62"/>
    <n v="1699876578871"/>
    <n v="81.3"/>
    <n v="25.5"/>
    <n v="30.6"/>
    <n v="66834405"/>
    <x v="89"/>
    <d v="1950-06-15T00:00:00"/>
    <d v="2024-07-23T00:00:00"/>
  </r>
  <r>
    <n v="94"/>
    <x v="3"/>
    <x v="90"/>
    <x v="1"/>
    <s v="Greenwich"/>
    <s v="Hedge funds"/>
    <x v="3"/>
    <x v="1"/>
    <x v="0"/>
    <s v="Cohen"/>
    <s v="Steve"/>
    <n v="17500"/>
    <n v="1956"/>
    <n v="6"/>
    <n v="11"/>
    <n v="117.24"/>
    <n v="21427700000000"/>
    <n v="78.5"/>
    <n v="9.6"/>
    <n v="36.6"/>
    <n v="328239523"/>
    <x v="90"/>
    <d v="1956-06-11T00:00:00"/>
    <d v="2024-07-23T00:00:00"/>
  </r>
  <r>
    <n v="94"/>
    <x v="3"/>
    <x v="91"/>
    <x v="1"/>
    <s v="Indian Creek"/>
    <s v="Investments"/>
    <x v="3"/>
    <x v="1"/>
    <x v="0"/>
    <s v="Icahn"/>
    <s v="Carl"/>
    <n v="17500"/>
    <n v="1936"/>
    <n v="2"/>
    <n v="16"/>
    <n v="117.24"/>
    <n v="2827113184696"/>
    <n v="78.5"/>
    <n v="9.6"/>
    <n v="36.6"/>
    <n v="328239523"/>
    <x v="91"/>
    <d v="1936-02-16T00:00:00"/>
    <d v="2024-07-23T00:00:00"/>
  </r>
  <r>
    <n v="94"/>
    <x v="11"/>
    <x v="92"/>
    <x v="3"/>
    <s v="Hisar"/>
    <s v="Steel"/>
    <x v="11"/>
    <x v="0"/>
    <x v="1"/>
    <s v="Jindal"/>
    <s v="Savitri"/>
    <n v="17500"/>
    <n v="1950"/>
    <n v="3"/>
    <n v="20"/>
    <n v="180.44"/>
    <n v="21427700000000"/>
    <n v="69.400000000000006"/>
    <n v="11.2"/>
    <n v="49.7"/>
    <n v="1366417754"/>
    <x v="92"/>
    <d v="1950-03-20T00:00:00"/>
    <d v="2024-07-23T00:00:00"/>
  </r>
  <r>
    <n v="97"/>
    <x v="15"/>
    <x v="93"/>
    <x v="1"/>
    <s v="Newport Beach"/>
    <s v="Real estate"/>
    <x v="15"/>
    <x v="1"/>
    <x v="0"/>
    <s v="Bren"/>
    <s v="Donald"/>
    <n v="17400"/>
    <n v="1932"/>
    <n v="5"/>
    <n v="11"/>
    <n v="117.24"/>
    <n v="21427700000000"/>
    <n v="78.5"/>
    <n v="9.6"/>
    <n v="36.6"/>
    <n v="328239523"/>
    <x v="93"/>
    <d v="1932-05-11T00:00:00"/>
    <d v="2024-07-23T00:00:00"/>
  </r>
  <r>
    <n v="97"/>
    <x v="0"/>
    <x v="94"/>
    <x v="1"/>
    <s v="Eau Claire"/>
    <s v="Home improvement stores"/>
    <x v="0"/>
    <x v="1"/>
    <x v="0"/>
    <s v="Menard"/>
    <s v="John"/>
    <n v="17400"/>
    <n v="1940"/>
    <n v="1"/>
    <n v="22"/>
    <n v="117.24"/>
    <n v="2611000000000"/>
    <n v="78.5"/>
    <n v="9.6"/>
    <n v="36.6"/>
    <n v="328239523"/>
    <x v="94"/>
    <d v="1940-01-22T00:00:00"/>
    <d v="2024-07-23T00:00:00"/>
  </r>
  <r>
    <n v="99"/>
    <x v="4"/>
    <x v="95"/>
    <x v="1"/>
    <s v="New York"/>
    <s v="Newspapers, TV network"/>
    <x v="4"/>
    <x v="0"/>
    <x v="0"/>
    <s v="Murdoch"/>
    <s v="Rupert"/>
    <n v="17100"/>
    <n v="1931"/>
    <n v="3"/>
    <n v="11"/>
    <n v="117.24"/>
    <n v="21427700000000"/>
    <n v="78.5"/>
    <n v="9.6"/>
    <n v="36.6"/>
    <n v="328239523"/>
    <x v="95"/>
    <d v="1931-03-11T00:00:00"/>
    <d v="2024-07-23T00:00:00"/>
  </r>
  <r>
    <n v="100"/>
    <x v="3"/>
    <x v="96"/>
    <x v="8"/>
    <s v="Crans-Montana"/>
    <s v="Banking"/>
    <x v="3"/>
    <x v="0"/>
    <x v="1"/>
    <s v="Safra"/>
    <s v="Vicky"/>
    <n v="16700"/>
    <n v="1953"/>
    <n v="1"/>
    <n v="1"/>
    <n v="99.55"/>
    <n v="21427700000000"/>
    <n v="83.6"/>
    <n v="10.1"/>
    <n v="28.8"/>
    <n v="8574832"/>
    <x v="64"/>
    <d v="1953-01-01T00:00:00"/>
    <d v="2024-07-23T00:00:00"/>
  </r>
  <r>
    <n v="101"/>
    <x v="0"/>
    <x v="97"/>
    <x v="7"/>
    <s v="Mulheim an der Ruhr"/>
    <s v="Aldi, Trader Joe's"/>
    <x v="0"/>
    <x v="0"/>
    <x v="0"/>
    <s v="Albrecht"/>
    <s v="Theo"/>
    <n v="16500"/>
    <n v="1951"/>
    <n v="1"/>
    <n v="1"/>
    <n v="112.85"/>
    <n v="21427700000000"/>
    <n v="80.900000000000006"/>
    <n v="11.5"/>
    <n v="48.8"/>
    <n v="83132799"/>
    <x v="96"/>
    <d v="1951-01-01T00:00:00"/>
    <d v="2024-07-23T00:00:00"/>
  </r>
  <r>
    <n v="101"/>
    <x v="3"/>
    <x v="98"/>
    <x v="18"/>
    <s v="Prague"/>
    <s v="Finance, telecommunications"/>
    <x v="3"/>
    <x v="0"/>
    <x v="1"/>
    <s v="Kellnerova"/>
    <s v="Renata"/>
    <n v="16500"/>
    <n v="1967"/>
    <n v="7"/>
    <n v="4"/>
    <n v="116.48"/>
    <n v="703082435360"/>
    <n v="79"/>
    <n v="14.9"/>
    <n v="46.1"/>
    <n v="10669709"/>
    <x v="97"/>
    <d v="1967-07-04T00:00:00"/>
    <d v="2024-07-23T00:00:00"/>
  </r>
  <r>
    <n v="103"/>
    <x v="13"/>
    <x v="99"/>
    <x v="5"/>
    <s v="Shenzhen"/>
    <s v="medical devices"/>
    <x v="13"/>
    <x v="1"/>
    <x v="0"/>
    <s v="Li"/>
    <s v="Xiting"/>
    <n v="16300"/>
    <n v="1951"/>
    <n v="1"/>
    <n v="1"/>
    <n v="125.08"/>
    <n v="3845630030824"/>
    <n v="77"/>
    <n v="9.4"/>
    <n v="59.2"/>
    <n v="1397715000"/>
    <x v="96"/>
    <d v="1951-01-01T00:00:00"/>
    <d v="2024-07-23T00:00:00"/>
  </r>
  <r>
    <n v="104"/>
    <x v="0"/>
    <x v="100"/>
    <x v="19"/>
    <s v="Stockholm"/>
    <s v="H&amp;M"/>
    <x v="0"/>
    <x v="0"/>
    <x v="0"/>
    <s v="Persson"/>
    <s v="Stefan"/>
    <n v="16200"/>
    <n v="1947"/>
    <n v="10"/>
    <n v="4"/>
    <n v="110.51"/>
    <n v="246489245495"/>
    <n v="82.5"/>
    <n v="27.9"/>
    <n v="49.1"/>
    <n v="10285453"/>
    <x v="98"/>
    <d v="1947-10-04T00:00:00"/>
    <d v="2024-07-23T00:00:00"/>
  </r>
  <r>
    <n v="104"/>
    <x v="2"/>
    <x v="101"/>
    <x v="1"/>
    <s v="Atherton"/>
    <s v="Google"/>
    <x v="2"/>
    <x v="1"/>
    <x v="0"/>
    <s v="Schmidt"/>
    <s v="Eric"/>
    <n v="16200"/>
    <n v="1955"/>
    <n v="4"/>
    <n v="27"/>
    <n v="117.24"/>
    <n v="246489245495"/>
    <n v="78.5"/>
    <n v="9.6"/>
    <n v="36.6"/>
    <n v="328239523"/>
    <x v="99"/>
    <d v="1955-04-27T00:00:00"/>
    <d v="2024-07-23T00:00:00"/>
  </r>
  <r>
    <n v="106"/>
    <x v="3"/>
    <x v="102"/>
    <x v="8"/>
    <s v="Geneva"/>
    <s v="Hedge funds"/>
    <x v="3"/>
    <x v="1"/>
    <x v="0"/>
    <s v="Platt"/>
    <s v="Michael"/>
    <n v="16000"/>
    <n v="1968"/>
    <n v="3"/>
    <n v="18"/>
    <n v="99.55"/>
    <n v="19910000000000"/>
    <n v="83.6"/>
    <n v="10.1"/>
    <n v="28.8"/>
    <n v="8574832"/>
    <x v="100"/>
    <d v="1968-03-18T00:00:00"/>
    <d v="2024-07-23T00:00:00"/>
  </r>
  <r>
    <n v="107"/>
    <x v="7"/>
    <x v="103"/>
    <x v="5"/>
    <s v="Foshan"/>
    <s v="Soy sauce"/>
    <x v="7"/>
    <x v="1"/>
    <x v="0"/>
    <s v="Pang"/>
    <s v="Kang"/>
    <n v="15900"/>
    <n v="1956"/>
    <n v="1"/>
    <n v="19"/>
    <n v="125.08"/>
    <n v="530832908738"/>
    <n v="77"/>
    <n v="9.4"/>
    <n v="59.2"/>
    <n v="1397715000"/>
    <x v="101"/>
    <d v="1956-01-19T00:00:00"/>
    <d v="2024-07-23T00:00:00"/>
  </r>
  <r>
    <n v="108"/>
    <x v="7"/>
    <x v="104"/>
    <x v="8"/>
    <s v="Zurich"/>
    <s v="Beer"/>
    <x v="7"/>
    <x v="1"/>
    <x v="0"/>
    <s v="Lemann"/>
    <s v="Jorge Paulo"/>
    <n v="15800"/>
    <n v="1939"/>
    <n v="8"/>
    <n v="26"/>
    <n v="99.55"/>
    <n v="21427700000000"/>
    <n v="83.6"/>
    <n v="10.1"/>
    <n v="28.8"/>
    <n v="8574832"/>
    <x v="102"/>
    <d v="1939-08-26T00:00:00"/>
    <d v="2024-07-23T00:00:00"/>
  </r>
  <r>
    <n v="112"/>
    <x v="13"/>
    <x v="105"/>
    <x v="3"/>
    <s v="Mumbai"/>
    <s v="Pharmaceuticals"/>
    <x v="13"/>
    <x v="1"/>
    <x v="0"/>
    <s v="Shanghvi"/>
    <s v="Dilip"/>
    <n v="15600"/>
    <n v="1955"/>
    <n v="10"/>
    <n v="1"/>
    <n v="180.44"/>
    <n v="703082435360"/>
    <n v="69.400000000000006"/>
    <n v="11.2"/>
    <n v="49.7"/>
    <n v="1366417754"/>
    <x v="103"/>
    <d v="1955-10-01T00:00:00"/>
    <d v="2024-07-23T00:00:00"/>
  </r>
  <r>
    <n v="113"/>
    <x v="2"/>
    <x v="106"/>
    <x v="1"/>
    <s v="San Jose"/>
    <s v="Wireless networking"/>
    <x v="2"/>
    <x v="1"/>
    <x v="0"/>
    <s v="Pera"/>
    <s v="Robert"/>
    <n v="15500"/>
    <n v="1978"/>
    <n v="3"/>
    <n v="10"/>
    <n v="117.24"/>
    <n v="19910000000000"/>
    <n v="78.5"/>
    <n v="9.6"/>
    <n v="36.6"/>
    <n v="328239523"/>
    <x v="104"/>
    <d v="1978-03-10T00:00:00"/>
    <d v="2024-07-23T00:00:00"/>
  </r>
  <r>
    <n v="114"/>
    <x v="0"/>
    <x v="107"/>
    <x v="3"/>
    <s v="Mumbai"/>
    <s v="Retail, investments"/>
    <x v="0"/>
    <x v="1"/>
    <x v="0"/>
    <s v="Damani"/>
    <s v="Radhakishan"/>
    <n v="15300"/>
    <n v="1955"/>
    <n v="1"/>
    <n v="1"/>
    <n v="180.44"/>
    <n v="703082435360"/>
    <n v="69.400000000000006"/>
    <n v="11.2"/>
    <n v="49.7"/>
    <n v="1366417754"/>
    <x v="105"/>
    <d v="1955-01-01T00:00:00"/>
    <d v="2024-07-23T00:00:00"/>
  </r>
  <r>
    <n v="115"/>
    <x v="1"/>
    <x v="108"/>
    <x v="5"/>
    <s v="Ningde"/>
    <s v="Batteries"/>
    <x v="1"/>
    <x v="1"/>
    <x v="0"/>
    <s v="Huang"/>
    <s v="Shilin"/>
    <n v="15200"/>
    <n v="1967"/>
    <n v="1"/>
    <n v="1"/>
    <n v="125.08"/>
    <n v="2611000000000"/>
    <n v="77"/>
    <n v="9.4"/>
    <n v="59.2"/>
    <n v="1397715000"/>
    <x v="106"/>
    <d v="1967-01-01T00:00:00"/>
    <d v="2024-07-23T00:00:00"/>
  </r>
  <r>
    <n v="116"/>
    <x v="6"/>
    <x v="109"/>
    <x v="20"/>
    <s v="Bangkok"/>
    <s v="Diversified"/>
    <x v="6"/>
    <x v="0"/>
    <x v="0"/>
    <s v="Chearavanont"/>
    <s v="Dhanin"/>
    <n v="14900"/>
    <n v="1939"/>
    <n v="4"/>
    <n v="19"/>
    <n v="113.27"/>
    <n v="21427700000000"/>
    <n v="76.900000000000006"/>
    <n v="14.9"/>
    <n v="29.5"/>
    <n v="69625582"/>
    <x v="107"/>
    <d v="1939-04-19T00:00:00"/>
    <d v="2024-07-23T00:00:00"/>
  </r>
  <r>
    <n v="116"/>
    <x v="0"/>
    <x v="110"/>
    <x v="1"/>
    <s v="Oklahoma City"/>
    <s v="Retail"/>
    <x v="0"/>
    <x v="1"/>
    <x v="0"/>
    <s v="Green"/>
    <s v="David"/>
    <n v="14900"/>
    <n v="1941"/>
    <n v="11"/>
    <n v="13"/>
    <n v="117.24"/>
    <n v="2611000000000"/>
    <n v="78.5"/>
    <n v="9.6"/>
    <n v="36.6"/>
    <n v="328239523"/>
    <x v="108"/>
    <d v="1941-11-13T00:00:00"/>
    <d v="2024-07-23T00:00:00"/>
  </r>
  <r>
    <n v="118"/>
    <x v="7"/>
    <x v="111"/>
    <x v="20"/>
    <s v="Bangkok"/>
    <s v="Alcohol, real estate"/>
    <x v="7"/>
    <x v="1"/>
    <x v="0"/>
    <s v="Sirivadhanabhakdi"/>
    <s v="Charoen"/>
    <n v="14800"/>
    <n v="1944"/>
    <n v="5"/>
    <n v="2"/>
    <n v="113.27"/>
    <n v="19910000000000"/>
    <n v="76.900000000000006"/>
    <n v="14.9"/>
    <n v="29.5"/>
    <n v="69625582"/>
    <x v="109"/>
    <d v="1944-05-02T00:00:00"/>
    <d v="2024-07-23T00:00:00"/>
  </r>
  <r>
    <n v="119"/>
    <x v="7"/>
    <x v="112"/>
    <x v="12"/>
    <s v="London"/>
    <s v="Heineken"/>
    <x v="7"/>
    <x v="0"/>
    <x v="1"/>
    <s v="de Carvalho-Heineken"/>
    <s v="Charlene"/>
    <n v="14700"/>
    <n v="1954"/>
    <n v="6"/>
    <n v="30"/>
    <n v="119.62"/>
    <n v="543649976166"/>
    <n v="81.3"/>
    <n v="25.5"/>
    <n v="30.6"/>
    <n v="66834405"/>
    <x v="110"/>
    <d v="1954-06-30T00:00:00"/>
    <d v="2024-07-23T00:00:00"/>
  </r>
  <r>
    <n v="120"/>
    <x v="13"/>
    <x v="113"/>
    <x v="5"/>
    <s v="Shenzhen"/>
    <s v="Medical devices"/>
    <x v="13"/>
    <x v="1"/>
    <x v="0"/>
    <s v="Xu"/>
    <s v="Hang"/>
    <n v="14600"/>
    <n v="1962"/>
    <n v="5"/>
    <n v="22"/>
    <n v="125.08"/>
    <n v="21427700000000"/>
    <n v="77"/>
    <n v="9.4"/>
    <n v="59.2"/>
    <n v="1397715000"/>
    <x v="111"/>
    <d v="1962-05-22T00:00:00"/>
    <d v="2024-07-23T00:00:00"/>
  </r>
  <r>
    <n v="121"/>
    <x v="1"/>
    <x v="114"/>
    <x v="5"/>
    <s v="Baoding"/>
    <s v="Automobiles"/>
    <x v="1"/>
    <x v="1"/>
    <x v="0"/>
    <s v="Wei"/>
    <s v="Jianjun"/>
    <n v="14500"/>
    <n v="1964"/>
    <n v="3"/>
    <n v="1"/>
    <n v="125.08"/>
    <n v="543649976166"/>
    <n v="77"/>
    <n v="9.4"/>
    <n v="59.2"/>
    <n v="1397715000"/>
    <x v="112"/>
    <d v="1964-03-01T00:00:00"/>
    <d v="2024-07-23T00:00:00"/>
  </r>
  <r>
    <n v="123"/>
    <x v="10"/>
    <x v="115"/>
    <x v="21"/>
    <s v="Singapore"/>
    <s v="Paints"/>
    <x v="10"/>
    <x v="1"/>
    <x v="0"/>
    <s v="Goh"/>
    <s v="Cheng Liang"/>
    <n v="14300"/>
    <n v="1927"/>
    <n v="6"/>
    <n v="27"/>
    <n v="114.41"/>
    <n v="2827113184696"/>
    <n v="83.1"/>
    <n v="13.1"/>
    <n v="21"/>
    <n v="5703569"/>
    <x v="113"/>
    <d v="1927-06-27T00:00:00"/>
    <d v="2024-07-23T00:00:00"/>
  </r>
  <r>
    <n v="124"/>
    <x v="6"/>
    <x v="116"/>
    <x v="3"/>
    <s v="Mumbai"/>
    <s v="Commodities"/>
    <x v="6"/>
    <x v="0"/>
    <x v="0"/>
    <s v="Birla"/>
    <s v="Kumar"/>
    <n v="14200"/>
    <n v="1967"/>
    <n v="6"/>
    <n v="14"/>
    <n v="180.44"/>
    <n v="19910000000000"/>
    <n v="69.400000000000006"/>
    <n v="11.2"/>
    <n v="49.7"/>
    <n v="1366417754"/>
    <x v="114"/>
    <d v="1967-06-14T00:00:00"/>
    <d v="2024-07-23T00:00:00"/>
  </r>
  <r>
    <n v="124"/>
    <x v="10"/>
    <x v="117"/>
    <x v="22"/>
    <s v="Lagos"/>
    <s v="Cement, sugar"/>
    <x v="10"/>
    <x v="1"/>
    <x v="0"/>
    <s v="Dangote"/>
    <s v="Aliko"/>
    <n v="14200"/>
    <n v="1957"/>
    <n v="4"/>
    <n v="10"/>
    <n v="267.51"/>
    <n v="19910000000000"/>
    <n v="54.3"/>
    <n v="1.5"/>
    <n v="34.799999999999997"/>
    <n v="200963599"/>
    <x v="115"/>
    <d v="1957-04-10T00:00:00"/>
    <d v="2024-07-23T00:00:00"/>
  </r>
  <r>
    <n v="127"/>
    <x v="6"/>
    <x v="118"/>
    <x v="12"/>
    <s v="London"/>
    <s v="Shipping"/>
    <x v="6"/>
    <x v="0"/>
    <x v="0"/>
    <s v="Ofer"/>
    <s v="Idan"/>
    <n v="14000"/>
    <n v="1955"/>
    <n v="10"/>
    <n v="2"/>
    <n v="119.62"/>
    <n v="372062527489"/>
    <n v="81.3"/>
    <n v="25.5"/>
    <n v="30.6"/>
    <n v="66834405"/>
    <x v="116"/>
    <d v="1955-10-02T00:00:00"/>
    <d v="2024-07-23T00:00:00"/>
  </r>
  <r>
    <n v="128"/>
    <x v="13"/>
    <x v="119"/>
    <x v="5"/>
    <s v="Changsha"/>
    <s v="Hospitals"/>
    <x v="13"/>
    <x v="1"/>
    <x v="0"/>
    <s v="Chen"/>
    <s v="Bang"/>
    <n v="13900"/>
    <n v="1965"/>
    <n v="9"/>
    <n v="1"/>
    <n v="125.08"/>
    <n v="2611000000000"/>
    <n v="77"/>
    <n v="9.4"/>
    <n v="59.2"/>
    <n v="1397715000"/>
    <x v="117"/>
    <d v="1965-09-01T00:00:00"/>
    <d v="2024-07-23T00:00:00"/>
  </r>
  <r>
    <n v="130"/>
    <x v="8"/>
    <x v="120"/>
    <x v="12"/>
    <s v="London"/>
    <s v="Shipping"/>
    <x v="8"/>
    <x v="1"/>
    <x v="0"/>
    <s v="Fredriksen"/>
    <s v="John"/>
    <n v="13700"/>
    <n v="1945"/>
    <n v="2"/>
    <n v="1"/>
    <n v="119.62"/>
    <n v="448120428859"/>
    <n v="81.3"/>
    <n v="25.5"/>
    <n v="30.6"/>
    <n v="66834405"/>
    <x v="118"/>
    <d v="1945-02-01T00:00:00"/>
    <d v="2024-07-23T00:00:00"/>
  </r>
  <r>
    <n v="130"/>
    <x v="16"/>
    <x v="121"/>
    <x v="1"/>
    <s v="Afton"/>
    <s v="Building supplies"/>
    <x v="16"/>
    <x v="1"/>
    <x v="1"/>
    <s v="Hendricks"/>
    <s v="Diane"/>
    <n v="13700"/>
    <n v="1947"/>
    <n v="3"/>
    <n v="2"/>
    <n v="117.24"/>
    <n v="2827113184696"/>
    <n v="78.5"/>
    <n v="9.6"/>
    <n v="36.6"/>
    <n v="328239523"/>
    <x v="119"/>
    <d v="1947-03-02T00:00:00"/>
    <d v="2024-07-23T00:00:00"/>
  </r>
  <r>
    <n v="130"/>
    <x v="2"/>
    <x v="122"/>
    <x v="1"/>
    <s v="Atherton"/>
    <s v="WhatsApp"/>
    <x v="2"/>
    <x v="1"/>
    <x v="0"/>
    <s v="Koum"/>
    <s v="Jan"/>
    <n v="13700"/>
    <n v="1976"/>
    <n v="2"/>
    <n v="24"/>
    <n v="117.24"/>
    <n v="19910000000000"/>
    <n v="78.5"/>
    <n v="9.6"/>
    <n v="36.6"/>
    <n v="328239523"/>
    <x v="120"/>
    <d v="1976-02-24T00:00:00"/>
    <d v="2024-07-23T00:00:00"/>
  </r>
  <r>
    <n v="133"/>
    <x v="17"/>
    <x v="123"/>
    <x v="1"/>
    <s v="Dallas"/>
    <s v="Dallas Cowboys"/>
    <x v="17"/>
    <x v="1"/>
    <x v="0"/>
    <s v="Jones"/>
    <s v="Jerry"/>
    <n v="13300"/>
    <n v="1942"/>
    <n v="10"/>
    <n v="13"/>
    <n v="117.24"/>
    <n v="2827113184696"/>
    <n v="78.5"/>
    <n v="9.6"/>
    <n v="36.6"/>
    <n v="328239523"/>
    <x v="121"/>
    <d v="1942-10-13T00:00:00"/>
    <d v="2024-07-23T00:00:00"/>
  </r>
  <r>
    <n v="133"/>
    <x v="12"/>
    <x v="124"/>
    <x v="1"/>
    <s v="Tulsa"/>
    <s v="Oil &amp; gas, banking"/>
    <x v="12"/>
    <x v="0"/>
    <x v="0"/>
    <s v="Kaiser"/>
    <s v="George"/>
    <n v="13300"/>
    <n v="1942"/>
    <n v="7"/>
    <n v="29"/>
    <n v="117.24"/>
    <n v="21427700000000"/>
    <n v="78.5"/>
    <n v="9.6"/>
    <n v="36.6"/>
    <n v="328239523"/>
    <x v="122"/>
    <d v="1942-07-29T00:00:00"/>
    <d v="2024-07-23T00:00:00"/>
  </r>
  <r>
    <n v="136"/>
    <x v="1"/>
    <x v="125"/>
    <x v="5"/>
    <s v="Guangzhou"/>
    <s v="Automobiles, batteries"/>
    <x v="1"/>
    <x v="1"/>
    <x v="0"/>
    <s v="Lu"/>
    <s v="Xiangyang"/>
    <n v="13200"/>
    <n v="1962"/>
    <n v="12"/>
    <n v="28"/>
    <n v="125.08"/>
    <n v="21427700000000"/>
    <n v="77"/>
    <n v="9.4"/>
    <n v="59.2"/>
    <n v="1397715000"/>
    <x v="123"/>
    <d v="1962-12-28T00:00:00"/>
    <d v="2024-07-23T00:00:00"/>
  </r>
  <r>
    <n v="137"/>
    <x v="15"/>
    <x v="126"/>
    <x v="13"/>
    <s v="Sydney"/>
    <s v="Real estate"/>
    <x v="15"/>
    <x v="1"/>
    <x v="0"/>
    <s v="Triguboff"/>
    <s v="Harry"/>
    <n v="13100"/>
    <n v="1933"/>
    <n v="3"/>
    <n v="3"/>
    <n v="119.8"/>
    <n v="21427700000000"/>
    <n v="82.7"/>
    <n v="23"/>
    <n v="47.4"/>
    <n v="25766605"/>
    <x v="124"/>
    <d v="1933-03-03T00:00:00"/>
    <d v="2024-07-23T00:00:00"/>
  </r>
  <r>
    <n v="138"/>
    <x v="3"/>
    <x v="127"/>
    <x v="3"/>
    <s v="Mumbai"/>
    <s v="Banking"/>
    <x v="3"/>
    <x v="1"/>
    <x v="0"/>
    <s v="Kotak"/>
    <s v="Uday"/>
    <n v="12900"/>
    <n v="1959"/>
    <n v="3"/>
    <n v="15"/>
    <n v="180.44"/>
    <n v="21427700000000"/>
    <n v="69.400000000000006"/>
    <n v="11.2"/>
    <n v="49.7"/>
    <n v="1366417754"/>
    <x v="125"/>
    <d v="1959-03-15T00:00:00"/>
    <d v="2024-07-23T00:00:00"/>
  </r>
  <r>
    <n v="138"/>
    <x v="17"/>
    <x v="128"/>
    <x v="1"/>
    <s v="Electra"/>
    <s v="Sports, real estate"/>
    <x v="17"/>
    <x v="1"/>
    <x v="0"/>
    <s v="Kroenke"/>
    <s v="Stanley"/>
    <n v="12900"/>
    <n v="1947"/>
    <n v="7"/>
    <n v="29"/>
    <n v="117.24"/>
    <n v="19910000000000"/>
    <n v="78.5"/>
    <n v="9.6"/>
    <n v="36.6"/>
    <n v="328239523"/>
    <x v="126"/>
    <d v="1947-07-29T00:00:00"/>
    <d v="2024-07-23T00:00:00"/>
  </r>
  <r>
    <n v="140"/>
    <x v="12"/>
    <x v="129"/>
    <x v="12"/>
    <s v="London"/>
    <s v="Oil, banking, telecom"/>
    <x v="12"/>
    <x v="1"/>
    <x v="0"/>
    <s v="Fridman"/>
    <s v="Mikhail"/>
    <n v="12600"/>
    <n v="1964"/>
    <n v="4"/>
    <n v="21"/>
    <n v="119.62"/>
    <n v="1392680589329"/>
    <n v="81.3"/>
    <n v="25.5"/>
    <n v="30.6"/>
    <n v="66834405"/>
    <x v="127"/>
    <d v="1964-04-21T00:00:00"/>
    <d v="2024-07-23T00:00:00"/>
  </r>
  <r>
    <n v="141"/>
    <x v="12"/>
    <x v="130"/>
    <x v="20"/>
    <s v="Bangkok"/>
    <s v="Energy"/>
    <x v="12"/>
    <x v="1"/>
    <x v="0"/>
    <s v="Ratanavadi"/>
    <s v="Sarath"/>
    <n v="12300"/>
    <n v="1965"/>
    <n v="7"/>
    <n v="12"/>
    <n v="113.27"/>
    <n v="2611000000000"/>
    <n v="76.900000000000006"/>
    <n v="14.9"/>
    <n v="29.5"/>
    <n v="69625582"/>
    <x v="128"/>
    <d v="1965-07-12T00:00:00"/>
    <d v="2024-07-23T00:00:00"/>
  </r>
  <r>
    <n v="142"/>
    <x v="11"/>
    <x v="131"/>
    <x v="5"/>
    <s v="Yinchuan"/>
    <s v="Coal"/>
    <x v="11"/>
    <x v="1"/>
    <x v="0"/>
    <s v="Dang"/>
    <s v="Yanbao"/>
    <n v="12200"/>
    <n v="1973"/>
    <n v="2"/>
    <n v="1"/>
    <n v="125.08"/>
    <n v="21427700000000"/>
    <n v="77"/>
    <n v="9.4"/>
    <n v="59.2"/>
    <n v="1397715000"/>
    <x v="129"/>
    <d v="1973-02-01T00:00:00"/>
    <d v="2024-07-23T00:00:00"/>
  </r>
  <r>
    <n v="142"/>
    <x v="13"/>
    <x v="132"/>
    <x v="5"/>
    <s v="Chongqing"/>
    <s v="Vaccines"/>
    <x v="13"/>
    <x v="1"/>
    <x v="0"/>
    <s v="Jiang"/>
    <s v="Rensheng"/>
    <n v="12200"/>
    <n v="1953"/>
    <n v="10"/>
    <n v="8"/>
    <n v="125.08"/>
    <n v="2827113184696"/>
    <n v="77"/>
    <n v="9.4"/>
    <n v="59.2"/>
    <n v="1397715000"/>
    <x v="130"/>
    <d v="1953-10-08T00:00:00"/>
    <d v="2024-07-23T00:00:00"/>
  </r>
  <r>
    <n v="144"/>
    <x v="1"/>
    <x v="133"/>
    <x v="1"/>
    <s v="Naples"/>
    <s v="Auto parts"/>
    <x v="1"/>
    <x v="1"/>
    <x v="0"/>
    <s v="Khan"/>
    <s v="Shahid"/>
    <n v="12100"/>
    <n v="1950"/>
    <n v="7"/>
    <n v="18"/>
    <n v="117.24"/>
    <n v="543649976166"/>
    <n v="78.5"/>
    <n v="9.6"/>
    <n v="36.6"/>
    <n v="328239523"/>
    <x v="131"/>
    <d v="1950-07-18T00:00:00"/>
    <d v="2024-07-23T00:00:00"/>
  </r>
  <r>
    <n v="145"/>
    <x v="2"/>
    <x v="134"/>
    <x v="1"/>
    <s v="Palo Alto"/>
    <s v="Apple, Disney"/>
    <x v="2"/>
    <x v="0"/>
    <x v="1"/>
    <s v="Powell Jobs"/>
    <s v="Laurene"/>
    <n v="12000"/>
    <n v="1963"/>
    <n v="11"/>
    <n v="6"/>
    <n v="117.24"/>
    <n v="19910000000000"/>
    <n v="78.5"/>
    <n v="9.6"/>
    <n v="36.6"/>
    <n v="328239523"/>
    <x v="132"/>
    <d v="1963-11-06T00:00:00"/>
    <d v="2024-07-23T00:00:00"/>
  </r>
  <r>
    <n v="147"/>
    <x v="15"/>
    <x v="135"/>
    <x v="1"/>
    <s v="New York"/>
    <s v="Real estate"/>
    <x v="15"/>
    <x v="1"/>
    <x v="0"/>
    <s v="Ross"/>
    <s v="Stephen"/>
    <n v="11600"/>
    <n v="1940"/>
    <n v="5"/>
    <n v="10"/>
    <n v="117.24"/>
    <n v="19910000000000"/>
    <n v="78.5"/>
    <n v="9.6"/>
    <n v="36.6"/>
    <n v="328239523"/>
    <x v="133"/>
    <d v="1940-05-10T00:00:00"/>
    <d v="2024-07-23T00:00:00"/>
  </r>
  <r>
    <n v="148"/>
    <x v="2"/>
    <x v="136"/>
    <x v="15"/>
    <s v="Dubai"/>
    <s v="Messaging app"/>
    <x v="2"/>
    <x v="1"/>
    <x v="0"/>
    <s v="Durov"/>
    <s v="Pavel"/>
    <n v="11500"/>
    <n v="1984"/>
    <n v="10"/>
    <n v="10"/>
    <n v="114.52"/>
    <n v="21427700000000"/>
    <n v="77.8"/>
    <n v="0.1"/>
    <n v="15.9"/>
    <n v="9770529"/>
    <x v="134"/>
    <d v="1984-10-10T00:00:00"/>
    <d v="2024-07-23T00:00:00"/>
  </r>
  <r>
    <n v="148"/>
    <x v="13"/>
    <x v="137"/>
    <x v="7"/>
    <s v="Tegernsee"/>
    <s v="Pharmaceuticals"/>
    <x v="13"/>
    <x v="1"/>
    <x v="0"/>
    <s v="Struengmann"/>
    <s v="Andreas"/>
    <n v="11500"/>
    <n v="1950"/>
    <n v="2"/>
    <n v="16"/>
    <n v="112.85"/>
    <n v="21427700000000"/>
    <n v="80.900000000000006"/>
    <n v="11.5"/>
    <n v="48.8"/>
    <n v="83132799"/>
    <x v="135"/>
    <d v="1950-02-16T00:00:00"/>
    <d v="2024-07-23T00:00:00"/>
  </r>
  <r>
    <n v="148"/>
    <x v="13"/>
    <x v="138"/>
    <x v="7"/>
    <s v="Tegernsee"/>
    <s v="Pharmaceuticals"/>
    <x v="13"/>
    <x v="1"/>
    <x v="0"/>
    <s v="Struengmann"/>
    <s v="Thomas"/>
    <n v="11500"/>
    <n v="1950"/>
    <n v="2"/>
    <n v="16"/>
    <n v="112.85"/>
    <n v="21427700000000"/>
    <n v="80.900000000000006"/>
    <n v="11.5"/>
    <n v="48.8"/>
    <n v="83132799"/>
    <x v="135"/>
    <d v="1950-02-16T00:00:00"/>
    <d v="2024-07-23T00:00:00"/>
  </r>
  <r>
    <n v="151"/>
    <x v="7"/>
    <x v="139"/>
    <x v="5"/>
    <s v="Chengdu"/>
    <s v="Agribusiness"/>
    <x v="7"/>
    <x v="1"/>
    <x v="0"/>
    <s v="Liu"/>
    <s v="Hanyuan"/>
    <n v="11400"/>
    <n v="1964"/>
    <n v="1"/>
    <n v="1"/>
    <n v="125.08"/>
    <n v="421142267938"/>
    <n v="77"/>
    <n v="9.4"/>
    <n v="59.2"/>
    <n v="1397715000"/>
    <x v="136"/>
    <d v="1964-01-01T00:00:00"/>
    <d v="2024-07-23T00:00:00"/>
  </r>
  <r>
    <n v="151"/>
    <x v="0"/>
    <x v="140"/>
    <x v="1"/>
    <s v="Bryn Mawr"/>
    <s v="Online retail"/>
    <x v="0"/>
    <x v="1"/>
    <x v="0"/>
    <s v="Rubin"/>
    <s v="Michael"/>
    <n v="11400"/>
    <n v="1972"/>
    <n v="7"/>
    <n v="21"/>
    <n v="117.24"/>
    <n v="3845630030824"/>
    <n v="78.5"/>
    <n v="9.6"/>
    <n v="36.6"/>
    <n v="328239523"/>
    <x v="137"/>
    <d v="1972-07-21T00:00:00"/>
    <d v="2024-07-23T00:00:00"/>
  </r>
  <r>
    <n v="153"/>
    <x v="3"/>
    <x v="141"/>
    <x v="1"/>
    <s v="New York"/>
    <s v="Hedge funds"/>
    <x v="3"/>
    <x v="1"/>
    <x v="0"/>
    <s v="Englander"/>
    <s v="Israel"/>
    <n v="11300"/>
    <n v="1948"/>
    <n v="9"/>
    <n v="30"/>
    <n v="117.24"/>
    <n v="3845630030824"/>
    <n v="78.5"/>
    <n v="9.6"/>
    <n v="36.6"/>
    <n v="328239523"/>
    <x v="138"/>
    <d v="1948-09-30T00:00:00"/>
    <d v="2024-07-23T00:00:00"/>
  </r>
  <r>
    <n v="153"/>
    <x v="10"/>
    <x v="142"/>
    <x v="23"/>
    <s v="Herzliya"/>
    <s v="Fertilizer, real estate"/>
    <x v="10"/>
    <x v="1"/>
    <x v="0"/>
    <s v="Kantor"/>
    <s v="Viatcheslav"/>
    <n v="11300"/>
    <n v="1953"/>
    <n v="9"/>
    <n v="8"/>
    <n v="108.15"/>
    <n v="19910000000000"/>
    <n v="82.8"/>
    <n v="23.1"/>
    <n v="25.3"/>
    <n v="9053300"/>
    <x v="139"/>
    <d v="1953-09-08T00:00:00"/>
    <d v="2024-07-23T00:00:00"/>
  </r>
  <r>
    <n v="153"/>
    <x v="10"/>
    <x v="143"/>
    <x v="13"/>
    <s v="Melbourne"/>
    <s v="Manufacturing"/>
    <x v="10"/>
    <x v="0"/>
    <x v="0"/>
    <s v="Pratt"/>
    <s v="Anthony"/>
    <n v="11300"/>
    <n v="1960"/>
    <n v="4"/>
    <n v="11"/>
    <n v="119.8"/>
    <n v="21427700000000"/>
    <n v="82.7"/>
    <n v="23"/>
    <n v="47.4"/>
    <n v="25766605"/>
    <x v="140"/>
    <d v="1960-04-11T00:00:00"/>
    <d v="2024-07-23T00:00:00"/>
  </r>
  <r>
    <n v="153"/>
    <x v="3"/>
    <x v="144"/>
    <x v="8"/>
    <s v="Frauenfeld"/>
    <s v="Investments"/>
    <x v="3"/>
    <x v="1"/>
    <x v="0"/>
    <s v="Prokhorov"/>
    <s v="Mikhail"/>
    <n v="11300"/>
    <n v="1965"/>
    <n v="5"/>
    <n v="3"/>
    <n v="99.55"/>
    <n v="21427700000000"/>
    <n v="83.6"/>
    <n v="10.1"/>
    <n v="28.8"/>
    <n v="8574832"/>
    <x v="141"/>
    <d v="1965-05-03T00:00:00"/>
    <d v="2024-07-23T00:00:00"/>
  </r>
  <r>
    <n v="157"/>
    <x v="0"/>
    <x v="145"/>
    <x v="24"/>
    <s v="Milan"/>
    <s v="Luxury goods"/>
    <x v="0"/>
    <x v="1"/>
    <x v="0"/>
    <s v="Armani"/>
    <s v="Giorgio"/>
    <n v="11100"/>
    <n v="1934"/>
    <n v="7"/>
    <n v="11"/>
    <n v="110.62"/>
    <n v="395098666122"/>
    <n v="82.9"/>
    <n v="24.3"/>
    <n v="59.1"/>
    <n v="60297396"/>
    <x v="142"/>
    <d v="1934-07-11T00:00:00"/>
    <d v="2024-07-23T00:00:00"/>
  </r>
  <r>
    <n v="157"/>
    <x v="0"/>
    <x v="146"/>
    <x v="25"/>
    <s v="Cape Town"/>
    <s v="Luxury goods"/>
    <x v="0"/>
    <x v="0"/>
    <x v="0"/>
    <s v="Rupert"/>
    <s v="Johann"/>
    <n v="11100"/>
    <n v="1950"/>
    <n v="6"/>
    <n v="1"/>
    <n v="158.93"/>
    <n v="1392680589329"/>
    <n v="63.9"/>
    <n v="27.5"/>
    <n v="29.2"/>
    <n v="58558270"/>
    <x v="143"/>
    <d v="1950-06-01T00:00:00"/>
    <d v="2024-07-23T00:00:00"/>
  </r>
  <r>
    <n v="159"/>
    <x v="2"/>
    <x v="147"/>
    <x v="5"/>
    <s v="Shenzhen"/>
    <s v="Internet media"/>
    <x v="2"/>
    <x v="1"/>
    <x v="0"/>
    <s v="Zhang"/>
    <s v="Zhidong"/>
    <n v="11000"/>
    <n v="1972"/>
    <n v="1"/>
    <n v="1"/>
    <n v="125.08"/>
    <n v="703082435360"/>
    <n v="77"/>
    <n v="9.4"/>
    <n v="59.2"/>
    <n v="1397715000"/>
    <x v="144"/>
    <d v="1972-01-01T00:00:00"/>
    <d v="2024-07-23T00:00:00"/>
  </r>
  <r>
    <n v="161"/>
    <x v="3"/>
    <x v="148"/>
    <x v="1"/>
    <s v="Denver"/>
    <s v="Energy, sports, entertainment"/>
    <x v="3"/>
    <x v="0"/>
    <x v="0"/>
    <s v="Anschutz"/>
    <s v="Philip"/>
    <n v="10900"/>
    <n v="1939"/>
    <n v="12"/>
    <n v="28"/>
    <n v="117.24"/>
    <n v="2001244392042"/>
    <n v="78.5"/>
    <n v="9.6"/>
    <n v="36.6"/>
    <n v="328239523"/>
    <x v="145"/>
    <d v="1939-12-28T00:00:00"/>
    <d v="2024-07-23T00:00:00"/>
  </r>
  <r>
    <n v="161"/>
    <x v="0"/>
    <x v="149"/>
    <x v="1"/>
    <s v="Oklahoma City"/>
    <s v="Gas stations"/>
    <x v="0"/>
    <x v="1"/>
    <x v="1"/>
    <s v="Love"/>
    <s v="Judy"/>
    <n v="10900"/>
    <n v="1937"/>
    <n v="6"/>
    <n v="17"/>
    <n v="117.24"/>
    <n v="351431649241"/>
    <n v="78.5"/>
    <n v="9.6"/>
    <n v="36.6"/>
    <n v="328239523"/>
    <x v="146"/>
    <d v="1937-06-17T00:00:00"/>
    <d v="2024-07-23T00:00:00"/>
  </r>
  <r>
    <n v="161"/>
    <x v="0"/>
    <x v="150"/>
    <x v="2"/>
    <s v="Mexico City"/>
    <s v="Retail, media"/>
    <x v="0"/>
    <x v="0"/>
    <x v="0"/>
    <s v="Salinas Pliego"/>
    <s v="Ricardo"/>
    <n v="10900"/>
    <n v="1955"/>
    <n v="10"/>
    <n v="19"/>
    <n v="141.54"/>
    <n v="19910000000000"/>
    <n v="75"/>
    <n v="13.1"/>
    <n v="55.1"/>
    <n v="126014024"/>
    <x v="147"/>
    <d v="1955-10-19T00:00:00"/>
    <d v="2024-07-23T00:00:00"/>
  </r>
  <r>
    <n v="164"/>
    <x v="4"/>
    <x v="151"/>
    <x v="1"/>
    <s v="New York"/>
    <s v="Media"/>
    <x v="4"/>
    <x v="0"/>
    <x v="0"/>
    <s v="Newhouse"/>
    <s v="Donald"/>
    <n v="10700"/>
    <n v="1929"/>
    <n v="8"/>
    <n v="5"/>
    <n v="117.24"/>
    <n v="21427700000000"/>
    <n v="78.5"/>
    <n v="9.6"/>
    <n v="36.6"/>
    <n v="328239523"/>
    <x v="148"/>
    <d v="1929-08-05T00:00:00"/>
    <d v="2024-07-23T00:00:00"/>
  </r>
  <r>
    <n v="165"/>
    <x v="17"/>
    <x v="152"/>
    <x v="1"/>
    <s v="Brookline"/>
    <s v="Manufacturing, New England Patriots"/>
    <x v="17"/>
    <x v="1"/>
    <x v="0"/>
    <s v="Kraft"/>
    <s v="Robert"/>
    <n v="10600"/>
    <n v="1941"/>
    <n v="6"/>
    <n v="5"/>
    <n v="117.24"/>
    <n v="21427700000000"/>
    <n v="78.5"/>
    <n v="9.6"/>
    <n v="36.6"/>
    <n v="328239523"/>
    <x v="149"/>
    <d v="1941-06-05T00:00:00"/>
    <d v="2024-07-23T00:00:00"/>
  </r>
  <r>
    <n v="165"/>
    <x v="7"/>
    <x v="153"/>
    <x v="26"/>
    <s v="Sao Paulo"/>
    <s v="Beer"/>
    <x v="7"/>
    <x v="1"/>
    <x v="0"/>
    <s v="Telles"/>
    <s v="Marcel Herrmann"/>
    <n v="10600"/>
    <n v="1950"/>
    <n v="1"/>
    <n v="1"/>
    <n v="167.4"/>
    <n v="1258286717125"/>
    <n v="75.7"/>
    <n v="14.2"/>
    <n v="65.099999999999994"/>
    <n v="212559417"/>
    <x v="150"/>
    <d v="1950-01-01T00:00:00"/>
    <d v="2024-07-23T00:00:00"/>
  </r>
  <r>
    <n v="167"/>
    <x v="3"/>
    <x v="154"/>
    <x v="16"/>
    <s v="Moscow"/>
    <s v="Gold"/>
    <x v="3"/>
    <x v="1"/>
    <x v="0"/>
    <s v="Kerimov &amp; family"/>
    <s v="Suleiman"/>
    <n v="10500"/>
    <n v="1966"/>
    <n v="3"/>
    <n v="12"/>
    <n v="180.75"/>
    <n v="21427700000000"/>
    <n v="72.7"/>
    <n v="11.4"/>
    <n v="46.2"/>
    <n v="144373535"/>
    <x v="151"/>
    <d v="1966-03-12T00:00:00"/>
    <d v="2024-07-23T00:00:00"/>
  </r>
  <r>
    <n v="167"/>
    <x v="0"/>
    <x v="155"/>
    <x v="5"/>
    <s v="Guangzhou"/>
    <s v="E-commerce"/>
    <x v="0"/>
    <x v="1"/>
    <x v="0"/>
    <s v="Xu"/>
    <s v="Sky"/>
    <n v="10500"/>
    <n v="1984"/>
    <n v="1"/>
    <n v="1"/>
    <n v="125.08"/>
    <n v="21427700000000"/>
    <n v="77"/>
    <n v="9.4"/>
    <n v="59.2"/>
    <n v="1397715000"/>
    <x v="25"/>
    <d v="1984-01-01T00:00:00"/>
    <d v="2024-07-23T00:00:00"/>
  </r>
  <r>
    <n v="167"/>
    <x v="3"/>
    <x v="156"/>
    <x v="15"/>
    <s v="Dubai"/>
    <s v="Cryptocurrency exchange"/>
    <x v="3"/>
    <x v="1"/>
    <x v="0"/>
    <s v="Zhao"/>
    <s v="Changpeng"/>
    <n v="10500"/>
    <n v="1977"/>
    <n v="9"/>
    <n v="10"/>
    <n v="114.52"/>
    <n v="1839758040766"/>
    <n v="77.8"/>
    <n v="0.1"/>
    <n v="15.9"/>
    <n v="9770529"/>
    <x v="152"/>
    <d v="1977-09-10T00:00:00"/>
    <d v="2024-07-23T00:00:00"/>
  </r>
  <r>
    <n v="170"/>
    <x v="3"/>
    <x v="157"/>
    <x v="1"/>
    <s v="Dallas"/>
    <s v="Banks, real estate"/>
    <x v="3"/>
    <x v="1"/>
    <x v="0"/>
    <s v="Beal"/>
    <s v="Andrew"/>
    <n v="10300"/>
    <n v="1952"/>
    <n v="11"/>
    <n v="29"/>
    <n v="117.24"/>
    <n v="1699876578871"/>
    <n v="78.5"/>
    <n v="9.6"/>
    <n v="36.6"/>
    <n v="328239523"/>
    <x v="153"/>
    <d v="1952-11-29T00:00:00"/>
    <d v="2024-07-23T00:00:00"/>
  </r>
  <r>
    <n v="171"/>
    <x v="2"/>
    <x v="158"/>
    <x v="13"/>
    <s v="Sydney"/>
    <s v="Software"/>
    <x v="2"/>
    <x v="1"/>
    <x v="0"/>
    <s v="Cannon-Brookes"/>
    <s v="Mike"/>
    <n v="10200"/>
    <n v="1979"/>
    <n v="11"/>
    <n v="17"/>
    <n v="119.8"/>
    <n v="19910000000000"/>
    <n v="82.7"/>
    <n v="23"/>
    <n v="47.4"/>
    <n v="25766605"/>
    <x v="154"/>
    <d v="1979-11-17T00:00:00"/>
    <d v="2024-07-23T00:00:00"/>
  </r>
  <r>
    <n v="171"/>
    <x v="13"/>
    <x v="159"/>
    <x v="1"/>
    <s v="Bloomington"/>
    <s v="Medical devices"/>
    <x v="13"/>
    <x v="0"/>
    <x v="0"/>
    <s v="Cook"/>
    <s v="Carl"/>
    <n v="10200"/>
    <n v="1962"/>
    <n v="8"/>
    <n v="19"/>
    <n v="117.24"/>
    <n v="421142267938"/>
    <n v="78.5"/>
    <n v="9.6"/>
    <n v="36.6"/>
    <n v="328239523"/>
    <x v="155"/>
    <d v="1962-08-19T00:00:00"/>
    <d v="2024-07-23T00:00:00"/>
  </r>
  <r>
    <n v="171"/>
    <x v="2"/>
    <x v="160"/>
    <x v="1"/>
    <s v="Incline Village"/>
    <s v="Business software"/>
    <x v="2"/>
    <x v="1"/>
    <x v="0"/>
    <s v="Duffield"/>
    <s v="David"/>
    <n v="10200"/>
    <n v="1940"/>
    <n v="9"/>
    <n v="21"/>
    <n v="117.24"/>
    <n v="21427700000000"/>
    <n v="78.5"/>
    <n v="9.6"/>
    <n v="36.6"/>
    <n v="328239523"/>
    <x v="156"/>
    <d v="1940-09-21T00:00:00"/>
    <d v="2024-07-23T00:00:00"/>
  </r>
  <r>
    <n v="171"/>
    <x v="12"/>
    <x v="161"/>
    <x v="1"/>
    <s v="Houston"/>
    <s v="Oil"/>
    <x v="12"/>
    <x v="1"/>
    <x v="0"/>
    <s v="Hildebrand"/>
    <s v="Jeffery"/>
    <n v="10200"/>
    <n v="1959"/>
    <n v="3"/>
    <n v="5"/>
    <n v="117.24"/>
    <n v="1392680589329"/>
    <n v="78.5"/>
    <n v="9.6"/>
    <n v="36.6"/>
    <n v="328239523"/>
    <x v="157"/>
    <d v="1959-03-05T00:00:00"/>
    <d v="2024-07-23T00:00:00"/>
  </r>
  <r>
    <n v="171"/>
    <x v="10"/>
    <x v="162"/>
    <x v="16"/>
    <s v="Magnitogorsk"/>
    <s v="Steel"/>
    <x v="10"/>
    <x v="1"/>
    <x v="0"/>
    <s v="Rashnikov"/>
    <s v="Viktor"/>
    <n v="10200"/>
    <n v="1948"/>
    <n v="10"/>
    <n v="13"/>
    <n v="180.75"/>
    <n v="21427700000000"/>
    <n v="72.7"/>
    <n v="11.4"/>
    <n v="46.2"/>
    <n v="144373535"/>
    <x v="158"/>
    <d v="1948-10-13T00:00:00"/>
    <d v="2024-07-23T00:00:00"/>
  </r>
  <r>
    <n v="171"/>
    <x v="2"/>
    <x v="163"/>
    <x v="21"/>
    <s v="Singapore"/>
    <s v="Facebook"/>
    <x v="2"/>
    <x v="1"/>
    <x v="0"/>
    <s v="Saverin"/>
    <s v="Eduardo"/>
    <n v="10200"/>
    <n v="1982"/>
    <n v="3"/>
    <n v="19"/>
    <n v="114.41"/>
    <n v="21427700000000"/>
    <n v="83.1"/>
    <n v="13.1"/>
    <n v="21"/>
    <n v="5703569"/>
    <x v="159"/>
    <d v="1982-03-19T00:00:00"/>
    <d v="2024-07-23T00:00:00"/>
  </r>
  <r>
    <n v="171"/>
    <x v="1"/>
    <x v="164"/>
    <x v="7"/>
    <s v="Herzogenaurach"/>
    <s v="Auto parts"/>
    <x v="1"/>
    <x v="0"/>
    <x v="0"/>
    <s v="Schaeffler"/>
    <s v="Georg"/>
    <n v="10200"/>
    <n v="1964"/>
    <n v="10"/>
    <n v="19"/>
    <n v="112.85"/>
    <n v="21427700000000"/>
    <n v="80.900000000000006"/>
    <n v="11.5"/>
    <n v="48.8"/>
    <n v="83132799"/>
    <x v="160"/>
    <d v="1964-10-19T00:00:00"/>
    <d v="2024-07-23T00:00:00"/>
  </r>
  <r>
    <n v="171"/>
    <x v="0"/>
    <x v="165"/>
    <x v="1"/>
    <s v="Jackson"/>
    <s v="Walmart"/>
    <x v="0"/>
    <x v="0"/>
    <x v="1"/>
    <s v="Walton"/>
    <s v="Christy"/>
    <n v="10200"/>
    <n v="1949"/>
    <n v="2"/>
    <n v="8"/>
    <n v="117.24"/>
    <n v="1699876578871"/>
    <n v="78.5"/>
    <n v="9.6"/>
    <n v="36.6"/>
    <n v="328239523"/>
    <x v="161"/>
    <d v="1949-02-08T00:00:00"/>
    <d v="2024-07-23T00:00:00"/>
  </r>
  <r>
    <n v="179"/>
    <x v="2"/>
    <x v="166"/>
    <x v="13"/>
    <s v="Sydney"/>
    <s v="Software"/>
    <x v="2"/>
    <x v="1"/>
    <x v="0"/>
    <s v="Farquhar"/>
    <s v="Scott"/>
    <n v="10100"/>
    <n v="1979"/>
    <n v="12"/>
    <n v="17"/>
    <n v="119.8"/>
    <n v="372062527489"/>
    <n v="82.7"/>
    <n v="23"/>
    <n v="47.4"/>
    <n v="25766605"/>
    <x v="162"/>
    <d v="1979-12-17T00:00:00"/>
    <d v="2024-07-23T00:00:00"/>
  </r>
  <r>
    <n v="179"/>
    <x v="6"/>
    <x v="167"/>
    <x v="27"/>
    <s v="Kuala Lumpur"/>
    <s v="Banking, property"/>
    <x v="6"/>
    <x v="0"/>
    <x v="0"/>
    <s v="Quek"/>
    <s v="Leng Chan"/>
    <n v="10100"/>
    <n v="1941"/>
    <n v="8"/>
    <n v="12"/>
    <n v="121.46"/>
    <n v="3845630030824"/>
    <n v="76"/>
    <n v="12"/>
    <n v="38.700000000000003"/>
    <n v="32447385"/>
    <x v="163"/>
    <d v="1941-08-12T00:00:00"/>
    <d v="2024-07-23T00:00:00"/>
  </r>
  <r>
    <n v="179"/>
    <x v="15"/>
    <x v="168"/>
    <x v="5"/>
    <s v="Beijing"/>
    <s v="Real estate"/>
    <x v="15"/>
    <x v="1"/>
    <x v="1"/>
    <s v="Wu"/>
    <s v="Yajun"/>
    <n v="10100"/>
    <n v="1964"/>
    <n v="1"/>
    <n v="1"/>
    <n v="125.08"/>
    <n v="21427700000000"/>
    <n v="77"/>
    <n v="9.4"/>
    <n v="59.2"/>
    <n v="1397715000"/>
    <x v="136"/>
    <d v="1964-01-01T00:00:00"/>
    <d v="2024-07-23T00:00:00"/>
  </r>
  <r>
    <n v="182"/>
    <x v="12"/>
    <x v="169"/>
    <x v="1"/>
    <s v="Midland"/>
    <s v="Oil"/>
    <x v="12"/>
    <x v="1"/>
    <x v="0"/>
    <s v="Stephens"/>
    <s v="Autry"/>
    <n v="10000"/>
    <n v="1938"/>
    <n v="3"/>
    <n v="8"/>
    <n v="117.24"/>
    <n v="1392680589329"/>
    <n v="78.5"/>
    <n v="9.6"/>
    <n v="36.6"/>
    <n v="328239523"/>
    <x v="164"/>
    <d v="1938-03-08T00:00:00"/>
    <d v="2024-07-23T00:00:00"/>
  </r>
  <r>
    <n v="183"/>
    <x v="14"/>
    <x v="170"/>
    <x v="5"/>
    <s v="Shanghai"/>
    <s v="Diversified"/>
    <x v="14"/>
    <x v="1"/>
    <x v="0"/>
    <s v="Liu"/>
    <s v="Yongxing"/>
    <n v="9900"/>
    <n v="1948"/>
    <n v="6"/>
    <n v="1"/>
    <n v="125.08"/>
    <n v="364701517788"/>
    <n v="77"/>
    <n v="9.4"/>
    <n v="59.2"/>
    <n v="1397715000"/>
    <x v="165"/>
    <d v="1948-06-01T00:00:00"/>
    <d v="2024-07-23T00:00:00"/>
  </r>
  <r>
    <n v="184"/>
    <x v="6"/>
    <x v="171"/>
    <x v="15"/>
    <s v="Dubai"/>
    <s v="Infrastructure, commodities"/>
    <x v="6"/>
    <x v="1"/>
    <x v="0"/>
    <s v="Adani"/>
    <s v="Vinod"/>
    <n v="9800"/>
    <n v="1949"/>
    <n v="1"/>
    <n v="10"/>
    <n v="114.52"/>
    <n v="19910000000000"/>
    <n v="77.8"/>
    <n v="0.1"/>
    <n v="15.9"/>
    <n v="9770529"/>
    <x v="166"/>
    <d v="1949-01-10T00:00:00"/>
    <d v="2024-07-23T00:00:00"/>
  </r>
  <r>
    <n v="184"/>
    <x v="0"/>
    <x v="172"/>
    <x v="8"/>
    <s v="Martigny"/>
    <s v="Hermes"/>
    <x v="0"/>
    <x v="0"/>
    <x v="0"/>
    <s v="Puech"/>
    <s v="Nicolas"/>
    <n v="9800"/>
    <n v="1943"/>
    <n v="1"/>
    <n v="29"/>
    <n v="99.55"/>
    <n v="21427700000000"/>
    <n v="83.6"/>
    <n v="10.1"/>
    <n v="28.8"/>
    <n v="8574832"/>
    <x v="167"/>
    <d v="1943-01-29T00:00:00"/>
    <d v="2024-07-23T00:00:00"/>
  </r>
  <r>
    <n v="184"/>
    <x v="8"/>
    <x v="173"/>
    <x v="0"/>
    <s v="Marseille"/>
    <s v="Shipping"/>
    <x v="8"/>
    <x v="0"/>
    <x v="0"/>
    <s v="Saadé"/>
    <s v="Jacques"/>
    <n v="9800"/>
    <n v="1971"/>
    <n v="8"/>
    <n v="10"/>
    <n v="110.05"/>
    <n v="19910000000000"/>
    <n v="82.5"/>
    <n v="24.2"/>
    <n v="60.7"/>
    <n v="67059887"/>
    <x v="168"/>
    <d v="1971-08-10T00:00:00"/>
    <d v="2024-07-23T00:00:00"/>
  </r>
  <r>
    <n v="184"/>
    <x v="8"/>
    <x v="174"/>
    <x v="0"/>
    <s v="Marseille"/>
    <s v="Shipping"/>
    <x v="8"/>
    <x v="0"/>
    <x v="0"/>
    <s v="Saadé"/>
    <s v="Rodolphe"/>
    <n v="9800"/>
    <n v="1970"/>
    <n v="3"/>
    <n v="3"/>
    <n v="110.05"/>
    <n v="421142267938"/>
    <n v="82.5"/>
    <n v="24.2"/>
    <n v="60.7"/>
    <n v="67059887"/>
    <x v="169"/>
    <d v="1970-03-03T00:00:00"/>
    <d v="2024-07-23T00:00:00"/>
  </r>
  <r>
    <n v="184"/>
    <x v="8"/>
    <x v="175"/>
    <x v="0"/>
    <s v="Marseille"/>
    <s v="Shipping"/>
    <x v="8"/>
    <x v="0"/>
    <x v="1"/>
    <s v="Saadé Zeenny"/>
    <s v="Tanya"/>
    <n v="9800"/>
    <n v="1968"/>
    <n v="2"/>
    <n v="1"/>
    <n v="110.05"/>
    <n v="703082435360"/>
    <n v="82.5"/>
    <n v="24.2"/>
    <n v="60.7"/>
    <n v="67059887"/>
    <x v="170"/>
    <d v="1968-02-01T00:00:00"/>
    <d v="2024-07-23T00:00:00"/>
  </r>
  <r>
    <n v="184"/>
    <x v="3"/>
    <x v="176"/>
    <x v="19"/>
    <s v="Stockholm"/>
    <s v="Investments"/>
    <x v="3"/>
    <x v="1"/>
    <x v="0"/>
    <s v="Schorling"/>
    <s v="Melker"/>
    <n v="9800"/>
    <n v="1947"/>
    <n v="5"/>
    <n v="15"/>
    <n v="110.51"/>
    <n v="2715518274227"/>
    <n v="82.5"/>
    <n v="27.9"/>
    <n v="49.1"/>
    <n v="10285453"/>
    <x v="171"/>
    <d v="1947-05-15T00:00:00"/>
    <d v="2024-07-23T00:00:00"/>
  </r>
  <r>
    <n v="190"/>
    <x v="10"/>
    <x v="177"/>
    <x v="16"/>
    <s v="Moscow"/>
    <s v="Fertilizers"/>
    <x v="10"/>
    <x v="1"/>
    <x v="0"/>
    <s v="Guriev &amp; family"/>
    <s v="Andrei"/>
    <n v="9700"/>
    <n v="1960"/>
    <n v="3"/>
    <n v="24"/>
    <n v="180.75"/>
    <n v="2715518274227"/>
    <n v="72.7"/>
    <n v="11.4"/>
    <n v="46.2"/>
    <n v="144373535"/>
    <x v="172"/>
    <d v="1960-03-24T00:00:00"/>
    <d v="2024-07-23T00:00:00"/>
  </r>
  <r>
    <n v="190"/>
    <x v="3"/>
    <x v="178"/>
    <x v="28"/>
    <s v="Seoul"/>
    <s v="Private equity"/>
    <x v="3"/>
    <x v="1"/>
    <x v="0"/>
    <s v="Kim"/>
    <s v="Michael"/>
    <n v="9700"/>
    <n v="1963"/>
    <n v="10"/>
    <n v="1"/>
    <n v="115.16"/>
    <n v="2715518274227"/>
    <n v="82.6"/>
    <n v="15.6"/>
    <n v="33.200000000000003"/>
    <n v="51709098"/>
    <x v="173"/>
    <d v="1963-10-01T00:00:00"/>
    <d v="2024-07-23T00:00:00"/>
  </r>
  <r>
    <n v="190"/>
    <x v="2"/>
    <x v="179"/>
    <x v="5"/>
    <s v="Beijing"/>
    <s v="Smartphones"/>
    <x v="2"/>
    <x v="1"/>
    <x v="0"/>
    <s v="Lei"/>
    <s v="Jun"/>
    <n v="9700"/>
    <n v="1969"/>
    <n v="12"/>
    <n v="16"/>
    <n v="125.08"/>
    <n v="530832908738"/>
    <n v="77"/>
    <n v="9.4"/>
    <n v="59.2"/>
    <n v="1397715000"/>
    <x v="174"/>
    <d v="1969-12-16T00:00:00"/>
    <d v="2024-07-23T00:00:00"/>
  </r>
  <r>
    <n v="190"/>
    <x v="10"/>
    <x v="180"/>
    <x v="7"/>
    <s v="Haiger"/>
    <s v="Manufacturing"/>
    <x v="10"/>
    <x v="0"/>
    <x v="0"/>
    <s v="Loh"/>
    <s v="Friedhelm"/>
    <n v="9700"/>
    <n v="1946"/>
    <n v="8"/>
    <n v="15"/>
    <n v="112.85"/>
    <n v="1699876578871"/>
    <n v="80.900000000000006"/>
    <n v="11.5"/>
    <n v="48.8"/>
    <n v="83132799"/>
    <x v="175"/>
    <d v="1946-08-15T00:00:00"/>
    <d v="2024-07-23T00:00:00"/>
  </r>
  <r>
    <n v="190"/>
    <x v="13"/>
    <x v="181"/>
    <x v="5"/>
    <s v="Lianyungang"/>
    <s v="Pharmaceuticals"/>
    <x v="13"/>
    <x v="1"/>
    <x v="0"/>
    <s v="Sun"/>
    <s v="Piaoyang"/>
    <n v="9700"/>
    <n v="1958"/>
    <n v="9"/>
    <n v="1"/>
    <n v="125.08"/>
    <n v="2029000000000"/>
    <n v="77"/>
    <n v="9.4"/>
    <n v="59.2"/>
    <n v="1397715000"/>
    <x v="176"/>
    <d v="1958-09-01T00:00:00"/>
    <d v="2024-07-23T00:00:00"/>
  </r>
  <r>
    <n v="195"/>
    <x v="2"/>
    <x v="182"/>
    <x v="1"/>
    <s v="Keene"/>
    <s v="Warehouse automation"/>
    <x v="2"/>
    <x v="0"/>
    <x v="0"/>
    <s v="Cohen"/>
    <s v="Rick"/>
    <n v="9600"/>
    <n v="1952"/>
    <n v="7"/>
    <n v="25"/>
    <n v="117.24"/>
    <n v="19910000000000"/>
    <n v="78.5"/>
    <n v="9.6"/>
    <n v="36.6"/>
    <n v="328239523"/>
    <x v="177"/>
    <d v="1952-07-25T00:00:00"/>
    <d v="2024-07-23T00:00:00"/>
  </r>
  <r>
    <n v="195"/>
    <x v="12"/>
    <x v="183"/>
    <x v="5"/>
    <s v="Xingtai"/>
    <s v="Solar panels"/>
    <x v="12"/>
    <x v="1"/>
    <x v="0"/>
    <s v="Jin"/>
    <s v="Baofang"/>
    <n v="9600"/>
    <n v="1952"/>
    <n v="9"/>
    <n v="1"/>
    <n v="125.08"/>
    <n v="3845630030824"/>
    <n v="77"/>
    <n v="9.4"/>
    <n v="59.2"/>
    <n v="1397715000"/>
    <x v="178"/>
    <d v="1952-09-01T00:00:00"/>
    <d v="2024-07-23T00:00:00"/>
  </r>
  <r>
    <n v="195"/>
    <x v="10"/>
    <x v="184"/>
    <x v="5"/>
    <s v="Ningbo"/>
    <s v="Chemicals"/>
    <x v="10"/>
    <x v="1"/>
    <x v="0"/>
    <s v="Luo"/>
    <s v="Liguo"/>
    <n v="9600"/>
    <n v="1956"/>
    <n v="3"/>
    <n v="1"/>
    <n v="125.08"/>
    <n v="19910000000000"/>
    <n v="77"/>
    <n v="9.4"/>
    <n v="59.2"/>
    <n v="1397715000"/>
    <x v="179"/>
    <d v="1956-03-01T00:00:00"/>
    <d v="2024-07-23T00:00:00"/>
  </r>
  <r>
    <n v="195"/>
    <x v="7"/>
    <x v="185"/>
    <x v="1"/>
    <s v="Los Angeles"/>
    <s v="Candy, pet food"/>
    <x v="7"/>
    <x v="0"/>
    <x v="1"/>
    <s v="Mars"/>
    <s v="Marijke"/>
    <n v="9600"/>
    <n v="1964"/>
    <n v="7"/>
    <n v="28"/>
    <n v="117.24"/>
    <n v="19910000000000"/>
    <n v="78.5"/>
    <n v="9.6"/>
    <n v="36.6"/>
    <n v="328239523"/>
    <x v="180"/>
    <d v="1964-07-28T00:00:00"/>
    <d v="2024-07-23T00:00:00"/>
  </r>
  <r>
    <n v="195"/>
    <x v="7"/>
    <x v="186"/>
    <x v="1"/>
    <s v="Alexandria"/>
    <s v="Candy, pet food"/>
    <x v="7"/>
    <x v="0"/>
    <x v="1"/>
    <s v="Mars"/>
    <s v="Pamela"/>
    <n v="9600"/>
    <n v="1960"/>
    <n v="8"/>
    <n v="1"/>
    <n v="117.24"/>
    <n v="19910000000000"/>
    <n v="78.5"/>
    <n v="9.6"/>
    <n v="36.6"/>
    <n v="328239523"/>
    <x v="181"/>
    <d v="1960-08-01T00:00:00"/>
    <d v="2024-07-23T00:00:00"/>
  </r>
  <r>
    <n v="195"/>
    <x v="7"/>
    <x v="187"/>
    <x v="1"/>
    <s v="New York"/>
    <s v="Candy, pet food"/>
    <x v="7"/>
    <x v="0"/>
    <x v="1"/>
    <s v="Mars"/>
    <s v="Valerie"/>
    <n v="9600"/>
    <n v="1959"/>
    <n v="1"/>
    <n v="26"/>
    <n v="117.24"/>
    <n v="21427700000000"/>
    <n v="78.5"/>
    <n v="9.6"/>
    <n v="36.6"/>
    <n v="328239523"/>
    <x v="182"/>
    <d v="1959-01-26T00:00:00"/>
    <d v="2024-07-23T00:00:00"/>
  </r>
  <r>
    <n v="195"/>
    <x v="7"/>
    <x v="188"/>
    <x v="1"/>
    <s v="Philadelphia"/>
    <s v="Candy, pet food"/>
    <x v="7"/>
    <x v="0"/>
    <x v="1"/>
    <s v="Mars"/>
    <s v="Victoria"/>
    <n v="9600"/>
    <n v="1956"/>
    <n v="12"/>
    <n v="15"/>
    <n v="117.24"/>
    <n v="19910000000000"/>
    <n v="78.5"/>
    <n v="9.6"/>
    <n v="36.6"/>
    <n v="328239523"/>
    <x v="183"/>
    <d v="1956-12-15T00:00:00"/>
    <d v="2024-07-23T00:00:00"/>
  </r>
  <r>
    <n v="202"/>
    <x v="3"/>
    <x v="189"/>
    <x v="0"/>
    <s v="Paris"/>
    <s v="Investments"/>
    <x v="3"/>
    <x v="0"/>
    <x v="0"/>
    <s v="Bolloré"/>
    <s v="Vincent"/>
    <n v="9500"/>
    <n v="1952"/>
    <n v="4"/>
    <n v="1"/>
    <n v="110.05"/>
    <n v="19910000000000"/>
    <n v="82.5"/>
    <n v="24.2"/>
    <n v="60.7"/>
    <n v="67059887"/>
    <x v="184"/>
    <d v="1952-04-01T00:00:00"/>
    <d v="2024-07-23T00:00:00"/>
  </r>
  <r>
    <n v="202"/>
    <x v="6"/>
    <x v="190"/>
    <x v="6"/>
    <s v="Vancouver"/>
    <s v="Diversified"/>
    <x v="6"/>
    <x v="1"/>
    <x v="0"/>
    <s v="Pattison"/>
    <s v="Jim"/>
    <n v="9500"/>
    <n v="1928"/>
    <n v="10"/>
    <n v="1"/>
    <n v="116.76"/>
    <n v="21427700000000"/>
    <n v="81.900000000000006"/>
    <n v="12.8"/>
    <n v="24.5"/>
    <n v="36991981"/>
    <x v="185"/>
    <d v="1928-10-01T00:00:00"/>
    <d v="2024-07-23T00:00:00"/>
  </r>
  <r>
    <n v="204"/>
    <x v="13"/>
    <x v="191"/>
    <x v="8"/>
    <s v="Gstaad"/>
    <s v="Biotech, investments"/>
    <x v="13"/>
    <x v="0"/>
    <x v="0"/>
    <s v="Bertarelli"/>
    <s v="Ernesto"/>
    <n v="9400"/>
    <n v="1965"/>
    <n v="9"/>
    <n v="22"/>
    <n v="99.55"/>
    <n v="21427700000000"/>
    <n v="83.6"/>
    <n v="10.1"/>
    <n v="28.8"/>
    <n v="8574832"/>
    <x v="186"/>
    <d v="1965-09-22T00:00:00"/>
    <d v="2024-07-23T00:00:00"/>
  </r>
  <r>
    <n v="204"/>
    <x v="2"/>
    <x v="192"/>
    <x v="5"/>
    <s v="Beijing"/>
    <s v="Food delivery"/>
    <x v="2"/>
    <x v="1"/>
    <x v="0"/>
    <s v="Wang"/>
    <s v="Xing"/>
    <n v="9400"/>
    <n v="1979"/>
    <n v="2"/>
    <n v="18"/>
    <n v="125.08"/>
    <n v="21427700000000"/>
    <n v="77"/>
    <n v="9.4"/>
    <n v="59.2"/>
    <n v="1397715000"/>
    <x v="187"/>
    <d v="1979-02-18T00:00:00"/>
    <d v="2024-07-23T00:00:00"/>
  </r>
  <r>
    <n v="206"/>
    <x v="2"/>
    <x v="193"/>
    <x v="1"/>
    <s v="San Francisco"/>
    <s v="Airbnb"/>
    <x v="2"/>
    <x v="1"/>
    <x v="0"/>
    <s v="Chesky"/>
    <s v="Brian"/>
    <n v="9300"/>
    <n v="1981"/>
    <n v="8"/>
    <n v="29"/>
    <n v="117.24"/>
    <n v="21427700000000"/>
    <n v="78.5"/>
    <n v="9.6"/>
    <n v="36.6"/>
    <n v="328239523"/>
    <x v="188"/>
    <d v="1981-08-29T00:00:00"/>
    <d v="2024-07-23T00:00:00"/>
  </r>
  <r>
    <n v="206"/>
    <x v="10"/>
    <x v="194"/>
    <x v="12"/>
    <s v="Gloucestershire"/>
    <s v="Vacuums"/>
    <x v="10"/>
    <x v="1"/>
    <x v="0"/>
    <s v="Dyson"/>
    <s v="James"/>
    <n v="9300"/>
    <n v="1947"/>
    <n v="5"/>
    <n v="2"/>
    <n v="119.62"/>
    <n v="2715518274227"/>
    <n v="81.3"/>
    <n v="25.5"/>
    <n v="30.6"/>
    <n v="66834405"/>
    <x v="189"/>
    <d v="1947-05-02T00:00:00"/>
    <d v="2024-07-23T00:00:00"/>
  </r>
  <r>
    <n v="208"/>
    <x v="6"/>
    <x v="195"/>
    <x v="16"/>
    <s v="Moscow"/>
    <s v="Steel, investments"/>
    <x v="6"/>
    <x v="1"/>
    <x v="0"/>
    <s v="Abramovich"/>
    <s v="Roman"/>
    <n v="9200"/>
    <n v="1966"/>
    <n v="10"/>
    <n v="24"/>
    <n v="180.75"/>
    <n v="1736425629520"/>
    <n v="72.7"/>
    <n v="11.4"/>
    <n v="46.2"/>
    <n v="144373535"/>
    <x v="190"/>
    <d v="1966-10-24T00:00:00"/>
    <d v="2024-07-23T00:00:00"/>
  </r>
  <r>
    <n v="208"/>
    <x v="6"/>
    <x v="196"/>
    <x v="19"/>
    <s v="Stockholm"/>
    <s v="Diversified"/>
    <x v="6"/>
    <x v="0"/>
    <x v="1"/>
    <s v="Ax:son Johnson"/>
    <s v="Antonia"/>
    <n v="9200"/>
    <n v="1943"/>
    <n v="9"/>
    <n v="6"/>
    <n v="110.51"/>
    <n v="703082435360"/>
    <n v="82.5"/>
    <n v="27.9"/>
    <n v="49.1"/>
    <n v="10285453"/>
    <x v="191"/>
    <d v="1943-09-06T00:00:00"/>
    <d v="2024-07-23T00:00:00"/>
  </r>
  <r>
    <n v="208"/>
    <x v="12"/>
    <x v="197"/>
    <x v="18"/>
    <s v="Prague"/>
    <s v="Energy, investments"/>
    <x v="12"/>
    <x v="1"/>
    <x v="0"/>
    <s v="Kretinsky"/>
    <s v="Daniel"/>
    <n v="9200"/>
    <n v="1975"/>
    <n v="7"/>
    <n v="9"/>
    <n v="116.48"/>
    <n v="19910000000000"/>
    <n v="79"/>
    <n v="14.9"/>
    <n v="46.1"/>
    <n v="10669709"/>
    <x v="192"/>
    <d v="1975-07-09T00:00:00"/>
    <d v="2024-07-23T00:00:00"/>
  </r>
  <r>
    <n v="208"/>
    <x v="4"/>
    <x v="198"/>
    <x v="1"/>
    <s v="Elizabeth"/>
    <s v="Cable television"/>
    <x v="4"/>
    <x v="1"/>
    <x v="0"/>
    <s v="Malone"/>
    <s v="John"/>
    <n v="9200"/>
    <n v="1941"/>
    <n v="3"/>
    <n v="7"/>
    <n v="117.24"/>
    <n v="21427700000000"/>
    <n v="78.5"/>
    <n v="9.6"/>
    <n v="36.6"/>
    <n v="328239523"/>
    <x v="193"/>
    <d v="1941-03-07T00:00:00"/>
    <d v="2024-07-23T00:00:00"/>
  </r>
  <r>
    <n v="208"/>
    <x v="2"/>
    <x v="199"/>
    <x v="3"/>
    <s v="Bangalore"/>
    <s v="Software services"/>
    <x v="2"/>
    <x v="0"/>
    <x v="0"/>
    <s v="Premji"/>
    <s v="Azim"/>
    <n v="9200"/>
    <n v="1945"/>
    <n v="7"/>
    <n v="24"/>
    <n v="180.44"/>
    <n v="2827113184696"/>
    <n v="69.400000000000006"/>
    <n v="11.2"/>
    <n v="49.7"/>
    <n v="1366417754"/>
    <x v="194"/>
    <d v="1945-07-24T00:00:00"/>
    <d v="2024-07-23T00:00:00"/>
  </r>
  <r>
    <n v="208"/>
    <x v="3"/>
    <x v="200"/>
    <x v="1"/>
    <s v="Woodside"/>
    <s v="Discount brokerage"/>
    <x v="3"/>
    <x v="1"/>
    <x v="0"/>
    <s v="Schwab"/>
    <s v="Charles"/>
    <n v="9200"/>
    <n v="1937"/>
    <n v="7"/>
    <n v="29"/>
    <n v="117.24"/>
    <n v="1699876578871"/>
    <n v="78.5"/>
    <n v="9.6"/>
    <n v="36.6"/>
    <n v="328239523"/>
    <x v="195"/>
    <d v="1937-07-29T00:00:00"/>
    <d v="2024-07-23T00:00:00"/>
  </r>
  <r>
    <n v="208"/>
    <x v="0"/>
    <x v="201"/>
    <x v="1"/>
    <s v="Beverly Hills"/>
    <s v="Hardware stores"/>
    <x v="0"/>
    <x v="1"/>
    <x v="0"/>
    <s v="Smidt"/>
    <s v="Eric"/>
    <n v="9200"/>
    <n v="1960"/>
    <n v="1"/>
    <n v="1"/>
    <n v="117.24"/>
    <n v="530832908738"/>
    <n v="78.5"/>
    <n v="9.6"/>
    <n v="36.6"/>
    <n v="328239523"/>
    <x v="196"/>
    <d v="1960-01-01T00:00:00"/>
    <d v="2024-07-23T00:00:00"/>
  </r>
  <r>
    <n v="215"/>
    <x v="2"/>
    <x v="202"/>
    <x v="1"/>
    <s v="Palo Alto"/>
    <s v="Google"/>
    <x v="2"/>
    <x v="1"/>
    <x v="0"/>
    <s v="Cheriton"/>
    <s v="David"/>
    <n v="9000"/>
    <n v="1951"/>
    <n v="3"/>
    <n v="29"/>
    <n v="117.24"/>
    <n v="246489245495"/>
    <n v="78.5"/>
    <n v="9.6"/>
    <n v="36.6"/>
    <n v="328239523"/>
    <x v="197"/>
    <d v="1951-03-29T00:00:00"/>
    <d v="2024-07-23T00:00:00"/>
  </r>
  <r>
    <n v="215"/>
    <x v="11"/>
    <x v="203"/>
    <x v="8"/>
    <s v="Ruschlikon"/>
    <s v="Mining"/>
    <x v="11"/>
    <x v="1"/>
    <x v="0"/>
    <s v="Glasenberg"/>
    <s v="Ivan"/>
    <n v="9000"/>
    <n v="1957"/>
    <n v="1"/>
    <n v="7"/>
    <n v="99.55"/>
    <n v="21427700000000"/>
    <n v="83.6"/>
    <n v="10.1"/>
    <n v="28.8"/>
    <n v="8574832"/>
    <x v="198"/>
    <d v="1957-01-07T00:00:00"/>
    <d v="2024-07-23T00:00:00"/>
  </r>
  <r>
    <n v="215"/>
    <x v="15"/>
    <x v="204"/>
    <x v="7"/>
    <s v="Hamburg"/>
    <s v="Real estate"/>
    <x v="15"/>
    <x v="0"/>
    <x v="0"/>
    <s v="Otto"/>
    <s v="Alexander"/>
    <n v="9000"/>
    <n v="1967"/>
    <n v="7"/>
    <n v="7"/>
    <n v="112.85"/>
    <n v="2611000000000"/>
    <n v="80.900000000000006"/>
    <n v="11.5"/>
    <n v="48.8"/>
    <n v="83132799"/>
    <x v="199"/>
    <d v="1967-07-07T00:00:00"/>
    <d v="2024-07-23T00:00:00"/>
  </r>
  <r>
    <n v="215"/>
    <x v="7"/>
    <x v="205"/>
    <x v="6"/>
    <s v="Vancouver"/>
    <s v="Alcoholic beverages"/>
    <x v="7"/>
    <x v="1"/>
    <x v="0"/>
    <s v="von Mandl"/>
    <s v="Anthony"/>
    <n v="9000"/>
    <n v="1950"/>
    <n v="3"/>
    <n v="10"/>
    <n v="116.76"/>
    <n v="21427700000000"/>
    <n v="81.900000000000006"/>
    <n v="12.8"/>
    <n v="24.5"/>
    <n v="36991981"/>
    <x v="200"/>
    <d v="1950-03-10T00:00:00"/>
    <d v="2024-07-23T00:00:00"/>
  </r>
  <r>
    <n v="215"/>
    <x v="10"/>
    <x v="206"/>
    <x v="5"/>
    <s v="Changzhou"/>
    <s v="Hydraulic machinery"/>
    <x v="10"/>
    <x v="1"/>
    <x v="0"/>
    <s v="Wang"/>
    <s v="Liping"/>
    <n v="9000"/>
    <n v="1966"/>
    <n v="2"/>
    <n v="24"/>
    <n v="125.08"/>
    <n v="21427700000000"/>
    <n v="77"/>
    <n v="9.4"/>
    <n v="59.2"/>
    <n v="1397715000"/>
    <x v="201"/>
    <d v="1966-02-24T00:00:00"/>
    <d v="2024-07-23T00:00:00"/>
  </r>
  <r>
    <n v="220"/>
    <x v="7"/>
    <x v="207"/>
    <x v="12"/>
    <s v="London"/>
    <s v="Packaging"/>
    <x v="7"/>
    <x v="0"/>
    <x v="0"/>
    <s v="Rausing"/>
    <s v="Finn"/>
    <n v="8900"/>
    <n v="1955"/>
    <n v="1"/>
    <n v="1"/>
    <n v="119.62"/>
    <n v="21427700000000"/>
    <n v="81.3"/>
    <n v="25.5"/>
    <n v="30.6"/>
    <n v="66834405"/>
    <x v="105"/>
    <d v="1955-01-01T00:00:00"/>
    <d v="2024-07-23T00:00:00"/>
  </r>
  <r>
    <n v="220"/>
    <x v="7"/>
    <x v="208"/>
    <x v="12"/>
    <s v="Surrey"/>
    <s v="Packaging"/>
    <x v="7"/>
    <x v="0"/>
    <x v="0"/>
    <s v="Rausing"/>
    <s v="Jorn"/>
    <n v="8900"/>
    <n v="1960"/>
    <n v="1"/>
    <n v="1"/>
    <n v="119.62"/>
    <n v="703082435360"/>
    <n v="81.3"/>
    <n v="25.5"/>
    <n v="30.6"/>
    <n v="66834405"/>
    <x v="196"/>
    <d v="1960-01-01T00:00:00"/>
    <d v="2024-07-23T00:00:00"/>
  </r>
  <r>
    <n v="220"/>
    <x v="7"/>
    <x v="209"/>
    <x v="12"/>
    <s v="Newmarket"/>
    <s v="Packaging"/>
    <x v="7"/>
    <x v="0"/>
    <x v="1"/>
    <s v="Rausing"/>
    <s v="Kirsten"/>
    <n v="8900"/>
    <n v="1952"/>
    <n v="6"/>
    <n v="6"/>
    <n v="119.62"/>
    <n v="3845630030824"/>
    <n v="81.3"/>
    <n v="25.5"/>
    <n v="30.6"/>
    <n v="66834405"/>
    <x v="202"/>
    <d v="1952-06-06T00:00:00"/>
    <d v="2024-07-23T00:00:00"/>
  </r>
  <r>
    <n v="223"/>
    <x v="0"/>
    <x v="210"/>
    <x v="16"/>
    <s v="Moscow region"/>
    <s v="Ecommerce"/>
    <x v="0"/>
    <x v="1"/>
    <x v="1"/>
    <s v="Bakalchuk"/>
    <s v="Tatyana"/>
    <n v="8800"/>
    <n v="1975"/>
    <n v="10"/>
    <n v="16"/>
    <n v="180.75"/>
    <n v="1736425629520"/>
    <n v="72.7"/>
    <n v="11.4"/>
    <n v="46.2"/>
    <n v="144373535"/>
    <x v="203"/>
    <d v="1975-10-16T00:00:00"/>
    <d v="2024-07-23T00:00:00"/>
  </r>
  <r>
    <n v="223"/>
    <x v="2"/>
    <x v="211"/>
    <x v="1"/>
    <s v="Woodside"/>
    <s v="Venture capital"/>
    <x v="2"/>
    <x v="1"/>
    <x v="0"/>
    <s v="Doerr"/>
    <s v="John"/>
    <n v="8800"/>
    <n v="1951"/>
    <n v="6"/>
    <n v="29"/>
    <n v="117.24"/>
    <n v="19910000000000"/>
    <n v="78.5"/>
    <n v="9.6"/>
    <n v="36.6"/>
    <n v="328239523"/>
    <x v="204"/>
    <d v="1951-06-29T00:00:00"/>
    <d v="2024-07-23T00:00:00"/>
  </r>
  <r>
    <n v="223"/>
    <x v="2"/>
    <x v="212"/>
    <x v="5"/>
    <s v="Beijing"/>
    <s v="E-commerce"/>
    <x v="2"/>
    <x v="1"/>
    <x v="0"/>
    <s v="Liu"/>
    <s v="Richard"/>
    <n v="8800"/>
    <n v="1974"/>
    <n v="3"/>
    <n v="10"/>
    <n v="125.08"/>
    <n v="2827113184696"/>
    <n v="77"/>
    <n v="9.4"/>
    <n v="59.2"/>
    <n v="1397715000"/>
    <x v="205"/>
    <d v="1974-03-10T00:00:00"/>
    <d v="2024-07-23T00:00:00"/>
  </r>
  <r>
    <n v="223"/>
    <x v="2"/>
    <x v="213"/>
    <x v="1"/>
    <s v="San Francisco"/>
    <s v="Facebook"/>
    <x v="2"/>
    <x v="1"/>
    <x v="0"/>
    <s v="Moskovitz"/>
    <s v="Dustin"/>
    <n v="8800"/>
    <n v="1984"/>
    <n v="5"/>
    <n v="22"/>
    <n v="117.24"/>
    <n v="2827113184696"/>
    <n v="78.5"/>
    <n v="9.6"/>
    <n v="36.6"/>
    <n v="328239523"/>
    <x v="206"/>
    <d v="1984-05-22T00:00:00"/>
    <d v="2024-07-23T00:00:00"/>
  </r>
  <r>
    <n v="223"/>
    <x v="2"/>
    <x v="214"/>
    <x v="1"/>
    <s v="Honolulu"/>
    <s v="EBay, PayPal"/>
    <x v="2"/>
    <x v="1"/>
    <x v="0"/>
    <s v="Omidyar"/>
    <s v="Pierre"/>
    <n v="8800"/>
    <n v="1967"/>
    <n v="6"/>
    <n v="21"/>
    <n v="117.24"/>
    <n v="2827113184696"/>
    <n v="78.5"/>
    <n v="9.6"/>
    <n v="36.6"/>
    <n v="328239523"/>
    <x v="207"/>
    <d v="1967-06-21T00:00:00"/>
    <d v="2024-07-23T00:00:00"/>
  </r>
  <r>
    <n v="223"/>
    <x v="12"/>
    <x v="215"/>
    <x v="5"/>
    <s v="Ningde"/>
    <s v="Batteries"/>
    <x v="12"/>
    <x v="1"/>
    <x v="0"/>
    <s v="Pei"/>
    <s v="Zhenhua"/>
    <n v="8800"/>
    <n v="1959"/>
    <n v="1"/>
    <n v="1"/>
    <n v="125.08"/>
    <n v="1699876578871"/>
    <n v="77"/>
    <n v="9.4"/>
    <n v="59.2"/>
    <n v="1397715000"/>
    <x v="208"/>
    <d v="1959-01-01T00:00:00"/>
    <d v="2024-07-23T00:00:00"/>
  </r>
  <r>
    <n v="223"/>
    <x v="12"/>
    <x v="216"/>
    <x v="12"/>
    <s v="London"/>
    <s v="Oil"/>
    <x v="12"/>
    <x v="0"/>
    <x v="1"/>
    <s v="Perrodo"/>
    <s v="Carrie"/>
    <n v="8800"/>
    <n v="1951"/>
    <n v="1"/>
    <n v="1"/>
    <n v="119.62"/>
    <n v="21427700000000"/>
    <n v="81.3"/>
    <n v="25.5"/>
    <n v="30.6"/>
    <n v="66834405"/>
    <x v="96"/>
    <d v="1951-01-01T00:00:00"/>
    <d v="2024-07-23T00:00:00"/>
  </r>
  <r>
    <n v="230"/>
    <x v="10"/>
    <x v="217"/>
    <x v="5"/>
    <s v="Wujiang"/>
    <s v="Chemicals"/>
    <x v="10"/>
    <x v="1"/>
    <x v="0"/>
    <s v="Chen"/>
    <s v="Jianhua"/>
    <n v="8700"/>
    <n v="1971"/>
    <n v="1"/>
    <n v="1"/>
    <n v="125.08"/>
    <n v="19910000000000"/>
    <n v="77"/>
    <n v="9.4"/>
    <n v="59.2"/>
    <n v="1397715000"/>
    <x v="209"/>
    <d v="1971-01-01T00:00:00"/>
    <d v="2024-07-23T00:00:00"/>
  </r>
  <r>
    <n v="230"/>
    <x v="0"/>
    <x v="218"/>
    <x v="7"/>
    <s v="Hamburg"/>
    <s v="Retail, real estate"/>
    <x v="0"/>
    <x v="0"/>
    <x v="0"/>
    <s v="Otto"/>
    <s v="Michael"/>
    <n v="8700"/>
    <n v="1943"/>
    <n v="4"/>
    <n v="12"/>
    <n v="112.85"/>
    <n v="21427700000000"/>
    <n v="80.900000000000006"/>
    <n v="11.5"/>
    <n v="48.8"/>
    <n v="83132799"/>
    <x v="210"/>
    <d v="1943-04-12T00:00:00"/>
    <d v="2024-07-23T00:00:00"/>
  </r>
  <r>
    <n v="232"/>
    <x v="3"/>
    <x v="219"/>
    <x v="1"/>
    <s v="New York"/>
    <s v="Private equity"/>
    <x v="3"/>
    <x v="1"/>
    <x v="0"/>
    <s v="Black"/>
    <s v="Leon"/>
    <n v="8600"/>
    <n v="1951"/>
    <n v="7"/>
    <n v="31"/>
    <n v="117.24"/>
    <n v="21427700000000"/>
    <n v="78.5"/>
    <n v="9.6"/>
    <n v="36.6"/>
    <n v="328239523"/>
    <x v="211"/>
    <d v="1951-07-31T00:00:00"/>
    <d v="2024-07-23T00:00:00"/>
  </r>
  <r>
    <n v="232"/>
    <x v="3"/>
    <x v="220"/>
    <x v="29"/>
    <s v="Auckland"/>
    <s v="Investments"/>
    <x v="3"/>
    <x v="1"/>
    <x v="0"/>
    <s v="Hart"/>
    <s v="Graeme"/>
    <n v="8600"/>
    <n v="1955"/>
    <n v="6"/>
    <n v="6"/>
    <n v="114.24"/>
    <n v="19910000000000"/>
    <n v="81.900000000000006"/>
    <n v="29"/>
    <n v="34.6"/>
    <n v="4841000"/>
    <x v="212"/>
    <d v="1955-06-06T00:00:00"/>
    <d v="2024-07-23T00:00:00"/>
  </r>
  <r>
    <n v="232"/>
    <x v="7"/>
    <x v="221"/>
    <x v="3"/>
    <s v="Delhi"/>
    <s v="Soft drinks, fast food"/>
    <x v="7"/>
    <x v="0"/>
    <x v="0"/>
    <s v="Jaipuria"/>
    <s v="Ravi"/>
    <n v="8600"/>
    <n v="1954"/>
    <n v="11"/>
    <n v="28"/>
    <n v="180.44"/>
    <n v="2827113184696"/>
    <n v="69.400000000000006"/>
    <n v="11.2"/>
    <n v="49.7"/>
    <n v="1366417754"/>
    <x v="213"/>
    <d v="1954-11-28T00:00:00"/>
    <d v="2024-07-23T00:00:00"/>
  </r>
  <r>
    <n v="232"/>
    <x v="2"/>
    <x v="222"/>
    <x v="7"/>
    <s v="Heidelberg"/>
    <s v="Software"/>
    <x v="2"/>
    <x v="1"/>
    <x v="0"/>
    <s v="Plattner"/>
    <s v="Hasso"/>
    <n v="8600"/>
    <n v="1944"/>
    <n v="1"/>
    <n v="21"/>
    <n v="112.85"/>
    <n v="19910000000000"/>
    <n v="80.900000000000006"/>
    <n v="11.5"/>
    <n v="48.8"/>
    <n v="83132799"/>
    <x v="214"/>
    <d v="1944-01-21T00:00:00"/>
    <d v="2024-07-23T00:00:00"/>
  </r>
  <r>
    <n v="232"/>
    <x v="7"/>
    <x v="223"/>
    <x v="8"/>
    <s v="St. Gallen"/>
    <s v="Beer"/>
    <x v="7"/>
    <x v="1"/>
    <x v="0"/>
    <s v="Sicupira"/>
    <s v="Carlos Alberto"/>
    <n v="8600"/>
    <n v="1948"/>
    <n v="1"/>
    <n v="1"/>
    <n v="99.55"/>
    <n v="3845630030824"/>
    <n v="83.6"/>
    <n v="10.1"/>
    <n v="28.8"/>
    <n v="8574832"/>
    <x v="215"/>
    <d v="1948-01-01T00:00:00"/>
    <d v="2024-07-23T00:00:00"/>
  </r>
  <r>
    <n v="232"/>
    <x v="15"/>
    <x v="224"/>
    <x v="30"/>
    <s v="Manila"/>
    <s v="Real estate"/>
    <x v="15"/>
    <x v="1"/>
    <x v="0"/>
    <s v="Villar"/>
    <s v="Manuel"/>
    <n v="8600"/>
    <n v="1949"/>
    <n v="12"/>
    <n v="13"/>
    <n v="129.61000000000001"/>
    <n v="21427700000000"/>
    <n v="71.099999999999994"/>
    <n v="14"/>
    <n v="43.1"/>
    <n v="108116615"/>
    <x v="216"/>
    <d v="1949-12-13T00:00:00"/>
    <d v="2024-07-23T00:00:00"/>
  </r>
  <r>
    <n v="232"/>
    <x v="2"/>
    <x v="225"/>
    <x v="1"/>
    <s v="Palo Alto"/>
    <s v="Google"/>
    <x v="2"/>
    <x v="1"/>
    <x v="0"/>
    <s v="von Bechtolsheim"/>
    <s v="Andreas"/>
    <n v="8600"/>
    <n v="1955"/>
    <n v="9"/>
    <n v="30"/>
    <n v="117.24"/>
    <n v="206928765544"/>
    <n v="78.5"/>
    <n v="9.6"/>
    <n v="36.6"/>
    <n v="328239523"/>
    <x v="217"/>
    <d v="1955-09-30T00:00:00"/>
    <d v="2024-07-23T00:00:00"/>
  </r>
  <r>
    <n v="239"/>
    <x v="3"/>
    <x v="226"/>
    <x v="1"/>
    <s v="New York"/>
    <s v="Investments"/>
    <x v="3"/>
    <x v="1"/>
    <x v="0"/>
    <s v="Coleman"/>
    <s v="Chase"/>
    <n v="8500"/>
    <n v="1975"/>
    <n v="6"/>
    <n v="21"/>
    <n v="117.24"/>
    <n v="2611000000000"/>
    <n v="78.5"/>
    <n v="9.6"/>
    <n v="36.6"/>
    <n v="328239523"/>
    <x v="218"/>
    <d v="1975-06-21T00:00:00"/>
    <d v="2024-07-23T00:00:00"/>
  </r>
  <r>
    <n v="239"/>
    <x v="0"/>
    <x v="227"/>
    <x v="1"/>
    <s v="Electra"/>
    <s v="Walmart"/>
    <x v="0"/>
    <x v="0"/>
    <x v="1"/>
    <s v="Kroenke"/>
    <s v="Ann Walton"/>
    <n v="8500"/>
    <n v="1948"/>
    <n v="12"/>
    <n v="18"/>
    <n v="117.24"/>
    <n v="3845630030824"/>
    <n v="78.5"/>
    <n v="9.6"/>
    <n v="36.6"/>
    <n v="328239523"/>
    <x v="219"/>
    <d v="1948-12-18T00:00:00"/>
    <d v="2024-07-23T00:00:00"/>
  </r>
  <r>
    <n v="239"/>
    <x v="10"/>
    <x v="228"/>
    <x v="5"/>
    <s v="Xi'an"/>
    <s v="Solar wafers and modules"/>
    <x v="10"/>
    <x v="1"/>
    <x v="0"/>
    <s v="Li"/>
    <s v="Zhenguo"/>
    <n v="8500"/>
    <n v="1968"/>
    <n v="1"/>
    <n v="1"/>
    <n v="125.08"/>
    <n v="703082435360"/>
    <n v="77"/>
    <n v="9.4"/>
    <n v="59.2"/>
    <n v="1397715000"/>
    <x v="220"/>
    <d v="1968-01-01T00:00:00"/>
    <d v="2024-07-23T00:00:00"/>
  </r>
  <r>
    <n v="242"/>
    <x v="4"/>
    <x v="229"/>
    <x v="1"/>
    <s v="Atlanta"/>
    <s v="Media, automotive"/>
    <x v="4"/>
    <x v="0"/>
    <x v="0"/>
    <s v="Kennedy"/>
    <s v="Jim"/>
    <n v="8400"/>
    <n v="1947"/>
    <n v="11"/>
    <n v="29"/>
    <n v="117.24"/>
    <n v="376795508680"/>
    <n v="78.5"/>
    <n v="9.6"/>
    <n v="36.6"/>
    <n v="328239523"/>
    <x v="221"/>
    <d v="1947-11-29T00:00:00"/>
    <d v="2024-07-23T00:00:00"/>
  </r>
  <r>
    <n v="242"/>
    <x v="11"/>
    <x v="230"/>
    <x v="25"/>
    <s v="Johannesburg"/>
    <s v="Diamonds"/>
    <x v="11"/>
    <x v="0"/>
    <x v="0"/>
    <s v="Oppenheimer"/>
    <s v="Nicky"/>
    <n v="8400"/>
    <n v="1945"/>
    <n v="6"/>
    <n v="8"/>
    <n v="158.93"/>
    <n v="21427700000000"/>
    <n v="63.9"/>
    <n v="27.5"/>
    <n v="29.2"/>
    <n v="58558270"/>
    <x v="222"/>
    <d v="1945-06-08T00:00:00"/>
    <d v="2024-07-23T00:00:00"/>
  </r>
  <r>
    <n v="242"/>
    <x v="4"/>
    <x v="231"/>
    <x v="13"/>
    <s v="New South Wales"/>
    <s v="Media, automotive"/>
    <x v="4"/>
    <x v="0"/>
    <x v="1"/>
    <s v="Parry-Okeden"/>
    <s v="Blair"/>
    <n v="8400"/>
    <n v="1950"/>
    <n v="5"/>
    <n v="21"/>
    <n v="119.8"/>
    <n v="21427700000000"/>
    <n v="82.7"/>
    <n v="23"/>
    <n v="47.4"/>
    <n v="25766605"/>
    <x v="223"/>
    <d v="1950-05-21T00:00:00"/>
    <d v="2024-07-23T00:00:00"/>
  </r>
  <r>
    <n v="242"/>
    <x v="11"/>
    <x v="232"/>
    <x v="5"/>
    <s v="Binzhou"/>
    <s v="Aluminum products"/>
    <x v="11"/>
    <x v="0"/>
    <x v="1"/>
    <s v="Zheng"/>
    <s v="Shuliang"/>
    <n v="8400"/>
    <n v="1946"/>
    <n v="1"/>
    <n v="1"/>
    <n v="125.08"/>
    <n v="21427700000000"/>
    <n v="77"/>
    <n v="9.4"/>
    <n v="59.2"/>
    <n v="1397715000"/>
    <x v="224"/>
    <d v="1946-01-01T00:00:00"/>
    <d v="2024-07-23T00:00:00"/>
  </r>
  <r>
    <n v="246"/>
    <x v="0"/>
    <x v="233"/>
    <x v="1"/>
    <s v="Springfield"/>
    <s v="Sporting goods retail"/>
    <x v="0"/>
    <x v="1"/>
    <x v="0"/>
    <s v="Morris"/>
    <s v="John"/>
    <n v="8300"/>
    <n v="1948"/>
    <n v="3"/>
    <n v="19"/>
    <n v="117.24"/>
    <n v="19910000000000"/>
    <n v="78.5"/>
    <n v="9.6"/>
    <n v="36.6"/>
    <n v="328239523"/>
    <x v="225"/>
    <d v="1948-03-19T00:00:00"/>
    <d v="2024-07-23T00:00:00"/>
  </r>
  <r>
    <n v="249"/>
    <x v="12"/>
    <x v="234"/>
    <x v="16"/>
    <s v="Moscow"/>
    <s v="Oil, banking, telecom"/>
    <x v="12"/>
    <x v="1"/>
    <x v="0"/>
    <s v="Khan"/>
    <s v="German"/>
    <n v="8200"/>
    <n v="1961"/>
    <n v="10"/>
    <n v="24"/>
    <n v="180.75"/>
    <n v="21427700000000"/>
    <n v="72.7"/>
    <n v="11.4"/>
    <n v="46.2"/>
    <n v="144373535"/>
    <x v="226"/>
    <d v="1961-10-24T00:00:00"/>
    <d v="2024-07-23T00:00:00"/>
  </r>
  <r>
    <n v="249"/>
    <x v="6"/>
    <x v="235"/>
    <x v="22"/>
    <s v="Lagos"/>
    <s v="Cement, sugar"/>
    <x v="6"/>
    <x v="0"/>
    <x v="0"/>
    <s v="Rabiu"/>
    <s v="Abdulsamad"/>
    <n v="8200"/>
    <n v="1960"/>
    <n v="8"/>
    <n v="4"/>
    <n v="267.51"/>
    <n v="351431649241"/>
    <n v="54.3"/>
    <n v="1.5"/>
    <n v="34.799999999999997"/>
    <n v="200963599"/>
    <x v="227"/>
    <d v="1960-08-04T00:00:00"/>
    <d v="2024-07-23T00:00:00"/>
  </r>
  <r>
    <n v="249"/>
    <x v="3"/>
    <x v="236"/>
    <x v="1"/>
    <s v="Atherton"/>
    <s v="Private equity"/>
    <x v="3"/>
    <x v="1"/>
    <x v="0"/>
    <s v="Roberts"/>
    <s v="George"/>
    <n v="8200"/>
    <n v="1943"/>
    <n v="9"/>
    <n v="14"/>
    <n v="117.24"/>
    <n v="1392680589329"/>
    <n v="78.5"/>
    <n v="9.6"/>
    <n v="36.6"/>
    <n v="328239523"/>
    <x v="228"/>
    <d v="1943-09-14T00:00:00"/>
    <d v="2024-07-23T00:00:00"/>
  </r>
  <r>
    <n v="249"/>
    <x v="15"/>
    <x v="237"/>
    <x v="3"/>
    <s v="Delhi"/>
    <s v="Real estate"/>
    <x v="15"/>
    <x v="0"/>
    <x v="0"/>
    <s v="Singh"/>
    <s v="Kushal Pal"/>
    <n v="8200"/>
    <n v="1931"/>
    <n v="8"/>
    <n v="15"/>
    <n v="180.44"/>
    <n v="19910000000000"/>
    <n v="69.400000000000006"/>
    <n v="11.2"/>
    <n v="49.7"/>
    <n v="1366417754"/>
    <x v="229"/>
    <d v="1931-08-15T00:00:00"/>
    <d v="2024-07-23T00:00:00"/>
  </r>
  <r>
    <n v="249"/>
    <x v="15"/>
    <x v="238"/>
    <x v="5"/>
    <s v="Beijing"/>
    <s v="Real estate"/>
    <x v="15"/>
    <x v="1"/>
    <x v="0"/>
    <s v="Wang"/>
    <s v="Jianlin"/>
    <n v="8200"/>
    <n v="1954"/>
    <n v="10"/>
    <n v="1"/>
    <n v="125.08"/>
    <n v="21427700000000"/>
    <n v="77"/>
    <n v="9.4"/>
    <n v="59.2"/>
    <n v="1397715000"/>
    <x v="230"/>
    <d v="1954-10-01T00:00:00"/>
    <d v="2024-07-23T00:00:00"/>
  </r>
  <r>
    <n v="249"/>
    <x v="15"/>
    <x v="239"/>
    <x v="5"/>
    <s v="Foshan"/>
    <s v="Real estate"/>
    <x v="15"/>
    <x v="0"/>
    <x v="1"/>
    <s v="Yang"/>
    <s v="Huiyan"/>
    <n v="8200"/>
    <n v="1981"/>
    <n v="9"/>
    <n v="27"/>
    <n v="125.08"/>
    <n v="1699876578871"/>
    <n v="77"/>
    <n v="9.4"/>
    <n v="59.2"/>
    <n v="1397715000"/>
    <x v="231"/>
    <d v="1981-09-27T00:00:00"/>
    <d v="2024-07-23T00:00:00"/>
  </r>
  <r>
    <n v="256"/>
    <x v="6"/>
    <x v="240"/>
    <x v="0"/>
    <s v="Paris"/>
    <s v="Diversified"/>
    <x v="6"/>
    <x v="0"/>
    <x v="0"/>
    <s v="Dassault"/>
    <s v="Laurent"/>
    <n v="8100"/>
    <n v="1953"/>
    <n v="7"/>
    <n v="7"/>
    <n v="110.05"/>
    <n v="448120428859"/>
    <n v="82.5"/>
    <n v="24.2"/>
    <n v="60.7"/>
    <n v="67059887"/>
    <x v="232"/>
    <d v="1953-07-07T00:00:00"/>
    <d v="2024-07-23T00:00:00"/>
  </r>
  <r>
    <n v="256"/>
    <x v="6"/>
    <x v="241"/>
    <x v="0"/>
    <s v="Paris"/>
    <s v="Diversified"/>
    <x v="6"/>
    <x v="0"/>
    <x v="0"/>
    <s v="Dassault"/>
    <s v="Thierry"/>
    <n v="8100"/>
    <n v="1957"/>
    <n v="3"/>
    <n v="26"/>
    <n v="110.05"/>
    <n v="21427700000000"/>
    <n v="82.5"/>
    <n v="24.2"/>
    <n v="60.7"/>
    <n v="67059887"/>
    <x v="233"/>
    <d v="1957-03-26T00:00:00"/>
    <d v="2024-07-23T00:00:00"/>
  </r>
  <r>
    <n v="256"/>
    <x v="7"/>
    <x v="242"/>
    <x v="1"/>
    <s v="Houston"/>
    <s v="Houston Rockets, entertainment"/>
    <x v="7"/>
    <x v="1"/>
    <x v="0"/>
    <s v="Fertitta"/>
    <s v="Tilman"/>
    <n v="8100"/>
    <n v="1957"/>
    <n v="6"/>
    <n v="25"/>
    <n v="117.24"/>
    <n v="2611000000000"/>
    <n v="78.5"/>
    <n v="9.6"/>
    <n v="36.6"/>
    <n v="328239523"/>
    <x v="234"/>
    <d v="1957-06-25T00:00:00"/>
    <d v="2024-07-23T00:00:00"/>
  </r>
  <r>
    <n v="256"/>
    <x v="6"/>
    <x v="243"/>
    <x v="0"/>
    <s v="Paris"/>
    <s v="Diversified"/>
    <x v="6"/>
    <x v="0"/>
    <x v="1"/>
    <s v="Habert-Dassault"/>
    <s v="Marie-Hélène"/>
    <n v="8100"/>
    <n v="1965"/>
    <n v="4"/>
    <n v="4"/>
    <n v="110.05"/>
    <n v="19910000000000"/>
    <n v="82.5"/>
    <n v="24.2"/>
    <n v="60.7"/>
    <n v="67059887"/>
    <x v="235"/>
    <d v="1965-04-04T00:00:00"/>
    <d v="2024-07-23T00:00:00"/>
  </r>
  <r>
    <n v="256"/>
    <x v="9"/>
    <x v="244"/>
    <x v="8"/>
    <s v="Verbier"/>
    <s v="Oil and gas, IT, lotteries"/>
    <x v="9"/>
    <x v="1"/>
    <x v="0"/>
    <s v="Komarek"/>
    <s v="Karel"/>
    <n v="8100"/>
    <n v="1969"/>
    <n v="3"/>
    <n v="15"/>
    <n v="99.55"/>
    <n v="19910000000000"/>
    <n v="83.6"/>
    <n v="10.1"/>
    <n v="28.8"/>
    <n v="8574832"/>
    <x v="236"/>
    <d v="1969-03-15T00:00:00"/>
    <d v="2024-07-23T00:00:00"/>
  </r>
  <r>
    <n v="261"/>
    <x v="2"/>
    <x v="245"/>
    <x v="1"/>
    <s v="San Francisco"/>
    <s v="Airbnb"/>
    <x v="2"/>
    <x v="1"/>
    <x v="0"/>
    <s v="Blecharczyk"/>
    <s v="Nathan"/>
    <n v="8000"/>
    <n v="1983"/>
    <n v="6"/>
    <n v="11"/>
    <n v="117.24"/>
    <n v="2715518274227"/>
    <n v="78.5"/>
    <n v="9.6"/>
    <n v="36.6"/>
    <n v="328239523"/>
    <x v="237"/>
    <d v="1983-06-11T00:00:00"/>
    <d v="2024-07-23T00:00:00"/>
  </r>
  <r>
    <n v="261"/>
    <x v="12"/>
    <x v="246"/>
    <x v="16"/>
    <s v="Moscow"/>
    <s v="Oil"/>
    <x v="12"/>
    <x v="1"/>
    <x v="0"/>
    <s v="Fedun"/>
    <s v="Leonid"/>
    <n v="8000"/>
    <n v="1956"/>
    <n v="4"/>
    <n v="5"/>
    <n v="180.75"/>
    <n v="2715518274227"/>
    <n v="72.7"/>
    <n v="11.4"/>
    <n v="46.2"/>
    <n v="144373535"/>
    <x v="238"/>
    <d v="1956-04-05T00:00:00"/>
    <d v="2024-07-23T00:00:00"/>
  </r>
  <r>
    <n v="261"/>
    <x v="0"/>
    <x v="247"/>
    <x v="1"/>
    <s v="Atlanta"/>
    <s v="Home Depot"/>
    <x v="0"/>
    <x v="1"/>
    <x v="0"/>
    <s v="Marcus"/>
    <s v="Bernard"/>
    <n v="8000"/>
    <n v="1929"/>
    <n v="5"/>
    <n v="12"/>
    <n v="117.24"/>
    <n v="21427700000000"/>
    <n v="78.5"/>
    <n v="9.6"/>
    <n v="36.6"/>
    <n v="328239523"/>
    <x v="239"/>
    <d v="1929-05-12T00:00:00"/>
    <d v="2024-07-23T00:00:00"/>
  </r>
  <r>
    <n v="261"/>
    <x v="3"/>
    <x v="248"/>
    <x v="1"/>
    <s v="Winnetka"/>
    <s v="Insurance"/>
    <x v="3"/>
    <x v="1"/>
    <x v="0"/>
    <s v="Ryan"/>
    <s v="Patrick"/>
    <n v="8000"/>
    <n v="1937"/>
    <n v="5"/>
    <n v="15"/>
    <n v="117.24"/>
    <n v="2715518274227"/>
    <n v="78.5"/>
    <n v="9.6"/>
    <n v="36.6"/>
    <n v="328239523"/>
    <x v="240"/>
    <d v="1937-05-15T00:00:00"/>
    <d v="2024-07-23T00:00:00"/>
  </r>
  <r>
    <n v="261"/>
    <x v="3"/>
    <x v="249"/>
    <x v="1"/>
    <s v="Austin"/>
    <s v="Private equity"/>
    <x v="3"/>
    <x v="1"/>
    <x v="0"/>
    <s v="Smith"/>
    <s v="Robert F."/>
    <n v="8000"/>
    <n v="1962"/>
    <n v="12"/>
    <n v="1"/>
    <n v="117.24"/>
    <n v="703082435360"/>
    <n v="78.5"/>
    <n v="9.6"/>
    <n v="36.6"/>
    <n v="328239523"/>
    <x v="241"/>
    <d v="1962-12-01T00:00:00"/>
    <d v="2024-07-23T00:00:00"/>
  </r>
  <r>
    <n v="261"/>
    <x v="11"/>
    <x v="250"/>
    <x v="18"/>
    <s v="Prague"/>
    <s v="Coal mines"/>
    <x v="11"/>
    <x v="1"/>
    <x v="0"/>
    <s v="Tykac"/>
    <s v="Pavel"/>
    <n v="8000"/>
    <n v="1964"/>
    <n v="5"/>
    <n v="15"/>
    <n v="116.48"/>
    <n v="21427700000000"/>
    <n v="79"/>
    <n v="14.9"/>
    <n v="46.1"/>
    <n v="10669709"/>
    <x v="242"/>
    <d v="1964-05-15T00:00:00"/>
    <d v="2024-07-23T00:00:00"/>
  </r>
  <r>
    <n v="268"/>
    <x v="3"/>
    <x v="251"/>
    <x v="1"/>
    <s v="Miami Beach"/>
    <s v="Private equity"/>
    <x v="3"/>
    <x v="1"/>
    <x v="0"/>
    <s v="Bravo"/>
    <s v="Orlando"/>
    <n v="7900"/>
    <n v="1970"/>
    <n v="9"/>
    <n v="23"/>
    <n v="117.24"/>
    <n v="1699876578871"/>
    <n v="78.5"/>
    <n v="9.6"/>
    <n v="36.6"/>
    <n v="328239523"/>
    <x v="243"/>
    <d v="1970-09-23T00:00:00"/>
    <d v="2024-07-23T00:00:00"/>
  </r>
  <r>
    <n v="268"/>
    <x v="0"/>
    <x v="252"/>
    <x v="5"/>
    <s v="Quanzhou"/>
    <s v="Sports apparel"/>
    <x v="0"/>
    <x v="1"/>
    <x v="0"/>
    <s v="Ding"/>
    <s v="Shizhong"/>
    <n v="7900"/>
    <n v="1970"/>
    <n v="12"/>
    <n v="1"/>
    <n v="125.08"/>
    <n v="21427700000000"/>
    <n v="77"/>
    <n v="9.4"/>
    <n v="59.2"/>
    <n v="1397715000"/>
    <x v="244"/>
    <d v="1970-12-01T00:00:00"/>
    <d v="2024-07-23T00:00:00"/>
  </r>
  <r>
    <n v="268"/>
    <x v="0"/>
    <x v="253"/>
    <x v="1"/>
    <s v="Henderson"/>
    <s v="Walmart"/>
    <x v="0"/>
    <x v="0"/>
    <x v="1"/>
    <s v="Laurie"/>
    <s v="Nancy Walton"/>
    <n v="7900"/>
    <n v="1951"/>
    <n v="5"/>
    <n v="15"/>
    <n v="117.24"/>
    <n v="21427700000000"/>
    <n v="78.5"/>
    <n v="9.6"/>
    <n v="36.6"/>
    <n v="328239523"/>
    <x v="245"/>
    <d v="1951-05-15T00:00:00"/>
    <d v="2024-07-23T00:00:00"/>
  </r>
  <r>
    <n v="268"/>
    <x v="2"/>
    <x v="254"/>
    <x v="28"/>
    <s v="Seoul"/>
    <s v="Samsung"/>
    <x v="2"/>
    <x v="0"/>
    <x v="0"/>
    <s v="Lee"/>
    <s v="Jay Y."/>
    <n v="7900"/>
    <n v="1968"/>
    <n v="6"/>
    <n v="23"/>
    <n v="115.16"/>
    <n v="21427700000000"/>
    <n v="82.6"/>
    <n v="15.6"/>
    <n v="33.200000000000003"/>
    <n v="51709098"/>
    <x v="246"/>
    <d v="1968-06-23T00:00:00"/>
    <d v="2024-07-23T00:00:00"/>
  </r>
  <r>
    <n v="268"/>
    <x v="3"/>
    <x v="255"/>
    <x v="1"/>
    <s v="New York"/>
    <s v="Private equity"/>
    <x v="3"/>
    <x v="1"/>
    <x v="0"/>
    <s v="Musallam"/>
    <s v="Ramzi"/>
    <n v="7900"/>
    <n v="1968"/>
    <n v="9"/>
    <n v="17"/>
    <n v="117.24"/>
    <n v="246489245495"/>
    <n v="78.5"/>
    <n v="9.6"/>
    <n v="36.6"/>
    <n v="328239523"/>
    <x v="247"/>
    <d v="1968-09-17T00:00:00"/>
    <d v="2024-07-23T00:00:00"/>
  </r>
  <r>
    <n v="268"/>
    <x v="3"/>
    <x v="256"/>
    <x v="1"/>
    <s v="New York"/>
    <s v="Hedge funds"/>
    <x v="3"/>
    <x v="1"/>
    <x v="0"/>
    <s v="Shaw"/>
    <s v="David"/>
    <n v="7900"/>
    <n v="1951"/>
    <n v="3"/>
    <n v="29"/>
    <n v="117.24"/>
    <n v="21427700000000"/>
    <n v="78.5"/>
    <n v="9.6"/>
    <n v="36.6"/>
    <n v="328239523"/>
    <x v="197"/>
    <d v="1951-03-29T00:00:00"/>
    <d v="2024-07-23T00:00:00"/>
  </r>
  <r>
    <n v="268"/>
    <x v="11"/>
    <x v="257"/>
    <x v="16"/>
    <s v="Moscow"/>
    <s v="Metals and mining"/>
    <x v="11"/>
    <x v="1"/>
    <x v="0"/>
    <s v="Skoch &amp; family"/>
    <s v="Andrei"/>
    <n v="7900"/>
    <n v="1966"/>
    <n v="1"/>
    <n v="30"/>
    <n v="180.75"/>
    <n v="19910000000000"/>
    <n v="72.7"/>
    <n v="11.4"/>
    <n v="46.2"/>
    <n v="144373535"/>
    <x v="248"/>
    <d v="1966-01-30T00:00:00"/>
    <d v="2024-07-23T00:00:00"/>
  </r>
  <r>
    <n v="268"/>
    <x v="6"/>
    <x v="258"/>
    <x v="10"/>
    <s v="Vienna"/>
    <s v="Real estate, construction"/>
    <x v="6"/>
    <x v="1"/>
    <x v="0"/>
    <s v="Stumpf"/>
    <s v="Georg"/>
    <n v="7900"/>
    <n v="1972"/>
    <n v="9"/>
    <n v="14"/>
    <n v="118.06"/>
    <n v="21427700000000"/>
    <n v="81.599999999999994"/>
    <n v="25.4"/>
    <n v="51.4"/>
    <n v="8877067"/>
    <x v="249"/>
    <d v="1972-09-14T00:00:00"/>
    <d v="2024-07-23T00:00:00"/>
  </r>
  <r>
    <n v="276"/>
    <x v="5"/>
    <x v="259"/>
    <x v="1"/>
    <s v="Saddle River"/>
    <s v="Telecom"/>
    <x v="5"/>
    <x v="1"/>
    <x v="0"/>
    <s v="Commisso"/>
    <s v="Rocco"/>
    <n v="7800"/>
    <n v="1949"/>
    <n v="11"/>
    <n v="25"/>
    <n v="117.24"/>
    <n v="2029000000000"/>
    <n v="78.5"/>
    <n v="9.6"/>
    <n v="36.6"/>
    <n v="328239523"/>
    <x v="250"/>
    <d v="1949-11-25T00:00:00"/>
    <d v="2024-07-23T00:00:00"/>
  </r>
  <r>
    <n v="276"/>
    <x v="10"/>
    <x v="260"/>
    <x v="5"/>
    <s v="Hangzhou"/>
    <s v="Petrochemicals"/>
    <x v="10"/>
    <x v="1"/>
    <x v="0"/>
    <s v="Li"/>
    <s v="Shuirong"/>
    <n v="7800"/>
    <n v="1956"/>
    <n v="7"/>
    <n v="1"/>
    <n v="125.08"/>
    <n v="21427700000000"/>
    <n v="77"/>
    <n v="9.4"/>
    <n v="59.2"/>
    <n v="1397715000"/>
    <x v="251"/>
    <d v="1956-07-01T00:00:00"/>
    <d v="2024-07-23T00:00:00"/>
  </r>
  <r>
    <n v="276"/>
    <x v="2"/>
    <x v="261"/>
    <x v="5"/>
    <s v="Shanghai"/>
    <s v="Financial information"/>
    <x v="2"/>
    <x v="1"/>
    <x v="0"/>
    <s v="Qi"/>
    <s v="Shi"/>
    <n v="7800"/>
    <n v="1970"/>
    <n v="1"/>
    <n v="3"/>
    <n v="125.08"/>
    <n v="21427700000000"/>
    <n v="77"/>
    <n v="9.4"/>
    <n v="59.2"/>
    <n v="1397715000"/>
    <x v="252"/>
    <d v="1970-01-03T00:00:00"/>
    <d v="2024-07-23T00:00:00"/>
  </r>
  <r>
    <n v="276"/>
    <x v="10"/>
    <x v="262"/>
    <x v="5"/>
    <s v="Guangzhou"/>
    <s v="Furniture"/>
    <x v="10"/>
    <x v="1"/>
    <x v="0"/>
    <s v="Yao"/>
    <s v="Liangsong"/>
    <n v="7800"/>
    <n v="1964"/>
    <n v="8"/>
    <n v="1"/>
    <n v="125.08"/>
    <n v="1699876578871"/>
    <n v="77"/>
    <n v="9.4"/>
    <n v="59.2"/>
    <n v="1397715000"/>
    <x v="253"/>
    <d v="1964-08-01T00:00:00"/>
    <d v="2024-07-23T00:00:00"/>
  </r>
  <r>
    <n v="282"/>
    <x v="7"/>
    <x v="263"/>
    <x v="0"/>
    <s v="Laval"/>
    <s v="Cheese"/>
    <x v="7"/>
    <x v="0"/>
    <x v="0"/>
    <s v="Besnier"/>
    <s v="Jean-Michel"/>
    <n v="7700"/>
    <n v="1967"/>
    <n v="6"/>
    <n v="5"/>
    <n v="110.05"/>
    <n v="446314739528"/>
    <n v="82.5"/>
    <n v="24.2"/>
    <n v="60.7"/>
    <n v="67059887"/>
    <x v="254"/>
    <d v="1967-06-05T00:00:00"/>
    <d v="2024-07-23T00:00:00"/>
  </r>
  <r>
    <n v="282"/>
    <x v="7"/>
    <x v="264"/>
    <x v="0"/>
    <s v="Laval"/>
    <s v="Cheese"/>
    <x v="7"/>
    <x v="0"/>
    <x v="1"/>
    <s v="Besnier Beauvalot"/>
    <s v="Marie"/>
    <n v="7700"/>
    <n v="1980"/>
    <n v="7"/>
    <n v="30"/>
    <n v="110.05"/>
    <n v="21427700000000"/>
    <n v="82.5"/>
    <n v="24.2"/>
    <n v="60.7"/>
    <n v="67059887"/>
    <x v="255"/>
    <d v="1980-07-30T00:00:00"/>
    <d v="2024-07-23T00:00:00"/>
  </r>
  <r>
    <n v="282"/>
    <x v="4"/>
    <x v="265"/>
    <x v="1"/>
    <s v="Beverly Hills"/>
    <s v="Movies, record labels"/>
    <x v="4"/>
    <x v="1"/>
    <x v="0"/>
    <s v="Geffen"/>
    <s v="David"/>
    <n v="7700"/>
    <n v="1943"/>
    <n v="2"/>
    <n v="21"/>
    <n v="117.24"/>
    <n v="19910000000000"/>
    <n v="78.5"/>
    <n v="9.6"/>
    <n v="36.6"/>
    <n v="328239523"/>
    <x v="256"/>
    <d v="1943-02-21T00:00:00"/>
    <d v="2024-07-23T00:00:00"/>
  </r>
  <r>
    <n v="282"/>
    <x v="2"/>
    <x v="266"/>
    <x v="5"/>
    <s v="Beijing"/>
    <s v="Internet search"/>
    <x v="2"/>
    <x v="1"/>
    <x v="0"/>
    <s v="Li"/>
    <s v="Robin"/>
    <n v="7700"/>
    <n v="1968"/>
    <n v="11"/>
    <n v="17"/>
    <n v="125.08"/>
    <n v="19910000000000"/>
    <n v="77"/>
    <n v="9.4"/>
    <n v="59.2"/>
    <n v="1397715000"/>
    <x v="257"/>
    <d v="1968-11-17T00:00:00"/>
    <d v="2024-07-23T00:00:00"/>
  </r>
  <r>
    <n v="282"/>
    <x v="14"/>
    <x v="267"/>
    <x v="5"/>
    <s v="Chengdu"/>
    <s v="Agribusiness"/>
    <x v="14"/>
    <x v="1"/>
    <x v="0"/>
    <s v="Liu"/>
    <s v="Yonghao"/>
    <n v="7700"/>
    <n v="1951"/>
    <n v="9"/>
    <n v="1"/>
    <n v="125.08"/>
    <n v="19910000000000"/>
    <n v="77"/>
    <n v="9.4"/>
    <n v="59.2"/>
    <n v="1397715000"/>
    <x v="258"/>
    <d v="1951-09-01T00:00:00"/>
    <d v="2024-07-23T00:00:00"/>
  </r>
  <r>
    <n v="282"/>
    <x v="2"/>
    <x v="268"/>
    <x v="1"/>
    <s v="Newport Beach"/>
    <s v="Semiconductors"/>
    <x v="2"/>
    <x v="1"/>
    <x v="0"/>
    <s v="Samueli"/>
    <s v="Henry"/>
    <n v="7700"/>
    <n v="1954"/>
    <n v="9"/>
    <n v="20"/>
    <n v="117.24"/>
    <n v="2715518274227"/>
    <n v="78.5"/>
    <n v="9.6"/>
    <n v="36.6"/>
    <n v="328239523"/>
    <x v="259"/>
    <d v="1954-09-20T00:00:00"/>
    <d v="2024-07-23T00:00:00"/>
  </r>
  <r>
    <n v="282"/>
    <x v="13"/>
    <x v="269"/>
    <x v="1"/>
    <s v="Naples"/>
    <s v="Medical devices"/>
    <x v="13"/>
    <x v="1"/>
    <x v="0"/>
    <s v="Schmieding"/>
    <s v="Reinhold"/>
    <n v="7700"/>
    <n v="1955"/>
    <n v="1"/>
    <n v="3"/>
    <n v="117.24"/>
    <n v="2715518274227"/>
    <n v="78.5"/>
    <n v="9.6"/>
    <n v="36.6"/>
    <n v="328239523"/>
    <x v="260"/>
    <d v="1955-01-03T00:00:00"/>
    <d v="2024-07-23T00:00:00"/>
  </r>
  <r>
    <n v="282"/>
    <x v="15"/>
    <x v="270"/>
    <x v="31"/>
    <s v="Oslo"/>
    <s v="Real estate"/>
    <x v="15"/>
    <x v="1"/>
    <x v="0"/>
    <s v="Tollefsen"/>
    <s v="Ivar"/>
    <n v="7700"/>
    <n v="1961"/>
    <n v="6"/>
    <n v="23"/>
    <n v="120.27"/>
    <n v="21427700000000"/>
    <n v="82.8"/>
    <n v="23.9"/>
    <n v="36.200000000000003"/>
    <n v="5347896"/>
    <x v="261"/>
    <d v="1961-06-23T00:00:00"/>
    <d v="2024-07-23T00:00:00"/>
  </r>
  <r>
    <n v="290"/>
    <x v="12"/>
    <x v="271"/>
    <x v="5"/>
    <s v="Hefei"/>
    <s v="Photovoltaic equipment"/>
    <x v="12"/>
    <x v="1"/>
    <x v="0"/>
    <s v="Cao"/>
    <s v="Renxian"/>
    <n v="7600"/>
    <n v="1968"/>
    <n v="7"/>
    <n v="24"/>
    <n v="125.08"/>
    <n v="19910000000000"/>
    <n v="77"/>
    <n v="9.4"/>
    <n v="59.2"/>
    <n v="1397715000"/>
    <x v="262"/>
    <d v="1968-07-24T00:00:00"/>
    <d v="2024-07-23T00:00:00"/>
  </r>
  <r>
    <n v="290"/>
    <x v="13"/>
    <x v="272"/>
    <x v="3"/>
    <s v="Ahmedabad"/>
    <s v="Pharmaceuticals"/>
    <x v="13"/>
    <x v="1"/>
    <x v="0"/>
    <s v="Chudgar"/>
    <s v="Hasmukh"/>
    <n v="7600"/>
    <n v="1933"/>
    <n v="9"/>
    <n v="19"/>
    <n v="180.44"/>
    <n v="19910000000000"/>
    <n v="69.400000000000006"/>
    <n v="11.2"/>
    <n v="49.7"/>
    <n v="1366417754"/>
    <x v="263"/>
    <d v="1933-09-19T00:00:00"/>
    <d v="2024-07-23T00:00:00"/>
  </r>
  <r>
    <n v="290"/>
    <x v="10"/>
    <x v="273"/>
    <x v="12"/>
    <s v="London"/>
    <s v="Chemicals"/>
    <x v="10"/>
    <x v="1"/>
    <x v="0"/>
    <s v="Currie"/>
    <s v="Andrew"/>
    <n v="7600"/>
    <n v="1955"/>
    <n v="12"/>
    <n v="4"/>
    <n v="119.62"/>
    <n v="21427700000000"/>
    <n v="81.3"/>
    <n v="25.5"/>
    <n v="30.6"/>
    <n v="66834405"/>
    <x v="264"/>
    <d v="1955-12-04T00:00:00"/>
    <d v="2024-07-23T00:00:00"/>
  </r>
  <r>
    <n v="290"/>
    <x v="2"/>
    <x v="274"/>
    <x v="1"/>
    <s v="Austin"/>
    <s v="Airbnb"/>
    <x v="2"/>
    <x v="1"/>
    <x v="0"/>
    <s v="Gebbia"/>
    <s v="Joe"/>
    <n v="7600"/>
    <n v="1981"/>
    <n v="8"/>
    <n v="21"/>
    <n v="117.24"/>
    <n v="21427700000000"/>
    <n v="78.5"/>
    <n v="9.6"/>
    <n v="36.6"/>
    <n v="328239523"/>
    <x v="265"/>
    <d v="1981-08-21T00:00:00"/>
    <d v="2024-07-23T00:00:00"/>
  </r>
  <r>
    <n v="290"/>
    <x v="15"/>
    <x v="275"/>
    <x v="21"/>
    <s v="Singapore"/>
    <s v="Real Estate"/>
    <x v="15"/>
    <x v="0"/>
    <x v="0"/>
    <s v="Ng"/>
    <s v="Philip"/>
    <n v="7600"/>
    <n v="1959"/>
    <n v="1"/>
    <n v="1"/>
    <n v="114.41"/>
    <n v="403336363636"/>
    <n v="83.1"/>
    <n v="13.1"/>
    <n v="21"/>
    <n v="5703569"/>
    <x v="208"/>
    <d v="1959-01-01T00:00:00"/>
    <d v="2024-07-23T00:00:00"/>
  </r>
  <r>
    <n v="290"/>
    <x v="10"/>
    <x v="276"/>
    <x v="12"/>
    <s v="London"/>
    <s v="Chemicals"/>
    <x v="10"/>
    <x v="1"/>
    <x v="0"/>
    <s v="Reece"/>
    <s v="John"/>
    <n v="7600"/>
    <n v="1957"/>
    <n v="3"/>
    <n v="7"/>
    <n v="119.62"/>
    <n v="19910000000000"/>
    <n v="81.3"/>
    <n v="25.5"/>
    <n v="30.6"/>
    <n v="66834405"/>
    <x v="266"/>
    <d v="1957-03-07T00:00:00"/>
    <d v="2024-07-23T00:00:00"/>
  </r>
  <r>
    <n v="290"/>
    <x v="15"/>
    <x v="277"/>
    <x v="1"/>
    <s v="New York"/>
    <s v="Real estate"/>
    <x v="15"/>
    <x v="0"/>
    <x v="0"/>
    <s v="Stern"/>
    <s v="Leonard"/>
    <n v="7600"/>
    <n v="1938"/>
    <n v="3"/>
    <n v="28"/>
    <n v="117.24"/>
    <n v="2611000000000"/>
    <n v="78.5"/>
    <n v="9.6"/>
    <n v="36.6"/>
    <n v="328239523"/>
    <x v="267"/>
    <d v="1938-03-28T00:00:00"/>
    <d v="2024-07-23T00:00:00"/>
  </r>
  <r>
    <n v="290"/>
    <x v="13"/>
    <x v="278"/>
    <x v="5"/>
    <s v="Shanghai"/>
    <s v="Pharmaceuticals"/>
    <x v="13"/>
    <x v="1"/>
    <x v="1"/>
    <s v="Zhong"/>
    <s v="Huijuan"/>
    <n v="7600"/>
    <n v="1961"/>
    <n v="1"/>
    <n v="1"/>
    <n v="125.08"/>
    <n v="2827113184696"/>
    <n v="77"/>
    <n v="9.4"/>
    <n v="59.2"/>
    <n v="1397715000"/>
    <x v="268"/>
    <d v="1961-01-01T00:00:00"/>
    <d v="2024-07-23T00:00:00"/>
  </r>
  <r>
    <n v="299"/>
    <x v="17"/>
    <x v="279"/>
    <x v="1"/>
    <s v="Atlanta"/>
    <s v="Home Depot"/>
    <x v="17"/>
    <x v="1"/>
    <x v="0"/>
    <s v="Blank"/>
    <s v="Arthur"/>
    <n v="7500"/>
    <n v="1942"/>
    <n v="9"/>
    <n v="27"/>
    <n v="117.24"/>
    <n v="21427700000000"/>
    <n v="78.5"/>
    <n v="9.6"/>
    <n v="36.6"/>
    <n v="328239523"/>
    <x v="269"/>
    <d v="1942-09-27T00:00:00"/>
    <d v="2024-07-23T00:00:00"/>
  </r>
  <r>
    <n v="299"/>
    <x v="0"/>
    <x v="280"/>
    <x v="1"/>
    <s v="San Antonio"/>
    <s v="Supermarkets"/>
    <x v="0"/>
    <x v="0"/>
    <x v="0"/>
    <s v="Butt"/>
    <s v="Charles"/>
    <n v="7500"/>
    <n v="1938"/>
    <n v="2"/>
    <n v="3"/>
    <n v="117.24"/>
    <n v="372062527489"/>
    <n v="78.5"/>
    <n v="9.6"/>
    <n v="36.6"/>
    <n v="328239523"/>
    <x v="270"/>
    <d v="1938-02-03T00:00:00"/>
    <d v="2024-07-23T00:00:00"/>
  </r>
  <r>
    <n v="299"/>
    <x v="0"/>
    <x v="281"/>
    <x v="5"/>
    <s v="Quanzhou"/>
    <s v="Sports apparel"/>
    <x v="0"/>
    <x v="1"/>
    <x v="0"/>
    <s v="Ding"/>
    <s v="Shijia"/>
    <n v="7500"/>
    <n v="1964"/>
    <n v="1"/>
    <n v="1"/>
    <n v="125.08"/>
    <n v="2827113184696"/>
    <n v="77"/>
    <n v="9.4"/>
    <n v="59.2"/>
    <n v="1397715000"/>
    <x v="136"/>
    <d v="1964-01-01T00:00:00"/>
    <d v="2024-07-23T00:00:00"/>
  </r>
  <r>
    <n v="299"/>
    <x v="3"/>
    <x v="282"/>
    <x v="1"/>
    <s v="Palm Beach"/>
    <s v="Hedge funds"/>
    <x v="3"/>
    <x v="1"/>
    <x v="0"/>
    <s v="Jones"/>
    <s v="Paul Tudor"/>
    <n v="7500"/>
    <n v="1954"/>
    <n v="9"/>
    <n v="28"/>
    <n v="117.24"/>
    <n v="21427700000000"/>
    <n v="78.5"/>
    <n v="9.6"/>
    <n v="36.6"/>
    <n v="328239523"/>
    <x v="271"/>
    <d v="1954-09-28T00:00:00"/>
    <d v="2024-07-23T00:00:00"/>
  </r>
  <r>
    <n v="299"/>
    <x v="3"/>
    <x v="283"/>
    <x v="1"/>
    <s v="New York"/>
    <s v="Private equity"/>
    <x v="3"/>
    <x v="1"/>
    <x v="0"/>
    <s v="Kravis"/>
    <s v="Henry"/>
    <n v="7500"/>
    <n v="1944"/>
    <n v="1"/>
    <n v="6"/>
    <n v="117.24"/>
    <n v="19910000000000"/>
    <n v="78.5"/>
    <n v="9.6"/>
    <n v="36.6"/>
    <n v="328239523"/>
    <x v="272"/>
    <d v="1944-01-06T00:00:00"/>
    <d v="2024-07-23T00:00:00"/>
  </r>
  <r>
    <n v="299"/>
    <x v="7"/>
    <x v="284"/>
    <x v="21"/>
    <s v="Singapore"/>
    <s v="Restaurants"/>
    <x v="7"/>
    <x v="1"/>
    <x v="0"/>
    <s v="Zhang"/>
    <s v="Yong"/>
    <n v="7500"/>
    <n v="1970"/>
    <n v="7"/>
    <n v="1"/>
    <n v="114.41"/>
    <n v="21427700000000"/>
    <n v="83.1"/>
    <n v="13.1"/>
    <n v="21"/>
    <n v="5703569"/>
    <x v="273"/>
    <d v="1970-07-01T00:00:00"/>
    <d v="2024-07-23T00:00:00"/>
  </r>
  <r>
    <n v="305"/>
    <x v="2"/>
    <x v="285"/>
    <x v="1"/>
    <s v="Cary"/>
    <s v="Software"/>
    <x v="2"/>
    <x v="1"/>
    <x v="0"/>
    <s v="Goodnight"/>
    <s v="James"/>
    <n v="7400"/>
    <n v="1943"/>
    <n v="1"/>
    <n v="6"/>
    <n v="117.24"/>
    <n v="21427700000000"/>
    <n v="78.5"/>
    <n v="9.6"/>
    <n v="36.6"/>
    <n v="328239523"/>
    <x v="274"/>
    <d v="1943-01-06T00:00:00"/>
    <d v="2024-07-23T00:00:00"/>
  </r>
  <r>
    <n v="305"/>
    <x v="10"/>
    <x v="286"/>
    <x v="12"/>
    <s v="London"/>
    <s v="Petrochemicals"/>
    <x v="10"/>
    <x v="0"/>
    <x v="0"/>
    <s v="Lohia"/>
    <s v="Sri Prakash"/>
    <n v="7400"/>
    <n v="1952"/>
    <n v="8"/>
    <n v="11"/>
    <n v="119.62"/>
    <n v="19910000000000"/>
    <n v="81.3"/>
    <n v="25.5"/>
    <n v="30.6"/>
    <n v="66834405"/>
    <x v="275"/>
    <d v="1952-08-11T00:00:00"/>
    <d v="2024-07-23T00:00:00"/>
  </r>
  <r>
    <n v="305"/>
    <x v="0"/>
    <x v="287"/>
    <x v="5"/>
    <s v="Ningbo"/>
    <s v="Textiles, apparel"/>
    <x v="0"/>
    <x v="1"/>
    <x v="0"/>
    <s v="Ma"/>
    <s v="Jianrong"/>
    <n v="7400"/>
    <n v="1964"/>
    <n v="1"/>
    <n v="1"/>
    <n v="125.08"/>
    <n v="21427700000000"/>
    <n v="77"/>
    <n v="9.4"/>
    <n v="59.2"/>
    <n v="1397715000"/>
    <x v="136"/>
    <d v="1964-01-01T00:00:00"/>
    <d v="2024-07-23T00:00:00"/>
  </r>
  <r>
    <n v="305"/>
    <x v="15"/>
    <x v="288"/>
    <x v="21"/>
    <s v="Singapore"/>
    <s v="Real estate"/>
    <x v="15"/>
    <x v="0"/>
    <x v="0"/>
    <s v="Ng"/>
    <s v="Robert"/>
    <n v="7400"/>
    <n v="1952"/>
    <n v="1"/>
    <n v="1"/>
    <n v="114.41"/>
    <n v="21427700000000"/>
    <n v="83.1"/>
    <n v="13.1"/>
    <n v="21"/>
    <n v="5703569"/>
    <x v="276"/>
    <d v="1952-01-01T00:00:00"/>
    <d v="2024-07-23T00:00:00"/>
  </r>
  <r>
    <n v="305"/>
    <x v="10"/>
    <x v="289"/>
    <x v="1"/>
    <s v="Santa Barbara"/>
    <s v="Manufacturing, investments"/>
    <x v="10"/>
    <x v="1"/>
    <x v="0"/>
    <s v="Rales"/>
    <s v="Steven"/>
    <n v="7400"/>
    <n v="1951"/>
    <n v="3"/>
    <n v="31"/>
    <n v="117.24"/>
    <n v="372062527489"/>
    <n v="78.5"/>
    <n v="9.6"/>
    <n v="36.6"/>
    <n v="328239523"/>
    <x v="277"/>
    <d v="1951-03-31T00:00:00"/>
    <d v="2024-07-23T00:00:00"/>
  </r>
  <r>
    <n v="305"/>
    <x v="16"/>
    <x v="290"/>
    <x v="32"/>
    <s v="Cairo"/>
    <s v="Construction, investments"/>
    <x v="16"/>
    <x v="0"/>
    <x v="0"/>
    <s v="Sawiris"/>
    <s v="Nassef"/>
    <n v="7400"/>
    <n v="1961"/>
    <n v="1"/>
    <n v="19"/>
    <n v="288.57"/>
    <n v="21427700000000"/>
    <n v="71.8"/>
    <n v="12.5"/>
    <n v="44.4"/>
    <n v="100388073"/>
    <x v="278"/>
    <d v="1961-01-19T00:00:00"/>
    <d v="2024-07-23T00:00:00"/>
  </r>
  <r>
    <n v="305"/>
    <x v="7"/>
    <x v="291"/>
    <x v="1"/>
    <s v="Adel"/>
    <s v="Agriculture"/>
    <x v="7"/>
    <x v="1"/>
    <x v="0"/>
    <s v="Stine"/>
    <s v="Harry"/>
    <n v="7400"/>
    <n v="1941"/>
    <n v="11"/>
    <n v="30"/>
    <n v="117.24"/>
    <n v="2827113184696"/>
    <n v="78.5"/>
    <n v="9.6"/>
    <n v="36.6"/>
    <n v="328239523"/>
    <x v="279"/>
    <d v="1941-11-30T00:00:00"/>
    <d v="2024-07-23T00:00:00"/>
  </r>
  <r>
    <n v="312"/>
    <x v="10"/>
    <x v="292"/>
    <x v="3"/>
    <s v="Kolkata"/>
    <s v="Cement"/>
    <x v="10"/>
    <x v="0"/>
    <x v="0"/>
    <s v="Bangur"/>
    <s v="Benu Gopal"/>
    <n v="7300"/>
    <n v="1931"/>
    <n v="6"/>
    <n v="1"/>
    <n v="180.44"/>
    <n v="19910000000000"/>
    <n v="69.400000000000006"/>
    <n v="11.2"/>
    <n v="49.7"/>
    <n v="1366417754"/>
    <x v="280"/>
    <d v="1931-06-01T00:00:00"/>
    <d v="2024-07-23T00:00:00"/>
  </r>
  <r>
    <n v="312"/>
    <x v="11"/>
    <x v="293"/>
    <x v="16"/>
    <s v="Moscow"/>
    <s v="Mining, metals, machinery"/>
    <x v="11"/>
    <x v="1"/>
    <x v="0"/>
    <s v="Makhmudov"/>
    <s v="Iskander"/>
    <n v="7300"/>
    <n v="1963"/>
    <n v="12"/>
    <n v="5"/>
    <n v="180.75"/>
    <n v="372062527489"/>
    <n v="72.7"/>
    <n v="11.4"/>
    <n v="46.2"/>
    <n v="144373535"/>
    <x v="281"/>
    <d v="1963-12-05T00:00:00"/>
    <d v="2024-07-23T00:00:00"/>
  </r>
  <r>
    <n v="312"/>
    <x v="0"/>
    <x v="294"/>
    <x v="33"/>
    <s v="Aarhus"/>
    <s v="Fashion retail"/>
    <x v="0"/>
    <x v="0"/>
    <x v="0"/>
    <s v="Povlsen"/>
    <s v="Anders Holch"/>
    <n v="7300"/>
    <n v="1972"/>
    <n v="11"/>
    <n v="4"/>
    <n v="110.35"/>
    <n v="21427700000000"/>
    <n v="81"/>
    <n v="32.4"/>
    <n v="23.8"/>
    <n v="5818553"/>
    <x v="282"/>
    <d v="1972-11-04T00:00:00"/>
    <d v="2024-07-23T00:00:00"/>
  </r>
  <r>
    <n v="312"/>
    <x v="8"/>
    <x v="295"/>
    <x v="30"/>
    <s v="Manila"/>
    <s v="Ports"/>
    <x v="8"/>
    <x v="0"/>
    <x v="0"/>
    <s v="Razon Jr."/>
    <s v="Enrique"/>
    <n v="7300"/>
    <n v="1960"/>
    <n v="3"/>
    <n v="3"/>
    <n v="129.61000000000001"/>
    <n v="303175127598"/>
    <n v="71.099999999999994"/>
    <n v="14"/>
    <n v="43.1"/>
    <n v="108116615"/>
    <x v="283"/>
    <d v="1960-03-03T00:00:00"/>
    <d v="2024-07-23T00:00:00"/>
  </r>
  <r>
    <n v="312"/>
    <x v="2"/>
    <x v="296"/>
    <x v="5"/>
    <s v="Shenzhen"/>
    <s v="Electronics components"/>
    <x v="2"/>
    <x v="1"/>
    <x v="1"/>
    <s v="Wang"/>
    <s v="Laichun"/>
    <n v="7300"/>
    <n v="1967"/>
    <n v="6"/>
    <n v="3"/>
    <n v="125.08"/>
    <n v="21427700000000"/>
    <n v="77"/>
    <n v="9.4"/>
    <n v="59.2"/>
    <n v="1397715000"/>
    <x v="284"/>
    <d v="1967-06-03T00:00:00"/>
    <d v="2024-07-23T00:00:00"/>
  </r>
  <r>
    <n v="317"/>
    <x v="3"/>
    <x v="297"/>
    <x v="1"/>
    <s v="Gladwyne"/>
    <s v="Trading, investments"/>
    <x v="3"/>
    <x v="1"/>
    <x v="0"/>
    <s v="Dantchik"/>
    <s v="Arthur"/>
    <n v="7200"/>
    <n v="1957"/>
    <n v="11"/>
    <n v="25"/>
    <n v="117.24"/>
    <n v="2611000000000"/>
    <n v="78.5"/>
    <n v="9.6"/>
    <n v="36.6"/>
    <n v="328239523"/>
    <x v="285"/>
    <d v="1957-11-25T00:00:00"/>
    <d v="2024-07-23T00:00:00"/>
  </r>
  <r>
    <n v="317"/>
    <x v="15"/>
    <x v="298"/>
    <x v="1"/>
    <s v="Palm Beach"/>
    <s v="Real estate, investments"/>
    <x v="15"/>
    <x v="1"/>
    <x v="0"/>
    <s v="Greene"/>
    <s v="Jeff"/>
    <n v="7200"/>
    <n v="1954"/>
    <n v="12"/>
    <n v="10"/>
    <n v="117.24"/>
    <n v="1699876578871"/>
    <n v="78.5"/>
    <n v="9.6"/>
    <n v="36.6"/>
    <n v="328239523"/>
    <x v="286"/>
    <d v="1954-12-10T00:00:00"/>
    <d v="2024-07-23T00:00:00"/>
  </r>
  <r>
    <n v="317"/>
    <x v="3"/>
    <x v="299"/>
    <x v="1"/>
    <s v="Malibu"/>
    <s v="Auto loans"/>
    <x v="3"/>
    <x v="1"/>
    <x v="0"/>
    <s v="Hankey"/>
    <s v="Don"/>
    <n v="7200"/>
    <n v="1943"/>
    <n v="6"/>
    <n v="13"/>
    <n v="117.24"/>
    <n v="348078018464"/>
    <n v="78.5"/>
    <n v="9.6"/>
    <n v="36.6"/>
    <n v="328239523"/>
    <x v="287"/>
    <d v="1943-06-13T00:00:00"/>
    <d v="2024-07-23T00:00:00"/>
  </r>
  <r>
    <n v="317"/>
    <x v="12"/>
    <x v="300"/>
    <x v="1"/>
    <s v="Houston"/>
    <s v="Pipelines"/>
    <x v="12"/>
    <x v="1"/>
    <x v="0"/>
    <s v="Kinder"/>
    <s v="Richard"/>
    <n v="7200"/>
    <n v="1944"/>
    <n v="10"/>
    <n v="19"/>
    <n v="117.24"/>
    <n v="376795508680"/>
    <n v="78.5"/>
    <n v="9.6"/>
    <n v="36.6"/>
    <n v="328239523"/>
    <x v="288"/>
    <d v="1944-10-19T00:00:00"/>
    <d v="2024-07-23T00:00:00"/>
  </r>
  <r>
    <n v="317"/>
    <x v="3"/>
    <x v="301"/>
    <x v="15"/>
    <s v="Dubai"/>
    <s v="Fintech"/>
    <x v="3"/>
    <x v="1"/>
    <x v="0"/>
    <s v="Pousaz"/>
    <s v="Guillaume"/>
    <n v="7200"/>
    <n v="1981"/>
    <n v="8"/>
    <n v="15"/>
    <n v="114.52"/>
    <n v="19910000000000"/>
    <n v="77.8"/>
    <n v="0.1"/>
    <n v="15.9"/>
    <n v="9770529"/>
    <x v="289"/>
    <d v="1981-08-15T00:00:00"/>
    <d v="2024-07-23T00:00:00"/>
  </r>
  <r>
    <n v="317"/>
    <x v="0"/>
    <x v="302"/>
    <x v="11"/>
    <s v="Tokyo"/>
    <s v="Personal care goods"/>
    <x v="0"/>
    <x v="0"/>
    <x v="0"/>
    <s v="Takahara"/>
    <s v="Takahisa"/>
    <n v="7200"/>
    <n v="1961"/>
    <n v="7"/>
    <n v="12"/>
    <n v="105.48"/>
    <n v="21427700000000"/>
    <n v="84.2"/>
    <n v="11.9"/>
    <n v="46.7"/>
    <n v="126226568"/>
    <x v="290"/>
    <d v="1961-07-12T00:00:00"/>
    <d v="2024-07-23T00:00:00"/>
  </r>
  <r>
    <n v="317"/>
    <x v="7"/>
    <x v="303"/>
    <x v="5"/>
    <s v="Hangzhou"/>
    <s v="Beverages"/>
    <x v="7"/>
    <x v="1"/>
    <x v="0"/>
    <s v="Zong"/>
    <s v="Qinghou"/>
    <n v="7200"/>
    <n v="1945"/>
    <n v="10"/>
    <n v="1"/>
    <n v="125.08"/>
    <n v="21427700000000"/>
    <n v="77"/>
    <n v="9.4"/>
    <n v="59.2"/>
    <n v="1397715000"/>
    <x v="291"/>
    <d v="1945-10-01T00:00:00"/>
    <d v="2024-07-23T00:00:00"/>
  </r>
  <r>
    <n v="325"/>
    <x v="2"/>
    <x v="304"/>
    <x v="1"/>
    <s v="Madison"/>
    <s v="Healthcare software"/>
    <x v="2"/>
    <x v="1"/>
    <x v="1"/>
    <s v="Faulkner"/>
    <s v="Judy"/>
    <n v="7100"/>
    <n v="1943"/>
    <n v="8"/>
    <n v="1"/>
    <n v="117.24"/>
    <n v="21427700000000"/>
    <n v="78.5"/>
    <n v="9.6"/>
    <n v="36.6"/>
    <n v="328239523"/>
    <x v="292"/>
    <d v="1943-08-01T00:00:00"/>
    <d v="2024-07-23T00:00:00"/>
  </r>
  <r>
    <n v="325"/>
    <x v="9"/>
    <x v="305"/>
    <x v="10"/>
    <s v="Vienna"/>
    <s v="Gambling"/>
    <x v="9"/>
    <x v="1"/>
    <x v="0"/>
    <s v="Graf"/>
    <s v="Johann"/>
    <n v="7100"/>
    <n v="1947"/>
    <n v="1"/>
    <n v="3"/>
    <n v="118.06"/>
    <n v="21427700000000"/>
    <n v="81.599999999999994"/>
    <n v="25.4"/>
    <n v="51.4"/>
    <n v="8877067"/>
    <x v="293"/>
    <d v="1947-01-03T00:00:00"/>
    <d v="2024-07-23T00:00:00"/>
  </r>
  <r>
    <n v="325"/>
    <x v="14"/>
    <x v="306"/>
    <x v="1"/>
    <s v="Lexington"/>
    <s v="Self storage"/>
    <x v="14"/>
    <x v="0"/>
    <x v="1"/>
    <s v="Gustavson"/>
    <s v="Tamara"/>
    <n v="7100"/>
    <n v="1961"/>
    <n v="11"/>
    <n v="16"/>
    <n v="117.24"/>
    <n v="421142267938"/>
    <n v="78.5"/>
    <n v="9.6"/>
    <n v="36.6"/>
    <n v="328239523"/>
    <x v="294"/>
    <d v="1961-11-16T00:00:00"/>
    <d v="2024-07-23T00:00:00"/>
  </r>
  <r>
    <n v="325"/>
    <x v="10"/>
    <x v="307"/>
    <x v="5"/>
    <s v="Changsha"/>
    <s v="Construction equipment"/>
    <x v="10"/>
    <x v="1"/>
    <x v="0"/>
    <s v="Liang"/>
    <s v="Wengen"/>
    <n v="7100"/>
    <n v="1956"/>
    <n v="12"/>
    <n v="14"/>
    <n v="125.08"/>
    <n v="5081769542380"/>
    <n v="77"/>
    <n v="9.4"/>
    <n v="59.2"/>
    <n v="1397715000"/>
    <x v="295"/>
    <d v="1956-12-14T00:00:00"/>
    <d v="2024-07-23T00:00:00"/>
  </r>
  <r>
    <n v="325"/>
    <x v="13"/>
    <x v="308"/>
    <x v="8"/>
    <s v="Lausanne"/>
    <s v="Health care"/>
    <x v="13"/>
    <x v="0"/>
    <x v="0"/>
    <s v="Paulsen"/>
    <s v="Frederik"/>
    <n v="7100"/>
    <n v="1950"/>
    <n v="10"/>
    <n v="30"/>
    <n v="99.55"/>
    <n v="19910000000000"/>
    <n v="83.6"/>
    <n v="10.1"/>
    <n v="28.8"/>
    <n v="8574832"/>
    <x v="296"/>
    <d v="1950-10-30T00:00:00"/>
    <d v="2024-07-23T00:00:00"/>
  </r>
  <r>
    <n v="325"/>
    <x v="3"/>
    <x v="309"/>
    <x v="21"/>
    <s v="Singapore"/>
    <s v="Banking"/>
    <x v="3"/>
    <x v="0"/>
    <x v="0"/>
    <s v="Wee"/>
    <s v="Cho Yaw"/>
    <n v="7100"/>
    <n v="1929"/>
    <n v="1"/>
    <n v="10"/>
    <n v="114.41"/>
    <n v="21427700000000"/>
    <n v="83.1"/>
    <n v="13.1"/>
    <n v="21"/>
    <n v="5703569"/>
    <x v="297"/>
    <d v="1929-01-10T00:00:00"/>
    <d v="2024-07-23T00:00:00"/>
  </r>
  <r>
    <n v="325"/>
    <x v="10"/>
    <x v="310"/>
    <x v="5"/>
    <s v="Ningbo"/>
    <s v="Electronics"/>
    <x v="10"/>
    <x v="1"/>
    <x v="0"/>
    <s v="Zhang"/>
    <s v="Hejun"/>
    <n v="7100"/>
    <n v="1952"/>
    <n v="1"/>
    <n v="1"/>
    <n v="125.08"/>
    <n v="446314739528"/>
    <n v="77"/>
    <n v="9.4"/>
    <n v="59.2"/>
    <n v="1397715000"/>
    <x v="276"/>
    <d v="1952-01-01T00:00:00"/>
    <d v="2024-07-23T00:00:00"/>
  </r>
  <r>
    <n v="332"/>
    <x v="2"/>
    <x v="311"/>
    <x v="1"/>
    <s v="San Francisco"/>
    <s v="Business software"/>
    <x v="2"/>
    <x v="1"/>
    <x v="0"/>
    <s v="Benioff"/>
    <s v="Marc"/>
    <n v="7000"/>
    <n v="1964"/>
    <n v="9"/>
    <n v="25"/>
    <n v="117.24"/>
    <n v="21427700000000"/>
    <n v="78.5"/>
    <n v="9.6"/>
    <n v="36.6"/>
    <n v="328239523"/>
    <x v="298"/>
    <d v="1964-09-25T00:00:00"/>
    <d v="2024-07-23T00:00:00"/>
  </r>
  <r>
    <n v="332"/>
    <x v="4"/>
    <x v="312"/>
    <x v="12"/>
    <s v="London"/>
    <s v="Online games"/>
    <x v="4"/>
    <x v="1"/>
    <x v="0"/>
    <s v="Bukhman"/>
    <s v="Dmitri"/>
    <n v="7000"/>
    <n v="1985"/>
    <n v="5"/>
    <n v="27"/>
    <n v="119.62"/>
    <n v="19910000000000"/>
    <n v="81.3"/>
    <n v="25.5"/>
    <n v="30.6"/>
    <n v="66834405"/>
    <x v="299"/>
    <d v="1985-05-27T00:00:00"/>
    <d v="2024-07-23T00:00:00"/>
  </r>
  <r>
    <n v="332"/>
    <x v="4"/>
    <x v="313"/>
    <x v="12"/>
    <s v="London"/>
    <s v="Online games"/>
    <x v="4"/>
    <x v="1"/>
    <x v="0"/>
    <s v="Bukhman"/>
    <s v="Igor"/>
    <n v="7000"/>
    <n v="1982"/>
    <n v="3"/>
    <n v="29"/>
    <n v="119.62"/>
    <n v="703082435360"/>
    <n v="81.3"/>
    <n v="25.5"/>
    <n v="30.6"/>
    <n v="66834405"/>
    <x v="300"/>
    <d v="1982-03-29T00:00:00"/>
    <d v="2024-07-23T00:00:00"/>
  </r>
  <r>
    <n v="332"/>
    <x v="2"/>
    <x v="314"/>
    <x v="1"/>
    <s v="Redlands"/>
    <s v="Mapping software"/>
    <x v="2"/>
    <x v="1"/>
    <x v="0"/>
    <s v="Dangermond"/>
    <s v="Jack"/>
    <n v="7000"/>
    <n v="1945"/>
    <n v="7"/>
    <n v="23"/>
    <n v="117.24"/>
    <n v="372062527489"/>
    <n v="78.5"/>
    <n v="9.6"/>
    <n v="36.6"/>
    <n v="328239523"/>
    <x v="301"/>
    <d v="1945-07-23T00:00:00"/>
    <d v="2024-07-23T00:00:00"/>
  </r>
  <r>
    <n v="332"/>
    <x v="10"/>
    <x v="315"/>
    <x v="3"/>
    <s v="Mumbai"/>
    <s v="Paints"/>
    <x v="10"/>
    <x v="0"/>
    <x v="0"/>
    <s v="Dani"/>
    <s v="Ashwin"/>
    <n v="7000"/>
    <n v="1942"/>
    <n v="10"/>
    <n v="24"/>
    <n v="180.44"/>
    <n v="19910000000000"/>
    <n v="69.400000000000006"/>
    <n v="11.2"/>
    <n v="49.7"/>
    <n v="1366417754"/>
    <x v="302"/>
    <d v="1942-10-24T00:00:00"/>
    <d v="2024-07-23T00:00:00"/>
  </r>
  <r>
    <n v="332"/>
    <x v="0"/>
    <x v="316"/>
    <x v="1"/>
    <s v="New York"/>
    <s v="Apparel"/>
    <x v="0"/>
    <x v="1"/>
    <x v="0"/>
    <s v="Lauren"/>
    <s v="Ralph"/>
    <n v="7000"/>
    <n v="1939"/>
    <n v="10"/>
    <n v="14"/>
    <n v="117.24"/>
    <n v="21427700000000"/>
    <n v="78.5"/>
    <n v="9.6"/>
    <n v="36.6"/>
    <n v="328239523"/>
    <x v="303"/>
    <d v="1939-10-14T00:00:00"/>
    <d v="2024-07-23T00:00:00"/>
  </r>
  <r>
    <n v="332"/>
    <x v="6"/>
    <x v="317"/>
    <x v="3"/>
    <s v="Mumbai"/>
    <s v="Diversified"/>
    <x v="6"/>
    <x v="0"/>
    <x v="1"/>
    <s v="Mistry"/>
    <s v="Rohiqa Cyrus"/>
    <n v="7000"/>
    <n v="1967"/>
    <n v="6"/>
    <n v="6"/>
    <n v="180.44"/>
    <n v="2827113184696"/>
    <n v="69.400000000000006"/>
    <n v="11.2"/>
    <n v="49.7"/>
    <n v="1366417754"/>
    <x v="304"/>
    <d v="1967-06-06T00:00:00"/>
    <d v="2024-07-23T00:00:00"/>
  </r>
  <r>
    <n v="332"/>
    <x v="6"/>
    <x v="318"/>
    <x v="3"/>
    <s v="Mumbai"/>
    <s v="Diversified"/>
    <x v="6"/>
    <x v="0"/>
    <x v="0"/>
    <s v="Mistry"/>
    <s v="Shapoor"/>
    <n v="7000"/>
    <n v="1964"/>
    <n v="9"/>
    <n v="6"/>
    <n v="180.44"/>
    <n v="2827113184696"/>
    <n v="69.400000000000006"/>
    <n v="11.2"/>
    <n v="49.7"/>
    <n v="1366417754"/>
    <x v="305"/>
    <d v="1964-09-06T00:00:00"/>
    <d v="2024-07-23T00:00:00"/>
  </r>
  <r>
    <n v="332"/>
    <x v="7"/>
    <x v="319"/>
    <x v="1"/>
    <s v="Hobe Sound"/>
    <s v="Food distribution"/>
    <x v="7"/>
    <x v="1"/>
    <x v="0"/>
    <s v="Reyes"/>
    <s v="J. Christopher"/>
    <n v="7000"/>
    <n v="1953"/>
    <n v="12"/>
    <n v="29"/>
    <n v="117.24"/>
    <n v="21427700000000"/>
    <n v="78.5"/>
    <n v="9.6"/>
    <n v="36.6"/>
    <n v="328239523"/>
    <x v="306"/>
    <d v="1953-12-29T00:00:00"/>
    <d v="2024-07-23T00:00:00"/>
  </r>
  <r>
    <n v="332"/>
    <x v="7"/>
    <x v="320"/>
    <x v="1"/>
    <s v="Palm Beach"/>
    <s v="Food distribution"/>
    <x v="7"/>
    <x v="1"/>
    <x v="0"/>
    <s v="Reyes"/>
    <s v="Jude"/>
    <n v="7000"/>
    <n v="1955"/>
    <n v="9"/>
    <n v="16"/>
    <n v="117.24"/>
    <n v="2611000000000"/>
    <n v="78.5"/>
    <n v="9.6"/>
    <n v="36.6"/>
    <n v="328239523"/>
    <x v="307"/>
    <d v="1955-09-16T00:00:00"/>
    <d v="2024-07-23T00:00:00"/>
  </r>
  <r>
    <n v="332"/>
    <x v="7"/>
    <x v="321"/>
    <x v="1"/>
    <s v="Port Washington"/>
    <s v="Beverages"/>
    <x v="7"/>
    <x v="1"/>
    <x v="0"/>
    <s v="Vultaggio"/>
    <s v="Don"/>
    <n v="7000"/>
    <n v="1952"/>
    <n v="2"/>
    <n v="26"/>
    <n v="117.24"/>
    <n v="21427700000000"/>
    <n v="78.5"/>
    <n v="9.6"/>
    <n v="36.6"/>
    <n v="328239523"/>
    <x v="308"/>
    <d v="1952-02-26T00:00:00"/>
    <d v="2024-07-23T00:00:00"/>
  </r>
  <r>
    <n v="344"/>
    <x v="6"/>
    <x v="322"/>
    <x v="1"/>
    <s v="Los Angeles"/>
    <s v="Homebuilding, insurance"/>
    <x v="6"/>
    <x v="0"/>
    <x v="1"/>
    <s v="Broad"/>
    <s v="Edythe"/>
    <n v="6900"/>
    <n v="1936"/>
    <n v="1"/>
    <n v="1"/>
    <n v="117.24"/>
    <n v="2611000000000"/>
    <n v="78.5"/>
    <n v="9.6"/>
    <n v="36.6"/>
    <n v="328239523"/>
    <x v="309"/>
    <d v="1936-01-01T00:00:00"/>
    <d v="2024-07-23T00:00:00"/>
  </r>
  <r>
    <n v="344"/>
    <x v="7"/>
    <x v="323"/>
    <x v="1"/>
    <s v="St. Louis"/>
    <s v="Cargill"/>
    <x v="7"/>
    <x v="0"/>
    <x v="1"/>
    <s v="Keinath"/>
    <s v="Pauline MacMillan"/>
    <n v="6900"/>
    <n v="1934"/>
    <n v="1"/>
    <n v="1"/>
    <n v="117.24"/>
    <n v="2611000000000"/>
    <n v="78.5"/>
    <n v="9.6"/>
    <n v="36.6"/>
    <n v="328239523"/>
    <x v="310"/>
    <d v="1934-01-01T00:00:00"/>
    <d v="2024-07-23T00:00:00"/>
  </r>
  <r>
    <n v="344"/>
    <x v="3"/>
    <x v="324"/>
    <x v="1"/>
    <s v="New York"/>
    <s v="Hedge fund"/>
    <x v="3"/>
    <x v="1"/>
    <x v="0"/>
    <s v="Laffont"/>
    <s v="Philippe"/>
    <n v="6900"/>
    <n v="1967"/>
    <n v="9"/>
    <n v="16"/>
    <n v="117.24"/>
    <n v="21427700000000"/>
    <n v="78.5"/>
    <n v="9.6"/>
    <n v="36.6"/>
    <n v="328239523"/>
    <x v="311"/>
    <d v="1967-09-16T00:00:00"/>
    <d v="2024-07-23T00:00:00"/>
  </r>
  <r>
    <n v="344"/>
    <x v="2"/>
    <x v="325"/>
    <x v="5"/>
    <s v="Huizhou"/>
    <s v="Lithium batteries"/>
    <x v="2"/>
    <x v="1"/>
    <x v="0"/>
    <s v="Liu"/>
    <s v="Jincheng"/>
    <n v="6900"/>
    <n v="1964"/>
    <n v="9"/>
    <n v="22"/>
    <n v="125.08"/>
    <n v="21427700000000"/>
    <n v="77"/>
    <n v="9.4"/>
    <n v="59.2"/>
    <n v="1397715000"/>
    <x v="312"/>
    <d v="1964-09-22T00:00:00"/>
    <d v="2024-07-23T00:00:00"/>
  </r>
  <r>
    <n v="344"/>
    <x v="15"/>
    <x v="326"/>
    <x v="1"/>
    <s v="Lighthouse Point"/>
    <s v="Real estate"/>
    <x v="15"/>
    <x v="1"/>
    <x v="0"/>
    <s v="Olenicoff"/>
    <s v="Igor"/>
    <n v="6900"/>
    <n v="1942"/>
    <n v="9"/>
    <n v="20"/>
    <n v="117.24"/>
    <n v="21427700000000"/>
    <n v="78.5"/>
    <n v="9.6"/>
    <n v="36.6"/>
    <n v="328239523"/>
    <x v="313"/>
    <d v="1942-09-20T00:00:00"/>
    <d v="2024-07-23T00:00:00"/>
  </r>
  <r>
    <n v="344"/>
    <x v="0"/>
    <x v="327"/>
    <x v="4"/>
    <s v="La Coruna"/>
    <s v="Zara"/>
    <x v="0"/>
    <x v="0"/>
    <x v="1"/>
    <s v="Ortega Mera"/>
    <s v="Sandra"/>
    <n v="6900"/>
    <n v="1968"/>
    <n v="7"/>
    <n v="9"/>
    <n v="110.96"/>
    <n v="21427700000000"/>
    <n v="83.3"/>
    <n v="14.2"/>
    <n v="47"/>
    <n v="47076781"/>
    <x v="314"/>
    <d v="1968-07-09T00:00:00"/>
    <d v="2024-07-23T00:00:00"/>
  </r>
  <r>
    <n v="344"/>
    <x v="13"/>
    <x v="328"/>
    <x v="1"/>
    <s v="Portage"/>
    <s v="Medical equipment"/>
    <x v="13"/>
    <x v="0"/>
    <x v="1"/>
    <s v="Stryker"/>
    <s v="Ronda"/>
    <n v="6900"/>
    <n v="1954"/>
    <n v="5"/>
    <n v="1"/>
    <n v="117.24"/>
    <n v="21427700000000"/>
    <n v="78.5"/>
    <n v="9.6"/>
    <n v="36.6"/>
    <n v="328239523"/>
    <x v="315"/>
    <d v="1954-05-01T00:00:00"/>
    <d v="2024-07-23T00:00:00"/>
  </r>
  <r>
    <n v="352"/>
    <x v="12"/>
    <x v="329"/>
    <x v="1"/>
    <s v="Houston"/>
    <s v="Pipelines"/>
    <x v="12"/>
    <x v="0"/>
    <x v="1"/>
    <s v="Avara"/>
    <s v="Dannine"/>
    <n v="6800"/>
    <n v="1964"/>
    <n v="3"/>
    <n v="9"/>
    <n v="117.24"/>
    <n v="21427700000000"/>
    <n v="78.5"/>
    <n v="9.6"/>
    <n v="36.6"/>
    <n v="328239523"/>
    <x v="316"/>
    <d v="1964-03-09T00:00:00"/>
    <d v="2024-07-23T00:00:00"/>
  </r>
  <r>
    <n v="352"/>
    <x v="6"/>
    <x v="330"/>
    <x v="24"/>
    <s v="Milan"/>
    <s v="Media"/>
    <x v="6"/>
    <x v="1"/>
    <x v="0"/>
    <s v="Berlusconi"/>
    <s v="Silvio"/>
    <n v="6800"/>
    <n v="1936"/>
    <n v="9"/>
    <n v="29"/>
    <n v="110.62"/>
    <n v="19910000000000"/>
    <n v="82.9"/>
    <n v="24.3"/>
    <n v="59.1"/>
    <n v="60297396"/>
    <x v="317"/>
    <d v="1936-09-29T00:00:00"/>
    <d v="2024-07-23T00:00:00"/>
  </r>
  <r>
    <n v="352"/>
    <x v="9"/>
    <x v="331"/>
    <x v="12"/>
    <s v="Stoke-on-Trent"/>
    <s v="Online gambling"/>
    <x v="9"/>
    <x v="1"/>
    <x v="1"/>
    <s v="Coates"/>
    <s v="Denise"/>
    <n v="6800"/>
    <n v="1967"/>
    <n v="9"/>
    <n v="26"/>
    <n v="119.62"/>
    <n v="21427700000000"/>
    <n v="81.3"/>
    <n v="25.5"/>
    <n v="30.6"/>
    <n v="66834405"/>
    <x v="318"/>
    <d v="1967-09-26T00:00:00"/>
    <d v="2024-07-23T00:00:00"/>
  </r>
  <r>
    <n v="352"/>
    <x v="12"/>
    <x v="332"/>
    <x v="1"/>
    <s v="Houston"/>
    <s v="Pipelines"/>
    <x v="12"/>
    <x v="0"/>
    <x v="0"/>
    <s v="Duncan"/>
    <s v="Scott"/>
    <n v="6800"/>
    <n v="1982"/>
    <n v="11"/>
    <n v="1"/>
    <n v="117.24"/>
    <n v="1394116310769"/>
    <n v="78.5"/>
    <n v="9.6"/>
    <n v="36.6"/>
    <n v="328239523"/>
    <x v="319"/>
    <d v="1982-11-01T00:00:00"/>
    <d v="2024-07-23T00:00:00"/>
  </r>
  <r>
    <n v="352"/>
    <x v="12"/>
    <x v="333"/>
    <x v="1"/>
    <s v="Houston"/>
    <s v="Pipelines"/>
    <x v="12"/>
    <x v="0"/>
    <x v="1"/>
    <s v="Frantz"/>
    <s v="Milane"/>
    <n v="6800"/>
    <n v="1969"/>
    <n v="8"/>
    <n v="12"/>
    <n v="117.24"/>
    <n v="21427700000000"/>
    <n v="78.5"/>
    <n v="9.6"/>
    <n v="36.6"/>
    <n v="328239523"/>
    <x v="320"/>
    <d v="1969-08-12T00:00:00"/>
    <d v="2024-07-23T00:00:00"/>
  </r>
  <r>
    <n v="352"/>
    <x v="3"/>
    <x v="334"/>
    <x v="1"/>
    <s v="Boston"/>
    <s v="Fidelity"/>
    <x v="3"/>
    <x v="0"/>
    <x v="0"/>
    <s v="Johnson"/>
    <s v="Edward"/>
    <n v="6800"/>
    <n v="1964"/>
    <n v="11"/>
    <n v="18"/>
    <n v="117.24"/>
    <n v="21427700000000"/>
    <n v="78.5"/>
    <n v="9.6"/>
    <n v="36.6"/>
    <n v="328239523"/>
    <x v="321"/>
    <d v="1964-11-18T00:00:00"/>
    <d v="2024-07-23T00:00:00"/>
  </r>
  <r>
    <n v="352"/>
    <x v="3"/>
    <x v="335"/>
    <x v="1"/>
    <s v="Los Altos"/>
    <s v="Tech investments"/>
    <x v="3"/>
    <x v="1"/>
    <x v="0"/>
    <s v="Milner"/>
    <s v="Yuri"/>
    <n v="6800"/>
    <n v="1961"/>
    <n v="11"/>
    <n v="11"/>
    <n v="117.24"/>
    <n v="2001244392042"/>
    <n v="78.5"/>
    <n v="9.6"/>
    <n v="36.6"/>
    <n v="328239523"/>
    <x v="322"/>
    <d v="1961-11-11T00:00:00"/>
    <d v="2024-07-23T00:00:00"/>
  </r>
  <r>
    <n v="352"/>
    <x v="2"/>
    <x v="336"/>
    <x v="1"/>
    <s v="Woodside"/>
    <s v="Intel"/>
    <x v="2"/>
    <x v="1"/>
    <x v="0"/>
    <s v="Moore"/>
    <s v="Gordon"/>
    <n v="6800"/>
    <n v="1929"/>
    <n v="1"/>
    <n v="3"/>
    <n v="117.24"/>
    <n v="2827113184696"/>
    <n v="78.5"/>
    <n v="9.6"/>
    <n v="36.6"/>
    <n v="328239523"/>
    <x v="323"/>
    <d v="1929-01-03T00:00:00"/>
    <d v="2024-07-23T00:00:00"/>
  </r>
  <r>
    <n v="352"/>
    <x v="3"/>
    <x v="337"/>
    <x v="1"/>
    <s v="Millburn"/>
    <s v="Hedge funds"/>
    <x v="3"/>
    <x v="1"/>
    <x v="0"/>
    <s v="Overdeck"/>
    <s v="John"/>
    <n v="6800"/>
    <n v="1969"/>
    <n v="12"/>
    <n v="21"/>
    <n v="117.24"/>
    <n v="21427700000000"/>
    <n v="78.5"/>
    <n v="9.6"/>
    <n v="36.6"/>
    <n v="328239523"/>
    <x v="324"/>
    <d v="1969-12-21T00:00:00"/>
    <d v="2024-07-23T00:00:00"/>
  </r>
  <r>
    <n v="352"/>
    <x v="3"/>
    <x v="338"/>
    <x v="1"/>
    <s v="Scarsdale"/>
    <s v="Hedge funds"/>
    <x v="3"/>
    <x v="1"/>
    <x v="0"/>
    <s v="Siegel"/>
    <s v="David"/>
    <n v="6800"/>
    <n v="1961"/>
    <n v="7"/>
    <n v="15"/>
    <n v="117.24"/>
    <n v="21427700000000"/>
    <n v="78.5"/>
    <n v="9.6"/>
    <n v="36.6"/>
    <n v="328239523"/>
    <x v="325"/>
    <d v="1961-07-15T00:00:00"/>
    <d v="2024-07-23T00:00:00"/>
  </r>
  <r>
    <n v="352"/>
    <x v="6"/>
    <x v="339"/>
    <x v="16"/>
    <s v="Moscow"/>
    <s v="Metals, investments"/>
    <x v="6"/>
    <x v="1"/>
    <x v="0"/>
    <s v="Vekselberg"/>
    <s v="Viktor"/>
    <n v="6800"/>
    <n v="1957"/>
    <n v="4"/>
    <n v="14"/>
    <n v="180.75"/>
    <n v="21427700000000"/>
    <n v="72.7"/>
    <n v="11.4"/>
    <n v="46.2"/>
    <n v="144373535"/>
    <x v="326"/>
    <d v="1957-04-14T00:00:00"/>
    <d v="2024-07-23T00:00:00"/>
  </r>
  <r>
    <n v="352"/>
    <x v="2"/>
    <x v="340"/>
    <x v="5"/>
    <s v="Shenzhen"/>
    <s v="Electronics components"/>
    <x v="2"/>
    <x v="1"/>
    <x v="0"/>
    <s v="Wang"/>
    <s v="Laisheng"/>
    <n v="6800"/>
    <n v="1964"/>
    <n v="12"/>
    <n v="14"/>
    <n v="125.08"/>
    <n v="21427700000000"/>
    <n v="77"/>
    <n v="9.4"/>
    <n v="59.2"/>
    <n v="1397715000"/>
    <x v="327"/>
    <d v="1964-12-14T00:00:00"/>
    <d v="2024-07-23T00:00:00"/>
  </r>
  <r>
    <n v="352"/>
    <x v="12"/>
    <x v="341"/>
    <x v="1"/>
    <s v="Houston"/>
    <s v="Pipelines"/>
    <x v="12"/>
    <x v="0"/>
    <x v="1"/>
    <s v="Williams"/>
    <s v="Randa Duncan"/>
    <n v="6800"/>
    <n v="1961"/>
    <n v="8"/>
    <n v="28"/>
    <n v="117.24"/>
    <n v="21427700000000"/>
    <n v="78.5"/>
    <n v="9.6"/>
    <n v="36.6"/>
    <n v="328239523"/>
    <x v="328"/>
    <d v="1961-08-28T00:00:00"/>
    <d v="2024-07-23T00:00:00"/>
  </r>
  <r>
    <n v="365"/>
    <x v="3"/>
    <x v="342"/>
    <x v="1"/>
    <s v="Dallas"/>
    <s v="Money management"/>
    <x v="3"/>
    <x v="1"/>
    <x v="0"/>
    <s v="Fisher"/>
    <s v="Ken"/>
    <n v="6700"/>
    <n v="1950"/>
    <n v="11"/>
    <n v="29"/>
    <n v="117.24"/>
    <n v="21427700000000"/>
    <n v="78.5"/>
    <n v="9.6"/>
    <n v="36.6"/>
    <n v="328239523"/>
    <x v="329"/>
    <d v="1950-11-29T00:00:00"/>
    <d v="2024-07-23T00:00:00"/>
  </r>
  <r>
    <n v="365"/>
    <x v="3"/>
    <x v="343"/>
    <x v="12"/>
    <s v="London"/>
    <s v="Hedge funds"/>
    <x v="3"/>
    <x v="1"/>
    <x v="0"/>
    <s v="Hohn"/>
    <s v="Christopher"/>
    <n v="6700"/>
    <n v="1966"/>
    <n v="10"/>
    <n v="27"/>
    <n v="119.62"/>
    <n v="21427700000000"/>
    <n v="81.3"/>
    <n v="25.5"/>
    <n v="30.6"/>
    <n v="66834405"/>
    <x v="330"/>
    <d v="1966-10-27T00:00:00"/>
    <d v="2024-07-23T00:00:00"/>
  </r>
  <r>
    <n v="365"/>
    <x v="10"/>
    <x v="344"/>
    <x v="33"/>
    <s v="Billund"/>
    <s v="Lego"/>
    <x v="10"/>
    <x v="0"/>
    <x v="0"/>
    <s v="Kristiansen"/>
    <s v="Kjeld Kirk"/>
    <n v="6700"/>
    <n v="1947"/>
    <n v="12"/>
    <n v="27"/>
    <n v="110.35"/>
    <n v="1699876578871"/>
    <n v="81"/>
    <n v="32.4"/>
    <n v="23.8"/>
    <n v="5818553"/>
    <x v="331"/>
    <d v="1947-12-27T00:00:00"/>
    <d v="2024-07-23T00:00:00"/>
  </r>
  <r>
    <n v="365"/>
    <x v="10"/>
    <x v="345"/>
    <x v="33"/>
    <s v="Billund"/>
    <s v="Lego"/>
    <x v="10"/>
    <x v="0"/>
    <x v="1"/>
    <s v="Kristiansen"/>
    <s v="Sofie Kirk"/>
    <n v="6700"/>
    <n v="1976"/>
    <n v="1"/>
    <n v="1"/>
    <n v="110.35"/>
    <n v="19910000000000"/>
    <n v="81"/>
    <n v="32.4"/>
    <n v="23.8"/>
    <n v="5818553"/>
    <x v="332"/>
    <d v="1976-01-01T00:00:00"/>
    <d v="2024-07-23T00:00:00"/>
  </r>
  <r>
    <n v="365"/>
    <x v="10"/>
    <x v="346"/>
    <x v="33"/>
    <s v="Billund"/>
    <s v="Lego"/>
    <x v="10"/>
    <x v="0"/>
    <x v="0"/>
    <s v="Kristiansen"/>
    <s v="Thomas Kirk"/>
    <n v="6700"/>
    <n v="1979"/>
    <n v="1"/>
    <n v="1"/>
    <n v="110.35"/>
    <n v="21427700000000"/>
    <n v="81"/>
    <n v="32.4"/>
    <n v="23.8"/>
    <n v="5818553"/>
    <x v="333"/>
    <d v="1979-01-01T00:00:00"/>
    <d v="2024-07-23T00:00:00"/>
  </r>
  <r>
    <n v="365"/>
    <x v="13"/>
    <x v="347"/>
    <x v="24"/>
    <s v="Fiesole"/>
    <s v="Pharmaceuticals"/>
    <x v="13"/>
    <x v="0"/>
    <x v="1"/>
    <s v="Landini Aleotti"/>
    <s v="Massimiliana"/>
    <n v="6700"/>
    <n v="1943"/>
    <n v="1"/>
    <n v="1"/>
    <n v="110.62"/>
    <n v="21427700000000"/>
    <n v="82.9"/>
    <n v="24.3"/>
    <n v="59.1"/>
    <n v="60297396"/>
    <x v="62"/>
    <d v="1943-01-01T00:00:00"/>
    <d v="2024-07-23T00:00:00"/>
  </r>
  <r>
    <n v="365"/>
    <x v="1"/>
    <x v="348"/>
    <x v="5"/>
    <s v="Ningde"/>
    <s v="Batteries"/>
    <x v="1"/>
    <x v="1"/>
    <x v="0"/>
    <s v="Li"/>
    <s v="Ping"/>
    <n v="6700"/>
    <n v="1968"/>
    <n v="1"/>
    <n v="1"/>
    <n v="125.08"/>
    <n v="2827113184696"/>
    <n v="77"/>
    <n v="9.4"/>
    <n v="59.2"/>
    <n v="1397715000"/>
    <x v="220"/>
    <d v="1968-01-01T00:00:00"/>
    <d v="2024-07-23T00:00:00"/>
  </r>
  <r>
    <n v="365"/>
    <x v="10"/>
    <x v="349"/>
    <x v="5"/>
    <s v="Hangzhou"/>
    <s v="Solar panel components"/>
    <x v="10"/>
    <x v="1"/>
    <x v="0"/>
    <s v="Lin"/>
    <s v="Jianhua"/>
    <n v="6700"/>
    <n v="1962"/>
    <n v="8"/>
    <n v="1"/>
    <n v="125.08"/>
    <n v="348078018464"/>
    <n v="77"/>
    <n v="9.4"/>
    <n v="59.2"/>
    <n v="1397715000"/>
    <x v="334"/>
    <d v="1962-08-01T00:00:00"/>
    <d v="2024-07-23T00:00:00"/>
  </r>
  <r>
    <n v="365"/>
    <x v="10"/>
    <x v="350"/>
    <x v="8"/>
    <s v="Feldmeilen"/>
    <s v="Chemicals"/>
    <x v="10"/>
    <x v="0"/>
    <x v="1"/>
    <s v="Martullo-Blocher"/>
    <s v="Magdalena"/>
    <n v="6700"/>
    <n v="1969"/>
    <n v="1"/>
    <n v="1"/>
    <n v="99.55"/>
    <n v="348078018464"/>
    <n v="83.6"/>
    <n v="10.1"/>
    <n v="28.8"/>
    <n v="8574832"/>
    <x v="36"/>
    <d v="1969-01-01T00:00:00"/>
    <d v="2024-07-23T00:00:00"/>
  </r>
  <r>
    <n v="365"/>
    <x v="5"/>
    <x v="351"/>
    <x v="0"/>
    <s v="Paris"/>
    <s v="Internet, telecom"/>
    <x v="5"/>
    <x v="1"/>
    <x v="0"/>
    <s v="Niel"/>
    <s v="Xavier"/>
    <n v="6700"/>
    <n v="1967"/>
    <n v="8"/>
    <n v="25"/>
    <n v="110.05"/>
    <n v="348078018464"/>
    <n v="82.5"/>
    <n v="24.2"/>
    <n v="60.7"/>
    <n v="67059887"/>
    <x v="335"/>
    <d v="1967-08-25T00:00:00"/>
    <d v="2024-07-23T00:00:00"/>
  </r>
  <r>
    <n v="365"/>
    <x v="12"/>
    <x v="352"/>
    <x v="1"/>
    <s v="Boca Raton"/>
    <s v="Natural gas"/>
    <x v="12"/>
    <x v="1"/>
    <x v="0"/>
    <s v="Pegula"/>
    <s v="Terrence"/>
    <n v="6700"/>
    <n v="1951"/>
    <n v="3"/>
    <n v="27"/>
    <n v="117.24"/>
    <n v="2001244392042"/>
    <n v="78.5"/>
    <n v="9.6"/>
    <n v="36.6"/>
    <n v="328239523"/>
    <x v="336"/>
    <d v="1951-03-27T00:00:00"/>
    <d v="2024-07-23T00:00:00"/>
  </r>
  <r>
    <n v="365"/>
    <x v="15"/>
    <x v="353"/>
    <x v="1"/>
    <s v="Los Angeles"/>
    <s v="Real estate"/>
    <x v="15"/>
    <x v="0"/>
    <x v="0"/>
    <s v="Roski"/>
    <s v="Edward"/>
    <n v="6700"/>
    <n v="1938"/>
    <n v="12"/>
    <n v="25"/>
    <n v="117.24"/>
    <n v="19910000000000"/>
    <n v="78.5"/>
    <n v="9.6"/>
    <n v="36.6"/>
    <n v="328239523"/>
    <x v="337"/>
    <d v="1938-12-25T00:00:00"/>
    <d v="2024-07-23T00:00:00"/>
  </r>
  <r>
    <n v="365"/>
    <x v="15"/>
    <x v="354"/>
    <x v="1"/>
    <s v="Atherton"/>
    <s v="Real estate"/>
    <x v="15"/>
    <x v="1"/>
    <x v="0"/>
    <s v="Sobrato"/>
    <s v="John A."/>
    <n v="6700"/>
    <n v="1939"/>
    <n v="5"/>
    <n v="23"/>
    <n v="117.24"/>
    <n v="19910000000000"/>
    <n v="78.5"/>
    <n v="9.6"/>
    <n v="36.6"/>
    <n v="328239523"/>
    <x v="338"/>
    <d v="1939-05-23T00:00:00"/>
    <d v="2024-07-23T00:00:00"/>
  </r>
  <r>
    <n v="365"/>
    <x v="3"/>
    <x v="355"/>
    <x v="1"/>
    <s v="Katonah"/>
    <s v="Hedge funds"/>
    <x v="3"/>
    <x v="1"/>
    <x v="0"/>
    <s v="Soros"/>
    <s v="George"/>
    <n v="6700"/>
    <n v="1930"/>
    <n v="8"/>
    <n v="12"/>
    <n v="117.24"/>
    <n v="703082435360"/>
    <n v="78.5"/>
    <n v="9.6"/>
    <n v="36.6"/>
    <n v="328239523"/>
    <x v="339"/>
    <d v="1930-08-12T00:00:00"/>
    <d v="2024-07-23T00:00:00"/>
  </r>
  <r>
    <n v="365"/>
    <x v="2"/>
    <x v="356"/>
    <x v="1"/>
    <s v="Irvine"/>
    <s v="Computer hardware"/>
    <x v="2"/>
    <x v="1"/>
    <x v="0"/>
    <s v="Sun"/>
    <s v="David"/>
    <n v="6700"/>
    <n v="1951"/>
    <n v="10"/>
    <n v="12"/>
    <n v="117.24"/>
    <n v="2715518274227"/>
    <n v="78.5"/>
    <n v="9.6"/>
    <n v="36.6"/>
    <n v="328239523"/>
    <x v="340"/>
    <d v="1951-10-12T00:00:00"/>
    <d v="2024-07-23T00:00:00"/>
  </r>
  <r>
    <n v="365"/>
    <x v="10"/>
    <x v="357"/>
    <x v="33"/>
    <s v="Billund"/>
    <s v="Lego"/>
    <x v="10"/>
    <x v="0"/>
    <x v="1"/>
    <s v="Thinggaard"/>
    <s v="Agnete Kirk"/>
    <n v="6700"/>
    <n v="1983"/>
    <n v="5"/>
    <n v="18"/>
    <n v="110.35"/>
    <n v="21427700000000"/>
    <n v="81"/>
    <n v="32.4"/>
    <n v="23.8"/>
    <n v="5818553"/>
    <x v="341"/>
    <d v="1983-05-18T00:00:00"/>
    <d v="2024-07-23T00:00:00"/>
  </r>
  <r>
    <n v="365"/>
    <x v="2"/>
    <x v="358"/>
    <x v="1"/>
    <s v="Rolling Hills"/>
    <s v="Computer hardware"/>
    <x v="2"/>
    <x v="1"/>
    <x v="0"/>
    <s v="Tu"/>
    <s v="John"/>
    <n v="6700"/>
    <n v="1941"/>
    <n v="8"/>
    <n v="12"/>
    <n v="117.24"/>
    <n v="21427700000000"/>
    <n v="78.5"/>
    <n v="9.6"/>
    <n v="36.6"/>
    <n v="328239523"/>
    <x v="163"/>
    <d v="1941-08-12T00:00:00"/>
    <d v="2024-07-23T00:00:00"/>
  </r>
  <r>
    <n v="365"/>
    <x v="7"/>
    <x v="359"/>
    <x v="5"/>
    <s v="Quanzhou"/>
    <s v="Snacks, beverages"/>
    <x v="7"/>
    <x v="1"/>
    <x v="0"/>
    <s v="Xu"/>
    <s v="Shihui"/>
    <n v="6700"/>
    <n v="1958"/>
    <n v="1"/>
    <n v="1"/>
    <n v="125.08"/>
    <n v="21427700000000"/>
    <n v="77"/>
    <n v="9.4"/>
    <n v="59.2"/>
    <n v="1397715000"/>
    <x v="342"/>
    <d v="1958-01-01T00:00:00"/>
    <d v="2024-07-23T00:00:00"/>
  </r>
  <r>
    <n v="383"/>
    <x v="10"/>
    <x v="360"/>
    <x v="8"/>
    <s v="Wilen bei Wollerau"/>
    <s v="Chemicals"/>
    <x v="10"/>
    <x v="0"/>
    <x v="1"/>
    <s v="Blocher"/>
    <s v="Rahel"/>
    <n v="6600"/>
    <n v="1976"/>
    <n v="1"/>
    <n v="1"/>
    <n v="99.55"/>
    <n v="21427700000000"/>
    <n v="83.6"/>
    <n v="10.1"/>
    <n v="28.8"/>
    <n v="8574832"/>
    <x v="332"/>
    <d v="1976-01-01T00:00:00"/>
    <d v="2024-07-23T00:00:00"/>
  </r>
  <r>
    <n v="383"/>
    <x v="7"/>
    <x v="361"/>
    <x v="1"/>
    <s v="Atlanta"/>
    <s v="Chick-fil-A"/>
    <x v="7"/>
    <x v="0"/>
    <x v="0"/>
    <s v="Cathy"/>
    <s v="Bubba"/>
    <n v="6600"/>
    <n v="1954"/>
    <n v="4"/>
    <n v="22"/>
    <n v="117.24"/>
    <n v="21427700000000"/>
    <n v="78.5"/>
    <n v="9.6"/>
    <n v="36.6"/>
    <n v="328239523"/>
    <x v="343"/>
    <d v="1954-04-22T00:00:00"/>
    <d v="2024-07-23T00:00:00"/>
  </r>
  <r>
    <n v="383"/>
    <x v="7"/>
    <x v="362"/>
    <x v="1"/>
    <s v="Atlanta"/>
    <s v="Chick-fil-A"/>
    <x v="7"/>
    <x v="0"/>
    <x v="0"/>
    <s v="Cathy"/>
    <s v="Dan"/>
    <n v="6600"/>
    <n v="1953"/>
    <n v="3"/>
    <n v="1"/>
    <n v="117.24"/>
    <n v="348078018464"/>
    <n v="78.5"/>
    <n v="9.6"/>
    <n v="36.6"/>
    <n v="328239523"/>
    <x v="344"/>
    <d v="1953-03-01T00:00:00"/>
    <d v="2024-07-23T00:00:00"/>
  </r>
  <r>
    <n v="383"/>
    <x v="7"/>
    <x v="363"/>
    <x v="1"/>
    <s v="Hampton"/>
    <s v="Chick-fil-A"/>
    <x v="7"/>
    <x v="0"/>
    <x v="1"/>
    <s v="Cathy White"/>
    <s v="Trudy"/>
    <n v="6600"/>
    <n v="1955"/>
    <n v="12"/>
    <n v="17"/>
    <n v="117.24"/>
    <n v="21427700000000"/>
    <n v="78.5"/>
    <n v="9.6"/>
    <n v="36.6"/>
    <n v="328239523"/>
    <x v="345"/>
    <d v="1955-12-17T00:00:00"/>
    <d v="2024-07-23T00:00:00"/>
  </r>
  <r>
    <n v="383"/>
    <x v="3"/>
    <x v="364"/>
    <x v="1"/>
    <s v="New York"/>
    <s v="Hedge funds"/>
    <x v="3"/>
    <x v="1"/>
    <x v="0"/>
    <s v="Kovner"/>
    <s v="Bruce"/>
    <n v="6600"/>
    <n v="1945"/>
    <n v="2"/>
    <n v="25"/>
    <n v="117.24"/>
    <n v="19910000000000"/>
    <n v="78.5"/>
    <n v="9.6"/>
    <n v="36.6"/>
    <n v="328239523"/>
    <x v="346"/>
    <d v="1945-02-25T00:00:00"/>
    <d v="2024-07-23T00:00:00"/>
  </r>
  <r>
    <n v="383"/>
    <x v="2"/>
    <x v="365"/>
    <x v="1"/>
    <s v="Newport Coast"/>
    <s v="Semiconductors"/>
    <x v="2"/>
    <x v="1"/>
    <x v="0"/>
    <s v="Nicholas"/>
    <s v="Henry"/>
    <n v="6600"/>
    <n v="1959"/>
    <n v="10"/>
    <n v="8"/>
    <n v="117.24"/>
    <n v="703082435360"/>
    <n v="78.5"/>
    <n v="9.6"/>
    <n v="36.6"/>
    <n v="328239523"/>
    <x v="347"/>
    <d v="1959-10-08T00:00:00"/>
    <d v="2024-07-23T00:00:00"/>
  </r>
  <r>
    <n v="383"/>
    <x v="3"/>
    <x v="366"/>
    <x v="7"/>
    <s v="Munich"/>
    <s v="Investments"/>
    <x v="3"/>
    <x v="0"/>
    <x v="1"/>
    <s v="Thiele"/>
    <s v="Nadia"/>
    <n v="6600"/>
    <n v="1976"/>
    <n v="1"/>
    <n v="7"/>
    <n v="112.85"/>
    <n v="21427700000000"/>
    <n v="80.900000000000006"/>
    <n v="11.5"/>
    <n v="48.8"/>
    <n v="83132799"/>
    <x v="348"/>
    <d v="1976-01-07T00:00:00"/>
    <d v="2024-07-23T00:00:00"/>
  </r>
  <r>
    <n v="390"/>
    <x v="3"/>
    <x v="367"/>
    <x v="1"/>
    <s v="Fort Worth"/>
    <s v="Private equity"/>
    <x v="3"/>
    <x v="1"/>
    <x v="0"/>
    <s v="Bonderman"/>
    <s v="David"/>
    <n v="6500"/>
    <n v="1942"/>
    <n v="11"/>
    <n v="27"/>
    <n v="117.24"/>
    <n v="21427700000000"/>
    <n v="78.5"/>
    <n v="9.6"/>
    <n v="36.6"/>
    <n v="328239523"/>
    <x v="349"/>
    <d v="1942-11-27T00:00:00"/>
    <d v="2024-07-23T00:00:00"/>
  </r>
  <r>
    <n v="390"/>
    <x v="2"/>
    <x v="368"/>
    <x v="1"/>
    <s v="Medina"/>
    <s v="Microsoft"/>
    <x v="2"/>
    <x v="0"/>
    <x v="1"/>
    <s v="French Gates"/>
    <s v="Melinda"/>
    <n v="6500"/>
    <n v="1964"/>
    <n v="8"/>
    <n v="15"/>
    <n v="117.24"/>
    <n v="21427700000000"/>
    <n v="78.5"/>
    <n v="9.6"/>
    <n v="36.6"/>
    <n v="328239523"/>
    <x v="350"/>
    <d v="1964-08-15T00:00:00"/>
    <d v="2024-07-23T00:00:00"/>
  </r>
  <r>
    <n v="390"/>
    <x v="15"/>
    <x v="369"/>
    <x v="1"/>
    <s v="Chevy Chase"/>
    <s v="Real estate"/>
    <x v="15"/>
    <x v="0"/>
    <x v="1"/>
    <s v="Lerner"/>
    <s v="Annette"/>
    <n v="6500"/>
    <n v="1930"/>
    <n v="2"/>
    <n v="27"/>
    <n v="117.24"/>
    <n v="21427700000000"/>
    <n v="78.5"/>
    <n v="9.6"/>
    <n v="36.6"/>
    <n v="328239523"/>
    <x v="351"/>
    <d v="1930-02-27T00:00:00"/>
    <d v="2024-07-23T00:00:00"/>
  </r>
  <r>
    <n v="390"/>
    <x v="15"/>
    <x v="370"/>
    <x v="12"/>
    <s v="London"/>
    <s v="Investments, real estate"/>
    <x v="15"/>
    <x v="1"/>
    <x v="0"/>
    <s v="Reuben"/>
    <s v="David"/>
    <n v="6500"/>
    <n v="1938"/>
    <n v="9"/>
    <n v="1"/>
    <n v="119.62"/>
    <n v="21427700000000"/>
    <n v="81.3"/>
    <n v="25.5"/>
    <n v="30.6"/>
    <n v="66834405"/>
    <x v="352"/>
    <d v="1938-09-01T00:00:00"/>
    <d v="2024-07-23T00:00:00"/>
  </r>
  <r>
    <n v="390"/>
    <x v="15"/>
    <x v="371"/>
    <x v="8"/>
    <s v="Crans Montana"/>
    <s v="Real estate"/>
    <x v="15"/>
    <x v="1"/>
    <x v="0"/>
    <s v="Vitek"/>
    <s v="Radovan"/>
    <n v="6500"/>
    <n v="1971"/>
    <n v="4"/>
    <n v="22"/>
    <n v="99.55"/>
    <n v="3845630030824"/>
    <n v="83.6"/>
    <n v="10.1"/>
    <n v="28.8"/>
    <n v="8574832"/>
    <x v="353"/>
    <d v="1971-04-22T00:00:00"/>
    <d v="2024-07-23T00:00:00"/>
  </r>
  <r>
    <n v="397"/>
    <x v="3"/>
    <x v="372"/>
    <x v="19"/>
    <s v="Gothenberg"/>
    <s v="Investments"/>
    <x v="3"/>
    <x v="1"/>
    <x v="0"/>
    <s v="Bennet"/>
    <s v="Carl"/>
    <n v="6400"/>
    <n v="1951"/>
    <n v="8"/>
    <n v="19"/>
    <n v="110.51"/>
    <n v="21427700000000"/>
    <n v="82.5"/>
    <n v="27.9"/>
    <n v="49.1"/>
    <n v="10285453"/>
    <x v="354"/>
    <d v="1951-08-19T00:00:00"/>
    <d v="2024-07-23T00:00:00"/>
  </r>
  <r>
    <n v="397"/>
    <x v="17"/>
    <x v="373"/>
    <x v="1"/>
    <s v="Hobe Sound"/>
    <s v="Staffing, Baltimore Ravens"/>
    <x v="17"/>
    <x v="1"/>
    <x v="0"/>
    <s v="Bisciotti"/>
    <s v="Stephen"/>
    <n v="6400"/>
    <n v="1960"/>
    <n v="4"/>
    <n v="10"/>
    <n v="117.24"/>
    <n v="21427700000000"/>
    <n v="78.5"/>
    <n v="9.6"/>
    <n v="36.6"/>
    <n v="328239523"/>
    <x v="355"/>
    <d v="1960-04-10T00:00:00"/>
    <d v="2024-07-23T00:00:00"/>
  </r>
  <r>
    <n v="397"/>
    <x v="3"/>
    <x v="374"/>
    <x v="1"/>
    <s v="New York"/>
    <s v="Hedge funds"/>
    <x v="3"/>
    <x v="1"/>
    <x v="0"/>
    <s v="Druckenmiller"/>
    <s v="Stanley"/>
    <n v="6400"/>
    <n v="1953"/>
    <n v="6"/>
    <n v="14"/>
    <n v="117.24"/>
    <n v="21427700000000"/>
    <n v="78.5"/>
    <n v="9.6"/>
    <n v="36.6"/>
    <n v="328239523"/>
    <x v="356"/>
    <d v="1953-06-14T00:00:00"/>
    <d v="2024-07-23T00:00:00"/>
  </r>
  <r>
    <n v="397"/>
    <x v="13"/>
    <x v="375"/>
    <x v="5"/>
    <s v="Beijing"/>
    <s v="Biomedical products"/>
    <x v="13"/>
    <x v="1"/>
    <x v="1"/>
    <s v="Jian"/>
    <s v="Jun"/>
    <n v="6400"/>
    <n v="1963"/>
    <n v="11"/>
    <n v="1"/>
    <n v="125.08"/>
    <n v="2827113184696"/>
    <n v="77"/>
    <n v="9.4"/>
    <n v="59.2"/>
    <n v="1397715000"/>
    <x v="357"/>
    <d v="1963-11-01T00:00:00"/>
    <d v="2024-07-23T00:00:00"/>
  </r>
  <r>
    <n v="397"/>
    <x v="12"/>
    <x v="376"/>
    <x v="0"/>
    <s v="Paris"/>
    <s v="Oil, banking, telecom"/>
    <x v="12"/>
    <x v="1"/>
    <x v="0"/>
    <s v="Kuzmichev"/>
    <s v="Alexei"/>
    <n v="6400"/>
    <n v="1962"/>
    <n v="10"/>
    <n v="15"/>
    <n v="110.05"/>
    <n v="703082435360"/>
    <n v="82.5"/>
    <n v="24.2"/>
    <n v="60.7"/>
    <n v="67059887"/>
    <x v="358"/>
    <d v="1962-10-15T00:00:00"/>
    <d v="2024-07-23T00:00:00"/>
  </r>
  <r>
    <n v="397"/>
    <x v="3"/>
    <x v="377"/>
    <x v="34"/>
    <s v="Bogota"/>
    <s v="Banking"/>
    <x v="3"/>
    <x v="1"/>
    <x v="0"/>
    <s v="Sarmiento"/>
    <s v="Luis Carlos"/>
    <n v="6400"/>
    <n v="1933"/>
    <n v="1"/>
    <n v="27"/>
    <n v="140.94999999999999"/>
    <n v="530832908738"/>
    <n v="77.099999999999994"/>
    <n v="14.4"/>
    <n v="71.2"/>
    <n v="50339443"/>
    <x v="359"/>
    <d v="1933-01-27T00:00:00"/>
    <d v="2024-07-23T00:00:00"/>
  </r>
  <r>
    <n v="397"/>
    <x v="8"/>
    <x v="378"/>
    <x v="1"/>
    <s v="Missoula"/>
    <s v="Construction, mining"/>
    <x v="8"/>
    <x v="1"/>
    <x v="0"/>
    <s v="Washington"/>
    <s v="Dennis"/>
    <n v="6400"/>
    <n v="1934"/>
    <n v="7"/>
    <n v="27"/>
    <n v="117.24"/>
    <n v="21427700000000"/>
    <n v="78.5"/>
    <n v="9.6"/>
    <n v="36.6"/>
    <n v="328239523"/>
    <x v="360"/>
    <d v="1934-07-27T00:00:00"/>
    <d v="2024-07-23T00:00:00"/>
  </r>
  <r>
    <n v="405"/>
    <x v="16"/>
    <x v="379"/>
    <x v="12"/>
    <s v="Gloucestershire"/>
    <s v="Construction equipment"/>
    <x v="16"/>
    <x v="0"/>
    <x v="0"/>
    <s v="Bamford"/>
    <s v="Anthony"/>
    <n v="6300"/>
    <n v="1945"/>
    <n v="10"/>
    <n v="23"/>
    <n v="119.62"/>
    <n v="21427700000000"/>
    <n v="81.3"/>
    <n v="25.5"/>
    <n v="30.6"/>
    <n v="66834405"/>
    <x v="361"/>
    <d v="1945-10-23T00:00:00"/>
    <d v="2024-07-23T00:00:00"/>
  </r>
  <r>
    <n v="405"/>
    <x v="12"/>
    <x v="380"/>
    <x v="5"/>
    <s v="Changzhou"/>
    <s v="Solar equipment"/>
    <x v="12"/>
    <x v="1"/>
    <x v="0"/>
    <s v="Gao"/>
    <s v="Jifan"/>
    <n v="6300"/>
    <n v="1965"/>
    <n v="1"/>
    <n v="1"/>
    <n v="125.08"/>
    <n v="19910000000000"/>
    <n v="77"/>
    <n v="9.4"/>
    <n v="59.2"/>
    <n v="1397715000"/>
    <x v="362"/>
    <d v="1965-01-01T00:00:00"/>
    <d v="2024-07-23T00:00:00"/>
  </r>
  <r>
    <n v="405"/>
    <x v="3"/>
    <x v="381"/>
    <x v="12"/>
    <s v="London"/>
    <s v="Private equity"/>
    <x v="3"/>
    <x v="1"/>
    <x v="0"/>
    <s v="Grayken"/>
    <s v="John"/>
    <n v="6300"/>
    <n v="1956"/>
    <n v="6"/>
    <n v="1"/>
    <n v="119.62"/>
    <n v="2715518274227"/>
    <n v="81.3"/>
    <n v="25.5"/>
    <n v="30.6"/>
    <n v="66834405"/>
    <x v="363"/>
    <d v="1956-06-01T00:00:00"/>
    <d v="2024-07-23T00:00:00"/>
  </r>
  <r>
    <n v="405"/>
    <x v="13"/>
    <x v="382"/>
    <x v="0"/>
    <s v="Lyon"/>
    <s v="Pharmaceuticals"/>
    <x v="13"/>
    <x v="0"/>
    <x v="0"/>
    <s v="Merieux"/>
    <s v="Alain"/>
    <n v="6300"/>
    <n v="1938"/>
    <n v="1"/>
    <n v="1"/>
    <n v="110.05"/>
    <n v="323802808108"/>
    <n v="82.5"/>
    <n v="24.2"/>
    <n v="60.7"/>
    <n v="67059887"/>
    <x v="364"/>
    <d v="1938-01-01T00:00:00"/>
    <d v="2024-07-23T00:00:00"/>
  </r>
  <r>
    <n v="405"/>
    <x v="12"/>
    <x v="383"/>
    <x v="5"/>
    <s v="Langfang"/>
    <s v="Natural gas distribution"/>
    <x v="12"/>
    <x v="1"/>
    <x v="0"/>
    <s v="Wang"/>
    <s v="Yusuo"/>
    <n v="6300"/>
    <n v="1964"/>
    <n v="3"/>
    <n v="11"/>
    <n v="125.08"/>
    <n v="21427700000000"/>
    <n v="77"/>
    <n v="9.4"/>
    <n v="59.2"/>
    <n v="1397715000"/>
    <x v="365"/>
    <d v="1964-03-11T00:00:00"/>
    <d v="2024-07-23T00:00:00"/>
  </r>
  <r>
    <n v="405"/>
    <x v="10"/>
    <x v="384"/>
    <x v="23"/>
    <s v="Tel Aviv"/>
    <s v="Metalworking tools"/>
    <x v="10"/>
    <x v="1"/>
    <x v="0"/>
    <s v="Wertheimer"/>
    <s v="Stef"/>
    <n v="6300"/>
    <n v="1926"/>
    <n v="7"/>
    <n v="16"/>
    <n v="108.15"/>
    <n v="2827113184696"/>
    <n v="82.8"/>
    <n v="23.1"/>
    <n v="25.3"/>
    <n v="9053300"/>
    <x v="366"/>
    <d v="1926-07-16T00:00:00"/>
    <d v="2024-07-23T00:00:00"/>
  </r>
  <r>
    <n v="411"/>
    <x v="7"/>
    <x v="385"/>
    <x v="2"/>
    <s v="Mexico City"/>
    <s v="Beer, investments"/>
    <x v="7"/>
    <x v="0"/>
    <x v="1"/>
    <s v="Aramburuzabala"/>
    <s v="Maria Asuncion"/>
    <n v="6200"/>
    <n v="1963"/>
    <n v="5"/>
    <n v="2"/>
    <n v="141.54"/>
    <n v="19910000000000"/>
    <n v="75"/>
    <n v="13.1"/>
    <n v="55.1"/>
    <n v="126014024"/>
    <x v="367"/>
    <d v="1963-05-02T00:00:00"/>
    <d v="2024-07-23T00:00:00"/>
  </r>
  <r>
    <n v="411"/>
    <x v="6"/>
    <x v="386"/>
    <x v="19"/>
    <s v="Stockholm"/>
    <s v="Investments"/>
    <x v="6"/>
    <x v="1"/>
    <x v="0"/>
    <s v="Douglas"/>
    <s v="Gustaf"/>
    <n v="6200"/>
    <n v="1938"/>
    <n v="3"/>
    <n v="3"/>
    <n v="110.51"/>
    <n v="2827113184696"/>
    <n v="82.5"/>
    <n v="27.9"/>
    <n v="49.1"/>
    <n v="10285453"/>
    <x v="368"/>
    <d v="1938-03-03T00:00:00"/>
    <d v="2024-07-23T00:00:00"/>
  </r>
  <r>
    <n v="411"/>
    <x v="14"/>
    <x v="387"/>
    <x v="35"/>
    <s v="Amsterdam"/>
    <s v="Temp agency"/>
    <x v="14"/>
    <x v="1"/>
    <x v="0"/>
    <s v="Goldschmeding"/>
    <s v="Frits"/>
    <n v="6200"/>
    <n v="1933"/>
    <n v="8"/>
    <n v="2"/>
    <n v="115.91"/>
    <n v="2715518274227"/>
    <n v="81.8"/>
    <n v="23"/>
    <n v="41.2"/>
    <n v="17332850"/>
    <x v="369"/>
    <d v="1933-08-02T00:00:00"/>
    <d v="2024-07-23T00:00:00"/>
  </r>
  <r>
    <n v="411"/>
    <x v="7"/>
    <x v="388"/>
    <x v="5"/>
    <s v="Shenzhen"/>
    <s v="Beverages"/>
    <x v="7"/>
    <x v="1"/>
    <x v="0"/>
    <s v="Lin"/>
    <s v="Muqin"/>
    <n v="6200"/>
    <n v="1964"/>
    <n v="1"/>
    <n v="1"/>
    <n v="125.08"/>
    <n v="19910000000000"/>
    <n v="77"/>
    <n v="9.4"/>
    <n v="59.2"/>
    <n v="1397715000"/>
    <x v="136"/>
    <d v="1964-01-01T00:00:00"/>
    <d v="2024-07-23T00:00:00"/>
  </r>
  <r>
    <n v="411"/>
    <x v="10"/>
    <x v="389"/>
    <x v="5"/>
    <s v="Ningbo"/>
    <s v="Power strips"/>
    <x v="10"/>
    <x v="1"/>
    <x v="0"/>
    <s v="Ruan"/>
    <s v="Liping"/>
    <n v="6200"/>
    <n v="1964"/>
    <n v="1"/>
    <n v="1"/>
    <n v="125.08"/>
    <n v="395098666122"/>
    <n v="77"/>
    <n v="9.4"/>
    <n v="59.2"/>
    <n v="1397715000"/>
    <x v="136"/>
    <d v="1964-01-01T00:00:00"/>
    <d v="2024-07-23T00:00:00"/>
  </r>
  <r>
    <n v="411"/>
    <x v="10"/>
    <x v="390"/>
    <x v="5"/>
    <s v="Ningbo"/>
    <s v="Power strip"/>
    <x v="10"/>
    <x v="1"/>
    <x v="0"/>
    <s v="Ruan"/>
    <s v="Xueping"/>
    <n v="6200"/>
    <n v="1972"/>
    <n v="1"/>
    <n v="1"/>
    <n v="125.08"/>
    <n v="1258286717125"/>
    <n v="77"/>
    <n v="9.4"/>
    <n v="59.2"/>
    <n v="1397715000"/>
    <x v="144"/>
    <d v="1972-01-01T00:00:00"/>
    <d v="2024-07-23T00:00:00"/>
  </r>
  <r>
    <n v="411"/>
    <x v="3"/>
    <x v="391"/>
    <x v="36"/>
    <s v="Kielce"/>
    <s v="Investments"/>
    <x v="3"/>
    <x v="1"/>
    <x v="0"/>
    <s v="Solowow"/>
    <s v="Michal"/>
    <n v="6200"/>
    <n v="1962"/>
    <n v="7"/>
    <n v="11"/>
    <n v="114.11"/>
    <n v="530832908738"/>
    <n v="77.599999999999994"/>
    <n v="17.399999999999999"/>
    <n v="40.799999999999997"/>
    <n v="37970874"/>
    <x v="370"/>
    <d v="1962-07-11T00:00:00"/>
    <d v="2024-07-23T00:00:00"/>
  </r>
  <r>
    <n v="418"/>
    <x v="6"/>
    <x v="392"/>
    <x v="22"/>
    <s v="Lagos"/>
    <s v="Telecom, oil"/>
    <x v="6"/>
    <x v="1"/>
    <x v="0"/>
    <s v="Adenuga"/>
    <s v="Mike"/>
    <n v="6100"/>
    <n v="1953"/>
    <n v="4"/>
    <n v="29"/>
    <n v="267.51"/>
    <n v="909070395161"/>
    <n v="54.3"/>
    <n v="1.5"/>
    <n v="34.799999999999997"/>
    <n v="200963599"/>
    <x v="371"/>
    <d v="1953-04-29T00:00:00"/>
    <d v="2024-07-23T00:00:00"/>
  </r>
  <r>
    <n v="418"/>
    <x v="3"/>
    <x v="393"/>
    <x v="1"/>
    <s v="Beverly Hills"/>
    <s v="Private equity"/>
    <x v="3"/>
    <x v="1"/>
    <x v="0"/>
    <s v="Gores"/>
    <s v="Tom"/>
    <n v="6100"/>
    <n v="1964"/>
    <n v="7"/>
    <n v="31"/>
    <n v="117.24"/>
    <n v="19910000000000"/>
    <n v="78.5"/>
    <n v="9.6"/>
    <n v="36.6"/>
    <n v="328239523"/>
    <x v="372"/>
    <d v="1964-07-31T00:00:00"/>
    <d v="2024-07-23T00:00:00"/>
  </r>
  <r>
    <n v="418"/>
    <x v="0"/>
    <x v="394"/>
    <x v="7"/>
    <s v="Hamburg"/>
    <s v="Coffee"/>
    <x v="0"/>
    <x v="0"/>
    <x v="0"/>
    <s v="Herz"/>
    <s v="Michael"/>
    <n v="6100"/>
    <n v="1943"/>
    <n v="9"/>
    <n v="28"/>
    <n v="112.85"/>
    <n v="19910000000000"/>
    <n v="80.900000000000006"/>
    <n v="11.5"/>
    <n v="48.8"/>
    <n v="83132799"/>
    <x v="373"/>
    <d v="1943-09-28T00:00:00"/>
    <d v="2024-07-23T00:00:00"/>
  </r>
  <r>
    <n v="418"/>
    <x v="0"/>
    <x v="395"/>
    <x v="7"/>
    <s v="Hamburg"/>
    <s v="Coffee"/>
    <x v="0"/>
    <x v="0"/>
    <x v="0"/>
    <s v="Herz"/>
    <s v="Wolfgang"/>
    <n v="6100"/>
    <n v="1951"/>
    <n v="1"/>
    <n v="1"/>
    <n v="112.85"/>
    <n v="19910000000000"/>
    <n v="80.900000000000006"/>
    <n v="11.5"/>
    <n v="48.8"/>
    <n v="83132799"/>
    <x v="96"/>
    <d v="1951-01-01T00:00:00"/>
    <d v="2024-07-23T00:00:00"/>
  </r>
  <r>
    <n v="425"/>
    <x v="11"/>
    <x v="396"/>
    <x v="16"/>
    <s v="Moscow"/>
    <s v="Steel, mining"/>
    <x v="11"/>
    <x v="1"/>
    <x v="0"/>
    <s v="Abramov"/>
    <s v="Alexander"/>
    <n v="6000"/>
    <n v="1959"/>
    <n v="2"/>
    <n v="20"/>
    <n v="180.75"/>
    <n v="592164400688"/>
    <n v="72.7"/>
    <n v="11.4"/>
    <n v="46.2"/>
    <n v="144373535"/>
    <x v="374"/>
    <d v="1959-02-20T00:00:00"/>
    <d v="2024-07-23T00:00:00"/>
  </r>
  <r>
    <n v="425"/>
    <x v="15"/>
    <x v="397"/>
    <x v="1"/>
    <s v="Chicago"/>
    <s v="Real estate"/>
    <x v="15"/>
    <x v="1"/>
    <x v="0"/>
    <s v="Bluhm"/>
    <s v="Neil"/>
    <n v="6000"/>
    <n v="1938"/>
    <n v="1"/>
    <n v="12"/>
    <n v="117.24"/>
    <n v="448120428859"/>
    <n v="78.5"/>
    <n v="9.6"/>
    <n v="36.6"/>
    <n v="328239523"/>
    <x v="375"/>
    <d v="1938-01-12T00:00:00"/>
    <d v="2024-07-23T00:00:00"/>
  </r>
  <r>
    <n v="425"/>
    <x v="0"/>
    <x v="398"/>
    <x v="6"/>
    <s v="Montreal"/>
    <s v="Convinience stores"/>
    <x v="0"/>
    <x v="1"/>
    <x v="0"/>
    <s v="Bouchard"/>
    <s v="Alain"/>
    <n v="6000"/>
    <n v="1949"/>
    <n v="2"/>
    <n v="18"/>
    <n v="116.76"/>
    <n v="21427700000000"/>
    <n v="81.900000000000006"/>
    <n v="12.8"/>
    <n v="24.5"/>
    <n v="36991981"/>
    <x v="376"/>
    <d v="1949-02-18T00:00:00"/>
    <d v="2024-07-23T00:00:00"/>
  </r>
  <r>
    <n v="425"/>
    <x v="2"/>
    <x v="399"/>
    <x v="1"/>
    <s v="Reno"/>
    <s v="Security software"/>
    <x v="2"/>
    <x v="1"/>
    <x v="0"/>
    <s v="Chaudhry"/>
    <s v="Jay"/>
    <n v="6000"/>
    <n v="1959"/>
    <n v="8"/>
    <n v="26"/>
    <n v="117.24"/>
    <n v="3845630030824"/>
    <n v="78.5"/>
    <n v="9.6"/>
    <n v="36.6"/>
    <n v="328239523"/>
    <x v="377"/>
    <d v="1959-08-26T00:00:00"/>
    <d v="2024-07-23T00:00:00"/>
  </r>
  <r>
    <n v="425"/>
    <x v="0"/>
    <x v="400"/>
    <x v="3"/>
    <s v="Mumbai"/>
    <s v="Retail, investments"/>
    <x v="0"/>
    <x v="1"/>
    <x v="0"/>
    <s v="Damani"/>
    <s v="Gopikishan"/>
    <n v="6000"/>
    <n v="1958"/>
    <n v="1"/>
    <n v="1"/>
    <n v="180.44"/>
    <n v="3845630030824"/>
    <n v="69.400000000000006"/>
    <n v="11.2"/>
    <n v="49.7"/>
    <n v="1366417754"/>
    <x v="342"/>
    <d v="1958-01-01T00:00:00"/>
    <d v="2024-07-23T00:00:00"/>
  </r>
  <r>
    <n v="425"/>
    <x v="6"/>
    <x v="401"/>
    <x v="20"/>
    <s v="Bangkok"/>
    <s v="Diversified"/>
    <x v="6"/>
    <x v="0"/>
    <x v="0"/>
    <s v="Jiaravanon"/>
    <s v="Sumet"/>
    <n v="6000"/>
    <n v="1934"/>
    <n v="11"/>
    <n v="2"/>
    <n v="113.27"/>
    <n v="1699876578871"/>
    <n v="76.900000000000006"/>
    <n v="14.9"/>
    <n v="29.5"/>
    <n v="69625582"/>
    <x v="378"/>
    <d v="1934-11-02T00:00:00"/>
    <d v="2024-07-23T00:00:00"/>
  </r>
  <r>
    <n v="425"/>
    <x v="3"/>
    <x v="402"/>
    <x v="23"/>
    <s v="Tel Aviv"/>
    <s v="Investments"/>
    <x v="3"/>
    <x v="1"/>
    <x v="0"/>
    <s v="Lowy"/>
    <s v="Frank"/>
    <n v="6000"/>
    <n v="1930"/>
    <n v="10"/>
    <n v="22"/>
    <n v="108.15"/>
    <n v="21427700000000"/>
    <n v="82.8"/>
    <n v="23.1"/>
    <n v="25.3"/>
    <n v="9053300"/>
    <x v="379"/>
    <d v="1930-10-22T00:00:00"/>
    <d v="2024-07-23T00:00:00"/>
  </r>
  <r>
    <n v="425"/>
    <x v="3"/>
    <x v="403"/>
    <x v="1"/>
    <s v="Los Angeles"/>
    <s v="Investments"/>
    <x v="3"/>
    <x v="1"/>
    <x v="0"/>
    <s v="Milken"/>
    <s v="Michael"/>
    <n v="6000"/>
    <n v="1946"/>
    <n v="7"/>
    <n v="4"/>
    <n v="117.24"/>
    <n v="1736425629520"/>
    <n v="78.5"/>
    <n v="9.6"/>
    <n v="36.6"/>
    <n v="328239523"/>
    <x v="380"/>
    <d v="1946-07-04T00:00:00"/>
    <d v="2024-07-23T00:00:00"/>
  </r>
  <r>
    <n v="425"/>
    <x v="2"/>
    <x v="404"/>
    <x v="1"/>
    <s v="St. Louis"/>
    <s v="IT provider"/>
    <x v="2"/>
    <x v="1"/>
    <x v="0"/>
    <s v="Steward"/>
    <s v="David"/>
    <n v="6000"/>
    <n v="1951"/>
    <n v="7"/>
    <n v="2"/>
    <n v="117.24"/>
    <n v="21427700000000"/>
    <n v="78.5"/>
    <n v="9.6"/>
    <n v="36.6"/>
    <n v="328239523"/>
    <x v="381"/>
    <d v="1951-07-02T00:00:00"/>
    <d v="2024-07-23T00:00:00"/>
  </r>
  <r>
    <n v="425"/>
    <x v="0"/>
    <x v="405"/>
    <x v="1"/>
    <s v="New Albany"/>
    <s v="Retail"/>
    <x v="0"/>
    <x v="1"/>
    <x v="0"/>
    <s v="Wexner"/>
    <s v="Les"/>
    <n v="6000"/>
    <n v="1937"/>
    <n v="9"/>
    <n v="8"/>
    <n v="117.24"/>
    <n v="2611000000000"/>
    <n v="78.5"/>
    <n v="9.6"/>
    <n v="36.6"/>
    <n v="328239523"/>
    <x v="382"/>
    <d v="1937-09-08T00:00:00"/>
    <d v="2024-07-23T00:00:00"/>
  </r>
  <r>
    <n v="437"/>
    <x v="15"/>
    <x v="406"/>
    <x v="5"/>
    <s v="Chengdu"/>
    <s v="Real estate"/>
    <x v="15"/>
    <x v="1"/>
    <x v="0"/>
    <s v="Cai"/>
    <s v="Kui"/>
    <n v="5900"/>
    <n v="1963"/>
    <n v="1"/>
    <n v="1"/>
    <n v="125.08"/>
    <n v="543649976166"/>
    <n v="77"/>
    <n v="9.4"/>
    <n v="59.2"/>
    <n v="1397715000"/>
    <x v="383"/>
    <d v="1963-01-01T00:00:00"/>
    <d v="2024-07-23T00:00:00"/>
  </r>
  <r>
    <n v="437"/>
    <x v="6"/>
    <x v="407"/>
    <x v="20"/>
    <s v="Bangkok"/>
    <s v="Diversified"/>
    <x v="6"/>
    <x v="0"/>
    <x v="0"/>
    <s v="Chiaravanont"/>
    <s v="Jaran"/>
    <n v="5900"/>
    <n v="1930"/>
    <n v="4"/>
    <n v="1"/>
    <n v="113.27"/>
    <n v="395098666122"/>
    <n v="76.900000000000006"/>
    <n v="14.9"/>
    <n v="29.5"/>
    <n v="69625582"/>
    <x v="384"/>
    <d v="1930-04-01T00:00:00"/>
    <d v="2024-07-23T00:00:00"/>
  </r>
  <r>
    <n v="437"/>
    <x v="3"/>
    <x v="408"/>
    <x v="1"/>
    <s v="Darien"/>
    <s v="Hedge funds"/>
    <x v="3"/>
    <x v="1"/>
    <x v="0"/>
    <s v="Halvorsen"/>
    <s v="Andreas"/>
    <n v="5900"/>
    <n v="1961"/>
    <n v="4"/>
    <n v="23"/>
    <n v="117.24"/>
    <n v="21427700000000"/>
    <n v="78.5"/>
    <n v="9.6"/>
    <n v="36.6"/>
    <n v="328239523"/>
    <x v="385"/>
    <d v="1961-04-23T00:00:00"/>
    <d v="2024-07-23T00:00:00"/>
  </r>
  <r>
    <n v="437"/>
    <x v="3"/>
    <x v="409"/>
    <x v="1"/>
    <s v="Los Angeles"/>
    <s v="Finance"/>
    <x v="3"/>
    <x v="1"/>
    <x v="0"/>
    <s v="Ressler"/>
    <s v="Antony"/>
    <n v="5900"/>
    <n v="1960"/>
    <n v="10"/>
    <n v="12"/>
    <n v="117.24"/>
    <n v="21427700000000"/>
    <n v="78.5"/>
    <n v="9.6"/>
    <n v="36.6"/>
    <n v="328239523"/>
    <x v="386"/>
    <d v="1960-10-12T00:00:00"/>
    <d v="2024-07-23T00:00:00"/>
  </r>
  <r>
    <n v="437"/>
    <x v="7"/>
    <x v="410"/>
    <x v="5"/>
    <s v="Shanghai"/>
    <s v="Food, beverages"/>
    <x v="7"/>
    <x v="0"/>
    <x v="0"/>
    <s v="Tsai"/>
    <s v="Eng-meng"/>
    <n v="5900"/>
    <n v="1957"/>
    <n v="1"/>
    <n v="15"/>
    <n v="125.08"/>
    <n v="21427700000000"/>
    <n v="77"/>
    <n v="9.4"/>
    <n v="59.2"/>
    <n v="1397715000"/>
    <x v="387"/>
    <d v="1957-01-15T00:00:00"/>
    <d v="2024-07-23T00:00:00"/>
  </r>
  <r>
    <n v="442"/>
    <x v="3"/>
    <x v="411"/>
    <x v="1"/>
    <s v="Miami"/>
    <s v="Private equity"/>
    <x v="3"/>
    <x v="1"/>
    <x v="0"/>
    <s v="Harris"/>
    <s v="Josh"/>
    <n v="5800"/>
    <n v="1964"/>
    <n v="12"/>
    <n v="29"/>
    <n v="117.24"/>
    <n v="19910000000000"/>
    <n v="78.5"/>
    <n v="9.6"/>
    <n v="36.6"/>
    <n v="328239523"/>
    <x v="388"/>
    <d v="1964-12-29T00:00:00"/>
    <d v="2024-07-23T00:00:00"/>
  </r>
  <r>
    <n v="442"/>
    <x v="13"/>
    <x v="412"/>
    <x v="33"/>
    <s v="Humlebaek"/>
    <s v="Medical devices"/>
    <x v="13"/>
    <x v="0"/>
    <x v="0"/>
    <s v="Louis-Hansen"/>
    <s v="Niels Peter"/>
    <n v="5800"/>
    <n v="1947"/>
    <n v="10"/>
    <n v="25"/>
    <n v="110.35"/>
    <n v="543649976166"/>
    <n v="81"/>
    <n v="32.4"/>
    <n v="23.8"/>
    <n v="5818553"/>
    <x v="389"/>
    <d v="1947-10-25T00:00:00"/>
    <d v="2024-07-23T00:00:00"/>
  </r>
  <r>
    <n v="442"/>
    <x v="13"/>
    <x v="413"/>
    <x v="1"/>
    <s v="Los Angeles"/>
    <s v="Pharmaceuticals"/>
    <x v="13"/>
    <x v="1"/>
    <x v="0"/>
    <s v="Soon-Shiong"/>
    <s v="Patrick"/>
    <n v="5800"/>
    <n v="1952"/>
    <n v="7"/>
    <n v="29"/>
    <n v="117.24"/>
    <n v="21427700000000"/>
    <n v="78.5"/>
    <n v="9.6"/>
    <n v="36.6"/>
    <n v="328239523"/>
    <x v="390"/>
    <d v="1952-07-29T00:00:00"/>
    <d v="2024-07-23T00:00:00"/>
  </r>
  <r>
    <n v="445"/>
    <x v="11"/>
    <x v="414"/>
    <x v="37"/>
    <s v="Donetsk"/>
    <s v="Steel, coal"/>
    <x v="11"/>
    <x v="1"/>
    <x v="0"/>
    <s v="Akhmetov"/>
    <s v="Rinat"/>
    <n v="5700"/>
    <n v="1966"/>
    <n v="9"/>
    <n v="21"/>
    <n v="281.66000000000003"/>
    <n v="21427700000000"/>
    <n v="71.599999999999994"/>
    <n v="20.100000000000001"/>
    <n v="45.2"/>
    <n v="44385155"/>
    <x v="391"/>
    <d v="1966-09-21T00:00:00"/>
    <d v="2024-07-23T00:00:00"/>
  </r>
  <r>
    <n v="445"/>
    <x v="13"/>
    <x v="415"/>
    <x v="1"/>
    <s v="Atlanta"/>
    <s v="Medical equipment"/>
    <x v="13"/>
    <x v="1"/>
    <x v="0"/>
    <s v="Brown"/>
    <s v="John"/>
    <n v="5700"/>
    <n v="1934"/>
    <n v="9"/>
    <n v="15"/>
    <n v="117.24"/>
    <n v="19910000000000"/>
    <n v="78.5"/>
    <n v="9.6"/>
    <n v="36.6"/>
    <n v="328239523"/>
    <x v="392"/>
    <d v="1934-09-15T00:00:00"/>
    <d v="2024-07-23T00:00:00"/>
  </r>
  <r>
    <n v="445"/>
    <x v="12"/>
    <x v="416"/>
    <x v="6"/>
    <s v="Saint John"/>
    <s v="Oil"/>
    <x v="12"/>
    <x v="0"/>
    <x v="0"/>
    <s v="Irving"/>
    <s v="Arthur"/>
    <n v="5700"/>
    <n v="1930"/>
    <n v="1"/>
    <n v="1"/>
    <n v="116.76"/>
    <n v="21427700000000"/>
    <n v="81.900000000000006"/>
    <n v="12.8"/>
    <n v="24.5"/>
    <n v="36991981"/>
    <x v="393"/>
    <d v="1930-01-01T00:00:00"/>
    <d v="2024-07-23T00:00:00"/>
  </r>
  <r>
    <n v="445"/>
    <x v="15"/>
    <x v="417"/>
    <x v="19"/>
    <s v="Stockholm"/>
    <s v="Real estate, investments"/>
    <x v="15"/>
    <x v="0"/>
    <x v="0"/>
    <s v="Lundberg"/>
    <s v="Fredrik"/>
    <n v="5700"/>
    <n v="1951"/>
    <n v="8"/>
    <n v="5"/>
    <n v="110.51"/>
    <n v="348078018464"/>
    <n v="82.5"/>
    <n v="27.9"/>
    <n v="49.1"/>
    <n v="10285453"/>
    <x v="394"/>
    <d v="1951-08-05T00:00:00"/>
    <d v="2024-07-23T00:00:00"/>
  </r>
  <r>
    <n v="445"/>
    <x v="16"/>
    <x v="418"/>
    <x v="8"/>
    <s v="Jona"/>
    <s v="Cement"/>
    <x v="16"/>
    <x v="0"/>
    <x v="0"/>
    <s v="Schmidheiny"/>
    <s v="Thomas"/>
    <n v="5700"/>
    <n v="1945"/>
    <n v="12"/>
    <n v="17"/>
    <n v="99.55"/>
    <n v="21427700000000"/>
    <n v="83.6"/>
    <n v="10.1"/>
    <n v="28.8"/>
    <n v="8574832"/>
    <x v="395"/>
    <d v="1945-12-17T00:00:00"/>
    <d v="2024-07-23T00:00:00"/>
  </r>
  <r>
    <n v="445"/>
    <x v="3"/>
    <x v="419"/>
    <x v="1"/>
    <s v="New York"/>
    <s v="Investments"/>
    <x v="3"/>
    <x v="0"/>
    <x v="0"/>
    <s v="Ziff"/>
    <s v="Daniel"/>
    <n v="5700"/>
    <n v="1971"/>
    <n v="11"/>
    <n v="2"/>
    <n v="117.24"/>
    <n v="153781069118"/>
    <n v="78.5"/>
    <n v="9.6"/>
    <n v="36.6"/>
    <n v="328239523"/>
    <x v="396"/>
    <d v="1971-11-02T00:00:00"/>
    <d v="2024-07-23T00:00:00"/>
  </r>
  <r>
    <n v="445"/>
    <x v="3"/>
    <x v="420"/>
    <x v="1"/>
    <s v="North Palm Beach"/>
    <s v="Investments"/>
    <x v="3"/>
    <x v="0"/>
    <x v="0"/>
    <s v="Ziff"/>
    <s v="Dirk"/>
    <n v="5700"/>
    <n v="1964"/>
    <n v="4"/>
    <n v="1"/>
    <n v="117.24"/>
    <n v="21427700000000"/>
    <n v="78.5"/>
    <n v="9.6"/>
    <n v="36.6"/>
    <n v="328239523"/>
    <x v="397"/>
    <d v="1964-04-01T00:00:00"/>
    <d v="2024-07-23T00:00:00"/>
  </r>
  <r>
    <n v="445"/>
    <x v="3"/>
    <x v="421"/>
    <x v="1"/>
    <s v="New York"/>
    <s v="Investments"/>
    <x v="3"/>
    <x v="0"/>
    <x v="0"/>
    <s v="Ziff"/>
    <s v="Robert"/>
    <n v="5700"/>
    <n v="1966"/>
    <n v="8"/>
    <n v="12"/>
    <n v="117.24"/>
    <n v="1736425629520"/>
    <n v="78.5"/>
    <n v="9.6"/>
    <n v="36.6"/>
    <n v="328239523"/>
    <x v="398"/>
    <d v="1966-08-12T00:00:00"/>
    <d v="2024-07-23T00:00:00"/>
  </r>
  <r>
    <n v="455"/>
    <x v="12"/>
    <x v="422"/>
    <x v="1"/>
    <s v="Dallas"/>
    <s v="Oil, real estate"/>
    <x v="12"/>
    <x v="0"/>
    <x v="0"/>
    <s v="Hunt"/>
    <s v="Ray Lee"/>
    <n v="5600"/>
    <n v="1943"/>
    <n v="4"/>
    <n v="6"/>
    <n v="117.24"/>
    <n v="530832908738"/>
    <n v="78.5"/>
    <n v="9.6"/>
    <n v="36.6"/>
    <n v="328239523"/>
    <x v="399"/>
    <d v="1943-04-06T00:00:00"/>
    <d v="2024-07-23T00:00:00"/>
  </r>
  <r>
    <n v="455"/>
    <x v="8"/>
    <x v="423"/>
    <x v="5"/>
    <s v="Shanghai"/>
    <s v="Package delivery"/>
    <x v="8"/>
    <x v="1"/>
    <x v="0"/>
    <s v="Lai"/>
    <s v="Meisong"/>
    <n v="5600"/>
    <n v="1970"/>
    <n v="12"/>
    <n v="1"/>
    <n v="125.08"/>
    <n v="703082435360"/>
    <n v="77"/>
    <n v="9.4"/>
    <n v="59.2"/>
    <n v="1397715000"/>
    <x v="244"/>
    <d v="1970-12-01T00:00:00"/>
    <d v="2024-07-23T00:00:00"/>
  </r>
  <r>
    <n v="455"/>
    <x v="1"/>
    <x v="424"/>
    <x v="3"/>
    <s v="Delhi"/>
    <s v="Motorcycles"/>
    <x v="1"/>
    <x v="0"/>
    <x v="0"/>
    <s v="Lal"/>
    <s v="Vikram"/>
    <n v="5600"/>
    <n v="1942"/>
    <n v="3"/>
    <n v="5"/>
    <n v="180.44"/>
    <n v="21427700000000"/>
    <n v="69.400000000000006"/>
    <n v="11.2"/>
    <n v="49.7"/>
    <n v="1366417754"/>
    <x v="400"/>
    <d v="1942-03-05T00:00:00"/>
    <d v="2024-07-23T00:00:00"/>
  </r>
  <r>
    <n v="455"/>
    <x v="3"/>
    <x v="425"/>
    <x v="1"/>
    <s v="Sands Point"/>
    <s v="Investments"/>
    <x v="3"/>
    <x v="1"/>
    <x v="0"/>
    <s v="Langone"/>
    <s v="Ken"/>
    <n v="5600"/>
    <n v="1935"/>
    <n v="9"/>
    <n v="16"/>
    <n v="117.24"/>
    <n v="21427700000000"/>
    <n v="78.5"/>
    <n v="9.6"/>
    <n v="36.6"/>
    <n v="328239523"/>
    <x v="401"/>
    <d v="1935-09-16T00:00:00"/>
    <d v="2024-07-23T00:00:00"/>
  </r>
  <r>
    <n v="455"/>
    <x v="13"/>
    <x v="426"/>
    <x v="5"/>
    <s v="Shanghai"/>
    <s v="Pharmaceutical ingredients"/>
    <x v="13"/>
    <x v="1"/>
    <x v="0"/>
    <s v="Li"/>
    <s v="Ge"/>
    <n v="5600"/>
    <n v="1967"/>
    <n v="1"/>
    <n v="1"/>
    <n v="125.08"/>
    <n v="21427700000000"/>
    <n v="77"/>
    <n v="9.4"/>
    <n v="59.2"/>
    <n v="1397715000"/>
    <x v="106"/>
    <d v="1967-01-01T00:00:00"/>
    <d v="2024-07-23T00:00:00"/>
  </r>
  <r>
    <n v="455"/>
    <x v="3"/>
    <x v="427"/>
    <x v="1"/>
    <s v="Branford"/>
    <s v="Hotels, investments"/>
    <x v="3"/>
    <x v="0"/>
    <x v="1"/>
    <s v="Pritzker"/>
    <s v="Karen"/>
    <n v="5600"/>
    <n v="1958"/>
    <n v="1"/>
    <n v="7"/>
    <n v="117.24"/>
    <n v="21427700000000"/>
    <n v="78.5"/>
    <n v="9.6"/>
    <n v="36.6"/>
    <n v="328239523"/>
    <x v="402"/>
    <d v="1958-01-07T00:00:00"/>
    <d v="2024-07-23T00:00:00"/>
  </r>
  <r>
    <n v="455"/>
    <x v="14"/>
    <x v="428"/>
    <x v="1"/>
    <s v="Dallas"/>
    <s v="Hotels, investments"/>
    <x v="14"/>
    <x v="0"/>
    <x v="0"/>
    <s v="Rowling"/>
    <s v="Robert"/>
    <n v="5600"/>
    <n v="1953"/>
    <n v="9"/>
    <n v="26"/>
    <n v="117.24"/>
    <n v="19910000000000"/>
    <n v="78.5"/>
    <n v="9.6"/>
    <n v="36.6"/>
    <n v="328239523"/>
    <x v="403"/>
    <d v="1953-09-26T00:00:00"/>
    <d v="2024-07-23T00:00:00"/>
  </r>
  <r>
    <n v="455"/>
    <x v="9"/>
    <x v="429"/>
    <x v="23"/>
    <s v="Tel Aviv"/>
    <s v="Gambling software"/>
    <x v="9"/>
    <x v="1"/>
    <x v="0"/>
    <s v="Sagi"/>
    <s v="Teddy"/>
    <n v="5600"/>
    <n v="1971"/>
    <n v="11"/>
    <n v="1"/>
    <n v="108.15"/>
    <n v="2611000000000"/>
    <n v="82.8"/>
    <n v="23.1"/>
    <n v="25.3"/>
    <n v="9053300"/>
    <x v="404"/>
    <d v="1971-11-01T00:00:00"/>
    <d v="2024-07-23T00:00:00"/>
  </r>
  <r>
    <n v="455"/>
    <x v="13"/>
    <x v="430"/>
    <x v="28"/>
    <s v="Seoul"/>
    <s v="Biotech"/>
    <x v="13"/>
    <x v="1"/>
    <x v="0"/>
    <s v="Seo"/>
    <s v="Jung-jin"/>
    <n v="5600"/>
    <n v="1957"/>
    <n v="10"/>
    <n v="23"/>
    <n v="115.16"/>
    <n v="21427700000000"/>
    <n v="82.6"/>
    <n v="15.6"/>
    <n v="33.200000000000003"/>
    <n v="51709098"/>
    <x v="405"/>
    <d v="1957-10-23T00:00:00"/>
    <d v="2024-07-23T00:00:00"/>
  </r>
  <r>
    <n v="455"/>
    <x v="1"/>
    <x v="431"/>
    <x v="5"/>
    <s v="Ningbo"/>
    <s v="Auto parts"/>
    <x v="1"/>
    <x v="1"/>
    <x v="0"/>
    <s v="Wu"/>
    <s v="Jianshu"/>
    <n v="5600"/>
    <n v="1964"/>
    <n v="1"/>
    <n v="1"/>
    <n v="125.08"/>
    <n v="19910000000000"/>
    <n v="77"/>
    <n v="9.4"/>
    <n v="59.2"/>
    <n v="1397715000"/>
    <x v="136"/>
    <d v="1964-01-01T00:00:00"/>
    <d v="2024-07-23T00:00:00"/>
  </r>
  <r>
    <n v="466"/>
    <x v="14"/>
    <x v="432"/>
    <x v="1"/>
    <s v="Bal Harbour"/>
    <s v="Carnival Cruises"/>
    <x v="14"/>
    <x v="0"/>
    <x v="0"/>
    <s v="Arison"/>
    <s v="Micky"/>
    <n v="5500"/>
    <n v="1949"/>
    <n v="6"/>
    <n v="29"/>
    <n v="117.24"/>
    <n v="21427700000000"/>
    <n v="78.5"/>
    <n v="9.6"/>
    <n v="36.6"/>
    <n v="328239523"/>
    <x v="406"/>
    <d v="1949-06-29T00:00:00"/>
    <d v="2024-07-23T00:00:00"/>
  </r>
  <r>
    <n v="466"/>
    <x v="4"/>
    <x v="433"/>
    <x v="1"/>
    <s v="Palisades"/>
    <s v="Media, automotive"/>
    <x v="4"/>
    <x v="0"/>
    <x v="0"/>
    <s v="Chambers"/>
    <s v="James"/>
    <n v="5500"/>
    <n v="1957"/>
    <n v="4"/>
    <n v="12"/>
    <n v="117.24"/>
    <n v="21427700000000"/>
    <n v="78.5"/>
    <n v="9.6"/>
    <n v="36.6"/>
    <n v="328239523"/>
    <x v="407"/>
    <d v="1957-04-12T00:00:00"/>
    <d v="2024-07-23T00:00:00"/>
  </r>
  <r>
    <n v="466"/>
    <x v="2"/>
    <x v="434"/>
    <x v="1"/>
    <s v="San Francisco"/>
    <s v="Payments software"/>
    <x v="2"/>
    <x v="1"/>
    <x v="0"/>
    <s v="Collison"/>
    <s v="John"/>
    <n v="5500"/>
    <n v="1990"/>
    <n v="8"/>
    <n v="6"/>
    <n v="117.24"/>
    <n v="395098666122"/>
    <n v="78.5"/>
    <n v="9.6"/>
    <n v="36.6"/>
    <n v="328239523"/>
    <x v="408"/>
    <d v="1990-08-06T00:00:00"/>
    <d v="2024-07-23T00:00:00"/>
  </r>
  <r>
    <n v="466"/>
    <x v="2"/>
    <x v="435"/>
    <x v="1"/>
    <s v="San Francisco"/>
    <s v="Payment software"/>
    <x v="2"/>
    <x v="1"/>
    <x v="0"/>
    <s v="Collison"/>
    <s v="Patrick"/>
    <n v="5500"/>
    <n v="1988"/>
    <n v="9"/>
    <n v="9"/>
    <n v="117.24"/>
    <n v="2029000000000"/>
    <n v="78.5"/>
    <n v="9.6"/>
    <n v="36.6"/>
    <n v="328239523"/>
    <x v="409"/>
    <d v="1988-09-09T00:00:00"/>
    <d v="2024-07-23T00:00:00"/>
  </r>
  <r>
    <n v="466"/>
    <x v="10"/>
    <x v="436"/>
    <x v="1"/>
    <s v="Redding"/>
    <s v="Timberland, lumber mills"/>
    <x v="10"/>
    <x v="1"/>
    <x v="0"/>
    <s v="Emmerson"/>
    <s v="Archie Aldis"/>
    <n v="5500"/>
    <n v="1929"/>
    <n v="4"/>
    <n v="10"/>
    <n v="117.24"/>
    <n v="19910000000000"/>
    <n v="78.5"/>
    <n v="9.6"/>
    <n v="36.6"/>
    <n v="328239523"/>
    <x v="410"/>
    <d v="1929-04-10T00:00:00"/>
    <d v="2024-07-23T00:00:00"/>
  </r>
  <r>
    <n v="466"/>
    <x v="1"/>
    <x v="437"/>
    <x v="24"/>
    <s v="Modena"/>
    <s v="Automobiles"/>
    <x v="1"/>
    <x v="0"/>
    <x v="0"/>
    <s v="Ferrari"/>
    <s v="Piero"/>
    <n v="5500"/>
    <n v="1945"/>
    <n v="5"/>
    <n v="22"/>
    <n v="110.62"/>
    <n v="21427700000000"/>
    <n v="82.9"/>
    <n v="24.3"/>
    <n v="59.1"/>
    <n v="60297396"/>
    <x v="411"/>
    <d v="1945-05-22T00:00:00"/>
    <d v="2024-07-23T00:00:00"/>
  </r>
  <r>
    <n v="466"/>
    <x v="1"/>
    <x v="438"/>
    <x v="1"/>
    <s v="Houston"/>
    <s v="Toyota dealerships"/>
    <x v="1"/>
    <x v="0"/>
    <x v="0"/>
    <s v="Friedkin"/>
    <s v="Dan"/>
    <n v="5500"/>
    <n v="1965"/>
    <n v="2"/>
    <n v="27"/>
    <n v="117.24"/>
    <n v="21427700000000"/>
    <n v="78.5"/>
    <n v="9.6"/>
    <n v="36.6"/>
    <n v="328239523"/>
    <x v="412"/>
    <d v="1965-02-27T00:00:00"/>
    <d v="2024-07-23T00:00:00"/>
  </r>
  <r>
    <n v="466"/>
    <x v="6"/>
    <x v="439"/>
    <x v="6"/>
    <s v="Saint John"/>
    <s v="Diversified"/>
    <x v="6"/>
    <x v="0"/>
    <x v="0"/>
    <s v="Irving"/>
    <s v="James"/>
    <n v="5500"/>
    <n v="1928"/>
    <n v="3"/>
    <n v="20"/>
    <n v="116.76"/>
    <n v="21427700000000"/>
    <n v="81.900000000000006"/>
    <n v="12.8"/>
    <n v="24.5"/>
    <n v="36991981"/>
    <x v="413"/>
    <d v="1928-03-20T00:00:00"/>
    <d v="2024-07-23T00:00:00"/>
  </r>
  <r>
    <n v="466"/>
    <x v="10"/>
    <x v="440"/>
    <x v="5"/>
    <s v="Chengdu"/>
    <s v="Chemicals"/>
    <x v="10"/>
    <x v="1"/>
    <x v="0"/>
    <s v="Jiang"/>
    <s v="Weiping"/>
    <n v="5500"/>
    <n v="1955"/>
    <n v="3"/>
    <n v="1"/>
    <n v="125.08"/>
    <n v="21427700000000"/>
    <n v="77"/>
    <n v="9.4"/>
    <n v="59.2"/>
    <n v="1397715000"/>
    <x v="414"/>
    <d v="1955-03-01T00:00:00"/>
    <d v="2024-07-23T00:00:00"/>
  </r>
  <r>
    <n v="466"/>
    <x v="13"/>
    <x v="441"/>
    <x v="7"/>
    <s v="Heidelberg"/>
    <s v="Pharmaceuticals"/>
    <x v="13"/>
    <x v="1"/>
    <x v="0"/>
    <s v="Marguerre"/>
    <s v="Wolfgang"/>
    <n v="5500"/>
    <n v="1941"/>
    <n v="6"/>
    <n v="4"/>
    <n v="112.85"/>
    <n v="21427700000000"/>
    <n v="80.900000000000006"/>
    <n v="11.5"/>
    <n v="48.8"/>
    <n v="83132799"/>
    <x v="415"/>
    <d v="1941-06-04T00:00:00"/>
    <d v="2024-07-23T00:00:00"/>
  </r>
  <r>
    <n v="466"/>
    <x v="3"/>
    <x v="442"/>
    <x v="7"/>
    <s v="Ulm"/>
    <s v="Pharmaceuticals"/>
    <x v="3"/>
    <x v="0"/>
    <x v="0"/>
    <s v="Merckle"/>
    <s v="Ludwig"/>
    <n v="5500"/>
    <n v="1965"/>
    <n v="1"/>
    <n v="1"/>
    <n v="112.85"/>
    <n v="2001244392042"/>
    <n v="80.900000000000006"/>
    <n v="11.5"/>
    <n v="48.8"/>
    <n v="83132799"/>
    <x v="362"/>
    <d v="1965-01-01T00:00:00"/>
    <d v="2024-07-23T00:00:00"/>
  </r>
  <r>
    <n v="466"/>
    <x v="10"/>
    <x v="443"/>
    <x v="1"/>
    <s v="Potomac"/>
    <s v="Manufacturing, investments"/>
    <x v="10"/>
    <x v="1"/>
    <x v="0"/>
    <s v="Rales"/>
    <s v="Mitchell"/>
    <n v="5500"/>
    <n v="1956"/>
    <n v="8"/>
    <n v="21"/>
    <n v="117.24"/>
    <n v="21427700000000"/>
    <n v="78.5"/>
    <n v="9.6"/>
    <n v="36.6"/>
    <n v="328239523"/>
    <x v="416"/>
    <d v="1956-08-21T00:00:00"/>
    <d v="2024-07-23T00:00:00"/>
  </r>
  <r>
    <n v="466"/>
    <x v="4"/>
    <x v="444"/>
    <x v="1"/>
    <s v="East Hampton"/>
    <s v="Media, automotive"/>
    <x v="4"/>
    <x v="0"/>
    <x v="1"/>
    <s v="Rayner"/>
    <s v="Katharine"/>
    <n v="5500"/>
    <n v="1945"/>
    <n v="1"/>
    <n v="12"/>
    <n v="117.24"/>
    <n v="1736425629520"/>
    <n v="78.5"/>
    <n v="9.6"/>
    <n v="36.6"/>
    <n v="328239523"/>
    <x v="417"/>
    <d v="1945-01-12T00:00:00"/>
    <d v="2024-07-23T00:00:00"/>
  </r>
  <r>
    <n v="466"/>
    <x v="3"/>
    <x v="445"/>
    <x v="1"/>
    <s v="New York"/>
    <s v="Hedge funds"/>
    <x v="3"/>
    <x v="1"/>
    <x v="0"/>
    <s v="Singer"/>
    <s v="Paul"/>
    <n v="5500"/>
    <n v="1944"/>
    <n v="8"/>
    <n v="22"/>
    <n v="117.24"/>
    <n v="19910000000000"/>
    <n v="78.5"/>
    <n v="9.6"/>
    <n v="36.6"/>
    <n v="328239523"/>
    <x v="418"/>
    <d v="1944-08-22T00:00:00"/>
    <d v="2024-07-23T00:00:00"/>
  </r>
  <r>
    <n v="466"/>
    <x v="13"/>
    <x v="446"/>
    <x v="24"/>
    <s v="Venice"/>
    <s v="Medical packaging"/>
    <x v="13"/>
    <x v="1"/>
    <x v="0"/>
    <s v="Stevanato"/>
    <s v="Sergio"/>
    <n v="5500"/>
    <n v="1943"/>
    <n v="3"/>
    <n v="20"/>
    <n v="110.62"/>
    <n v="3845630030824"/>
    <n v="82.9"/>
    <n v="24.3"/>
    <n v="59.1"/>
    <n v="60297396"/>
    <x v="419"/>
    <d v="1943-03-20T00:00:00"/>
    <d v="2024-07-23T00:00:00"/>
  </r>
  <r>
    <n v="466"/>
    <x v="4"/>
    <x v="447"/>
    <x v="1"/>
    <s v="Southampton"/>
    <s v="Media, automotive"/>
    <x v="4"/>
    <x v="0"/>
    <x v="1"/>
    <s v="Taylor"/>
    <s v="Margaretta"/>
    <n v="5500"/>
    <n v="1942"/>
    <n v="4"/>
    <n v="15"/>
    <n v="117.24"/>
    <n v="3845630030824"/>
    <n v="78.5"/>
    <n v="9.6"/>
    <n v="36.6"/>
    <n v="328239523"/>
    <x v="420"/>
    <d v="1942-04-15T00:00:00"/>
    <d v="2024-07-23T00:00:00"/>
  </r>
  <r>
    <n v="466"/>
    <x v="2"/>
    <x v="448"/>
    <x v="13"/>
    <s v="Sydney"/>
    <s v="Software"/>
    <x v="2"/>
    <x v="1"/>
    <x v="0"/>
    <s v="White"/>
    <s v="Richard"/>
    <n v="5500"/>
    <n v="1955"/>
    <n v="4"/>
    <n v="1"/>
    <n v="119.8"/>
    <n v="21427700000000"/>
    <n v="82.7"/>
    <n v="23"/>
    <n v="47.4"/>
    <n v="25766605"/>
    <x v="421"/>
    <d v="1955-04-01T00:00:00"/>
    <d v="2024-07-23T00:00:00"/>
  </r>
  <r>
    <n v="466"/>
    <x v="6"/>
    <x v="449"/>
    <x v="5"/>
    <s v="Beijing"/>
    <s v="Biotech"/>
    <x v="6"/>
    <x v="1"/>
    <x v="1"/>
    <s v="Zhao"/>
    <s v="Yan"/>
    <n v="5500"/>
    <n v="1967"/>
    <n v="1"/>
    <n v="1"/>
    <n v="125.08"/>
    <n v="21427700000000"/>
    <n v="77"/>
    <n v="9.4"/>
    <n v="59.2"/>
    <n v="1397715000"/>
    <x v="106"/>
    <d v="1967-01-01T00:00:00"/>
    <d v="2024-07-23T00:00:00"/>
  </r>
  <r>
    <n v="486"/>
    <x v="0"/>
    <x v="450"/>
    <x v="24"/>
    <s v="Milan"/>
    <s v="Luxury goods"/>
    <x v="0"/>
    <x v="1"/>
    <x v="0"/>
    <s v="Bertelli"/>
    <s v="Patrizio"/>
    <n v="5400"/>
    <n v="1946"/>
    <n v="1"/>
    <n v="1"/>
    <n v="110.62"/>
    <n v="21427700000000"/>
    <n v="82.9"/>
    <n v="24.3"/>
    <n v="59.1"/>
    <n v="60297396"/>
    <x v="224"/>
    <d v="1946-01-01T00:00:00"/>
    <d v="2024-07-23T00:00:00"/>
  </r>
  <r>
    <n v="486"/>
    <x v="10"/>
    <x v="451"/>
    <x v="3"/>
    <s v="Mumbai"/>
    <s v="Paints"/>
    <x v="10"/>
    <x v="0"/>
    <x v="0"/>
    <s v="Choksi"/>
    <s v="Mahendra"/>
    <n v="5400"/>
    <n v="1941"/>
    <n v="4"/>
    <n v="19"/>
    <n v="180.44"/>
    <n v="2001244392042"/>
    <n v="69.400000000000006"/>
    <n v="11.2"/>
    <n v="49.7"/>
    <n v="1366417754"/>
    <x v="422"/>
    <d v="1941-04-19T00:00:00"/>
    <d v="2024-07-23T00:00:00"/>
  </r>
  <r>
    <n v="486"/>
    <x v="3"/>
    <x v="452"/>
    <x v="1"/>
    <s v="Bloomfield Hills"/>
    <s v="Mortgage lender"/>
    <x v="3"/>
    <x v="0"/>
    <x v="0"/>
    <s v="Ishbia"/>
    <s v="Mat"/>
    <n v="5400"/>
    <n v="1980"/>
    <n v="1"/>
    <n v="6"/>
    <n v="117.24"/>
    <n v="21427700000000"/>
    <n v="78.5"/>
    <n v="9.6"/>
    <n v="36.6"/>
    <n v="328239523"/>
    <x v="423"/>
    <d v="1980-01-06T00:00:00"/>
    <d v="2024-07-23T00:00:00"/>
  </r>
  <r>
    <n v="486"/>
    <x v="2"/>
    <x v="453"/>
    <x v="21"/>
    <s v="Singapore"/>
    <s v="IT provider"/>
    <x v="2"/>
    <x v="1"/>
    <x v="0"/>
    <s v="Koguan"/>
    <s v="Leo"/>
    <n v="5400"/>
    <n v="1955"/>
    <n v="2"/>
    <n v="15"/>
    <n v="114.41"/>
    <n v="1392680589329"/>
    <n v="83.1"/>
    <n v="13.1"/>
    <n v="21"/>
    <n v="5703569"/>
    <x v="424"/>
    <d v="1955-02-15T00:00:00"/>
    <d v="2024-07-23T00:00:00"/>
  </r>
  <r>
    <n v="486"/>
    <x v="6"/>
    <x v="454"/>
    <x v="5"/>
    <s v="Suzhou"/>
    <s v="Textiles, petrochemicals"/>
    <x v="6"/>
    <x v="1"/>
    <x v="0"/>
    <s v="Miao"/>
    <s v="Hangen"/>
    <n v="5400"/>
    <n v="1965"/>
    <n v="1"/>
    <n v="1"/>
    <n v="125.08"/>
    <n v="19910000000000"/>
    <n v="77"/>
    <n v="9.4"/>
    <n v="59.2"/>
    <n v="1397715000"/>
    <x v="362"/>
    <d v="1965-01-01T00:00:00"/>
    <d v="2024-07-23T00:00:00"/>
  </r>
  <r>
    <n v="486"/>
    <x v="10"/>
    <x v="455"/>
    <x v="8"/>
    <s v="Lucerne"/>
    <s v="Kitchen appliances"/>
    <x v="10"/>
    <x v="1"/>
    <x v="0"/>
    <s v="Pieper"/>
    <s v="Michael"/>
    <n v="5400"/>
    <n v="1946"/>
    <n v="2"/>
    <n v="5"/>
    <n v="99.55"/>
    <n v="2001244392042"/>
    <n v="83.6"/>
    <n v="10.1"/>
    <n v="28.8"/>
    <n v="8574832"/>
    <x v="425"/>
    <d v="1946-02-05T00:00:00"/>
    <d v="2024-07-23T00:00:00"/>
  </r>
  <r>
    <n v="486"/>
    <x v="0"/>
    <x v="456"/>
    <x v="24"/>
    <s v="Milan"/>
    <s v="Luxury goods"/>
    <x v="0"/>
    <x v="0"/>
    <x v="1"/>
    <s v="Prada"/>
    <s v="Miuccia"/>
    <n v="5400"/>
    <n v="1949"/>
    <n v="5"/>
    <n v="10"/>
    <n v="110.62"/>
    <n v="2611000000000"/>
    <n v="82.9"/>
    <n v="24.3"/>
    <n v="59.1"/>
    <n v="60297396"/>
    <x v="426"/>
    <d v="1949-05-10T00:00:00"/>
    <d v="2024-07-23T00:00:00"/>
  </r>
  <r>
    <n v="486"/>
    <x v="0"/>
    <x v="457"/>
    <x v="7"/>
    <s v="Passau"/>
    <s v="Consumer goods"/>
    <x v="0"/>
    <x v="0"/>
    <x v="0"/>
    <s v="Reimann"/>
    <s v="Wolfgang"/>
    <n v="5400"/>
    <n v="1952"/>
    <n v="10"/>
    <n v="4"/>
    <n v="112.85"/>
    <n v="21427700000000"/>
    <n v="80.900000000000006"/>
    <n v="11.5"/>
    <n v="48.8"/>
    <n v="83132799"/>
    <x v="427"/>
    <d v="1952-10-04T00:00:00"/>
    <d v="2024-07-23T00:00:00"/>
  </r>
  <r>
    <n v="486"/>
    <x v="0"/>
    <x v="458"/>
    <x v="7"/>
    <s v="Munich"/>
    <s v="Consumer goods"/>
    <x v="0"/>
    <x v="0"/>
    <x v="0"/>
    <s v="Reimann-Andersen"/>
    <s v="Matthias"/>
    <n v="5400"/>
    <n v="1965"/>
    <n v="3"/>
    <n v="30"/>
    <n v="112.85"/>
    <n v="372062527489"/>
    <n v="80.900000000000006"/>
    <n v="11.5"/>
    <n v="48.8"/>
    <n v="83132799"/>
    <x v="428"/>
    <d v="1965-03-30T00:00:00"/>
    <d v="2024-07-23T00:00:00"/>
  </r>
  <r>
    <n v="486"/>
    <x v="0"/>
    <x v="459"/>
    <x v="10"/>
    <s v="Vienna"/>
    <s v="Consumer goods"/>
    <x v="0"/>
    <x v="0"/>
    <x v="0"/>
    <s v="Reimann-Andersen"/>
    <s v="Stefan"/>
    <n v="5400"/>
    <n v="1963"/>
    <n v="7"/>
    <n v="13"/>
    <n v="118.06"/>
    <n v="19910000000000"/>
    <n v="81.599999999999994"/>
    <n v="25.4"/>
    <n v="51.4"/>
    <n v="8877067"/>
    <x v="429"/>
    <d v="1963-07-13T00:00:00"/>
    <d v="2024-07-23T00:00:00"/>
  </r>
  <r>
    <n v="486"/>
    <x v="0"/>
    <x v="460"/>
    <x v="10"/>
    <s v="Vienna"/>
    <s v="Consumer goods"/>
    <x v="0"/>
    <x v="0"/>
    <x v="1"/>
    <s v="Reimann-Haas"/>
    <s v="Renate"/>
    <n v="5400"/>
    <n v="1951"/>
    <n v="10"/>
    <n v="8"/>
    <n v="118.06"/>
    <n v="703082435360"/>
    <n v="81.599999999999994"/>
    <n v="25.4"/>
    <n v="51.4"/>
    <n v="8877067"/>
    <x v="430"/>
    <d v="1951-10-08T00:00:00"/>
    <d v="2024-07-23T00:00:00"/>
  </r>
  <r>
    <n v="497"/>
    <x v="3"/>
    <x v="461"/>
    <x v="1"/>
    <s v="Darien"/>
    <s v="Finance"/>
    <x v="3"/>
    <x v="1"/>
    <x v="0"/>
    <s v="Boehly"/>
    <s v="Todd"/>
    <n v="5300"/>
    <n v="1973"/>
    <n v="9"/>
    <n v="20"/>
    <n v="117.24"/>
    <n v="2001244392042"/>
    <n v="78.5"/>
    <n v="9.6"/>
    <n v="36.6"/>
    <n v="328239523"/>
    <x v="431"/>
    <d v="1973-09-20T00:00:00"/>
    <d v="2024-07-23T00:00:00"/>
  </r>
  <r>
    <n v="497"/>
    <x v="15"/>
    <x v="462"/>
    <x v="1"/>
    <s v="Los Angeles"/>
    <s v="Real estate"/>
    <x v="15"/>
    <x v="1"/>
    <x v="0"/>
    <s v="Caruso"/>
    <s v="Rick"/>
    <n v="5300"/>
    <n v="1959"/>
    <n v="1"/>
    <n v="7"/>
    <n v="117.24"/>
    <n v="3845630030824"/>
    <n v="78.5"/>
    <n v="9.6"/>
    <n v="36.6"/>
    <n v="328239523"/>
    <x v="432"/>
    <d v="1959-01-07T00:00:00"/>
    <d v="2024-07-23T00:00:00"/>
  </r>
  <r>
    <n v="497"/>
    <x v="10"/>
    <x v="463"/>
    <x v="38"/>
    <s v="Istanbul"/>
    <s v="Carpet"/>
    <x v="10"/>
    <x v="1"/>
    <x v="0"/>
    <s v="Erdemoglu"/>
    <s v="Ibrahim"/>
    <n v="5300"/>
    <n v="1962"/>
    <n v="9"/>
    <n v="26"/>
    <n v="234.44"/>
    <n v="3845630030824"/>
    <n v="77.400000000000006"/>
    <n v="17.899999999999999"/>
    <n v="42.3"/>
    <n v="83429615"/>
    <x v="433"/>
    <d v="1962-09-26T00:00:00"/>
    <d v="2024-07-23T00:00:00"/>
  </r>
  <r>
    <n v="497"/>
    <x v="3"/>
    <x v="464"/>
    <x v="1"/>
    <s v="Boston"/>
    <s v="Fidelity"/>
    <x v="3"/>
    <x v="0"/>
    <x v="1"/>
    <s v="Johnson"/>
    <s v="Elizabeth"/>
    <n v="5300"/>
    <n v="1963"/>
    <n v="5"/>
    <n v="7"/>
    <n v="117.24"/>
    <n v="446314739528"/>
    <n v="78.5"/>
    <n v="9.6"/>
    <n v="36.6"/>
    <n v="328239523"/>
    <x v="434"/>
    <d v="1963-05-07T00:00:00"/>
    <d v="2024-07-23T00:00:00"/>
  </r>
  <r>
    <n v="497"/>
    <x v="3"/>
    <x v="465"/>
    <x v="1"/>
    <s v="Atherton"/>
    <s v="Venture capital"/>
    <x v="3"/>
    <x v="1"/>
    <x v="0"/>
    <s v="Leone"/>
    <s v="Douglas"/>
    <n v="5300"/>
    <n v="1957"/>
    <n v="7"/>
    <n v="4"/>
    <n v="117.24"/>
    <n v="446314739528"/>
    <n v="78.5"/>
    <n v="9.6"/>
    <n v="36.6"/>
    <n v="328239523"/>
    <x v="435"/>
    <d v="1957-07-04T00:00:00"/>
    <d v="2024-07-23T00:00:00"/>
  </r>
  <r>
    <n v="497"/>
    <x v="6"/>
    <x v="466"/>
    <x v="14"/>
    <s v="Jakarta"/>
    <s v="Petrochemicals"/>
    <x v="6"/>
    <x v="0"/>
    <x v="0"/>
    <s v="Pangestu"/>
    <s v="Prajogo"/>
    <n v="5300"/>
    <n v="1944"/>
    <n v="5"/>
    <n v="13"/>
    <n v="151.18"/>
    <n v="21427700000000"/>
    <n v="71.5"/>
    <n v="10.199999999999999"/>
    <n v="30.1"/>
    <n v="270203917"/>
    <x v="436"/>
    <d v="1944-05-13T00:00:00"/>
    <d v="2024-07-23T00:00:00"/>
  </r>
  <r>
    <n v="497"/>
    <x v="3"/>
    <x v="467"/>
    <x v="1"/>
    <s v="Chicago"/>
    <s v="Hotels, investments"/>
    <x v="3"/>
    <x v="0"/>
    <x v="0"/>
    <s v="Pritzker"/>
    <s v="Thomas"/>
    <n v="5300"/>
    <n v="1950"/>
    <n v="6"/>
    <n v="6"/>
    <n v="117.24"/>
    <n v="21427700000000"/>
    <n v="78.5"/>
    <n v="9.6"/>
    <n v="36.6"/>
    <n v="328239523"/>
    <x v="437"/>
    <d v="1950-06-06T00:00:00"/>
    <d v="2024-07-23T00:00:00"/>
  </r>
  <r>
    <n v="497"/>
    <x v="7"/>
    <x v="468"/>
    <x v="1"/>
    <s v="Beverly Hills"/>
    <s v="Agriculture"/>
    <x v="7"/>
    <x v="1"/>
    <x v="1"/>
    <s v="Resnick"/>
    <s v="Lynda"/>
    <n v="5300"/>
    <n v="1943"/>
    <n v="1"/>
    <n v="2"/>
    <n v="117.24"/>
    <n v="754411708203"/>
    <n v="78.5"/>
    <n v="9.6"/>
    <n v="36.6"/>
    <n v="328239523"/>
    <x v="438"/>
    <d v="1943-01-02T00:00:00"/>
    <d v="2024-07-23T00:00:00"/>
  </r>
  <r>
    <n v="497"/>
    <x v="7"/>
    <x v="469"/>
    <x v="1"/>
    <s v="Beverly Hills"/>
    <s v="Agriculture"/>
    <x v="7"/>
    <x v="1"/>
    <x v="0"/>
    <s v="Resnick"/>
    <s v="Stewart"/>
    <n v="5300"/>
    <n v="1936"/>
    <n v="12"/>
    <n v="24"/>
    <n v="117.24"/>
    <n v="754411708203"/>
    <n v="78.5"/>
    <n v="9.6"/>
    <n v="36.6"/>
    <n v="328239523"/>
    <x v="439"/>
    <d v="1936-12-24T00:00:00"/>
    <d v="2024-07-23T00:00:00"/>
  </r>
  <r>
    <n v="497"/>
    <x v="14"/>
    <x v="470"/>
    <x v="1"/>
    <s v="Atlanta"/>
    <s v="Pest control"/>
    <x v="14"/>
    <x v="0"/>
    <x v="0"/>
    <s v="Rollins"/>
    <s v="Gary"/>
    <n v="5300"/>
    <n v="1944"/>
    <n v="8"/>
    <n v="30"/>
    <n v="117.24"/>
    <n v="21427700000000"/>
    <n v="78.5"/>
    <n v="9.6"/>
    <n v="36.6"/>
    <n v="328239523"/>
    <x v="440"/>
    <d v="1944-08-30T00:00:00"/>
    <d v="2024-07-23T00:00:00"/>
  </r>
  <r>
    <n v="497"/>
    <x v="3"/>
    <x v="471"/>
    <x v="1"/>
    <s v="Chicago"/>
    <s v="Finance, asset management"/>
    <x v="3"/>
    <x v="1"/>
    <x v="0"/>
    <s v="Walter"/>
    <s v="Mark"/>
    <n v="5300"/>
    <n v="1960"/>
    <n v="5"/>
    <n v="22"/>
    <n v="117.24"/>
    <n v="21427700000000"/>
    <n v="78.5"/>
    <n v="9.6"/>
    <n v="36.6"/>
    <n v="328239523"/>
    <x v="441"/>
    <d v="1960-05-22T00:00:00"/>
    <d v="2024-07-23T00:00:00"/>
  </r>
  <r>
    <n v="497"/>
    <x v="10"/>
    <x v="472"/>
    <x v="1"/>
    <s v="Saint Petersburg"/>
    <s v="Furniture"/>
    <x v="10"/>
    <x v="1"/>
    <x v="0"/>
    <s v="Wanek"/>
    <s v="Ronald"/>
    <n v="5300"/>
    <n v="1941"/>
    <n v="5"/>
    <n v="19"/>
    <n v="117.24"/>
    <n v="1119190780753"/>
    <n v="78.5"/>
    <n v="9.6"/>
    <n v="36.6"/>
    <n v="328239523"/>
    <x v="442"/>
    <d v="1941-05-19T00:00:00"/>
    <d v="2024-07-23T00:00:00"/>
  </r>
  <r>
    <n v="497"/>
    <x v="7"/>
    <x v="473"/>
    <x v="7"/>
    <s v="Visbek"/>
    <s v="Poultry genetics"/>
    <x v="7"/>
    <x v="1"/>
    <x v="0"/>
    <s v="Wesjohann"/>
    <s v="Erich"/>
    <n v="5300"/>
    <n v="1945"/>
    <n v="6"/>
    <n v="2"/>
    <n v="112.85"/>
    <n v="21427700000000"/>
    <n v="80.900000000000006"/>
    <n v="11.5"/>
    <n v="48.8"/>
    <n v="83132799"/>
    <x v="443"/>
    <d v="1945-06-02T00:00:00"/>
    <d v="2024-07-23T00:00:00"/>
  </r>
  <r>
    <n v="497"/>
    <x v="0"/>
    <x v="474"/>
    <x v="15"/>
    <s v="Abu Dhabi"/>
    <s v="Retail"/>
    <x v="0"/>
    <x v="1"/>
    <x v="0"/>
    <s v="Yusuff Ali"/>
    <s v="M.A."/>
    <n v="5300"/>
    <n v="1955"/>
    <n v="11"/>
    <n v="15"/>
    <n v="114.52"/>
    <n v="21427700000000"/>
    <n v="77.8"/>
    <n v="0.1"/>
    <n v="15.9"/>
    <n v="9770529"/>
    <x v="444"/>
    <d v="1955-11-15T00:00:00"/>
    <d v="2024-07-2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DF16E7-7362-42E4-A227-261055085389}"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B64" firstHeaderRow="1" firstDataRow="1" firstDataCol="1"/>
  <pivotFields count="24">
    <pivotField showAll="0"/>
    <pivotField showAll="0"/>
    <pivotField dataField="1" showAll="0"/>
    <pivotField axis="axisRow" showAll="0"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65" showAll="0"/>
    <pivotField numFmtId="165" showAll="0"/>
  </pivotFields>
  <rowFields count="1">
    <field x="3"/>
  </rowFields>
  <rowItems count="40">
    <i>
      <x v="38"/>
    </i>
    <i>
      <x v="6"/>
    </i>
    <i>
      <x v="37"/>
    </i>
    <i>
      <x v="12"/>
    </i>
    <i>
      <x v="13"/>
    </i>
    <i>
      <x v="32"/>
    </i>
    <i>
      <x v="26"/>
    </i>
    <i>
      <x v="11"/>
    </i>
    <i>
      <x/>
    </i>
    <i>
      <x v="27"/>
    </i>
    <i>
      <x v="16"/>
    </i>
    <i>
      <x v="4"/>
    </i>
    <i>
      <x v="36"/>
    </i>
    <i>
      <x v="9"/>
    </i>
    <i>
      <x v="31"/>
    </i>
    <i>
      <x v="33"/>
    </i>
    <i>
      <x v="1"/>
    </i>
    <i>
      <x v="17"/>
    </i>
    <i>
      <x v="14"/>
    </i>
    <i>
      <x v="15"/>
    </i>
    <i>
      <x v="19"/>
    </i>
    <i>
      <x v="22"/>
    </i>
    <i>
      <x v="8"/>
    </i>
    <i>
      <x v="29"/>
    </i>
    <i>
      <x v="28"/>
    </i>
    <i>
      <x v="24"/>
    </i>
    <i>
      <x v="30"/>
    </i>
    <i>
      <x v="34"/>
    </i>
    <i>
      <x v="23"/>
    </i>
    <i>
      <x v="18"/>
    </i>
    <i>
      <x v="25"/>
    </i>
    <i>
      <x v="5"/>
    </i>
    <i>
      <x v="21"/>
    </i>
    <i>
      <x v="35"/>
    </i>
    <i>
      <x v="20"/>
    </i>
    <i>
      <x v="3"/>
    </i>
    <i>
      <x v="7"/>
    </i>
    <i>
      <x v="10"/>
    </i>
    <i>
      <x v="2"/>
    </i>
    <i t="grand">
      <x/>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86ED58-D3E6-4BEC-8513-9C66E7C6BF1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3:F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65" showAll="0"/>
    <pivotField numFmtId="165"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formats count="1">
    <format dxfId="0">
      <pivotArea grandRow="1"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AF67F-E956-43AA-8F2B-CB377A47A3F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43:F59" firstHeaderRow="1" firstDataRow="1" firstDataCol="1"/>
  <pivotFields count="24">
    <pivotField showAll="0"/>
    <pivotField showAll="0"/>
    <pivotField dataField="1" showAll="0"/>
    <pivotField axis="axisRow"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numFmtId="165" showAll="0"/>
    <pivotField numFmtId="165" showAll="0"/>
  </pivotFields>
  <rowFields count="1">
    <field x="3"/>
  </rowFields>
  <rowItems count="16">
    <i>
      <x v="38"/>
    </i>
    <i>
      <x v="6"/>
    </i>
    <i>
      <x v="37"/>
    </i>
    <i>
      <x v="12"/>
    </i>
    <i>
      <x v="13"/>
    </i>
    <i>
      <x v="32"/>
    </i>
    <i>
      <x v="26"/>
    </i>
    <i>
      <x v="11"/>
    </i>
    <i>
      <x/>
    </i>
    <i>
      <x v="27"/>
    </i>
    <i>
      <x v="16"/>
    </i>
    <i>
      <x v="31"/>
    </i>
    <i>
      <x v="9"/>
    </i>
    <i>
      <x v="4"/>
    </i>
    <i>
      <x v="36"/>
    </i>
    <i t="grand">
      <x/>
    </i>
  </rowItems>
  <colItems count="1">
    <i/>
  </colItems>
  <dataFields count="1">
    <dataField name="Count of personName" fld="2" subtotal="count" baseField="0" baseItem="0"/>
  </dataFields>
  <pivotTableStyleInfo name="PivotStyleLight16" showRowHeaders="1" showColHeaders="1" showRowStripes="0" showColStripes="0" showLastColumn="1"/>
  <filters count="1">
    <filter fld="3"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C07CDA-2C7A-4289-9111-4687212DB89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22" firstHeaderRow="0" firstDataRow="1" firstDataCol="1"/>
  <pivotFields count="24">
    <pivotField showAll="0"/>
    <pivotField showAll="0"/>
    <pivotField dataField="1" showAll="0"/>
    <pivotField showAll="0"/>
    <pivotField showAll="0"/>
    <pivotField showAll="0"/>
    <pivotField axis="axisRow" showAll="0"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pivotField numFmtId="165" showAll="0"/>
    <pivotField numFmtId="165" showAll="0"/>
  </pivotFields>
  <rowFields count="1">
    <field x="6"/>
  </rowFields>
  <rowItems count="19">
    <i>
      <x v="5"/>
    </i>
    <i>
      <x v="16"/>
    </i>
    <i>
      <x v="4"/>
    </i>
    <i>
      <x v="10"/>
    </i>
    <i>
      <x v="6"/>
    </i>
    <i>
      <x v="2"/>
    </i>
    <i>
      <x v="3"/>
    </i>
    <i>
      <x v="8"/>
    </i>
    <i>
      <x v="13"/>
    </i>
    <i>
      <x v="12"/>
    </i>
    <i>
      <x/>
    </i>
    <i>
      <x v="11"/>
    </i>
    <i>
      <x v="9"/>
    </i>
    <i>
      <x v="14"/>
    </i>
    <i>
      <x v="7"/>
    </i>
    <i>
      <x v="15"/>
    </i>
    <i>
      <x v="17"/>
    </i>
    <i>
      <x v="1"/>
    </i>
    <i t="grand">
      <x/>
    </i>
  </rowItems>
  <colFields count="1">
    <field x="-2"/>
  </colFields>
  <colItems count="2">
    <i>
      <x/>
    </i>
    <i i="1">
      <x v="1"/>
    </i>
  </colItems>
  <dataFields count="2">
    <dataField name="Count of personName" fld="2" subtotal="count" baseField="0" baseItem="0"/>
    <dataField name="Sum of finalWorth" fld="11" baseField="0" baseItem="0"/>
  </dataFields>
  <chartFormats count="38">
    <chartFormat chart="2" format="40" series="1">
      <pivotArea type="data" outline="0" fieldPosition="0">
        <references count="1">
          <reference field="4294967294" count="1" selected="0">
            <x v="0"/>
          </reference>
        </references>
      </pivotArea>
    </chartFormat>
    <chartFormat chart="2" format="41">
      <pivotArea type="data" outline="0" fieldPosition="0">
        <references count="2">
          <reference field="4294967294" count="1" selected="0">
            <x v="0"/>
          </reference>
          <reference field="6" count="1" selected="0">
            <x v="5"/>
          </reference>
        </references>
      </pivotArea>
    </chartFormat>
    <chartFormat chart="2" format="42">
      <pivotArea type="data" outline="0" fieldPosition="0">
        <references count="2">
          <reference field="4294967294" count="1" selected="0">
            <x v="0"/>
          </reference>
          <reference field="6" count="1" selected="0">
            <x v="16"/>
          </reference>
        </references>
      </pivotArea>
    </chartFormat>
    <chartFormat chart="2" format="43">
      <pivotArea type="data" outline="0" fieldPosition="0">
        <references count="2">
          <reference field="4294967294" count="1" selected="0">
            <x v="0"/>
          </reference>
          <reference field="6" count="1" selected="0">
            <x v="4"/>
          </reference>
        </references>
      </pivotArea>
    </chartFormat>
    <chartFormat chart="2" format="44">
      <pivotArea type="data" outline="0" fieldPosition="0">
        <references count="2">
          <reference field="4294967294" count="1" selected="0">
            <x v="0"/>
          </reference>
          <reference field="6" count="1" selected="0">
            <x v="10"/>
          </reference>
        </references>
      </pivotArea>
    </chartFormat>
    <chartFormat chart="2" format="45">
      <pivotArea type="data" outline="0" fieldPosition="0">
        <references count="2">
          <reference field="4294967294" count="1" selected="0">
            <x v="0"/>
          </reference>
          <reference field="6" count="1" selected="0">
            <x v="6"/>
          </reference>
        </references>
      </pivotArea>
    </chartFormat>
    <chartFormat chart="2" format="46">
      <pivotArea type="data" outline="0" fieldPosition="0">
        <references count="2">
          <reference field="4294967294" count="1" selected="0">
            <x v="0"/>
          </reference>
          <reference field="6" count="1" selected="0">
            <x v="2"/>
          </reference>
        </references>
      </pivotArea>
    </chartFormat>
    <chartFormat chart="2" format="47">
      <pivotArea type="data" outline="0" fieldPosition="0">
        <references count="2">
          <reference field="4294967294" count="1" selected="0">
            <x v="0"/>
          </reference>
          <reference field="6" count="1" selected="0">
            <x v="3"/>
          </reference>
        </references>
      </pivotArea>
    </chartFormat>
    <chartFormat chart="2" format="48">
      <pivotArea type="data" outline="0" fieldPosition="0">
        <references count="2">
          <reference field="4294967294" count="1" selected="0">
            <x v="0"/>
          </reference>
          <reference field="6" count="1" selected="0">
            <x v="8"/>
          </reference>
        </references>
      </pivotArea>
    </chartFormat>
    <chartFormat chart="2" format="49">
      <pivotArea type="data" outline="0" fieldPosition="0">
        <references count="2">
          <reference field="4294967294" count="1" selected="0">
            <x v="0"/>
          </reference>
          <reference field="6" count="1" selected="0">
            <x v="13"/>
          </reference>
        </references>
      </pivotArea>
    </chartFormat>
    <chartFormat chart="2" format="50">
      <pivotArea type="data" outline="0" fieldPosition="0">
        <references count="2">
          <reference field="4294967294" count="1" selected="0">
            <x v="0"/>
          </reference>
          <reference field="6" count="1" selected="0">
            <x v="12"/>
          </reference>
        </references>
      </pivotArea>
    </chartFormat>
    <chartFormat chart="2" format="51">
      <pivotArea type="data" outline="0" fieldPosition="0">
        <references count="2">
          <reference field="4294967294" count="1" selected="0">
            <x v="0"/>
          </reference>
          <reference field="6" count="1" selected="0">
            <x v="0"/>
          </reference>
        </references>
      </pivotArea>
    </chartFormat>
    <chartFormat chart="2" format="52">
      <pivotArea type="data" outline="0" fieldPosition="0">
        <references count="2">
          <reference field="4294967294" count="1" selected="0">
            <x v="0"/>
          </reference>
          <reference field="6" count="1" selected="0">
            <x v="11"/>
          </reference>
        </references>
      </pivotArea>
    </chartFormat>
    <chartFormat chart="2" format="53">
      <pivotArea type="data" outline="0" fieldPosition="0">
        <references count="2">
          <reference field="4294967294" count="1" selected="0">
            <x v="0"/>
          </reference>
          <reference field="6" count="1" selected="0">
            <x v="9"/>
          </reference>
        </references>
      </pivotArea>
    </chartFormat>
    <chartFormat chart="2" format="54">
      <pivotArea type="data" outline="0" fieldPosition="0">
        <references count="2">
          <reference field="4294967294" count="1" selected="0">
            <x v="0"/>
          </reference>
          <reference field="6" count="1" selected="0">
            <x v="14"/>
          </reference>
        </references>
      </pivotArea>
    </chartFormat>
    <chartFormat chart="2" format="55">
      <pivotArea type="data" outline="0" fieldPosition="0">
        <references count="2">
          <reference field="4294967294" count="1" selected="0">
            <x v="0"/>
          </reference>
          <reference field="6" count="1" selected="0">
            <x v="7"/>
          </reference>
        </references>
      </pivotArea>
    </chartFormat>
    <chartFormat chart="2" format="56">
      <pivotArea type="data" outline="0" fieldPosition="0">
        <references count="2">
          <reference field="4294967294" count="1" selected="0">
            <x v="0"/>
          </reference>
          <reference field="6" count="1" selected="0">
            <x v="15"/>
          </reference>
        </references>
      </pivotArea>
    </chartFormat>
    <chartFormat chart="2" format="57">
      <pivotArea type="data" outline="0" fieldPosition="0">
        <references count="2">
          <reference field="4294967294" count="1" selected="0">
            <x v="0"/>
          </reference>
          <reference field="6" count="1" selected="0">
            <x v="17"/>
          </reference>
        </references>
      </pivotArea>
    </chartFormat>
    <chartFormat chart="2" format="58">
      <pivotArea type="data" outline="0" fieldPosition="0">
        <references count="2">
          <reference field="4294967294" count="1" selected="0">
            <x v="0"/>
          </reference>
          <reference field="6" count="1" selected="0">
            <x v="1"/>
          </reference>
        </references>
      </pivotArea>
    </chartFormat>
    <chartFormat chart="2" format="59" series="1">
      <pivotArea type="data" outline="0" fieldPosition="0">
        <references count="1">
          <reference field="4294967294" count="1" selected="0">
            <x v="1"/>
          </reference>
        </references>
      </pivotArea>
    </chartFormat>
    <chartFormat chart="2" format="60">
      <pivotArea type="data" outline="0" fieldPosition="0">
        <references count="2">
          <reference field="4294967294" count="1" selected="0">
            <x v="1"/>
          </reference>
          <reference field="6" count="1" selected="0">
            <x v="5"/>
          </reference>
        </references>
      </pivotArea>
    </chartFormat>
    <chartFormat chart="2" format="61">
      <pivotArea type="data" outline="0" fieldPosition="0">
        <references count="2">
          <reference field="4294967294" count="1" selected="0">
            <x v="1"/>
          </reference>
          <reference field="6" count="1" selected="0">
            <x v="16"/>
          </reference>
        </references>
      </pivotArea>
    </chartFormat>
    <chartFormat chart="2" format="62">
      <pivotArea type="data" outline="0" fieldPosition="0">
        <references count="2">
          <reference field="4294967294" count="1" selected="0">
            <x v="1"/>
          </reference>
          <reference field="6" count="1" selected="0">
            <x v="4"/>
          </reference>
        </references>
      </pivotArea>
    </chartFormat>
    <chartFormat chart="2" format="63">
      <pivotArea type="data" outline="0" fieldPosition="0">
        <references count="2">
          <reference field="4294967294" count="1" selected="0">
            <x v="1"/>
          </reference>
          <reference field="6" count="1" selected="0">
            <x v="10"/>
          </reference>
        </references>
      </pivotArea>
    </chartFormat>
    <chartFormat chart="2" format="64">
      <pivotArea type="data" outline="0" fieldPosition="0">
        <references count="2">
          <reference field="4294967294" count="1" selected="0">
            <x v="1"/>
          </reference>
          <reference field="6" count="1" selected="0">
            <x v="6"/>
          </reference>
        </references>
      </pivotArea>
    </chartFormat>
    <chartFormat chart="2" format="65">
      <pivotArea type="data" outline="0" fieldPosition="0">
        <references count="2">
          <reference field="4294967294" count="1" selected="0">
            <x v="1"/>
          </reference>
          <reference field="6" count="1" selected="0">
            <x v="2"/>
          </reference>
        </references>
      </pivotArea>
    </chartFormat>
    <chartFormat chart="2" format="66">
      <pivotArea type="data" outline="0" fieldPosition="0">
        <references count="2">
          <reference field="4294967294" count="1" selected="0">
            <x v="1"/>
          </reference>
          <reference field="6" count="1" selected="0">
            <x v="3"/>
          </reference>
        </references>
      </pivotArea>
    </chartFormat>
    <chartFormat chart="2" format="67">
      <pivotArea type="data" outline="0" fieldPosition="0">
        <references count="2">
          <reference field="4294967294" count="1" selected="0">
            <x v="1"/>
          </reference>
          <reference field="6" count="1" selected="0">
            <x v="8"/>
          </reference>
        </references>
      </pivotArea>
    </chartFormat>
    <chartFormat chart="2" format="68">
      <pivotArea type="data" outline="0" fieldPosition="0">
        <references count="2">
          <reference field="4294967294" count="1" selected="0">
            <x v="1"/>
          </reference>
          <reference field="6" count="1" selected="0">
            <x v="13"/>
          </reference>
        </references>
      </pivotArea>
    </chartFormat>
    <chartFormat chart="2" format="69">
      <pivotArea type="data" outline="0" fieldPosition="0">
        <references count="2">
          <reference field="4294967294" count="1" selected="0">
            <x v="1"/>
          </reference>
          <reference field="6" count="1" selected="0">
            <x v="12"/>
          </reference>
        </references>
      </pivotArea>
    </chartFormat>
    <chartFormat chart="2" format="70">
      <pivotArea type="data" outline="0" fieldPosition="0">
        <references count="2">
          <reference field="4294967294" count="1" selected="0">
            <x v="1"/>
          </reference>
          <reference field="6" count="1" selected="0">
            <x v="0"/>
          </reference>
        </references>
      </pivotArea>
    </chartFormat>
    <chartFormat chart="2" format="71">
      <pivotArea type="data" outline="0" fieldPosition="0">
        <references count="2">
          <reference field="4294967294" count="1" selected="0">
            <x v="1"/>
          </reference>
          <reference field="6" count="1" selected="0">
            <x v="11"/>
          </reference>
        </references>
      </pivotArea>
    </chartFormat>
    <chartFormat chart="2" format="72">
      <pivotArea type="data" outline="0" fieldPosition="0">
        <references count="2">
          <reference field="4294967294" count="1" selected="0">
            <x v="1"/>
          </reference>
          <reference field="6" count="1" selected="0">
            <x v="9"/>
          </reference>
        </references>
      </pivotArea>
    </chartFormat>
    <chartFormat chart="2" format="73">
      <pivotArea type="data" outline="0" fieldPosition="0">
        <references count="2">
          <reference field="4294967294" count="1" selected="0">
            <x v="1"/>
          </reference>
          <reference field="6" count="1" selected="0">
            <x v="14"/>
          </reference>
        </references>
      </pivotArea>
    </chartFormat>
    <chartFormat chart="2" format="74">
      <pivotArea type="data" outline="0" fieldPosition="0">
        <references count="2">
          <reference field="4294967294" count="1" selected="0">
            <x v="1"/>
          </reference>
          <reference field="6" count="1" selected="0">
            <x v="7"/>
          </reference>
        </references>
      </pivotArea>
    </chartFormat>
    <chartFormat chart="2" format="75">
      <pivotArea type="data" outline="0" fieldPosition="0">
        <references count="2">
          <reference field="4294967294" count="1" selected="0">
            <x v="1"/>
          </reference>
          <reference field="6" count="1" selected="0">
            <x v="15"/>
          </reference>
        </references>
      </pivotArea>
    </chartFormat>
    <chartFormat chart="2" format="76">
      <pivotArea type="data" outline="0" fieldPosition="0">
        <references count="2">
          <reference field="4294967294" count="1" selected="0">
            <x v="1"/>
          </reference>
          <reference field="6" count="1" selected="0">
            <x v="17"/>
          </reference>
        </references>
      </pivotArea>
    </chartFormat>
    <chartFormat chart="2" format="77">
      <pivotArea type="data" outline="0" fieldPosition="0">
        <references count="2">
          <reference field="4294967294"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707588-69D4-4225-AA23-D9610DB291F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3:J11"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65" showAll="0"/>
    <pivotField numFmtId="165" showAll="0"/>
  </pivotFields>
  <rowFields count="1">
    <field x="21"/>
  </rowFields>
  <rowItems count="8">
    <i>
      <x v="1"/>
    </i>
    <i>
      <x v="2"/>
    </i>
    <i>
      <x v="3"/>
    </i>
    <i>
      <x v="4"/>
    </i>
    <i>
      <x v="5"/>
    </i>
    <i>
      <x v="6"/>
    </i>
    <i>
      <x v="7"/>
    </i>
    <i t="grand">
      <x/>
    </i>
  </rowItems>
  <colItems count="1">
    <i/>
  </colItems>
  <dataFields count="1">
    <dataField name="Count of Age" fld="21" subtotal="count" baseField="21" baseItem="1"/>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F553B088-559F-4F83-A743-BACB1F0C14D2}" sourceName="selfMade">
  <pivotTables>
    <pivotTable tabId="8" name="PivotTable6"/>
    <pivotTable tabId="8" name="PivotTable7"/>
    <pivotTable tabId="8" name="PivotTable1"/>
    <pivotTable tabId="8" name="PivotTable19"/>
    <pivotTable tabId="8" name="PivotTable2"/>
  </pivotTables>
  <data>
    <tabular pivotCacheId="20625026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C20D27-7F4C-4FEA-826D-3A1973F0E686}" sourceName="gender">
  <pivotTables>
    <pivotTable tabId="8" name="PivotTable6"/>
    <pivotTable tabId="8" name="PivotTable7"/>
    <pivotTable tabId="8" name="PivotTable1"/>
    <pivotTable tabId="8" name="PivotTable19"/>
    <pivotTable tabId="8" name="PivotTable2"/>
  </pivotTables>
  <data>
    <tabular pivotCacheId="20625026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Made 1" xr10:uid="{664417A1-94B8-4445-B7D2-4C9AA37A88D1}" cache="Slicer_selfMade" caption="Self-Made" style="SlicerStyleDark6 2" rowHeight="257175"/>
  <slicer name="gender 1" xr10:uid="{293478E6-D47F-43BD-B391-D8BD323E7BBB}" cache="Slicer_gender" caption="Gender" style="SlicerStyleDark6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6FA0-3B4D-4A80-BCBF-129907A82EA9}">
  <dimension ref="A1:V482"/>
  <sheetViews>
    <sheetView topLeftCell="I1" zoomScale="107" workbookViewId="0">
      <selection activeCell="Q1" sqref="Q1:Q1048576"/>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6"/>
  <sheetViews>
    <sheetView topLeftCell="R1" zoomScale="107" workbookViewId="0">
      <selection activeCell="O11" sqref="O11"/>
    </sheetView>
  </sheetViews>
  <sheetFormatPr defaultColWidth="10.625" defaultRowHeight="15.75" x14ac:dyDescent="0.25"/>
  <cols>
    <col min="1" max="1" width="6.75" style="12" bestFit="1"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8.75" bestFit="1" customWidth="1"/>
    <col min="9" max="9" width="6.875" bestFit="1" customWidth="1"/>
    <col min="10" max="10" width="19" bestFit="1" customWidth="1"/>
    <col min="11" max="11" width="16.25" bestFit="1" customWidth="1"/>
    <col min="12" max="12" width="10.25" bestFit="1" customWidth="1"/>
    <col min="13" max="13" width="8.875" bestFit="1" customWidth="1"/>
    <col min="14" max="14" width="11" customWidth="1"/>
    <col min="15" max="15" width="8.375" bestFit="1" customWidth="1"/>
    <col min="16" max="16" width="11.125" bestFit="1" customWidth="1"/>
    <col min="17" max="17" width="22.375" style="7" customWidth="1"/>
    <col min="18" max="18" width="22.25" bestFit="1" customWidth="1"/>
    <col min="19" max="19" width="27.5" bestFit="1" customWidth="1"/>
    <col min="20" max="20" width="21.25" bestFit="1" customWidth="1"/>
    <col min="21" max="21" width="18.375" style="5" bestFit="1" customWidth="1"/>
    <col min="22" max="22" width="10.625" style="12"/>
    <col min="23" max="23" width="11.375" customWidth="1"/>
    <col min="24" max="24" width="18.375" customWidth="1"/>
    <col min="25" max="25" width="17.75" bestFit="1" customWidth="1"/>
  </cols>
  <sheetData>
    <row r="1" spans="1:25" s="2" customFormat="1" x14ac:dyDescent="0.25">
      <c r="A1" s="11"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6" t="s">
        <v>16</v>
      </c>
      <c r="R1" s="2" t="s">
        <v>17</v>
      </c>
      <c r="S1" s="2" t="s">
        <v>18</v>
      </c>
      <c r="T1" s="2" t="s">
        <v>19</v>
      </c>
      <c r="U1" s="13" t="s">
        <v>20</v>
      </c>
      <c r="V1" s="11" t="s">
        <v>1798</v>
      </c>
      <c r="W1" s="2" t="s">
        <v>1800</v>
      </c>
      <c r="X1" s="2" t="s">
        <v>1799</v>
      </c>
    </row>
    <row r="2" spans="1:25" x14ac:dyDescent="0.25">
      <c r="A2" s="12">
        <v>1</v>
      </c>
      <c r="B2" t="s">
        <v>21</v>
      </c>
      <c r="C2" t="s">
        <v>22</v>
      </c>
      <c r="D2" t="s">
        <v>23</v>
      </c>
      <c r="E2" t="s">
        <v>24</v>
      </c>
      <c r="F2" t="s">
        <v>25</v>
      </c>
      <c r="G2" t="s">
        <v>21</v>
      </c>
      <c r="H2" t="b">
        <v>0</v>
      </c>
      <c r="I2" t="s">
        <v>1796</v>
      </c>
      <c r="J2" t="s">
        <v>27</v>
      </c>
      <c r="K2" t="s">
        <v>28</v>
      </c>
      <c r="L2">
        <v>211000</v>
      </c>
      <c r="M2">
        <v>1949</v>
      </c>
      <c r="N2">
        <v>3</v>
      </c>
      <c r="O2">
        <v>5</v>
      </c>
      <c r="P2">
        <v>110.05</v>
      </c>
      <c r="Q2" s="7">
        <v>2715518274227</v>
      </c>
      <c r="R2">
        <v>82.5</v>
      </c>
      <c r="S2">
        <v>24.2</v>
      </c>
      <c r="T2">
        <v>60.7</v>
      </c>
      <c r="U2" s="5">
        <v>67059887</v>
      </c>
      <c r="V2" s="12">
        <f t="shared" ref="V2:V65" ca="1" si="0">YEARFRAC(W2,X2,)</f>
        <v>75.45</v>
      </c>
      <c r="W2" s="3">
        <f t="shared" ref="W2:W65" si="1">DATE(M2,N2,O2)</f>
        <v>17962</v>
      </c>
      <c r="X2" s="3">
        <f t="shared" ref="X2:X65" ca="1" si="2">TODAY()</f>
        <v>45521</v>
      </c>
    </row>
    <row r="3" spans="1:25" x14ac:dyDescent="0.25">
      <c r="A3" s="12">
        <v>2</v>
      </c>
      <c r="B3" t="s">
        <v>30</v>
      </c>
      <c r="C3" t="s">
        <v>31</v>
      </c>
      <c r="D3" t="s">
        <v>32</v>
      </c>
      <c r="E3" t="s">
        <v>33</v>
      </c>
      <c r="F3" t="s">
        <v>34</v>
      </c>
      <c r="G3" t="s">
        <v>30</v>
      </c>
      <c r="H3" t="b">
        <v>1</v>
      </c>
      <c r="I3" t="s">
        <v>1796</v>
      </c>
      <c r="J3" t="s">
        <v>35</v>
      </c>
      <c r="K3" t="s">
        <v>36</v>
      </c>
      <c r="L3">
        <v>180000</v>
      </c>
      <c r="M3">
        <v>1971</v>
      </c>
      <c r="N3">
        <v>6</v>
      </c>
      <c r="O3">
        <v>28</v>
      </c>
      <c r="P3">
        <v>117.24</v>
      </c>
      <c r="Q3" s="7">
        <v>21427700000000</v>
      </c>
      <c r="R3">
        <v>78.5</v>
      </c>
      <c r="S3">
        <v>9.6</v>
      </c>
      <c r="T3">
        <v>36.6</v>
      </c>
      <c r="U3" s="5">
        <v>328239523</v>
      </c>
      <c r="V3" s="12">
        <f t="shared" ca="1" si="0"/>
        <v>53.136111111111113</v>
      </c>
      <c r="W3" s="3">
        <f t="shared" si="1"/>
        <v>26112</v>
      </c>
      <c r="X3" s="3">
        <f t="shared" ca="1" si="2"/>
        <v>45521</v>
      </c>
    </row>
    <row r="4" spans="1:25" x14ac:dyDescent="0.25">
      <c r="A4" s="12">
        <v>3</v>
      </c>
      <c r="B4" t="s">
        <v>38</v>
      </c>
      <c r="C4" t="s">
        <v>39</v>
      </c>
      <c r="D4" t="s">
        <v>32</v>
      </c>
      <c r="E4" t="s">
        <v>40</v>
      </c>
      <c r="F4" t="s">
        <v>41</v>
      </c>
      <c r="G4" t="s">
        <v>38</v>
      </c>
      <c r="H4" t="b">
        <v>1</v>
      </c>
      <c r="I4" t="s">
        <v>1796</v>
      </c>
      <c r="J4" t="s">
        <v>42</v>
      </c>
      <c r="K4" t="s">
        <v>43</v>
      </c>
      <c r="L4">
        <v>114000</v>
      </c>
      <c r="M4">
        <v>1964</v>
      </c>
      <c r="N4">
        <v>1</v>
      </c>
      <c r="O4">
        <v>12</v>
      </c>
      <c r="P4">
        <v>117.24</v>
      </c>
      <c r="Q4" s="7">
        <v>21427700000000</v>
      </c>
      <c r="R4">
        <v>78.5</v>
      </c>
      <c r="S4">
        <v>9.6</v>
      </c>
      <c r="T4">
        <v>36.6</v>
      </c>
      <c r="U4" s="5">
        <v>328239523</v>
      </c>
      <c r="V4" s="12">
        <f t="shared" ca="1" si="0"/>
        <v>60.597222222222221</v>
      </c>
      <c r="W4" s="3">
        <f t="shared" si="1"/>
        <v>23388</v>
      </c>
      <c r="X4" s="3">
        <f t="shared" ca="1" si="2"/>
        <v>45521</v>
      </c>
    </row>
    <row r="5" spans="1:25" x14ac:dyDescent="0.25">
      <c r="A5" s="12">
        <v>4</v>
      </c>
      <c r="B5" t="s">
        <v>38</v>
      </c>
      <c r="C5" t="s">
        <v>44</v>
      </c>
      <c r="D5" t="s">
        <v>32</v>
      </c>
      <c r="E5" t="s">
        <v>45</v>
      </c>
      <c r="F5" t="s">
        <v>46</v>
      </c>
      <c r="G5" t="s">
        <v>38</v>
      </c>
      <c r="H5" t="b">
        <v>1</v>
      </c>
      <c r="I5" t="s">
        <v>1796</v>
      </c>
      <c r="J5" t="s">
        <v>47</v>
      </c>
      <c r="K5" t="s">
        <v>48</v>
      </c>
      <c r="L5">
        <v>107000</v>
      </c>
      <c r="M5">
        <v>1944</v>
      </c>
      <c r="N5">
        <v>8</v>
      </c>
      <c r="O5">
        <v>17</v>
      </c>
      <c r="P5">
        <v>117.24</v>
      </c>
      <c r="Q5" s="7">
        <v>21427700000000</v>
      </c>
      <c r="R5">
        <v>78.5</v>
      </c>
      <c r="S5">
        <v>9.6</v>
      </c>
      <c r="T5">
        <v>36.6</v>
      </c>
      <c r="U5" s="5">
        <v>328239523</v>
      </c>
      <c r="V5" s="12">
        <f t="shared" ca="1" si="0"/>
        <v>80</v>
      </c>
      <c r="W5" s="3">
        <f t="shared" si="1"/>
        <v>16301</v>
      </c>
      <c r="X5" s="3">
        <f t="shared" ca="1" si="2"/>
        <v>45521</v>
      </c>
      <c r="Y5" s="5"/>
    </row>
    <row r="6" spans="1:25" x14ac:dyDescent="0.25">
      <c r="A6" s="12">
        <v>5</v>
      </c>
      <c r="B6" t="s">
        <v>49</v>
      </c>
      <c r="C6" t="s">
        <v>50</v>
      </c>
      <c r="D6" t="s">
        <v>32</v>
      </c>
      <c r="E6" t="s">
        <v>51</v>
      </c>
      <c r="F6" t="s">
        <v>52</v>
      </c>
      <c r="G6" t="s">
        <v>49</v>
      </c>
      <c r="H6" t="b">
        <v>1</v>
      </c>
      <c r="I6" t="s">
        <v>1796</v>
      </c>
      <c r="J6" t="s">
        <v>53</v>
      </c>
      <c r="K6" t="s">
        <v>54</v>
      </c>
      <c r="L6">
        <v>106000</v>
      </c>
      <c r="M6">
        <v>1930</v>
      </c>
      <c r="N6">
        <v>8</v>
      </c>
      <c r="O6">
        <v>30</v>
      </c>
      <c r="P6">
        <v>117.24</v>
      </c>
      <c r="Q6" s="7">
        <v>21427700000000</v>
      </c>
      <c r="R6">
        <v>78.5</v>
      </c>
      <c r="S6">
        <v>9.6</v>
      </c>
      <c r="T6">
        <v>36.6</v>
      </c>
      <c r="U6" s="5">
        <v>328239523</v>
      </c>
      <c r="V6" s="12">
        <f t="shared" ca="1" si="0"/>
        <v>93.963888888888889</v>
      </c>
      <c r="W6" s="3">
        <f t="shared" si="1"/>
        <v>11200</v>
      </c>
      <c r="X6" s="3">
        <f t="shared" ca="1" si="2"/>
        <v>45521</v>
      </c>
    </row>
    <row r="7" spans="1:25" x14ac:dyDescent="0.25">
      <c r="A7" s="12">
        <v>6</v>
      </c>
      <c r="B7" t="s">
        <v>38</v>
      </c>
      <c r="C7" t="s">
        <v>55</v>
      </c>
      <c r="D7" t="s">
        <v>32</v>
      </c>
      <c r="E7" t="s">
        <v>40</v>
      </c>
      <c r="F7" t="s">
        <v>56</v>
      </c>
      <c r="G7" t="s">
        <v>38</v>
      </c>
      <c r="H7" t="b">
        <v>1</v>
      </c>
      <c r="I7" t="s">
        <v>1796</v>
      </c>
      <c r="J7" t="s">
        <v>57</v>
      </c>
      <c r="K7" t="s">
        <v>58</v>
      </c>
      <c r="L7">
        <v>104000</v>
      </c>
      <c r="M7">
        <v>1955</v>
      </c>
      <c r="N7">
        <v>10</v>
      </c>
      <c r="O7">
        <v>28</v>
      </c>
      <c r="P7">
        <v>117.24</v>
      </c>
      <c r="Q7" s="7">
        <v>21427700000000</v>
      </c>
      <c r="R7">
        <v>78.5</v>
      </c>
      <c r="S7">
        <v>9.6</v>
      </c>
      <c r="T7">
        <v>36.6</v>
      </c>
      <c r="U7" s="5">
        <v>328239523</v>
      </c>
      <c r="V7" s="12">
        <f t="shared" ca="1" si="0"/>
        <v>68.802777777777777</v>
      </c>
      <c r="W7" s="3">
        <f t="shared" si="1"/>
        <v>20390</v>
      </c>
      <c r="X7" s="3">
        <f t="shared" ca="1" si="2"/>
        <v>45521</v>
      </c>
    </row>
    <row r="8" spans="1:25" x14ac:dyDescent="0.25">
      <c r="A8" s="12">
        <v>7</v>
      </c>
      <c r="B8" t="s">
        <v>59</v>
      </c>
      <c r="C8" t="s">
        <v>60</v>
      </c>
      <c r="D8" t="s">
        <v>32</v>
      </c>
      <c r="E8" t="s">
        <v>61</v>
      </c>
      <c r="F8" t="s">
        <v>62</v>
      </c>
      <c r="G8" t="s">
        <v>59</v>
      </c>
      <c r="H8" t="b">
        <v>1</v>
      </c>
      <c r="I8" t="s">
        <v>1796</v>
      </c>
      <c r="J8" t="s">
        <v>63</v>
      </c>
      <c r="K8" t="s">
        <v>64</v>
      </c>
      <c r="L8">
        <v>94500</v>
      </c>
      <c r="M8">
        <v>1942</v>
      </c>
      <c r="N8">
        <v>2</v>
      </c>
      <c r="O8">
        <v>14</v>
      </c>
      <c r="P8">
        <v>117.24</v>
      </c>
      <c r="Q8" s="7">
        <v>21427700000000</v>
      </c>
      <c r="R8">
        <v>78.5</v>
      </c>
      <c r="S8">
        <v>9.6</v>
      </c>
      <c r="T8">
        <v>36.6</v>
      </c>
      <c r="U8" s="5">
        <v>328239523</v>
      </c>
      <c r="V8" s="12">
        <f t="shared" ca="1" si="0"/>
        <v>82.50833333333334</v>
      </c>
      <c r="W8" s="3">
        <f t="shared" si="1"/>
        <v>15386</v>
      </c>
      <c r="X8" s="3">
        <f t="shared" ca="1" si="2"/>
        <v>45521</v>
      </c>
    </row>
    <row r="9" spans="1:25" x14ac:dyDescent="0.25">
      <c r="A9" s="12">
        <v>8</v>
      </c>
      <c r="B9" t="s">
        <v>65</v>
      </c>
      <c r="C9" t="s">
        <v>66</v>
      </c>
      <c r="D9" t="s">
        <v>67</v>
      </c>
      <c r="E9" t="s">
        <v>68</v>
      </c>
      <c r="F9" t="s">
        <v>65</v>
      </c>
      <c r="G9" t="s">
        <v>65</v>
      </c>
      <c r="H9" t="b">
        <v>1</v>
      </c>
      <c r="I9" t="s">
        <v>1796</v>
      </c>
      <c r="J9" t="s">
        <v>69</v>
      </c>
      <c r="K9" t="s">
        <v>70</v>
      </c>
      <c r="L9">
        <v>93000</v>
      </c>
      <c r="M9">
        <v>1940</v>
      </c>
      <c r="N9">
        <v>1</v>
      </c>
      <c r="O9">
        <v>28</v>
      </c>
      <c r="P9">
        <v>141.54</v>
      </c>
      <c r="Q9" s="7">
        <v>21427700000000</v>
      </c>
      <c r="R9">
        <v>75</v>
      </c>
      <c r="S9">
        <v>13.1</v>
      </c>
      <c r="T9">
        <v>55.1</v>
      </c>
      <c r="U9" s="5">
        <v>126014024</v>
      </c>
      <c r="V9" s="12">
        <f t="shared" ca="1" si="0"/>
        <v>84.552777777777777</v>
      </c>
      <c r="W9" s="3">
        <f t="shared" si="1"/>
        <v>14638</v>
      </c>
      <c r="X9" s="3">
        <f t="shared" ca="1" si="2"/>
        <v>45521</v>
      </c>
    </row>
    <row r="10" spans="1:25" x14ac:dyDescent="0.25">
      <c r="A10" s="12">
        <v>9</v>
      </c>
      <c r="B10" t="s">
        <v>72</v>
      </c>
      <c r="C10" t="s">
        <v>73</v>
      </c>
      <c r="D10" t="s">
        <v>74</v>
      </c>
      <c r="E10" t="s">
        <v>75</v>
      </c>
      <c r="F10" t="s">
        <v>72</v>
      </c>
      <c r="G10" t="s">
        <v>72</v>
      </c>
      <c r="H10" t="b">
        <v>0</v>
      </c>
      <c r="I10" t="s">
        <v>1796</v>
      </c>
      <c r="J10" t="s">
        <v>76</v>
      </c>
      <c r="K10" t="s">
        <v>77</v>
      </c>
      <c r="L10">
        <v>83400</v>
      </c>
      <c r="M10">
        <v>1957</v>
      </c>
      <c r="N10">
        <v>4</v>
      </c>
      <c r="O10">
        <v>19</v>
      </c>
      <c r="P10">
        <v>180.44</v>
      </c>
      <c r="Q10" s="7">
        <v>1258286717125</v>
      </c>
      <c r="R10">
        <v>69.400000000000006</v>
      </c>
      <c r="S10">
        <v>11.2</v>
      </c>
      <c r="T10">
        <v>49.7</v>
      </c>
      <c r="U10" s="5">
        <v>1366417754</v>
      </c>
      <c r="V10" s="12">
        <f t="shared" ca="1" si="0"/>
        <v>67.327777777777783</v>
      </c>
      <c r="W10" s="3">
        <f t="shared" si="1"/>
        <v>20929</v>
      </c>
      <c r="X10" s="3">
        <f t="shared" ca="1" si="2"/>
        <v>45521</v>
      </c>
    </row>
    <row r="11" spans="1:25" x14ac:dyDescent="0.25">
      <c r="A11" s="12">
        <v>10</v>
      </c>
      <c r="B11" t="s">
        <v>38</v>
      </c>
      <c r="C11" t="s">
        <v>79</v>
      </c>
      <c r="D11" t="s">
        <v>32</v>
      </c>
      <c r="E11" t="s">
        <v>80</v>
      </c>
      <c r="F11" t="s">
        <v>56</v>
      </c>
      <c r="G11" t="s">
        <v>38</v>
      </c>
      <c r="H11" t="b">
        <v>1</v>
      </c>
      <c r="I11" t="s">
        <v>1796</v>
      </c>
      <c r="J11" t="s">
        <v>81</v>
      </c>
      <c r="K11" t="s">
        <v>82</v>
      </c>
      <c r="L11">
        <v>80700</v>
      </c>
      <c r="M11">
        <v>1956</v>
      </c>
      <c r="N11">
        <v>3</v>
      </c>
      <c r="O11">
        <v>24</v>
      </c>
      <c r="P11">
        <v>117.24</v>
      </c>
      <c r="Q11" s="7">
        <v>2611000000000</v>
      </c>
      <c r="R11">
        <v>78.5</v>
      </c>
      <c r="S11">
        <v>9.6</v>
      </c>
      <c r="T11">
        <v>36.6</v>
      </c>
      <c r="U11" s="5">
        <v>328239523</v>
      </c>
      <c r="V11" s="12">
        <f t="shared" ca="1" si="0"/>
        <v>68.397222222222226</v>
      </c>
      <c r="W11" s="3">
        <f t="shared" si="1"/>
        <v>20538</v>
      </c>
      <c r="X11" s="3">
        <f t="shared" ca="1" si="2"/>
        <v>45521</v>
      </c>
    </row>
    <row r="12" spans="1:25" x14ac:dyDescent="0.25">
      <c r="A12" s="12">
        <v>11</v>
      </c>
      <c r="B12" t="s">
        <v>21</v>
      </c>
      <c r="C12" t="s">
        <v>83</v>
      </c>
      <c r="D12" t="s">
        <v>23</v>
      </c>
      <c r="E12" t="s">
        <v>24</v>
      </c>
      <c r="F12" t="s">
        <v>84</v>
      </c>
      <c r="G12" t="s">
        <v>21</v>
      </c>
      <c r="H12" t="b">
        <v>0</v>
      </c>
      <c r="I12" t="s">
        <v>1797</v>
      </c>
      <c r="J12" t="s">
        <v>86</v>
      </c>
      <c r="K12" t="s">
        <v>87</v>
      </c>
      <c r="L12">
        <v>80500</v>
      </c>
      <c r="M12">
        <v>1953</v>
      </c>
      <c r="N12">
        <v>7</v>
      </c>
      <c r="O12">
        <v>10</v>
      </c>
      <c r="P12">
        <v>110.05</v>
      </c>
      <c r="Q12" s="7">
        <v>21427700000000</v>
      </c>
      <c r="R12">
        <v>82.5</v>
      </c>
      <c r="S12">
        <v>24.2</v>
      </c>
      <c r="T12">
        <v>60.7</v>
      </c>
      <c r="U12" s="5">
        <v>67059887</v>
      </c>
      <c r="V12" s="12">
        <f t="shared" ca="1" si="0"/>
        <v>71.102777777777774</v>
      </c>
      <c r="W12" s="3">
        <f t="shared" si="1"/>
        <v>19550</v>
      </c>
      <c r="X12" s="3">
        <f t="shared" ca="1" si="2"/>
        <v>45521</v>
      </c>
    </row>
    <row r="13" spans="1:25" x14ac:dyDescent="0.25">
      <c r="A13" s="12">
        <v>12</v>
      </c>
      <c r="B13" t="s">
        <v>38</v>
      </c>
      <c r="C13" t="s">
        <v>88</v>
      </c>
      <c r="D13" t="s">
        <v>32</v>
      </c>
      <c r="E13" t="s">
        <v>89</v>
      </c>
      <c r="F13" t="s">
        <v>90</v>
      </c>
      <c r="G13" t="s">
        <v>38</v>
      </c>
      <c r="H13" t="b">
        <v>1</v>
      </c>
      <c r="I13" t="s">
        <v>1796</v>
      </c>
      <c r="J13" t="s">
        <v>91</v>
      </c>
      <c r="K13" t="s">
        <v>48</v>
      </c>
      <c r="L13">
        <v>79200</v>
      </c>
      <c r="M13">
        <v>1973</v>
      </c>
      <c r="N13">
        <v>3</v>
      </c>
      <c r="O13">
        <v>26</v>
      </c>
      <c r="P13">
        <v>117.24</v>
      </c>
      <c r="Q13" s="7">
        <v>2715518274227</v>
      </c>
      <c r="R13">
        <v>78.5</v>
      </c>
      <c r="S13">
        <v>9.6</v>
      </c>
      <c r="T13">
        <v>36.6</v>
      </c>
      <c r="U13" s="5">
        <v>328239523</v>
      </c>
      <c r="V13" s="12">
        <f t="shared" ca="1" si="0"/>
        <v>51.391666666666666</v>
      </c>
      <c r="W13" s="3">
        <f t="shared" si="1"/>
        <v>26749</v>
      </c>
      <c r="X13" s="3">
        <f t="shared" ca="1" si="2"/>
        <v>45521</v>
      </c>
    </row>
    <row r="14" spans="1:25" x14ac:dyDescent="0.25">
      <c r="A14" s="12">
        <v>13</v>
      </c>
      <c r="B14" t="s">
        <v>21</v>
      </c>
      <c r="C14" t="s">
        <v>92</v>
      </c>
      <c r="D14" t="s">
        <v>93</v>
      </c>
      <c r="E14" t="s">
        <v>94</v>
      </c>
      <c r="F14" t="s">
        <v>95</v>
      </c>
      <c r="G14" t="s">
        <v>21</v>
      </c>
      <c r="H14" t="b">
        <v>1</v>
      </c>
      <c r="I14" t="s">
        <v>1796</v>
      </c>
      <c r="J14" t="s">
        <v>96</v>
      </c>
      <c r="K14" t="s">
        <v>97</v>
      </c>
      <c r="L14">
        <v>77300</v>
      </c>
      <c r="M14">
        <v>1936</v>
      </c>
      <c r="N14">
        <v>3</v>
      </c>
      <c r="O14">
        <v>28</v>
      </c>
      <c r="P14">
        <v>110.96</v>
      </c>
      <c r="Q14" s="7">
        <v>21427700000000</v>
      </c>
      <c r="R14">
        <v>83.3</v>
      </c>
      <c r="S14">
        <v>14.2</v>
      </c>
      <c r="T14">
        <v>47</v>
      </c>
      <c r="U14" s="5">
        <v>47076781</v>
      </c>
      <c r="V14" s="12">
        <f t="shared" ca="1" si="0"/>
        <v>88.386111111111106</v>
      </c>
      <c r="W14" s="3">
        <f t="shared" si="1"/>
        <v>13237</v>
      </c>
      <c r="X14" s="3">
        <f t="shared" ca="1" si="2"/>
        <v>45521</v>
      </c>
    </row>
    <row r="15" spans="1:25" x14ac:dyDescent="0.25">
      <c r="A15" s="12">
        <v>14</v>
      </c>
      <c r="B15" t="s">
        <v>38</v>
      </c>
      <c r="C15" t="s">
        <v>99</v>
      </c>
      <c r="D15" t="s">
        <v>32</v>
      </c>
      <c r="E15" t="s">
        <v>100</v>
      </c>
      <c r="F15" t="s">
        <v>90</v>
      </c>
      <c r="G15" t="s">
        <v>38</v>
      </c>
      <c r="H15" t="b">
        <v>1</v>
      </c>
      <c r="I15" t="s">
        <v>1796</v>
      </c>
      <c r="J15" t="s">
        <v>101</v>
      </c>
      <c r="K15" t="s">
        <v>102</v>
      </c>
      <c r="L15">
        <v>76000</v>
      </c>
      <c r="M15">
        <v>1973</v>
      </c>
      <c r="N15">
        <v>8</v>
      </c>
      <c r="O15">
        <v>21</v>
      </c>
      <c r="P15">
        <v>117.24</v>
      </c>
      <c r="Q15" s="7">
        <v>1394116310769</v>
      </c>
      <c r="R15">
        <v>78.5</v>
      </c>
      <c r="S15">
        <v>9.6</v>
      </c>
      <c r="T15">
        <v>36.6</v>
      </c>
      <c r="U15" s="5">
        <v>328239523</v>
      </c>
      <c r="V15" s="12">
        <f t="shared" ca="1" si="0"/>
        <v>50.988888888888887</v>
      </c>
      <c r="W15" s="3">
        <f t="shared" si="1"/>
        <v>26897</v>
      </c>
      <c r="X15" s="3">
        <f t="shared" ca="1" si="2"/>
        <v>45521</v>
      </c>
    </row>
    <row r="16" spans="1:25" x14ac:dyDescent="0.25">
      <c r="A16" s="12">
        <v>15</v>
      </c>
      <c r="B16" t="s">
        <v>103</v>
      </c>
      <c r="C16" t="s">
        <v>104</v>
      </c>
      <c r="D16" t="s">
        <v>105</v>
      </c>
      <c r="E16" t="s">
        <v>106</v>
      </c>
      <c r="F16" t="s">
        <v>107</v>
      </c>
      <c r="G16" t="s">
        <v>103</v>
      </c>
      <c r="H16" t="b">
        <v>1</v>
      </c>
      <c r="I16" t="s">
        <v>1796</v>
      </c>
      <c r="J16" t="s">
        <v>108</v>
      </c>
      <c r="K16" t="s">
        <v>109</v>
      </c>
      <c r="L16">
        <v>68000</v>
      </c>
      <c r="M16">
        <v>1954</v>
      </c>
      <c r="N16">
        <v>12</v>
      </c>
      <c r="O16">
        <v>1</v>
      </c>
      <c r="P16">
        <v>125.08</v>
      </c>
      <c r="Q16" s="7">
        <v>21427700000000</v>
      </c>
      <c r="R16">
        <v>77</v>
      </c>
      <c r="S16">
        <v>9.4</v>
      </c>
      <c r="T16">
        <v>59.2</v>
      </c>
      <c r="U16" s="5">
        <v>1397715000</v>
      </c>
      <c r="V16" s="12">
        <f t="shared" ca="1" si="0"/>
        <v>69.711111111111109</v>
      </c>
      <c r="W16" s="3">
        <f t="shared" si="1"/>
        <v>20059</v>
      </c>
      <c r="X16" s="3">
        <f t="shared" ca="1" si="2"/>
        <v>45521</v>
      </c>
    </row>
    <row r="17" spans="1:24" x14ac:dyDescent="0.25">
      <c r="A17" s="12">
        <v>16</v>
      </c>
      <c r="B17" t="s">
        <v>38</v>
      </c>
      <c r="C17" t="s">
        <v>111</v>
      </c>
      <c r="D17" t="s">
        <v>32</v>
      </c>
      <c r="E17" t="s">
        <v>89</v>
      </c>
      <c r="F17" t="s">
        <v>112</v>
      </c>
      <c r="G17" t="s">
        <v>38</v>
      </c>
      <c r="H17" t="b">
        <v>1</v>
      </c>
      <c r="I17" t="s">
        <v>1796</v>
      </c>
      <c r="J17" t="s">
        <v>113</v>
      </c>
      <c r="K17" t="s">
        <v>114</v>
      </c>
      <c r="L17">
        <v>64400</v>
      </c>
      <c r="M17">
        <v>1984</v>
      </c>
      <c r="N17">
        <v>5</v>
      </c>
      <c r="O17">
        <v>14</v>
      </c>
      <c r="P17">
        <v>117.24</v>
      </c>
      <c r="Q17" s="7">
        <v>19910000000000</v>
      </c>
      <c r="R17">
        <v>78.5</v>
      </c>
      <c r="S17">
        <v>9.6</v>
      </c>
      <c r="T17">
        <v>36.6</v>
      </c>
      <c r="U17" s="5">
        <v>328239523</v>
      </c>
      <c r="V17" s="12">
        <f t="shared" ca="1" si="0"/>
        <v>40.258333333333333</v>
      </c>
      <c r="W17" s="3">
        <f t="shared" si="1"/>
        <v>30816</v>
      </c>
      <c r="X17" s="3">
        <f t="shared" ca="1" si="2"/>
        <v>45521</v>
      </c>
    </row>
    <row r="18" spans="1:24" x14ac:dyDescent="0.25">
      <c r="A18" s="12">
        <v>17</v>
      </c>
      <c r="B18" t="s">
        <v>72</v>
      </c>
      <c r="C18" t="s">
        <v>115</v>
      </c>
      <c r="D18" t="s">
        <v>32</v>
      </c>
      <c r="E18" t="s">
        <v>116</v>
      </c>
      <c r="F18" t="s">
        <v>117</v>
      </c>
      <c r="G18" t="s">
        <v>72</v>
      </c>
      <c r="H18" t="b">
        <v>0</v>
      </c>
      <c r="I18" t="s">
        <v>1796</v>
      </c>
      <c r="J18" t="s">
        <v>118</v>
      </c>
      <c r="K18" t="s">
        <v>119</v>
      </c>
      <c r="L18">
        <v>59000</v>
      </c>
      <c r="M18">
        <v>1935</v>
      </c>
      <c r="N18">
        <v>11</v>
      </c>
      <c r="O18">
        <v>1</v>
      </c>
      <c r="P18">
        <v>117.24</v>
      </c>
      <c r="Q18" s="7">
        <v>21427700000000</v>
      </c>
      <c r="R18">
        <v>78.5</v>
      </c>
      <c r="S18">
        <v>9.6</v>
      </c>
      <c r="T18">
        <v>36.6</v>
      </c>
      <c r="U18" s="5">
        <v>328239523</v>
      </c>
      <c r="V18" s="12">
        <f t="shared" ca="1" si="0"/>
        <v>88.794444444444451</v>
      </c>
      <c r="W18" s="3">
        <f t="shared" si="1"/>
        <v>13089</v>
      </c>
      <c r="X18" s="3">
        <f t="shared" ca="1" si="2"/>
        <v>45521</v>
      </c>
    </row>
    <row r="19" spans="1:24" x14ac:dyDescent="0.25">
      <c r="A19" s="12">
        <v>17</v>
      </c>
      <c r="B19" t="s">
        <v>72</v>
      </c>
      <c r="C19" t="s">
        <v>120</v>
      </c>
      <c r="D19" t="s">
        <v>32</v>
      </c>
      <c r="E19" t="s">
        <v>61</v>
      </c>
      <c r="F19" t="s">
        <v>117</v>
      </c>
      <c r="G19" t="s">
        <v>72</v>
      </c>
      <c r="H19" t="b">
        <v>0</v>
      </c>
      <c r="I19" t="s">
        <v>1797</v>
      </c>
      <c r="J19" t="s">
        <v>118</v>
      </c>
      <c r="K19" t="s">
        <v>121</v>
      </c>
      <c r="L19">
        <v>59000</v>
      </c>
      <c r="M19">
        <v>1962</v>
      </c>
      <c r="N19">
        <v>4</v>
      </c>
      <c r="O19">
        <v>12</v>
      </c>
      <c r="P19">
        <v>117.24</v>
      </c>
      <c r="Q19" s="7">
        <v>21427700000000</v>
      </c>
      <c r="R19">
        <v>78.5</v>
      </c>
      <c r="S19">
        <v>9.6</v>
      </c>
      <c r="T19">
        <v>36.6</v>
      </c>
      <c r="U19" s="5">
        <v>328239523</v>
      </c>
      <c r="V19" s="12">
        <f t="shared" ca="1" si="0"/>
        <v>62.347222222222221</v>
      </c>
      <c r="W19" s="3">
        <f t="shared" si="1"/>
        <v>22748</v>
      </c>
      <c r="X19" s="3">
        <f t="shared" ca="1" si="2"/>
        <v>45521</v>
      </c>
    </row>
    <row r="20" spans="1:24" x14ac:dyDescent="0.25">
      <c r="A20" s="12">
        <v>19</v>
      </c>
      <c r="B20" t="s">
        <v>21</v>
      </c>
      <c r="C20" t="s">
        <v>122</v>
      </c>
      <c r="D20" t="s">
        <v>32</v>
      </c>
      <c r="E20" t="s">
        <v>123</v>
      </c>
      <c r="F20" t="s">
        <v>124</v>
      </c>
      <c r="G20" t="s">
        <v>21</v>
      </c>
      <c r="H20" t="b">
        <v>0</v>
      </c>
      <c r="I20" t="s">
        <v>1796</v>
      </c>
      <c r="J20" t="s">
        <v>125</v>
      </c>
      <c r="K20" t="s">
        <v>126</v>
      </c>
      <c r="L20">
        <v>58800</v>
      </c>
      <c r="M20">
        <v>1948</v>
      </c>
      <c r="N20">
        <v>6</v>
      </c>
      <c r="O20">
        <v>7</v>
      </c>
      <c r="P20">
        <v>117.24</v>
      </c>
      <c r="Q20" s="7">
        <v>21427700000000</v>
      </c>
      <c r="R20">
        <v>78.5</v>
      </c>
      <c r="S20">
        <v>9.6</v>
      </c>
      <c r="T20">
        <v>36.6</v>
      </c>
      <c r="U20" s="5">
        <v>328239523</v>
      </c>
      <c r="V20" s="12">
        <f t="shared" ca="1" si="0"/>
        <v>76.194444444444443</v>
      </c>
      <c r="W20" s="3">
        <f t="shared" si="1"/>
        <v>17691</v>
      </c>
      <c r="X20" s="3">
        <f t="shared" ca="1" si="2"/>
        <v>45521</v>
      </c>
    </row>
    <row r="21" spans="1:24" x14ac:dyDescent="0.25">
      <c r="A21" s="12">
        <v>20</v>
      </c>
      <c r="B21" t="s">
        <v>21</v>
      </c>
      <c r="C21" t="s">
        <v>127</v>
      </c>
      <c r="D21" t="s">
        <v>32</v>
      </c>
      <c r="E21" t="s">
        <v>123</v>
      </c>
      <c r="F21" t="s">
        <v>124</v>
      </c>
      <c r="G21" t="s">
        <v>21</v>
      </c>
      <c r="H21" t="b">
        <v>0</v>
      </c>
      <c r="I21" t="s">
        <v>1796</v>
      </c>
      <c r="J21" t="s">
        <v>125</v>
      </c>
      <c r="K21" t="s">
        <v>128</v>
      </c>
      <c r="L21">
        <v>57600</v>
      </c>
      <c r="M21">
        <v>1944</v>
      </c>
      <c r="N21">
        <v>10</v>
      </c>
      <c r="O21">
        <v>27</v>
      </c>
      <c r="P21">
        <v>117.24</v>
      </c>
      <c r="Q21" s="7">
        <v>21427700000000</v>
      </c>
      <c r="R21">
        <v>78.5</v>
      </c>
      <c r="S21">
        <v>9.6</v>
      </c>
      <c r="T21">
        <v>36.6</v>
      </c>
      <c r="U21" s="5">
        <v>328239523</v>
      </c>
      <c r="V21" s="12">
        <f t="shared" ca="1" si="0"/>
        <v>79.805555555555557</v>
      </c>
      <c r="W21" s="3">
        <f t="shared" si="1"/>
        <v>16372</v>
      </c>
      <c r="X21" s="3">
        <f t="shared" ca="1" si="2"/>
        <v>45521</v>
      </c>
    </row>
    <row r="22" spans="1:24" x14ac:dyDescent="0.25">
      <c r="A22" s="12">
        <v>21</v>
      </c>
      <c r="B22" t="s">
        <v>21</v>
      </c>
      <c r="C22" t="s">
        <v>129</v>
      </c>
      <c r="D22" t="s">
        <v>32</v>
      </c>
      <c r="E22" t="s">
        <v>130</v>
      </c>
      <c r="F22" t="s">
        <v>124</v>
      </c>
      <c r="G22" t="s">
        <v>21</v>
      </c>
      <c r="H22" t="b">
        <v>0</v>
      </c>
      <c r="I22" t="s">
        <v>1797</v>
      </c>
      <c r="J22" t="s">
        <v>125</v>
      </c>
      <c r="K22" t="s">
        <v>131</v>
      </c>
      <c r="L22">
        <v>56700</v>
      </c>
      <c r="M22">
        <v>1949</v>
      </c>
      <c r="N22">
        <v>10</v>
      </c>
      <c r="O22">
        <v>7</v>
      </c>
      <c r="P22">
        <v>117.24</v>
      </c>
      <c r="Q22" s="7">
        <v>21427700000000</v>
      </c>
      <c r="R22">
        <v>78.5</v>
      </c>
      <c r="S22">
        <v>9.6</v>
      </c>
      <c r="T22">
        <v>36.6</v>
      </c>
      <c r="U22" s="5">
        <v>328239523</v>
      </c>
      <c r="V22" s="12">
        <f t="shared" ca="1" si="0"/>
        <v>74.861111111111114</v>
      </c>
      <c r="W22" s="3">
        <f t="shared" si="1"/>
        <v>18178</v>
      </c>
      <c r="X22" s="3">
        <f t="shared" ca="1" si="2"/>
        <v>45521</v>
      </c>
    </row>
    <row r="23" spans="1:24" x14ac:dyDescent="0.25">
      <c r="A23" s="12">
        <v>22</v>
      </c>
      <c r="B23" t="s">
        <v>59</v>
      </c>
      <c r="C23" t="s">
        <v>132</v>
      </c>
      <c r="D23" t="s">
        <v>133</v>
      </c>
      <c r="E23" t="s">
        <v>134</v>
      </c>
      <c r="F23" t="s">
        <v>135</v>
      </c>
      <c r="G23" t="s">
        <v>59</v>
      </c>
      <c r="H23" t="b">
        <v>0</v>
      </c>
      <c r="I23" t="s">
        <v>1796</v>
      </c>
      <c r="J23" t="s">
        <v>136</v>
      </c>
      <c r="K23" t="s">
        <v>137</v>
      </c>
      <c r="L23">
        <v>54400</v>
      </c>
      <c r="M23">
        <v>1957</v>
      </c>
      <c r="N23">
        <v>6</v>
      </c>
      <c r="O23">
        <v>12</v>
      </c>
      <c r="P23">
        <v>116.76</v>
      </c>
      <c r="Q23" s="7">
        <v>21427700000000</v>
      </c>
      <c r="R23">
        <v>81.900000000000006</v>
      </c>
      <c r="S23">
        <v>12.8</v>
      </c>
      <c r="T23">
        <v>24.5</v>
      </c>
      <c r="U23" s="5">
        <v>36991981</v>
      </c>
      <c r="V23" s="12">
        <f t="shared" ca="1" si="0"/>
        <v>67.180555555555557</v>
      </c>
      <c r="W23" s="3">
        <f t="shared" si="1"/>
        <v>20983</v>
      </c>
      <c r="X23" s="3">
        <f t="shared" ca="1" si="2"/>
        <v>45521</v>
      </c>
    </row>
    <row r="24" spans="1:24" x14ac:dyDescent="0.25">
      <c r="A24" s="12">
        <v>23</v>
      </c>
      <c r="B24" t="s">
        <v>38</v>
      </c>
      <c r="C24" t="s">
        <v>139</v>
      </c>
      <c r="D24" t="s">
        <v>32</v>
      </c>
      <c r="E24" t="s">
        <v>33</v>
      </c>
      <c r="F24" t="s">
        <v>140</v>
      </c>
      <c r="G24" t="s">
        <v>38</v>
      </c>
      <c r="H24" t="b">
        <v>1</v>
      </c>
      <c r="I24" t="s">
        <v>1796</v>
      </c>
      <c r="J24" t="s">
        <v>141</v>
      </c>
      <c r="K24" t="s">
        <v>64</v>
      </c>
      <c r="L24">
        <v>50100</v>
      </c>
      <c r="M24">
        <v>1965</v>
      </c>
      <c r="N24">
        <v>2</v>
      </c>
      <c r="O24">
        <v>23</v>
      </c>
      <c r="P24">
        <v>117.24</v>
      </c>
      <c r="Q24" s="7">
        <v>1736425629520</v>
      </c>
      <c r="R24">
        <v>78.5</v>
      </c>
      <c r="S24">
        <v>9.6</v>
      </c>
      <c r="T24">
        <v>36.6</v>
      </c>
      <c r="U24" s="5">
        <v>328239523</v>
      </c>
      <c r="V24" s="12">
        <f t="shared" ca="1" si="0"/>
        <v>59.483333333333334</v>
      </c>
      <c r="W24" s="3">
        <f t="shared" si="1"/>
        <v>23796</v>
      </c>
      <c r="X24" s="3">
        <f t="shared" ca="1" si="2"/>
        <v>45521</v>
      </c>
    </row>
    <row r="25" spans="1:24" x14ac:dyDescent="0.25">
      <c r="A25" s="12">
        <v>24</v>
      </c>
      <c r="B25" t="s">
        <v>72</v>
      </c>
      <c r="C25" t="s">
        <v>142</v>
      </c>
      <c r="D25" t="s">
        <v>74</v>
      </c>
      <c r="E25" t="s">
        <v>143</v>
      </c>
      <c r="F25" t="s">
        <v>144</v>
      </c>
      <c r="G25" t="s">
        <v>72</v>
      </c>
      <c r="H25" t="b">
        <v>1</v>
      </c>
      <c r="I25" t="s">
        <v>1796</v>
      </c>
      <c r="J25" t="s">
        <v>145</v>
      </c>
      <c r="K25" t="s">
        <v>146</v>
      </c>
      <c r="L25">
        <v>47200</v>
      </c>
      <c r="M25">
        <v>1962</v>
      </c>
      <c r="N25">
        <v>6</v>
      </c>
      <c r="O25">
        <v>24</v>
      </c>
      <c r="P25">
        <v>180.44</v>
      </c>
      <c r="Q25" s="7">
        <v>21427700000000</v>
      </c>
      <c r="R25">
        <v>69.400000000000006</v>
      </c>
      <c r="S25">
        <v>11.2</v>
      </c>
      <c r="T25">
        <v>49.7</v>
      </c>
      <c r="U25" s="5">
        <v>1366417754</v>
      </c>
      <c r="V25" s="12">
        <f t="shared" ca="1" si="0"/>
        <v>62.147222222222226</v>
      </c>
      <c r="W25" s="3">
        <f t="shared" si="1"/>
        <v>22821</v>
      </c>
      <c r="X25" s="3">
        <f t="shared" ca="1" si="2"/>
        <v>45521</v>
      </c>
    </row>
    <row r="26" spans="1:24" x14ac:dyDescent="0.25">
      <c r="A26" s="12">
        <v>25</v>
      </c>
      <c r="B26" t="s">
        <v>21</v>
      </c>
      <c r="C26" t="s">
        <v>147</v>
      </c>
      <c r="D26" t="s">
        <v>32</v>
      </c>
      <c r="E26" t="s">
        <v>148</v>
      </c>
      <c r="F26" t="s">
        <v>149</v>
      </c>
      <c r="G26" t="s">
        <v>21</v>
      </c>
      <c r="H26" t="b">
        <v>1</v>
      </c>
      <c r="I26" t="s">
        <v>1796</v>
      </c>
      <c r="J26" t="s">
        <v>150</v>
      </c>
      <c r="K26" t="s">
        <v>151</v>
      </c>
      <c r="L26">
        <v>45100</v>
      </c>
      <c r="M26">
        <v>1938</v>
      </c>
      <c r="N26">
        <v>2</v>
      </c>
      <c r="O26">
        <v>24</v>
      </c>
      <c r="P26">
        <v>117.24</v>
      </c>
      <c r="Q26" s="7">
        <v>2611000000000</v>
      </c>
      <c r="R26">
        <v>78.5</v>
      </c>
      <c r="S26">
        <v>9.6</v>
      </c>
      <c r="T26">
        <v>36.6</v>
      </c>
      <c r="U26" s="5">
        <v>328239523</v>
      </c>
      <c r="V26" s="12">
        <f t="shared" ca="1" si="0"/>
        <v>86.480555555555554</v>
      </c>
      <c r="W26" s="3">
        <f t="shared" si="1"/>
        <v>13935</v>
      </c>
      <c r="X26" s="3">
        <f t="shared" ca="1" si="2"/>
        <v>45521</v>
      </c>
    </row>
    <row r="27" spans="1:24" x14ac:dyDescent="0.25">
      <c r="A27" s="12">
        <v>26</v>
      </c>
      <c r="B27" t="s">
        <v>38</v>
      </c>
      <c r="C27" t="s">
        <v>152</v>
      </c>
      <c r="D27" t="s">
        <v>105</v>
      </c>
      <c r="E27" t="s">
        <v>153</v>
      </c>
      <c r="F27" t="s">
        <v>154</v>
      </c>
      <c r="G27" t="s">
        <v>38</v>
      </c>
      <c r="H27" t="b">
        <v>1</v>
      </c>
      <c r="I27" t="s">
        <v>1796</v>
      </c>
      <c r="J27" t="s">
        <v>155</v>
      </c>
      <c r="K27" t="s">
        <v>156</v>
      </c>
      <c r="L27">
        <v>45000</v>
      </c>
      <c r="M27">
        <v>1984</v>
      </c>
      <c r="N27">
        <v>1</v>
      </c>
      <c r="O27">
        <v>1</v>
      </c>
      <c r="P27">
        <v>125.08</v>
      </c>
      <c r="Q27" s="7">
        <v>21427700000000</v>
      </c>
      <c r="R27">
        <v>77</v>
      </c>
      <c r="S27">
        <v>9.4</v>
      </c>
      <c r="T27">
        <v>59.2</v>
      </c>
      <c r="U27" s="5">
        <v>1397715000</v>
      </c>
      <c r="V27" s="12">
        <f t="shared" ca="1" si="0"/>
        <v>40.62777777777778</v>
      </c>
      <c r="W27" s="3">
        <f t="shared" si="1"/>
        <v>30682</v>
      </c>
      <c r="X27" s="3">
        <f t="shared" ca="1" si="2"/>
        <v>45521</v>
      </c>
    </row>
    <row r="28" spans="1:24" x14ac:dyDescent="0.25">
      <c r="A28" s="12">
        <v>27</v>
      </c>
      <c r="B28" t="s">
        <v>21</v>
      </c>
      <c r="C28" t="s">
        <v>157</v>
      </c>
      <c r="D28" t="s">
        <v>158</v>
      </c>
      <c r="E28" t="s">
        <v>159</v>
      </c>
      <c r="F28" t="s">
        <v>160</v>
      </c>
      <c r="G28" t="s">
        <v>21</v>
      </c>
      <c r="H28" t="b">
        <v>0</v>
      </c>
      <c r="I28" t="s">
        <v>1796</v>
      </c>
      <c r="J28" t="s">
        <v>161</v>
      </c>
      <c r="K28" t="s">
        <v>162</v>
      </c>
      <c r="L28">
        <v>42900</v>
      </c>
      <c r="M28">
        <v>1939</v>
      </c>
      <c r="N28">
        <v>9</v>
      </c>
      <c r="O28">
        <v>24</v>
      </c>
      <c r="P28">
        <v>112.85</v>
      </c>
      <c r="Q28" s="7">
        <v>19910000000000</v>
      </c>
      <c r="R28">
        <v>80.900000000000006</v>
      </c>
      <c r="S28">
        <v>11.5</v>
      </c>
      <c r="T28">
        <v>48.8</v>
      </c>
      <c r="U28" s="5">
        <v>83132799</v>
      </c>
      <c r="V28" s="12">
        <f t="shared" ca="1" si="0"/>
        <v>84.897222222222226</v>
      </c>
      <c r="W28" s="3">
        <f t="shared" si="1"/>
        <v>14512</v>
      </c>
      <c r="X28" s="3">
        <f t="shared" ca="1" si="2"/>
        <v>45521</v>
      </c>
    </row>
    <row r="29" spans="1:24" x14ac:dyDescent="0.25">
      <c r="A29" s="12">
        <v>28</v>
      </c>
      <c r="B29" t="s">
        <v>21</v>
      </c>
      <c r="C29" t="s">
        <v>164</v>
      </c>
      <c r="D29" t="s">
        <v>23</v>
      </c>
      <c r="E29" t="s">
        <v>24</v>
      </c>
      <c r="F29" t="s">
        <v>165</v>
      </c>
      <c r="G29" t="s">
        <v>21</v>
      </c>
      <c r="H29" t="b">
        <v>1</v>
      </c>
      <c r="I29" t="s">
        <v>1796</v>
      </c>
      <c r="J29" t="s">
        <v>166</v>
      </c>
      <c r="K29" t="s">
        <v>167</v>
      </c>
      <c r="L29">
        <v>40100</v>
      </c>
      <c r="M29">
        <v>1936</v>
      </c>
      <c r="N29">
        <v>8</v>
      </c>
      <c r="O29">
        <v>21</v>
      </c>
      <c r="P29">
        <v>110.05</v>
      </c>
      <c r="Q29" s="7">
        <v>3845630030824</v>
      </c>
      <c r="R29">
        <v>82.5</v>
      </c>
      <c r="S29">
        <v>24.2</v>
      </c>
      <c r="T29">
        <v>60.7</v>
      </c>
      <c r="U29" s="5">
        <v>67059887</v>
      </c>
      <c r="V29" s="12">
        <f t="shared" ca="1" si="0"/>
        <v>87.988888888888894</v>
      </c>
      <c r="W29" s="3">
        <f t="shared" si="1"/>
        <v>13383</v>
      </c>
      <c r="X29" s="3">
        <f t="shared" ca="1" si="2"/>
        <v>45521</v>
      </c>
    </row>
    <row r="30" spans="1:24" x14ac:dyDescent="0.25">
      <c r="A30" s="12">
        <v>29</v>
      </c>
      <c r="B30" t="s">
        <v>168</v>
      </c>
      <c r="C30" t="s">
        <v>169</v>
      </c>
      <c r="D30" t="s">
        <v>170</v>
      </c>
      <c r="E30" t="s">
        <v>171</v>
      </c>
      <c r="F30" t="s">
        <v>172</v>
      </c>
      <c r="G30" t="s">
        <v>168</v>
      </c>
      <c r="H30" t="b">
        <v>0</v>
      </c>
      <c r="I30" t="s">
        <v>1796</v>
      </c>
      <c r="J30" t="s">
        <v>173</v>
      </c>
      <c r="K30" t="s">
        <v>174</v>
      </c>
      <c r="L30">
        <v>39100</v>
      </c>
      <c r="M30">
        <v>1937</v>
      </c>
      <c r="N30">
        <v>6</v>
      </c>
      <c r="O30">
        <v>2</v>
      </c>
      <c r="P30">
        <v>99.55</v>
      </c>
      <c r="Q30" s="7">
        <v>2715518274227</v>
      </c>
      <c r="R30">
        <v>83.6</v>
      </c>
      <c r="S30">
        <v>10.1</v>
      </c>
      <c r="T30">
        <v>28.8</v>
      </c>
      <c r="U30" s="5">
        <v>8574832</v>
      </c>
      <c r="V30" s="12">
        <f t="shared" ca="1" si="0"/>
        <v>87.208333333333329</v>
      </c>
      <c r="W30" s="3">
        <f t="shared" si="1"/>
        <v>13668</v>
      </c>
      <c r="X30" s="3">
        <f t="shared" ca="1" si="2"/>
        <v>45521</v>
      </c>
    </row>
    <row r="31" spans="1:24" x14ac:dyDescent="0.25">
      <c r="A31" s="12">
        <v>30</v>
      </c>
      <c r="B31" t="s">
        <v>103</v>
      </c>
      <c r="C31" t="s">
        <v>176</v>
      </c>
      <c r="D31" t="s">
        <v>177</v>
      </c>
      <c r="E31" t="s">
        <v>178</v>
      </c>
      <c r="F31" t="s">
        <v>179</v>
      </c>
      <c r="G31" t="s">
        <v>103</v>
      </c>
      <c r="H31" t="b">
        <v>0</v>
      </c>
      <c r="I31" t="s">
        <v>1796</v>
      </c>
      <c r="J31" t="s">
        <v>180</v>
      </c>
      <c r="K31" t="s">
        <v>181</v>
      </c>
      <c r="L31">
        <v>38900</v>
      </c>
      <c r="M31">
        <v>1964</v>
      </c>
      <c r="N31">
        <v>9</v>
      </c>
      <c r="O31">
        <v>21</v>
      </c>
      <c r="P31">
        <v>117.11</v>
      </c>
      <c r="Q31" s="7">
        <v>703082435360</v>
      </c>
      <c r="R31">
        <v>81.599999999999994</v>
      </c>
      <c r="S31">
        <v>24</v>
      </c>
      <c r="T31">
        <v>55.4</v>
      </c>
      <c r="U31" s="5">
        <v>11484055</v>
      </c>
      <c r="V31" s="12">
        <f t="shared" ca="1" si="0"/>
        <v>59.905555555555559</v>
      </c>
      <c r="W31" s="3">
        <f t="shared" si="1"/>
        <v>23641</v>
      </c>
      <c r="X31" s="3">
        <f t="shared" ca="1" si="2"/>
        <v>45521</v>
      </c>
    </row>
    <row r="32" spans="1:24" x14ac:dyDescent="0.25">
      <c r="A32" s="12">
        <v>31</v>
      </c>
      <c r="B32" t="s">
        <v>103</v>
      </c>
      <c r="C32" t="s">
        <v>183</v>
      </c>
      <c r="D32" t="s">
        <v>32</v>
      </c>
      <c r="E32" t="s">
        <v>184</v>
      </c>
      <c r="F32" t="s">
        <v>185</v>
      </c>
      <c r="G32" t="s">
        <v>103</v>
      </c>
      <c r="H32" t="b">
        <v>0</v>
      </c>
      <c r="I32" t="s">
        <v>1797</v>
      </c>
      <c r="J32" t="s">
        <v>186</v>
      </c>
      <c r="K32" t="s">
        <v>187</v>
      </c>
      <c r="L32">
        <v>38300</v>
      </c>
      <c r="M32">
        <v>1939</v>
      </c>
      <c r="N32">
        <v>10</v>
      </c>
      <c r="O32">
        <v>10</v>
      </c>
      <c r="P32">
        <v>117.24</v>
      </c>
      <c r="Q32" s="7">
        <v>529606710418</v>
      </c>
      <c r="R32">
        <v>78.5</v>
      </c>
      <c r="S32">
        <v>9.6</v>
      </c>
      <c r="T32">
        <v>36.6</v>
      </c>
      <c r="U32" s="5">
        <v>328239523</v>
      </c>
      <c r="V32" s="12">
        <f t="shared" ca="1" si="0"/>
        <v>84.852777777777774</v>
      </c>
      <c r="W32" s="3">
        <f t="shared" si="1"/>
        <v>14528</v>
      </c>
      <c r="X32" s="3">
        <f t="shared" ca="1" si="2"/>
        <v>45521</v>
      </c>
    </row>
    <row r="33" spans="1:24" x14ac:dyDescent="0.25">
      <c r="A33" s="12">
        <v>31</v>
      </c>
      <c r="B33" t="s">
        <v>103</v>
      </c>
      <c r="C33" t="s">
        <v>188</v>
      </c>
      <c r="D33" t="s">
        <v>32</v>
      </c>
      <c r="E33" t="s">
        <v>189</v>
      </c>
      <c r="F33" t="s">
        <v>185</v>
      </c>
      <c r="G33" t="s">
        <v>103</v>
      </c>
      <c r="H33" t="b">
        <v>0</v>
      </c>
      <c r="I33" t="s">
        <v>1796</v>
      </c>
      <c r="J33" t="s">
        <v>186</v>
      </c>
      <c r="K33" t="s">
        <v>190</v>
      </c>
      <c r="L33">
        <v>38300</v>
      </c>
      <c r="M33">
        <v>1935</v>
      </c>
      <c r="N33">
        <v>10</v>
      </c>
      <c r="O33">
        <v>15</v>
      </c>
      <c r="P33">
        <v>117.24</v>
      </c>
      <c r="Q33" s="7">
        <v>21427700000000</v>
      </c>
      <c r="R33">
        <v>78.5</v>
      </c>
      <c r="S33">
        <v>9.6</v>
      </c>
      <c r="T33">
        <v>36.6</v>
      </c>
      <c r="U33" s="5">
        <v>328239523</v>
      </c>
      <c r="V33" s="12">
        <f t="shared" ca="1" si="0"/>
        <v>88.838888888888889</v>
      </c>
      <c r="W33" s="3">
        <f t="shared" si="1"/>
        <v>13072</v>
      </c>
      <c r="X33" s="3">
        <f t="shared" ca="1" si="2"/>
        <v>45521</v>
      </c>
    </row>
    <row r="34" spans="1:24" x14ac:dyDescent="0.25">
      <c r="A34" s="12">
        <v>34</v>
      </c>
      <c r="B34" t="s">
        <v>38</v>
      </c>
      <c r="C34" t="s">
        <v>191</v>
      </c>
      <c r="D34" t="s">
        <v>105</v>
      </c>
      <c r="E34" t="s">
        <v>192</v>
      </c>
      <c r="F34" t="s">
        <v>193</v>
      </c>
      <c r="G34" t="s">
        <v>38</v>
      </c>
      <c r="H34" t="b">
        <v>1</v>
      </c>
      <c r="I34" t="s">
        <v>1796</v>
      </c>
      <c r="J34" t="s">
        <v>194</v>
      </c>
      <c r="K34" t="s">
        <v>195</v>
      </c>
      <c r="L34">
        <v>35300</v>
      </c>
      <c r="M34">
        <v>1971</v>
      </c>
      <c r="N34">
        <v>10</v>
      </c>
      <c r="O34">
        <v>29</v>
      </c>
      <c r="P34">
        <v>125.08</v>
      </c>
      <c r="Q34" s="7">
        <v>21427700000000</v>
      </c>
      <c r="R34">
        <v>77</v>
      </c>
      <c r="S34">
        <v>9.4</v>
      </c>
      <c r="T34">
        <v>59.2</v>
      </c>
      <c r="U34" s="5">
        <v>1397715000</v>
      </c>
      <c r="V34" s="12">
        <f t="shared" ca="1" si="0"/>
        <v>52.8</v>
      </c>
      <c r="W34" s="3">
        <f t="shared" si="1"/>
        <v>26235</v>
      </c>
      <c r="X34" s="3">
        <f t="shared" ca="1" si="2"/>
        <v>45521</v>
      </c>
    </row>
    <row r="35" spans="1:24" x14ac:dyDescent="0.25">
      <c r="A35" s="12">
        <v>35</v>
      </c>
      <c r="B35" t="s">
        <v>196</v>
      </c>
      <c r="C35" t="s">
        <v>197</v>
      </c>
      <c r="D35" t="s">
        <v>32</v>
      </c>
      <c r="E35" t="s">
        <v>198</v>
      </c>
      <c r="F35" t="s">
        <v>199</v>
      </c>
      <c r="G35" t="s">
        <v>196</v>
      </c>
      <c r="H35" t="b">
        <v>0</v>
      </c>
      <c r="I35" t="s">
        <v>1797</v>
      </c>
      <c r="J35" t="s">
        <v>200</v>
      </c>
      <c r="K35" t="s">
        <v>201</v>
      </c>
      <c r="L35">
        <v>35000</v>
      </c>
      <c r="M35">
        <v>1945</v>
      </c>
      <c r="N35">
        <v>10</v>
      </c>
      <c r="O35">
        <v>10</v>
      </c>
      <c r="P35">
        <v>117.24</v>
      </c>
      <c r="Q35" s="7">
        <v>19910000000000</v>
      </c>
      <c r="R35">
        <v>78.5</v>
      </c>
      <c r="S35">
        <v>9.6</v>
      </c>
      <c r="T35">
        <v>36.6</v>
      </c>
      <c r="U35" s="5">
        <v>328239523</v>
      </c>
      <c r="V35" s="12">
        <f t="shared" ca="1" si="0"/>
        <v>78.852777777777774</v>
      </c>
      <c r="W35" s="3">
        <f t="shared" si="1"/>
        <v>16720</v>
      </c>
      <c r="X35" s="3">
        <f t="shared" ca="1" si="2"/>
        <v>45521</v>
      </c>
    </row>
    <row r="36" spans="1:24" x14ac:dyDescent="0.25">
      <c r="A36" s="12">
        <v>35</v>
      </c>
      <c r="B36" t="s">
        <v>49</v>
      </c>
      <c r="C36" t="s">
        <v>202</v>
      </c>
      <c r="D36" t="s">
        <v>32</v>
      </c>
      <c r="E36" t="s">
        <v>203</v>
      </c>
      <c r="F36" t="s">
        <v>204</v>
      </c>
      <c r="G36" t="s">
        <v>49</v>
      </c>
      <c r="H36" t="b">
        <v>1</v>
      </c>
      <c r="I36" t="s">
        <v>1796</v>
      </c>
      <c r="J36" t="s">
        <v>205</v>
      </c>
      <c r="K36" t="s">
        <v>206</v>
      </c>
      <c r="L36">
        <v>35000</v>
      </c>
      <c r="M36">
        <v>1968</v>
      </c>
      <c r="N36">
        <v>10</v>
      </c>
      <c r="O36">
        <v>15</v>
      </c>
      <c r="P36">
        <v>117.24</v>
      </c>
      <c r="Q36" s="7">
        <v>21427700000000</v>
      </c>
      <c r="R36">
        <v>78.5</v>
      </c>
      <c r="S36">
        <v>9.6</v>
      </c>
      <c r="T36">
        <v>36.6</v>
      </c>
      <c r="U36" s="5">
        <v>328239523</v>
      </c>
      <c r="V36" s="12">
        <f t="shared" ca="1" si="0"/>
        <v>55.838888888888889</v>
      </c>
      <c r="W36" s="3">
        <f t="shared" si="1"/>
        <v>25126</v>
      </c>
      <c r="X36" s="3">
        <f t="shared" ca="1" si="2"/>
        <v>45521</v>
      </c>
    </row>
    <row r="37" spans="1:24" x14ac:dyDescent="0.25">
      <c r="A37" s="12">
        <v>37</v>
      </c>
      <c r="B37" t="s">
        <v>103</v>
      </c>
      <c r="C37" t="s">
        <v>207</v>
      </c>
      <c r="D37" t="s">
        <v>208</v>
      </c>
      <c r="E37" t="s">
        <v>209</v>
      </c>
      <c r="F37" t="s">
        <v>210</v>
      </c>
      <c r="G37" t="s">
        <v>103</v>
      </c>
      <c r="H37" t="b">
        <v>0</v>
      </c>
      <c r="I37" t="s">
        <v>1796</v>
      </c>
      <c r="J37" t="s">
        <v>211</v>
      </c>
      <c r="K37" t="s">
        <v>114</v>
      </c>
      <c r="L37">
        <v>34700</v>
      </c>
      <c r="M37">
        <v>1992</v>
      </c>
      <c r="N37">
        <v>5</v>
      </c>
      <c r="O37">
        <v>7</v>
      </c>
      <c r="P37">
        <v>118.06</v>
      </c>
      <c r="Q37" s="7">
        <v>21427700000000</v>
      </c>
      <c r="R37">
        <v>81.599999999999994</v>
      </c>
      <c r="S37">
        <v>25.4</v>
      </c>
      <c r="T37">
        <v>51.4</v>
      </c>
      <c r="U37" s="5">
        <v>8877067</v>
      </c>
      <c r="V37" s="12">
        <f t="shared" ca="1" si="0"/>
        <v>32.277777777777779</v>
      </c>
      <c r="W37" s="3">
        <f t="shared" si="1"/>
        <v>33731</v>
      </c>
      <c r="X37" s="3">
        <f t="shared" ca="1" si="2"/>
        <v>45521</v>
      </c>
    </row>
    <row r="38" spans="1:24" x14ac:dyDescent="0.25">
      <c r="A38" s="12">
        <v>38</v>
      </c>
      <c r="B38" t="s">
        <v>30</v>
      </c>
      <c r="C38" t="s">
        <v>213</v>
      </c>
      <c r="D38" t="s">
        <v>105</v>
      </c>
      <c r="E38" t="s">
        <v>214</v>
      </c>
      <c r="F38" t="s">
        <v>215</v>
      </c>
      <c r="G38" t="s">
        <v>30</v>
      </c>
      <c r="H38" t="b">
        <v>1</v>
      </c>
      <c r="I38" t="s">
        <v>1796</v>
      </c>
      <c r="J38" t="s">
        <v>216</v>
      </c>
      <c r="K38" t="s">
        <v>217</v>
      </c>
      <c r="L38">
        <v>33400</v>
      </c>
      <c r="M38">
        <v>1969</v>
      </c>
      <c r="N38">
        <v>1</v>
      </c>
      <c r="O38">
        <v>1</v>
      </c>
      <c r="P38">
        <v>125.08</v>
      </c>
      <c r="Q38" s="7">
        <v>446314739528</v>
      </c>
      <c r="R38">
        <v>77</v>
      </c>
      <c r="S38">
        <v>9.4</v>
      </c>
      <c r="T38">
        <v>59.2</v>
      </c>
      <c r="U38" s="5">
        <v>1397715000</v>
      </c>
      <c r="V38" s="12">
        <f t="shared" ca="1" si="0"/>
        <v>55.62777777777778</v>
      </c>
      <c r="W38" s="3">
        <f t="shared" si="1"/>
        <v>25204</v>
      </c>
      <c r="X38" s="3">
        <f t="shared" ca="1" si="2"/>
        <v>45521</v>
      </c>
    </row>
    <row r="39" spans="1:24" x14ac:dyDescent="0.25">
      <c r="A39" s="12">
        <v>39</v>
      </c>
      <c r="B39" t="s">
        <v>21</v>
      </c>
      <c r="C39" t="s">
        <v>218</v>
      </c>
      <c r="D39" t="s">
        <v>219</v>
      </c>
      <c r="E39" t="s">
        <v>220</v>
      </c>
      <c r="F39" t="s">
        <v>221</v>
      </c>
      <c r="G39" t="s">
        <v>21</v>
      </c>
      <c r="H39" t="b">
        <v>1</v>
      </c>
      <c r="I39" t="s">
        <v>1796</v>
      </c>
      <c r="J39" t="s">
        <v>222</v>
      </c>
      <c r="K39" t="s">
        <v>223</v>
      </c>
      <c r="L39">
        <v>32600</v>
      </c>
      <c r="M39">
        <v>1949</v>
      </c>
      <c r="N39">
        <v>2</v>
      </c>
      <c r="O39">
        <v>7</v>
      </c>
      <c r="P39">
        <v>105.48</v>
      </c>
      <c r="Q39" s="7">
        <v>446314739528</v>
      </c>
      <c r="R39">
        <v>84.2</v>
      </c>
      <c r="S39">
        <v>11.9</v>
      </c>
      <c r="T39">
        <v>46.7</v>
      </c>
      <c r="U39" s="5">
        <v>126226568</v>
      </c>
      <c r="V39" s="12">
        <f t="shared" ca="1" si="0"/>
        <v>75.527777777777771</v>
      </c>
      <c r="W39" s="3">
        <f t="shared" si="1"/>
        <v>17936</v>
      </c>
      <c r="X39" s="3">
        <f t="shared" ca="1" si="2"/>
        <v>45521</v>
      </c>
    </row>
    <row r="40" spans="1:24" x14ac:dyDescent="0.25">
      <c r="A40" s="12">
        <v>40</v>
      </c>
      <c r="B40" t="s">
        <v>72</v>
      </c>
      <c r="C40" t="s">
        <v>225</v>
      </c>
      <c r="D40" t="s">
        <v>226</v>
      </c>
      <c r="E40" t="s">
        <v>227</v>
      </c>
      <c r="F40" t="s">
        <v>228</v>
      </c>
      <c r="G40" t="s">
        <v>72</v>
      </c>
      <c r="H40" t="b">
        <v>1</v>
      </c>
      <c r="I40" t="s">
        <v>1796</v>
      </c>
      <c r="J40" t="s">
        <v>229</v>
      </c>
      <c r="K40" t="s">
        <v>230</v>
      </c>
      <c r="L40">
        <v>32100</v>
      </c>
      <c r="M40">
        <v>1957</v>
      </c>
      <c r="N40">
        <v>6</v>
      </c>
      <c r="O40">
        <v>1</v>
      </c>
      <c r="P40">
        <v>119.62</v>
      </c>
      <c r="Q40" s="7">
        <v>19910000000000</v>
      </c>
      <c r="R40">
        <v>81.3</v>
      </c>
      <c r="S40">
        <v>25.5</v>
      </c>
      <c r="T40">
        <v>30.6</v>
      </c>
      <c r="U40" s="5">
        <v>66834405</v>
      </c>
      <c r="V40" s="12">
        <f t="shared" ca="1" si="0"/>
        <v>67.211111111111109</v>
      </c>
      <c r="W40" s="3">
        <f t="shared" si="1"/>
        <v>20972</v>
      </c>
      <c r="X40" s="3">
        <f t="shared" ca="1" si="2"/>
        <v>45521</v>
      </c>
    </row>
    <row r="41" spans="1:24" x14ac:dyDescent="0.25">
      <c r="A41" s="12">
        <v>41</v>
      </c>
      <c r="B41" t="s">
        <v>21</v>
      </c>
      <c r="C41" t="s">
        <v>232</v>
      </c>
      <c r="D41" t="s">
        <v>32</v>
      </c>
      <c r="E41" t="s">
        <v>61</v>
      </c>
      <c r="F41" t="s">
        <v>233</v>
      </c>
      <c r="G41" t="s">
        <v>21</v>
      </c>
      <c r="H41" t="b">
        <v>0</v>
      </c>
      <c r="I41" t="s">
        <v>1796</v>
      </c>
      <c r="J41" t="s">
        <v>234</v>
      </c>
      <c r="K41" t="s">
        <v>235</v>
      </c>
      <c r="L41">
        <v>31600</v>
      </c>
      <c r="M41">
        <v>1948</v>
      </c>
      <c r="N41">
        <v>8</v>
      </c>
      <c r="O41">
        <v>28</v>
      </c>
      <c r="P41">
        <v>117.24</v>
      </c>
      <c r="Q41" s="7">
        <v>5081769542380</v>
      </c>
      <c r="R41">
        <v>78.5</v>
      </c>
      <c r="S41">
        <v>9.6</v>
      </c>
      <c r="T41">
        <v>36.6</v>
      </c>
      <c r="U41" s="5">
        <v>328239523</v>
      </c>
      <c r="V41" s="12">
        <f t="shared" ca="1" si="0"/>
        <v>75.969444444444449</v>
      </c>
      <c r="W41" s="3">
        <f t="shared" si="1"/>
        <v>17773</v>
      </c>
      <c r="X41" s="3">
        <f t="shared" ca="1" si="2"/>
        <v>45521</v>
      </c>
    </row>
    <row r="42" spans="1:24" x14ac:dyDescent="0.25">
      <c r="A42" s="12">
        <v>41</v>
      </c>
      <c r="B42" t="s">
        <v>21</v>
      </c>
      <c r="C42" t="s">
        <v>236</v>
      </c>
      <c r="D42" t="s">
        <v>32</v>
      </c>
      <c r="E42" t="s">
        <v>61</v>
      </c>
      <c r="F42" t="s">
        <v>233</v>
      </c>
      <c r="G42" t="s">
        <v>21</v>
      </c>
      <c r="H42" t="b">
        <v>0</v>
      </c>
      <c r="I42" t="s">
        <v>1796</v>
      </c>
      <c r="J42" t="s">
        <v>234</v>
      </c>
      <c r="K42" t="s">
        <v>237</v>
      </c>
      <c r="L42">
        <v>31600</v>
      </c>
      <c r="M42">
        <v>1951</v>
      </c>
      <c r="N42">
        <v>1</v>
      </c>
      <c r="O42">
        <v>9</v>
      </c>
      <c r="P42">
        <v>117.24</v>
      </c>
      <c r="Q42" s="7">
        <v>2827113184696</v>
      </c>
      <c r="R42">
        <v>78.5</v>
      </c>
      <c r="S42">
        <v>9.6</v>
      </c>
      <c r="T42">
        <v>36.6</v>
      </c>
      <c r="U42" s="5">
        <v>328239523</v>
      </c>
      <c r="V42" s="12">
        <f t="shared" ca="1" si="0"/>
        <v>73.605555555555554</v>
      </c>
      <c r="W42" s="3">
        <f t="shared" si="1"/>
        <v>18637</v>
      </c>
      <c r="X42" s="3">
        <f t="shared" ca="1" si="2"/>
        <v>45521</v>
      </c>
    </row>
    <row r="43" spans="1:24" x14ac:dyDescent="0.25">
      <c r="A43" s="12">
        <v>43</v>
      </c>
      <c r="B43" t="s">
        <v>168</v>
      </c>
      <c r="C43" t="s">
        <v>238</v>
      </c>
      <c r="D43" t="s">
        <v>170</v>
      </c>
      <c r="E43" t="s">
        <v>239</v>
      </c>
      <c r="F43" t="s">
        <v>172</v>
      </c>
      <c r="G43" t="s">
        <v>168</v>
      </c>
      <c r="H43" t="b">
        <v>1</v>
      </c>
      <c r="I43" t="s">
        <v>1796</v>
      </c>
      <c r="J43" t="s">
        <v>240</v>
      </c>
      <c r="K43" t="s">
        <v>241</v>
      </c>
      <c r="L43">
        <v>31200</v>
      </c>
      <c r="M43">
        <v>1940</v>
      </c>
      <c r="N43">
        <v>6</v>
      </c>
      <c r="O43">
        <v>27</v>
      </c>
      <c r="P43">
        <v>99.55</v>
      </c>
      <c r="Q43" s="7">
        <v>21427700000000</v>
      </c>
      <c r="R43">
        <v>83.6</v>
      </c>
      <c r="S43">
        <v>10.1</v>
      </c>
      <c r="T43">
        <v>28.8</v>
      </c>
      <c r="U43" s="5">
        <v>8574832</v>
      </c>
      <c r="V43" s="12">
        <f t="shared" ca="1" si="0"/>
        <v>84.138888888888886</v>
      </c>
      <c r="W43" s="3">
        <f t="shared" si="1"/>
        <v>14789</v>
      </c>
      <c r="X43" s="3">
        <f t="shared" ca="1" si="2"/>
        <v>45521</v>
      </c>
    </row>
    <row r="44" spans="1:24" x14ac:dyDescent="0.25">
      <c r="A44" s="12">
        <v>43</v>
      </c>
      <c r="B44" t="s">
        <v>168</v>
      </c>
      <c r="C44" t="s">
        <v>242</v>
      </c>
      <c r="D44" t="s">
        <v>170</v>
      </c>
      <c r="E44" t="s">
        <v>239</v>
      </c>
      <c r="F44" t="s">
        <v>172</v>
      </c>
      <c r="G44" t="s">
        <v>168</v>
      </c>
      <c r="H44" t="b">
        <v>1</v>
      </c>
      <c r="I44" t="s">
        <v>1797</v>
      </c>
      <c r="J44" t="s">
        <v>243</v>
      </c>
      <c r="K44" t="s">
        <v>244</v>
      </c>
      <c r="L44">
        <v>31200</v>
      </c>
      <c r="M44">
        <v>1945</v>
      </c>
      <c r="N44">
        <v>3</v>
      </c>
      <c r="O44">
        <v>26</v>
      </c>
      <c r="P44">
        <v>99.55</v>
      </c>
      <c r="Q44" s="7">
        <v>21427700000000</v>
      </c>
      <c r="R44">
        <v>83.6</v>
      </c>
      <c r="S44">
        <v>10.1</v>
      </c>
      <c r="T44">
        <v>28.8</v>
      </c>
      <c r="U44" s="5">
        <v>8574832</v>
      </c>
      <c r="V44" s="12">
        <f t="shared" ca="1" si="0"/>
        <v>79.391666666666666</v>
      </c>
      <c r="W44" s="3">
        <f t="shared" si="1"/>
        <v>16522</v>
      </c>
      <c r="X44" s="3">
        <f t="shared" ca="1" si="2"/>
        <v>45521</v>
      </c>
    </row>
    <row r="45" spans="1:24" x14ac:dyDescent="0.25">
      <c r="A45" s="12">
        <v>45</v>
      </c>
      <c r="B45" t="s">
        <v>38</v>
      </c>
      <c r="C45" t="s">
        <v>245</v>
      </c>
      <c r="D45" t="s">
        <v>105</v>
      </c>
      <c r="E45" t="s">
        <v>246</v>
      </c>
      <c r="F45" t="s">
        <v>247</v>
      </c>
      <c r="G45" t="s">
        <v>38</v>
      </c>
      <c r="H45" t="b">
        <v>1</v>
      </c>
      <c r="I45" t="s">
        <v>1796</v>
      </c>
      <c r="J45" t="s">
        <v>248</v>
      </c>
      <c r="K45" t="s">
        <v>249</v>
      </c>
      <c r="L45">
        <v>30200</v>
      </c>
      <c r="M45">
        <v>1980</v>
      </c>
      <c r="N45">
        <v>2</v>
      </c>
      <c r="O45">
        <v>2</v>
      </c>
      <c r="P45">
        <v>125.08</v>
      </c>
      <c r="Q45" s="7">
        <v>703082435360</v>
      </c>
      <c r="R45">
        <v>77</v>
      </c>
      <c r="S45">
        <v>9.4</v>
      </c>
      <c r="T45">
        <v>59.2</v>
      </c>
      <c r="U45" s="5">
        <v>1397715000</v>
      </c>
      <c r="V45" s="12">
        <f t="shared" ca="1" si="0"/>
        <v>44.541666666666664</v>
      </c>
      <c r="W45" s="3">
        <f t="shared" si="1"/>
        <v>29253</v>
      </c>
      <c r="X45" s="3">
        <f t="shared" ca="1" si="2"/>
        <v>45521</v>
      </c>
    </row>
    <row r="46" spans="1:24" x14ac:dyDescent="0.25">
      <c r="A46" s="12">
        <v>46</v>
      </c>
      <c r="B46" t="s">
        <v>250</v>
      </c>
      <c r="C46" t="s">
        <v>251</v>
      </c>
      <c r="D46" t="s">
        <v>158</v>
      </c>
      <c r="E46" t="s">
        <v>252</v>
      </c>
      <c r="F46" t="s">
        <v>253</v>
      </c>
      <c r="G46" t="s">
        <v>250</v>
      </c>
      <c r="H46" t="b">
        <v>1</v>
      </c>
      <c r="I46" t="s">
        <v>1796</v>
      </c>
      <c r="J46" t="s">
        <v>254</v>
      </c>
      <c r="K46" t="s">
        <v>255</v>
      </c>
      <c r="L46">
        <v>29700</v>
      </c>
      <c r="M46">
        <v>1935</v>
      </c>
      <c r="N46">
        <v>4</v>
      </c>
      <c r="O46">
        <v>20</v>
      </c>
      <c r="P46">
        <v>112.85</v>
      </c>
      <c r="Q46" s="7">
        <v>703082435360</v>
      </c>
      <c r="R46">
        <v>80.900000000000006</v>
      </c>
      <c r="S46">
        <v>11.5</v>
      </c>
      <c r="T46">
        <v>48.8</v>
      </c>
      <c r="U46" s="5">
        <v>83132799</v>
      </c>
      <c r="V46" s="12">
        <f t="shared" ca="1" si="0"/>
        <v>89.325000000000003</v>
      </c>
      <c r="W46" s="3">
        <f t="shared" si="1"/>
        <v>12894</v>
      </c>
      <c r="X46" s="3">
        <f t="shared" ca="1" si="2"/>
        <v>45521</v>
      </c>
    </row>
    <row r="47" spans="1:24" x14ac:dyDescent="0.25">
      <c r="A47" s="12">
        <v>48</v>
      </c>
      <c r="B47" t="s">
        <v>49</v>
      </c>
      <c r="C47" t="s">
        <v>256</v>
      </c>
      <c r="D47" t="s">
        <v>32</v>
      </c>
      <c r="E47" t="s">
        <v>257</v>
      </c>
      <c r="F47" t="s">
        <v>258</v>
      </c>
      <c r="G47" t="s">
        <v>49</v>
      </c>
      <c r="H47" t="b">
        <v>1</v>
      </c>
      <c r="I47" t="s">
        <v>1796</v>
      </c>
      <c r="J47" t="s">
        <v>259</v>
      </c>
      <c r="K47" t="s">
        <v>43</v>
      </c>
      <c r="L47">
        <v>28500</v>
      </c>
      <c r="M47">
        <v>1958</v>
      </c>
      <c r="N47">
        <v>7</v>
      </c>
      <c r="O47">
        <v>17</v>
      </c>
      <c r="P47">
        <v>117.24</v>
      </c>
      <c r="Q47" s="7">
        <v>19910000000000</v>
      </c>
      <c r="R47">
        <v>78.5</v>
      </c>
      <c r="S47">
        <v>9.6</v>
      </c>
      <c r="T47">
        <v>36.6</v>
      </c>
      <c r="U47" s="5">
        <v>328239523</v>
      </c>
      <c r="V47" s="12">
        <f t="shared" ca="1" si="0"/>
        <v>66.083333333333329</v>
      </c>
      <c r="W47" s="3">
        <f t="shared" si="1"/>
        <v>21383</v>
      </c>
      <c r="X47" s="3">
        <f t="shared" ca="1" si="2"/>
        <v>45521</v>
      </c>
    </row>
    <row r="48" spans="1:24" x14ac:dyDescent="0.25">
      <c r="A48" s="12">
        <v>49</v>
      </c>
      <c r="B48" t="s">
        <v>49</v>
      </c>
      <c r="C48" t="s">
        <v>260</v>
      </c>
      <c r="D48" t="s">
        <v>32</v>
      </c>
      <c r="E48" t="s">
        <v>261</v>
      </c>
      <c r="F48" t="s">
        <v>204</v>
      </c>
      <c r="G48" t="s">
        <v>49</v>
      </c>
      <c r="H48" t="b">
        <v>1</v>
      </c>
      <c r="I48" t="s">
        <v>1796</v>
      </c>
      <c r="J48" t="s">
        <v>262</v>
      </c>
      <c r="K48" t="s">
        <v>126</v>
      </c>
      <c r="L48">
        <v>28100</v>
      </c>
      <c r="M48">
        <v>1938</v>
      </c>
      <c r="N48">
        <v>4</v>
      </c>
      <c r="O48">
        <v>25</v>
      </c>
      <c r="P48">
        <v>117.24</v>
      </c>
      <c r="Q48" s="7">
        <v>3845630030824</v>
      </c>
      <c r="R48">
        <v>78.5</v>
      </c>
      <c r="S48">
        <v>9.6</v>
      </c>
      <c r="T48">
        <v>36.6</v>
      </c>
      <c r="U48" s="5">
        <v>328239523</v>
      </c>
      <c r="V48" s="12">
        <f t="shared" ca="1" si="0"/>
        <v>86.311111111111117</v>
      </c>
      <c r="W48" s="3">
        <f t="shared" si="1"/>
        <v>13995</v>
      </c>
      <c r="X48" s="3">
        <f t="shared" ca="1" si="2"/>
        <v>45521</v>
      </c>
    </row>
    <row r="49" spans="1:24" x14ac:dyDescent="0.25">
      <c r="A49" s="12">
        <v>50</v>
      </c>
      <c r="B49" t="s">
        <v>49</v>
      </c>
      <c r="C49" t="s">
        <v>263</v>
      </c>
      <c r="D49" t="s">
        <v>32</v>
      </c>
      <c r="E49" t="s">
        <v>61</v>
      </c>
      <c r="F49" t="s">
        <v>264</v>
      </c>
      <c r="G49" t="s">
        <v>49</v>
      </c>
      <c r="H49" t="b">
        <v>1</v>
      </c>
      <c r="I49" t="s">
        <v>1796</v>
      </c>
      <c r="J49" t="s">
        <v>265</v>
      </c>
      <c r="K49" t="s">
        <v>266</v>
      </c>
      <c r="L49">
        <v>27800</v>
      </c>
      <c r="M49">
        <v>1947</v>
      </c>
      <c r="N49">
        <v>2</v>
      </c>
      <c r="O49">
        <v>14</v>
      </c>
      <c r="P49">
        <v>117.24</v>
      </c>
      <c r="Q49" s="7">
        <v>21427700000000</v>
      </c>
      <c r="R49">
        <v>78.5</v>
      </c>
      <c r="S49">
        <v>9.6</v>
      </c>
      <c r="T49">
        <v>36.6</v>
      </c>
      <c r="U49" s="5">
        <v>328239523</v>
      </c>
      <c r="V49" s="12">
        <f t="shared" ca="1" si="0"/>
        <v>77.50833333333334</v>
      </c>
      <c r="W49" s="3">
        <f t="shared" si="1"/>
        <v>17212</v>
      </c>
      <c r="X49" s="3">
        <f t="shared" ca="1" si="2"/>
        <v>45521</v>
      </c>
    </row>
    <row r="50" spans="1:24" x14ac:dyDescent="0.25">
      <c r="A50" s="12">
        <v>51</v>
      </c>
      <c r="B50" t="s">
        <v>30</v>
      </c>
      <c r="C50" t="s">
        <v>267</v>
      </c>
      <c r="D50" t="s">
        <v>158</v>
      </c>
      <c r="E50" t="s">
        <v>268</v>
      </c>
      <c r="F50" t="s">
        <v>269</v>
      </c>
      <c r="G50" t="s">
        <v>30</v>
      </c>
      <c r="H50" t="b">
        <v>0</v>
      </c>
      <c r="I50" t="s">
        <v>1797</v>
      </c>
      <c r="J50" t="s">
        <v>270</v>
      </c>
      <c r="K50" t="s">
        <v>271</v>
      </c>
      <c r="L50">
        <v>27400</v>
      </c>
      <c r="M50">
        <v>1962</v>
      </c>
      <c r="N50">
        <v>4</v>
      </c>
      <c r="O50">
        <v>28</v>
      </c>
      <c r="P50">
        <v>112.85</v>
      </c>
      <c r="Q50" s="7">
        <v>21427700000000</v>
      </c>
      <c r="R50">
        <v>80.900000000000006</v>
      </c>
      <c r="S50">
        <v>11.5</v>
      </c>
      <c r="T50">
        <v>48.8</v>
      </c>
      <c r="U50" s="5">
        <v>83132799</v>
      </c>
      <c r="V50" s="12">
        <f t="shared" ca="1" si="0"/>
        <v>62.302777777777777</v>
      </c>
      <c r="W50" s="3">
        <f t="shared" si="1"/>
        <v>22764</v>
      </c>
      <c r="X50" s="3">
        <f t="shared" ca="1" si="2"/>
        <v>45521</v>
      </c>
    </row>
    <row r="51" spans="1:24" x14ac:dyDescent="0.25">
      <c r="A51" s="12">
        <v>52</v>
      </c>
      <c r="B51" t="s">
        <v>272</v>
      </c>
      <c r="C51" t="s">
        <v>273</v>
      </c>
      <c r="D51" t="s">
        <v>274</v>
      </c>
      <c r="E51" t="s">
        <v>275</v>
      </c>
      <c r="F51" t="s">
        <v>276</v>
      </c>
      <c r="G51" t="s">
        <v>272</v>
      </c>
      <c r="H51" t="b">
        <v>0</v>
      </c>
      <c r="I51" t="s">
        <v>1797</v>
      </c>
      <c r="J51" t="s">
        <v>277</v>
      </c>
      <c r="K51" t="s">
        <v>278</v>
      </c>
      <c r="L51">
        <v>27000</v>
      </c>
      <c r="M51">
        <v>1954</v>
      </c>
      <c r="N51">
        <v>2</v>
      </c>
      <c r="O51">
        <v>9</v>
      </c>
      <c r="P51">
        <v>119.8</v>
      </c>
      <c r="Q51" s="7">
        <v>21427700000000</v>
      </c>
      <c r="R51">
        <v>82.7</v>
      </c>
      <c r="S51">
        <v>23</v>
      </c>
      <c r="T51">
        <v>47.4</v>
      </c>
      <c r="U51" s="5">
        <v>25766605</v>
      </c>
      <c r="V51" s="12">
        <f t="shared" ca="1" si="0"/>
        <v>70.522222222222226</v>
      </c>
      <c r="W51" s="3">
        <f t="shared" si="1"/>
        <v>19764</v>
      </c>
      <c r="X51" s="3">
        <f t="shared" ca="1" si="2"/>
        <v>45521</v>
      </c>
    </row>
    <row r="52" spans="1:24" x14ac:dyDescent="0.25">
      <c r="A52" s="12">
        <v>53</v>
      </c>
      <c r="B52" t="s">
        <v>38</v>
      </c>
      <c r="C52" t="s">
        <v>280</v>
      </c>
      <c r="D52" t="s">
        <v>105</v>
      </c>
      <c r="E52" t="s">
        <v>106</v>
      </c>
      <c r="F52" t="s">
        <v>281</v>
      </c>
      <c r="G52" t="s">
        <v>38</v>
      </c>
      <c r="H52" t="b">
        <v>1</v>
      </c>
      <c r="I52" t="s">
        <v>1796</v>
      </c>
      <c r="J52" t="s">
        <v>282</v>
      </c>
      <c r="K52" t="s">
        <v>283</v>
      </c>
      <c r="L52">
        <v>26700</v>
      </c>
      <c r="M52">
        <v>1971</v>
      </c>
      <c r="N52">
        <v>10</v>
      </c>
      <c r="O52">
        <v>1</v>
      </c>
      <c r="P52">
        <v>125.08</v>
      </c>
      <c r="Q52" s="7">
        <v>3845630030824</v>
      </c>
      <c r="R52">
        <v>77</v>
      </c>
      <c r="S52">
        <v>9.4</v>
      </c>
      <c r="T52">
        <v>59.2</v>
      </c>
      <c r="U52" s="5">
        <v>1397715000</v>
      </c>
      <c r="V52" s="12">
        <f t="shared" ca="1" si="0"/>
        <v>52.87777777777778</v>
      </c>
      <c r="W52" s="3">
        <f t="shared" si="1"/>
        <v>26207</v>
      </c>
      <c r="X52" s="3">
        <f t="shared" ca="1" si="2"/>
        <v>45521</v>
      </c>
    </row>
    <row r="53" spans="1:24" x14ac:dyDescent="0.25">
      <c r="A53" s="12">
        <v>54</v>
      </c>
      <c r="B53" t="s">
        <v>272</v>
      </c>
      <c r="C53" t="s">
        <v>284</v>
      </c>
      <c r="D53" t="s">
        <v>67</v>
      </c>
      <c r="E53" t="s">
        <v>68</v>
      </c>
      <c r="F53" t="s">
        <v>276</v>
      </c>
      <c r="G53" t="s">
        <v>272</v>
      </c>
      <c r="H53" t="b">
        <v>0</v>
      </c>
      <c r="I53" t="s">
        <v>1796</v>
      </c>
      <c r="J53" t="s">
        <v>285</v>
      </c>
      <c r="K53" t="s">
        <v>286</v>
      </c>
      <c r="L53">
        <v>26600</v>
      </c>
      <c r="M53">
        <v>1953</v>
      </c>
      <c r="N53">
        <v>10</v>
      </c>
      <c r="O53">
        <v>26</v>
      </c>
      <c r="P53">
        <v>141.54</v>
      </c>
      <c r="Q53" s="7">
        <v>1392680589329</v>
      </c>
      <c r="R53">
        <v>75</v>
      </c>
      <c r="S53">
        <v>13.1</v>
      </c>
      <c r="T53">
        <v>55.1</v>
      </c>
      <c r="U53" s="5">
        <v>126014024</v>
      </c>
      <c r="V53" s="12">
        <f t="shared" ca="1" si="0"/>
        <v>70.808333333333337</v>
      </c>
      <c r="W53" s="3">
        <f t="shared" si="1"/>
        <v>19658</v>
      </c>
      <c r="X53" s="3">
        <f t="shared" ca="1" si="2"/>
        <v>45521</v>
      </c>
    </row>
    <row r="54" spans="1:24" x14ac:dyDescent="0.25">
      <c r="A54" s="12">
        <v>55</v>
      </c>
      <c r="B54" t="s">
        <v>38</v>
      </c>
      <c r="C54" t="s">
        <v>287</v>
      </c>
      <c r="D54" t="s">
        <v>74</v>
      </c>
      <c r="E54" t="s">
        <v>288</v>
      </c>
      <c r="F54" t="s">
        <v>289</v>
      </c>
      <c r="G54" t="s">
        <v>38</v>
      </c>
      <c r="H54" t="b">
        <v>1</v>
      </c>
      <c r="I54" t="s">
        <v>1796</v>
      </c>
      <c r="J54" t="s">
        <v>290</v>
      </c>
      <c r="K54" t="s">
        <v>291</v>
      </c>
      <c r="L54">
        <v>25600</v>
      </c>
      <c r="M54">
        <v>1945</v>
      </c>
      <c r="N54">
        <v>7</v>
      </c>
      <c r="O54">
        <v>18</v>
      </c>
      <c r="P54">
        <v>180.44</v>
      </c>
      <c r="Q54" s="7">
        <v>19910000000000</v>
      </c>
      <c r="R54">
        <v>69.400000000000006</v>
      </c>
      <c r="S54">
        <v>11.2</v>
      </c>
      <c r="T54">
        <v>49.7</v>
      </c>
      <c r="U54" s="5">
        <v>1366417754</v>
      </c>
      <c r="V54" s="12">
        <f t="shared" ca="1" si="0"/>
        <v>79.080555555555549</v>
      </c>
      <c r="W54" s="3">
        <f t="shared" si="1"/>
        <v>16636</v>
      </c>
      <c r="X54" s="3">
        <f t="shared" ca="1" si="2"/>
        <v>45521</v>
      </c>
    </row>
    <row r="55" spans="1:24" x14ac:dyDescent="0.25">
      <c r="A55" s="12">
        <v>56</v>
      </c>
      <c r="B55" t="s">
        <v>292</v>
      </c>
      <c r="C55" t="s">
        <v>293</v>
      </c>
      <c r="D55" t="s">
        <v>294</v>
      </c>
      <c r="E55" t="s">
        <v>295</v>
      </c>
      <c r="F55" t="s">
        <v>296</v>
      </c>
      <c r="G55" t="s">
        <v>292</v>
      </c>
      <c r="H55" t="b">
        <v>1</v>
      </c>
      <c r="I55" t="s">
        <v>1796</v>
      </c>
      <c r="J55" t="s">
        <v>297</v>
      </c>
      <c r="K55" t="s">
        <v>298</v>
      </c>
      <c r="L55">
        <v>25500</v>
      </c>
      <c r="M55">
        <v>1948</v>
      </c>
      <c r="N55">
        <v>4</v>
      </c>
      <c r="O55">
        <v>17</v>
      </c>
      <c r="P55">
        <v>151.18</v>
      </c>
      <c r="Q55" s="7">
        <v>1258286717125</v>
      </c>
      <c r="R55">
        <v>71.5</v>
      </c>
      <c r="S55">
        <v>10.199999999999999</v>
      </c>
      <c r="T55">
        <v>30.1</v>
      </c>
      <c r="U55" s="5">
        <v>270203917</v>
      </c>
      <c r="V55" s="12">
        <f t="shared" ca="1" si="0"/>
        <v>76.333333333333329</v>
      </c>
      <c r="W55" s="3">
        <f t="shared" si="1"/>
        <v>17640</v>
      </c>
      <c r="X55" s="3">
        <f t="shared" ca="1" si="2"/>
        <v>45521</v>
      </c>
    </row>
    <row r="56" spans="1:24" x14ac:dyDescent="0.25">
      <c r="A56" s="12">
        <v>57</v>
      </c>
      <c r="B56" t="s">
        <v>49</v>
      </c>
      <c r="C56" t="s">
        <v>300</v>
      </c>
      <c r="D56" t="s">
        <v>32</v>
      </c>
      <c r="E56" t="s">
        <v>301</v>
      </c>
      <c r="F56" t="s">
        <v>302</v>
      </c>
      <c r="G56" t="s">
        <v>49</v>
      </c>
      <c r="H56" t="b">
        <v>1</v>
      </c>
      <c r="I56" t="s">
        <v>1796</v>
      </c>
      <c r="J56" t="s">
        <v>303</v>
      </c>
      <c r="K56" t="s">
        <v>304</v>
      </c>
      <c r="L56">
        <v>25300</v>
      </c>
      <c r="M56">
        <v>1944</v>
      </c>
      <c r="N56">
        <v>9</v>
      </c>
      <c r="O56">
        <v>30</v>
      </c>
      <c r="P56">
        <v>117.24</v>
      </c>
      <c r="Q56" s="7">
        <v>2611000000000</v>
      </c>
      <c r="R56">
        <v>78.5</v>
      </c>
      <c r="S56">
        <v>9.6</v>
      </c>
      <c r="T56">
        <v>36.6</v>
      </c>
      <c r="U56" s="5">
        <v>328239523</v>
      </c>
      <c r="V56" s="12">
        <f t="shared" ca="1" si="0"/>
        <v>79.88055555555556</v>
      </c>
      <c r="W56" s="3">
        <f t="shared" si="1"/>
        <v>16345</v>
      </c>
      <c r="X56" s="3">
        <f t="shared" ca="1" si="2"/>
        <v>45521</v>
      </c>
    </row>
    <row r="57" spans="1:24" x14ac:dyDescent="0.25">
      <c r="A57" s="12">
        <v>58</v>
      </c>
      <c r="B57" t="s">
        <v>272</v>
      </c>
      <c r="C57" t="s">
        <v>305</v>
      </c>
      <c r="D57" t="s">
        <v>306</v>
      </c>
      <c r="E57" t="s">
        <v>307</v>
      </c>
      <c r="F57" t="s">
        <v>308</v>
      </c>
      <c r="G57" t="s">
        <v>272</v>
      </c>
      <c r="H57" t="b">
        <v>1</v>
      </c>
      <c r="I57" t="s">
        <v>1796</v>
      </c>
      <c r="J57" t="s">
        <v>309</v>
      </c>
      <c r="K57" t="s">
        <v>310</v>
      </c>
      <c r="L57">
        <v>25200</v>
      </c>
      <c r="M57">
        <v>1972</v>
      </c>
      <c r="N57">
        <v>3</v>
      </c>
      <c r="O57">
        <v>8</v>
      </c>
      <c r="P57">
        <v>114.52</v>
      </c>
      <c r="Q57" s="7">
        <v>1119190780753</v>
      </c>
      <c r="R57">
        <v>77.8</v>
      </c>
      <c r="S57">
        <v>0.1</v>
      </c>
      <c r="T57">
        <v>15.9</v>
      </c>
      <c r="U57" s="5">
        <v>9770529</v>
      </c>
      <c r="V57" s="12">
        <f t="shared" ca="1" si="0"/>
        <v>52.44166666666667</v>
      </c>
      <c r="W57" s="3">
        <f t="shared" si="1"/>
        <v>26366</v>
      </c>
      <c r="X57" s="3">
        <f t="shared" ca="1" si="2"/>
        <v>45521</v>
      </c>
    </row>
    <row r="58" spans="1:24" x14ac:dyDescent="0.25">
      <c r="A58" s="12">
        <v>59</v>
      </c>
      <c r="B58" t="s">
        <v>30</v>
      </c>
      <c r="C58" t="s">
        <v>312</v>
      </c>
      <c r="D58" t="s">
        <v>158</v>
      </c>
      <c r="E58" t="s">
        <v>313</v>
      </c>
      <c r="F58" t="s">
        <v>314</v>
      </c>
      <c r="G58" t="s">
        <v>30</v>
      </c>
      <c r="H58" t="b">
        <v>0</v>
      </c>
      <c r="I58" t="s">
        <v>1796</v>
      </c>
      <c r="J58" t="s">
        <v>315</v>
      </c>
      <c r="K58" t="s">
        <v>316</v>
      </c>
      <c r="L58">
        <v>24600</v>
      </c>
      <c r="M58">
        <v>1966</v>
      </c>
      <c r="N58">
        <v>5</v>
      </c>
      <c r="O58">
        <v>9</v>
      </c>
      <c r="P58">
        <v>112.85</v>
      </c>
      <c r="Q58" s="7">
        <v>21427700000000</v>
      </c>
      <c r="R58">
        <v>80.900000000000006</v>
      </c>
      <c r="S58">
        <v>11.5</v>
      </c>
      <c r="T58">
        <v>48.8</v>
      </c>
      <c r="U58" s="5">
        <v>83132799</v>
      </c>
      <c r="V58" s="12">
        <f t="shared" ca="1" si="0"/>
        <v>58.272222222222226</v>
      </c>
      <c r="W58" s="3">
        <f t="shared" si="1"/>
        <v>24236</v>
      </c>
      <c r="X58" s="3">
        <f t="shared" ca="1" si="2"/>
        <v>45521</v>
      </c>
    </row>
    <row r="59" spans="1:24" x14ac:dyDescent="0.25">
      <c r="A59" s="12">
        <v>60</v>
      </c>
      <c r="B59" t="s">
        <v>38</v>
      </c>
      <c r="C59" t="s">
        <v>317</v>
      </c>
      <c r="D59" t="s">
        <v>32</v>
      </c>
      <c r="E59" t="s">
        <v>318</v>
      </c>
      <c r="F59" t="s">
        <v>41</v>
      </c>
      <c r="G59" t="s">
        <v>38</v>
      </c>
      <c r="H59" t="b">
        <v>0</v>
      </c>
      <c r="I59" t="s">
        <v>1797</v>
      </c>
      <c r="J59" t="s">
        <v>319</v>
      </c>
      <c r="K59" t="s">
        <v>320</v>
      </c>
      <c r="L59">
        <v>24400</v>
      </c>
      <c r="M59">
        <v>1970</v>
      </c>
      <c r="N59">
        <v>4</v>
      </c>
      <c r="O59">
        <v>7</v>
      </c>
      <c r="P59">
        <v>117.24</v>
      </c>
      <c r="Q59" s="7">
        <v>421142267938</v>
      </c>
      <c r="R59">
        <v>78.5</v>
      </c>
      <c r="S59">
        <v>9.6</v>
      </c>
      <c r="T59">
        <v>36.6</v>
      </c>
      <c r="U59" s="5">
        <v>328239523</v>
      </c>
      <c r="V59" s="12">
        <f t="shared" ca="1" si="0"/>
        <v>54.361111111111114</v>
      </c>
      <c r="W59" s="3">
        <f t="shared" si="1"/>
        <v>25665</v>
      </c>
      <c r="X59" s="3">
        <f t="shared" ca="1" si="2"/>
        <v>45521</v>
      </c>
    </row>
    <row r="60" spans="1:24" x14ac:dyDescent="0.25">
      <c r="A60" s="12">
        <v>61</v>
      </c>
      <c r="B60" t="s">
        <v>49</v>
      </c>
      <c r="C60" t="s">
        <v>321</v>
      </c>
      <c r="D60" t="s">
        <v>294</v>
      </c>
      <c r="E60" t="s">
        <v>322</v>
      </c>
      <c r="F60" t="s">
        <v>323</v>
      </c>
      <c r="G60" t="s">
        <v>49</v>
      </c>
      <c r="H60" t="b">
        <v>0</v>
      </c>
      <c r="I60" t="s">
        <v>1796</v>
      </c>
      <c r="J60" t="s">
        <v>324</v>
      </c>
      <c r="K60" t="s">
        <v>325</v>
      </c>
      <c r="L60">
        <v>24200</v>
      </c>
      <c r="M60">
        <v>1941</v>
      </c>
      <c r="N60">
        <v>1</v>
      </c>
      <c r="O60">
        <v>1</v>
      </c>
      <c r="P60">
        <v>151.18</v>
      </c>
      <c r="Q60" s="7">
        <v>3845630030824</v>
      </c>
      <c r="R60">
        <v>71.5</v>
      </c>
      <c r="S60">
        <v>10.199999999999999</v>
      </c>
      <c r="T60">
        <v>30.1</v>
      </c>
      <c r="U60" s="5">
        <v>270203917</v>
      </c>
      <c r="V60" s="12">
        <f t="shared" ca="1" si="0"/>
        <v>83.62777777777778</v>
      </c>
      <c r="W60" s="3">
        <f t="shared" si="1"/>
        <v>14977</v>
      </c>
      <c r="X60" s="3">
        <f t="shared" ca="1" si="2"/>
        <v>45521</v>
      </c>
    </row>
    <row r="61" spans="1:24" x14ac:dyDescent="0.25">
      <c r="A61" s="12">
        <v>62</v>
      </c>
      <c r="B61" t="s">
        <v>272</v>
      </c>
      <c r="C61" t="s">
        <v>326</v>
      </c>
      <c r="D61" t="s">
        <v>327</v>
      </c>
      <c r="E61" t="s">
        <v>328</v>
      </c>
      <c r="F61" t="s">
        <v>329</v>
      </c>
      <c r="G61" t="s">
        <v>272</v>
      </c>
      <c r="H61" t="b">
        <v>1</v>
      </c>
      <c r="I61" t="s">
        <v>1796</v>
      </c>
      <c r="J61" t="s">
        <v>330</v>
      </c>
      <c r="K61" t="s">
        <v>331</v>
      </c>
      <c r="L61">
        <v>23700</v>
      </c>
      <c r="M61">
        <v>1961</v>
      </c>
      <c r="N61">
        <v>1</v>
      </c>
      <c r="O61">
        <v>3</v>
      </c>
      <c r="P61">
        <v>180.75</v>
      </c>
      <c r="Q61" s="7">
        <v>21427700000000</v>
      </c>
      <c r="R61">
        <v>72.7</v>
      </c>
      <c r="S61">
        <v>11.4</v>
      </c>
      <c r="T61">
        <v>46.2</v>
      </c>
      <c r="U61" s="5">
        <v>144373535</v>
      </c>
      <c r="V61" s="12">
        <f t="shared" ca="1" si="0"/>
        <v>63.62222222222222</v>
      </c>
      <c r="W61" s="3">
        <f t="shared" si="1"/>
        <v>22284</v>
      </c>
      <c r="X61" s="3">
        <f t="shared" ca="1" si="2"/>
        <v>45521</v>
      </c>
    </row>
    <row r="62" spans="1:24" x14ac:dyDescent="0.25">
      <c r="A62" s="12">
        <v>63</v>
      </c>
      <c r="B62" t="s">
        <v>38</v>
      </c>
      <c r="C62" t="s">
        <v>333</v>
      </c>
      <c r="D62" t="s">
        <v>105</v>
      </c>
      <c r="E62" t="s">
        <v>106</v>
      </c>
      <c r="F62" t="s">
        <v>247</v>
      </c>
      <c r="G62" t="s">
        <v>38</v>
      </c>
      <c r="H62" t="b">
        <v>1</v>
      </c>
      <c r="I62" t="s">
        <v>1796</v>
      </c>
      <c r="J62" t="s">
        <v>194</v>
      </c>
      <c r="K62" t="s">
        <v>334</v>
      </c>
      <c r="L62">
        <v>23500</v>
      </c>
      <c r="M62">
        <v>1964</v>
      </c>
      <c r="N62">
        <v>9</v>
      </c>
      <c r="O62">
        <v>10</v>
      </c>
      <c r="P62">
        <v>125.08</v>
      </c>
      <c r="Q62" s="7">
        <v>1119190780753</v>
      </c>
      <c r="R62">
        <v>77</v>
      </c>
      <c r="S62">
        <v>9.4</v>
      </c>
      <c r="T62">
        <v>59.2</v>
      </c>
      <c r="U62" s="5">
        <v>1397715000</v>
      </c>
      <c r="V62" s="12">
        <f t="shared" ca="1" si="0"/>
        <v>59.93611111111111</v>
      </c>
      <c r="W62" s="3">
        <f t="shared" si="1"/>
        <v>23630</v>
      </c>
      <c r="X62" s="3">
        <f t="shared" ca="1" si="2"/>
        <v>45521</v>
      </c>
    </row>
    <row r="63" spans="1:24" x14ac:dyDescent="0.25">
      <c r="A63" s="12">
        <v>64</v>
      </c>
      <c r="B63" t="s">
        <v>250</v>
      </c>
      <c r="C63" t="s">
        <v>335</v>
      </c>
      <c r="D63" t="s">
        <v>105</v>
      </c>
      <c r="E63" t="s">
        <v>336</v>
      </c>
      <c r="F63" t="s">
        <v>337</v>
      </c>
      <c r="G63" t="s">
        <v>250</v>
      </c>
      <c r="H63" t="b">
        <v>1</v>
      </c>
      <c r="I63" t="s">
        <v>1796</v>
      </c>
      <c r="J63" t="s">
        <v>338</v>
      </c>
      <c r="K63" t="s">
        <v>339</v>
      </c>
      <c r="L63">
        <v>23400</v>
      </c>
      <c r="M63">
        <v>1942</v>
      </c>
      <c r="N63">
        <v>8</v>
      </c>
      <c r="O63">
        <v>11</v>
      </c>
      <c r="P63">
        <v>125.08</v>
      </c>
      <c r="Q63" s="7">
        <v>1699876578871</v>
      </c>
      <c r="R63">
        <v>77</v>
      </c>
      <c r="S63">
        <v>9.4</v>
      </c>
      <c r="T63">
        <v>59.2</v>
      </c>
      <c r="U63" s="5">
        <v>1397715000</v>
      </c>
      <c r="V63" s="12">
        <f t="shared" ca="1" si="0"/>
        <v>82.016666666666666</v>
      </c>
      <c r="W63" s="3">
        <f t="shared" si="1"/>
        <v>15564</v>
      </c>
      <c r="X63" s="3">
        <f t="shared" ca="1" si="2"/>
        <v>45521</v>
      </c>
    </row>
    <row r="64" spans="1:24" x14ac:dyDescent="0.25">
      <c r="A64" s="12">
        <v>65</v>
      </c>
      <c r="B64" t="s">
        <v>272</v>
      </c>
      <c r="C64" t="s">
        <v>340</v>
      </c>
      <c r="D64" t="s">
        <v>341</v>
      </c>
      <c r="E64" t="s">
        <v>342</v>
      </c>
      <c r="F64" t="s">
        <v>276</v>
      </c>
      <c r="G64" t="s">
        <v>272</v>
      </c>
      <c r="H64" t="b">
        <v>0</v>
      </c>
      <c r="I64" t="s">
        <v>1797</v>
      </c>
      <c r="J64" t="s">
        <v>343</v>
      </c>
      <c r="K64" t="s">
        <v>344</v>
      </c>
      <c r="L64">
        <v>23100</v>
      </c>
      <c r="M64">
        <v>1943</v>
      </c>
      <c r="N64">
        <v>1</v>
      </c>
      <c r="O64">
        <v>1</v>
      </c>
      <c r="P64">
        <v>131.91</v>
      </c>
      <c r="Q64" s="7">
        <v>19910000000000</v>
      </c>
      <c r="R64">
        <v>80</v>
      </c>
      <c r="S64">
        <v>18.2</v>
      </c>
      <c r="T64">
        <v>34</v>
      </c>
      <c r="U64" s="5">
        <v>18952038</v>
      </c>
      <c r="V64" s="12">
        <f t="shared" ca="1" si="0"/>
        <v>81.62777777777778</v>
      </c>
      <c r="W64" s="3">
        <f t="shared" si="1"/>
        <v>15707</v>
      </c>
      <c r="X64" s="3">
        <f t="shared" ca="1" si="2"/>
        <v>45521</v>
      </c>
    </row>
    <row r="65" spans="1:24" x14ac:dyDescent="0.25">
      <c r="A65" s="12">
        <v>65</v>
      </c>
      <c r="B65" t="s">
        <v>250</v>
      </c>
      <c r="C65" t="s">
        <v>346</v>
      </c>
      <c r="D65" t="s">
        <v>294</v>
      </c>
      <c r="E65" t="s">
        <v>322</v>
      </c>
      <c r="F65" t="s">
        <v>323</v>
      </c>
      <c r="G65" t="s">
        <v>250</v>
      </c>
      <c r="H65" t="b">
        <v>0</v>
      </c>
      <c r="I65" t="s">
        <v>1796</v>
      </c>
      <c r="J65" t="s">
        <v>324</v>
      </c>
      <c r="K65" t="s">
        <v>64</v>
      </c>
      <c r="L65">
        <v>23100</v>
      </c>
      <c r="M65">
        <v>1939</v>
      </c>
      <c r="N65">
        <v>10</v>
      </c>
      <c r="O65">
        <v>2</v>
      </c>
      <c r="P65">
        <v>151.18</v>
      </c>
      <c r="Q65" s="7">
        <v>19910000000000</v>
      </c>
      <c r="R65">
        <v>71.5</v>
      </c>
      <c r="S65">
        <v>10.199999999999999</v>
      </c>
      <c r="T65">
        <v>30.1</v>
      </c>
      <c r="U65" s="5">
        <v>270203917</v>
      </c>
      <c r="V65" s="12">
        <f t="shared" ca="1" si="0"/>
        <v>84.875</v>
      </c>
      <c r="W65" s="3">
        <f t="shared" si="1"/>
        <v>14520</v>
      </c>
      <c r="X65" s="3">
        <f t="shared" ca="1" si="2"/>
        <v>45521</v>
      </c>
    </row>
    <row r="66" spans="1:24" x14ac:dyDescent="0.25">
      <c r="A66" s="12">
        <v>67</v>
      </c>
      <c r="B66" t="s">
        <v>250</v>
      </c>
      <c r="C66" t="s">
        <v>347</v>
      </c>
      <c r="D66" t="s">
        <v>226</v>
      </c>
      <c r="E66" t="s">
        <v>227</v>
      </c>
      <c r="F66" t="s">
        <v>348</v>
      </c>
      <c r="G66" t="s">
        <v>250</v>
      </c>
      <c r="H66" t="b">
        <v>1</v>
      </c>
      <c r="I66" t="s">
        <v>1796</v>
      </c>
      <c r="J66" t="s">
        <v>349</v>
      </c>
      <c r="K66" t="s">
        <v>350</v>
      </c>
      <c r="L66">
        <v>22900</v>
      </c>
      <c r="M66">
        <v>1953</v>
      </c>
      <c r="N66">
        <v>1</v>
      </c>
      <c r="O66">
        <v>1</v>
      </c>
      <c r="P66">
        <v>119.62</v>
      </c>
      <c r="Q66" s="7">
        <v>282318159745</v>
      </c>
      <c r="R66">
        <v>81.3</v>
      </c>
      <c r="S66">
        <v>25.5</v>
      </c>
      <c r="T66">
        <v>30.6</v>
      </c>
      <c r="U66" s="5">
        <v>66834405</v>
      </c>
      <c r="V66" s="12">
        <f t="shared" ref="V66:V129" ca="1" si="3">YEARFRAC(W66,X66,)</f>
        <v>71.62777777777778</v>
      </c>
      <c r="W66" s="3">
        <f t="shared" ref="W66:W129" si="4">DATE(M66,N66,O66)</f>
        <v>19360</v>
      </c>
      <c r="X66" s="3">
        <f t="shared" ref="X66:X129" ca="1" si="5">TODAY()</f>
        <v>45521</v>
      </c>
    </row>
    <row r="67" spans="1:24" x14ac:dyDescent="0.25">
      <c r="A67" s="12">
        <v>68</v>
      </c>
      <c r="B67" t="s">
        <v>351</v>
      </c>
      <c r="C67" t="s">
        <v>352</v>
      </c>
      <c r="D67" t="s">
        <v>74</v>
      </c>
      <c r="E67" t="s">
        <v>353</v>
      </c>
      <c r="F67" t="s">
        <v>354</v>
      </c>
      <c r="G67" t="s">
        <v>351</v>
      </c>
      <c r="H67" t="b">
        <v>0</v>
      </c>
      <c r="I67" t="s">
        <v>1796</v>
      </c>
      <c r="J67" t="s">
        <v>355</v>
      </c>
      <c r="K67" t="s">
        <v>356</v>
      </c>
      <c r="L67">
        <v>22600</v>
      </c>
      <c r="M67">
        <v>1941</v>
      </c>
      <c r="N67">
        <v>5</v>
      </c>
      <c r="O67">
        <v>11</v>
      </c>
      <c r="P67">
        <v>180.44</v>
      </c>
      <c r="Q67" s="7">
        <v>1119190780753</v>
      </c>
      <c r="R67">
        <v>69.400000000000006</v>
      </c>
      <c r="S67">
        <v>11.2</v>
      </c>
      <c r="T67">
        <v>49.7</v>
      </c>
      <c r="U67" s="5">
        <v>1366417754</v>
      </c>
      <c r="V67" s="12">
        <f t="shared" ca="1" si="3"/>
        <v>83.266666666666666</v>
      </c>
      <c r="W67" s="3">
        <f t="shared" si="4"/>
        <v>15107</v>
      </c>
      <c r="X67" s="3">
        <f t="shared" ca="1" si="5"/>
        <v>45521</v>
      </c>
    </row>
    <row r="68" spans="1:24" x14ac:dyDescent="0.25">
      <c r="A68" s="12">
        <v>69</v>
      </c>
      <c r="B68" t="s">
        <v>65</v>
      </c>
      <c r="C68" t="s">
        <v>357</v>
      </c>
      <c r="D68" t="s">
        <v>219</v>
      </c>
      <c r="E68" t="s">
        <v>220</v>
      </c>
      <c r="F68" t="s">
        <v>358</v>
      </c>
      <c r="G68" t="s">
        <v>65</v>
      </c>
      <c r="H68" t="b">
        <v>1</v>
      </c>
      <c r="I68" t="s">
        <v>1796</v>
      </c>
      <c r="J68" t="s">
        <v>359</v>
      </c>
      <c r="K68" t="s">
        <v>360</v>
      </c>
      <c r="L68">
        <v>22400</v>
      </c>
      <c r="M68">
        <v>1957</v>
      </c>
      <c r="N68">
        <v>8</v>
      </c>
      <c r="O68">
        <v>11</v>
      </c>
      <c r="P68">
        <v>105.48</v>
      </c>
      <c r="Q68" s="7">
        <v>2827113184696</v>
      </c>
      <c r="R68">
        <v>84.2</v>
      </c>
      <c r="S68">
        <v>11.9</v>
      </c>
      <c r="T68">
        <v>46.7</v>
      </c>
      <c r="U68" s="5">
        <v>126226568</v>
      </c>
      <c r="V68" s="12">
        <f t="shared" ca="1" si="3"/>
        <v>67.016666666666666</v>
      </c>
      <c r="W68" s="3">
        <f t="shared" si="4"/>
        <v>21043</v>
      </c>
      <c r="X68" s="3">
        <f t="shared" ca="1" si="5"/>
        <v>45521</v>
      </c>
    </row>
    <row r="69" spans="1:24" x14ac:dyDescent="0.25">
      <c r="A69" s="12">
        <v>70</v>
      </c>
      <c r="B69" t="s">
        <v>272</v>
      </c>
      <c r="C69" t="s">
        <v>361</v>
      </c>
      <c r="D69" t="s">
        <v>327</v>
      </c>
      <c r="E69" t="s">
        <v>328</v>
      </c>
      <c r="F69" t="s">
        <v>362</v>
      </c>
      <c r="G69" t="s">
        <v>272</v>
      </c>
      <c r="H69" t="b">
        <v>1</v>
      </c>
      <c r="I69" t="s">
        <v>1796</v>
      </c>
      <c r="J69" t="s">
        <v>363</v>
      </c>
      <c r="K69" t="s">
        <v>331</v>
      </c>
      <c r="L69">
        <v>22100</v>
      </c>
      <c r="M69">
        <v>1956</v>
      </c>
      <c r="N69">
        <v>5</v>
      </c>
      <c r="O69">
        <v>7</v>
      </c>
      <c r="P69">
        <v>180.75</v>
      </c>
      <c r="Q69" s="7">
        <v>2611000000000</v>
      </c>
      <c r="R69">
        <v>72.7</v>
      </c>
      <c r="S69">
        <v>11.4</v>
      </c>
      <c r="T69">
        <v>46.2</v>
      </c>
      <c r="U69" s="5">
        <v>144373535</v>
      </c>
      <c r="V69" s="12">
        <f t="shared" ca="1" si="3"/>
        <v>68.277777777777771</v>
      </c>
      <c r="W69" s="3">
        <f t="shared" si="4"/>
        <v>20582</v>
      </c>
      <c r="X69" s="3">
        <f t="shared" ca="1" si="5"/>
        <v>45521</v>
      </c>
    </row>
    <row r="70" spans="1:24" x14ac:dyDescent="0.25">
      <c r="A70" s="12">
        <v>71</v>
      </c>
      <c r="B70" t="s">
        <v>103</v>
      </c>
      <c r="C70" t="s">
        <v>364</v>
      </c>
      <c r="D70" t="s">
        <v>23</v>
      </c>
      <c r="E70" t="s">
        <v>365</v>
      </c>
      <c r="F70" t="s">
        <v>366</v>
      </c>
      <c r="G70" t="s">
        <v>103</v>
      </c>
      <c r="H70" t="b">
        <v>0</v>
      </c>
      <c r="I70" t="s">
        <v>1796</v>
      </c>
      <c r="J70" t="s">
        <v>367</v>
      </c>
      <c r="K70" t="s">
        <v>368</v>
      </c>
      <c r="L70">
        <v>22000</v>
      </c>
      <c r="M70">
        <v>1970</v>
      </c>
      <c r="N70">
        <v>9</v>
      </c>
      <c r="O70">
        <v>18</v>
      </c>
      <c r="P70">
        <v>110.05</v>
      </c>
      <c r="Q70" s="7">
        <v>5081769542380</v>
      </c>
      <c r="R70">
        <v>82.5</v>
      </c>
      <c r="S70">
        <v>24.2</v>
      </c>
      <c r="T70">
        <v>60.7</v>
      </c>
      <c r="U70" s="5">
        <v>67059887</v>
      </c>
      <c r="V70" s="12">
        <f t="shared" ca="1" si="3"/>
        <v>53.913888888888891</v>
      </c>
      <c r="W70" s="3">
        <f t="shared" si="4"/>
        <v>25829</v>
      </c>
      <c r="X70" s="3">
        <f t="shared" ca="1" si="5"/>
        <v>45521</v>
      </c>
    </row>
    <row r="71" spans="1:24" x14ac:dyDescent="0.25">
      <c r="A71" s="12">
        <v>72</v>
      </c>
      <c r="B71" t="s">
        <v>49</v>
      </c>
      <c r="C71" t="s">
        <v>369</v>
      </c>
      <c r="D71" t="s">
        <v>32</v>
      </c>
      <c r="E71" t="s">
        <v>370</v>
      </c>
      <c r="F71" t="s">
        <v>371</v>
      </c>
      <c r="G71" t="s">
        <v>49</v>
      </c>
      <c r="H71" t="b">
        <v>0</v>
      </c>
      <c r="I71" t="s">
        <v>1797</v>
      </c>
      <c r="J71" t="s">
        <v>372</v>
      </c>
      <c r="K71" t="s">
        <v>373</v>
      </c>
      <c r="L71">
        <v>21600</v>
      </c>
      <c r="M71">
        <v>1961</v>
      </c>
      <c r="N71">
        <v>12</v>
      </c>
      <c r="O71">
        <v>19</v>
      </c>
      <c r="P71">
        <v>117.24</v>
      </c>
      <c r="Q71" s="7">
        <v>1699876578871</v>
      </c>
      <c r="R71">
        <v>78.5</v>
      </c>
      <c r="S71">
        <v>9.6</v>
      </c>
      <c r="T71">
        <v>36.6</v>
      </c>
      <c r="U71" s="5">
        <v>328239523</v>
      </c>
      <c r="V71" s="12">
        <f t="shared" ca="1" si="3"/>
        <v>62.661111111111111</v>
      </c>
      <c r="W71" s="3">
        <f t="shared" si="4"/>
        <v>22634</v>
      </c>
      <c r="X71" s="3">
        <f t="shared" ca="1" si="5"/>
        <v>45521</v>
      </c>
    </row>
    <row r="72" spans="1:24" x14ac:dyDescent="0.25">
      <c r="A72" s="12">
        <v>72</v>
      </c>
      <c r="B72" t="s">
        <v>292</v>
      </c>
      <c r="C72" t="s">
        <v>374</v>
      </c>
      <c r="D72" t="s">
        <v>327</v>
      </c>
      <c r="E72" t="s">
        <v>328</v>
      </c>
      <c r="F72" t="s">
        <v>375</v>
      </c>
      <c r="G72" t="s">
        <v>292</v>
      </c>
      <c r="H72" t="b">
        <v>1</v>
      </c>
      <c r="I72" t="s">
        <v>1796</v>
      </c>
      <c r="J72" t="s">
        <v>376</v>
      </c>
      <c r="K72" t="s">
        <v>377</v>
      </c>
      <c r="L72">
        <v>21600</v>
      </c>
      <c r="M72">
        <v>1955</v>
      </c>
      <c r="N72">
        <v>8</v>
      </c>
      <c r="O72">
        <v>11</v>
      </c>
      <c r="P72">
        <v>180.75</v>
      </c>
      <c r="Q72" s="7">
        <v>2715518274227</v>
      </c>
      <c r="R72">
        <v>72.7</v>
      </c>
      <c r="S72">
        <v>11.4</v>
      </c>
      <c r="T72">
        <v>46.2</v>
      </c>
      <c r="U72" s="5">
        <v>144373535</v>
      </c>
      <c r="V72" s="12">
        <f t="shared" ca="1" si="3"/>
        <v>69.016666666666666</v>
      </c>
      <c r="W72" s="3">
        <f t="shared" si="4"/>
        <v>20312</v>
      </c>
      <c r="X72" s="3">
        <f t="shared" ca="1" si="5"/>
        <v>45521</v>
      </c>
    </row>
    <row r="73" spans="1:24" x14ac:dyDescent="0.25">
      <c r="A73" s="12">
        <v>74</v>
      </c>
      <c r="B73" t="s">
        <v>21</v>
      </c>
      <c r="C73" t="s">
        <v>378</v>
      </c>
      <c r="D73" t="s">
        <v>32</v>
      </c>
      <c r="E73" t="s">
        <v>379</v>
      </c>
      <c r="F73" t="s">
        <v>124</v>
      </c>
      <c r="G73" t="s">
        <v>21</v>
      </c>
      <c r="H73" t="b">
        <v>0</v>
      </c>
      <c r="I73" t="s">
        <v>1796</v>
      </c>
      <c r="J73" t="s">
        <v>125</v>
      </c>
      <c r="K73" t="s">
        <v>380</v>
      </c>
      <c r="L73">
        <v>21200</v>
      </c>
      <c r="M73">
        <v>1986</v>
      </c>
      <c r="N73">
        <v>9</v>
      </c>
      <c r="O73">
        <v>19</v>
      </c>
      <c r="P73">
        <v>117.24</v>
      </c>
      <c r="Q73" s="7">
        <v>21427700000000</v>
      </c>
      <c r="R73">
        <v>78.5</v>
      </c>
      <c r="S73">
        <v>9.6</v>
      </c>
      <c r="T73">
        <v>36.6</v>
      </c>
      <c r="U73" s="5">
        <v>328239523</v>
      </c>
      <c r="V73" s="12">
        <f t="shared" ca="1" si="3"/>
        <v>37.911111111111111</v>
      </c>
      <c r="W73" s="3">
        <f t="shared" si="4"/>
        <v>31674</v>
      </c>
      <c r="X73" s="3">
        <f t="shared" ca="1" si="5"/>
        <v>45521</v>
      </c>
    </row>
    <row r="74" spans="1:24" x14ac:dyDescent="0.25">
      <c r="A74" s="12">
        <v>74</v>
      </c>
      <c r="B74" t="s">
        <v>381</v>
      </c>
      <c r="C74" t="s">
        <v>382</v>
      </c>
      <c r="D74" t="s">
        <v>105</v>
      </c>
      <c r="E74" t="s">
        <v>192</v>
      </c>
      <c r="F74" t="s">
        <v>383</v>
      </c>
      <c r="G74" t="s">
        <v>381</v>
      </c>
      <c r="H74" t="b">
        <v>1</v>
      </c>
      <c r="I74" t="s">
        <v>1796</v>
      </c>
      <c r="J74" t="s">
        <v>384</v>
      </c>
      <c r="K74" t="s">
        <v>385</v>
      </c>
      <c r="L74">
        <v>21200</v>
      </c>
      <c r="M74">
        <v>1970</v>
      </c>
      <c r="N74">
        <v>10</v>
      </c>
      <c r="O74">
        <v>1</v>
      </c>
      <c r="P74">
        <v>125.08</v>
      </c>
      <c r="Q74" s="7">
        <v>1699876578871</v>
      </c>
      <c r="R74">
        <v>77</v>
      </c>
      <c r="S74">
        <v>9.4</v>
      </c>
      <c r="T74">
        <v>59.2</v>
      </c>
      <c r="U74" s="5">
        <v>1397715000</v>
      </c>
      <c r="V74" s="12">
        <f t="shared" ca="1" si="3"/>
        <v>53.87777777777778</v>
      </c>
      <c r="W74" s="3">
        <f t="shared" si="4"/>
        <v>25842</v>
      </c>
      <c r="X74" s="3">
        <f t="shared" ca="1" si="5"/>
        <v>45521</v>
      </c>
    </row>
    <row r="75" spans="1:24" x14ac:dyDescent="0.25">
      <c r="A75" s="12">
        <v>76</v>
      </c>
      <c r="B75" t="s">
        <v>38</v>
      </c>
      <c r="C75" t="s">
        <v>386</v>
      </c>
      <c r="D75" t="s">
        <v>32</v>
      </c>
      <c r="E75" t="s">
        <v>100</v>
      </c>
      <c r="F75" t="s">
        <v>387</v>
      </c>
      <c r="G75" t="s">
        <v>38</v>
      </c>
      <c r="H75" t="b">
        <v>1</v>
      </c>
      <c r="I75" t="s">
        <v>1796</v>
      </c>
      <c r="J75" t="s">
        <v>248</v>
      </c>
      <c r="K75" t="s">
        <v>388</v>
      </c>
      <c r="L75">
        <v>21100</v>
      </c>
      <c r="M75">
        <v>1963</v>
      </c>
      <c r="N75">
        <v>2</v>
      </c>
      <c r="O75">
        <v>17</v>
      </c>
      <c r="P75">
        <v>117.24</v>
      </c>
      <c r="Q75" s="7">
        <v>21427700000000</v>
      </c>
      <c r="R75">
        <v>78.5</v>
      </c>
      <c r="S75">
        <v>9.6</v>
      </c>
      <c r="T75">
        <v>36.6</v>
      </c>
      <c r="U75" s="5">
        <v>328239523</v>
      </c>
      <c r="V75" s="12">
        <f t="shared" ca="1" si="3"/>
        <v>61.5</v>
      </c>
      <c r="W75" s="3">
        <f t="shared" si="4"/>
        <v>23059</v>
      </c>
      <c r="X75" s="3">
        <f t="shared" ca="1" si="5"/>
        <v>45521</v>
      </c>
    </row>
    <row r="76" spans="1:24" x14ac:dyDescent="0.25">
      <c r="A76" s="12">
        <v>77</v>
      </c>
      <c r="B76" t="s">
        <v>21</v>
      </c>
      <c r="C76" t="s">
        <v>389</v>
      </c>
      <c r="D76" t="s">
        <v>32</v>
      </c>
      <c r="E76" t="s">
        <v>61</v>
      </c>
      <c r="F76" t="s">
        <v>390</v>
      </c>
      <c r="G76" t="s">
        <v>21</v>
      </c>
      <c r="H76" t="b">
        <v>0</v>
      </c>
      <c r="I76" t="s">
        <v>1796</v>
      </c>
      <c r="J76" t="s">
        <v>391</v>
      </c>
      <c r="K76" t="s">
        <v>392</v>
      </c>
      <c r="L76">
        <v>21000</v>
      </c>
      <c r="M76">
        <v>1933</v>
      </c>
      <c r="N76">
        <v>3</v>
      </c>
      <c r="O76">
        <v>19</v>
      </c>
      <c r="P76">
        <v>117.24</v>
      </c>
      <c r="Q76" s="7">
        <v>19910000000000</v>
      </c>
      <c r="R76">
        <v>78.5</v>
      </c>
      <c r="S76">
        <v>9.6</v>
      </c>
      <c r="T76">
        <v>36.6</v>
      </c>
      <c r="U76" s="5">
        <v>328239523</v>
      </c>
      <c r="V76" s="12">
        <f t="shared" ca="1" si="3"/>
        <v>91.411111111111111</v>
      </c>
      <c r="W76" s="3">
        <f t="shared" si="4"/>
        <v>12132</v>
      </c>
      <c r="X76" s="3">
        <f t="shared" ca="1" si="5"/>
        <v>45521</v>
      </c>
    </row>
    <row r="77" spans="1:24" x14ac:dyDescent="0.25">
      <c r="A77" s="12">
        <v>77</v>
      </c>
      <c r="B77" t="s">
        <v>250</v>
      </c>
      <c r="C77" t="s">
        <v>393</v>
      </c>
      <c r="D77" t="s">
        <v>219</v>
      </c>
      <c r="E77" t="s">
        <v>394</v>
      </c>
      <c r="F77" t="s">
        <v>395</v>
      </c>
      <c r="G77" t="s">
        <v>250</v>
      </c>
      <c r="H77" t="b">
        <v>1</v>
      </c>
      <c r="I77" t="s">
        <v>1796</v>
      </c>
      <c r="J77" t="s">
        <v>396</v>
      </c>
      <c r="K77" t="s">
        <v>397</v>
      </c>
      <c r="L77">
        <v>21000</v>
      </c>
      <c r="M77">
        <v>1945</v>
      </c>
      <c r="N77">
        <v>6</v>
      </c>
      <c r="O77">
        <v>10</v>
      </c>
      <c r="P77">
        <v>105.48</v>
      </c>
      <c r="Q77" s="7">
        <v>21427700000000</v>
      </c>
      <c r="R77">
        <v>84.2</v>
      </c>
      <c r="S77">
        <v>11.9</v>
      </c>
      <c r="T77">
        <v>46.7</v>
      </c>
      <c r="U77" s="5">
        <v>126226568</v>
      </c>
      <c r="V77" s="12">
        <f t="shared" ca="1" si="3"/>
        <v>79.186111111111117</v>
      </c>
      <c r="W77" s="3">
        <f t="shared" si="4"/>
        <v>16598</v>
      </c>
      <c r="X77" s="3">
        <f t="shared" ca="1" si="5"/>
        <v>45521</v>
      </c>
    </row>
    <row r="78" spans="1:24" x14ac:dyDescent="0.25">
      <c r="A78" s="12">
        <v>79</v>
      </c>
      <c r="B78" t="s">
        <v>272</v>
      </c>
      <c r="C78" t="s">
        <v>398</v>
      </c>
      <c r="D78" t="s">
        <v>327</v>
      </c>
      <c r="E78" t="s">
        <v>328</v>
      </c>
      <c r="F78" t="s">
        <v>399</v>
      </c>
      <c r="G78" t="s">
        <v>272</v>
      </c>
      <c r="H78" t="b">
        <v>1</v>
      </c>
      <c r="I78" t="s">
        <v>1796</v>
      </c>
      <c r="J78" t="s">
        <v>400</v>
      </c>
      <c r="K78" t="s">
        <v>401</v>
      </c>
      <c r="L78">
        <v>20900</v>
      </c>
      <c r="M78">
        <v>1965</v>
      </c>
      <c r="N78">
        <v>9</v>
      </c>
      <c r="O78">
        <v>26</v>
      </c>
      <c r="P78">
        <v>180.75</v>
      </c>
      <c r="Q78" s="7">
        <v>21427700000000</v>
      </c>
      <c r="R78">
        <v>72.7</v>
      </c>
      <c r="S78">
        <v>11.4</v>
      </c>
      <c r="T78">
        <v>46.2</v>
      </c>
      <c r="U78" s="5">
        <v>144373535</v>
      </c>
      <c r="V78" s="12">
        <f t="shared" ca="1" si="3"/>
        <v>58.891666666666666</v>
      </c>
      <c r="W78" s="3">
        <f t="shared" si="4"/>
        <v>24011</v>
      </c>
      <c r="X78" s="3">
        <f t="shared" ca="1" si="5"/>
        <v>45521</v>
      </c>
    </row>
    <row r="79" spans="1:24" x14ac:dyDescent="0.25">
      <c r="A79" s="12">
        <v>80</v>
      </c>
      <c r="B79" t="s">
        <v>292</v>
      </c>
      <c r="C79" t="s">
        <v>402</v>
      </c>
      <c r="D79" t="s">
        <v>327</v>
      </c>
      <c r="E79" t="s">
        <v>328</v>
      </c>
      <c r="F79" t="s">
        <v>403</v>
      </c>
      <c r="G79" t="s">
        <v>292</v>
      </c>
      <c r="H79" t="b">
        <v>1</v>
      </c>
      <c r="I79" t="s">
        <v>1796</v>
      </c>
      <c r="J79" t="s">
        <v>404</v>
      </c>
      <c r="K79" t="s">
        <v>405</v>
      </c>
      <c r="L79">
        <v>20500</v>
      </c>
      <c r="M79">
        <v>1950</v>
      </c>
      <c r="N79">
        <v>9</v>
      </c>
      <c r="O79">
        <v>1</v>
      </c>
      <c r="P79">
        <v>180.75</v>
      </c>
      <c r="Q79" s="7">
        <v>5081769542380</v>
      </c>
      <c r="R79">
        <v>72.7</v>
      </c>
      <c r="S79">
        <v>11.4</v>
      </c>
      <c r="T79">
        <v>46.2</v>
      </c>
      <c r="U79" s="5">
        <v>144373535</v>
      </c>
      <c r="V79" s="12">
        <f t="shared" ca="1" si="3"/>
        <v>73.961111111111109</v>
      </c>
      <c r="W79" s="3">
        <f t="shared" si="4"/>
        <v>18507</v>
      </c>
      <c r="X79" s="3">
        <f t="shared" ca="1" si="5"/>
        <v>45521</v>
      </c>
    </row>
    <row r="80" spans="1:24" x14ac:dyDescent="0.25">
      <c r="A80" s="12">
        <v>81</v>
      </c>
      <c r="B80" t="s">
        <v>351</v>
      </c>
      <c r="C80" t="s">
        <v>406</v>
      </c>
      <c r="D80" t="s">
        <v>32</v>
      </c>
      <c r="E80" t="s">
        <v>407</v>
      </c>
      <c r="F80" t="s">
        <v>408</v>
      </c>
      <c r="G80" t="s">
        <v>351</v>
      </c>
      <c r="H80" t="b">
        <v>1</v>
      </c>
      <c r="I80" t="s">
        <v>1796</v>
      </c>
      <c r="J80" t="s">
        <v>409</v>
      </c>
      <c r="K80" t="s">
        <v>304</v>
      </c>
      <c r="L80">
        <v>20200</v>
      </c>
      <c r="M80">
        <v>1938</v>
      </c>
      <c r="N80">
        <v>8</v>
      </c>
      <c r="O80">
        <v>12</v>
      </c>
      <c r="P80">
        <v>117.24</v>
      </c>
      <c r="Q80" s="7">
        <v>1699876578871</v>
      </c>
      <c r="R80">
        <v>78.5</v>
      </c>
      <c r="S80">
        <v>9.6</v>
      </c>
      <c r="T80">
        <v>36.6</v>
      </c>
      <c r="U80" s="5">
        <v>328239523</v>
      </c>
      <c r="V80" s="12">
        <f t="shared" ca="1" si="3"/>
        <v>86.013888888888886</v>
      </c>
      <c r="W80" s="3">
        <f t="shared" si="4"/>
        <v>14104</v>
      </c>
      <c r="X80" s="3">
        <f t="shared" ca="1" si="5"/>
        <v>45521</v>
      </c>
    </row>
    <row r="81" spans="1:24" x14ac:dyDescent="0.25">
      <c r="A81" s="12">
        <v>82</v>
      </c>
      <c r="B81" t="s">
        <v>272</v>
      </c>
      <c r="C81" t="s">
        <v>410</v>
      </c>
      <c r="D81" t="s">
        <v>274</v>
      </c>
      <c r="E81" t="s">
        <v>275</v>
      </c>
      <c r="F81" t="s">
        <v>276</v>
      </c>
      <c r="G81" t="s">
        <v>272</v>
      </c>
      <c r="H81" t="b">
        <v>1</v>
      </c>
      <c r="I81" t="s">
        <v>1796</v>
      </c>
      <c r="J81" t="s">
        <v>411</v>
      </c>
      <c r="K81" t="s">
        <v>412</v>
      </c>
      <c r="L81">
        <v>19600</v>
      </c>
      <c r="M81">
        <v>1961</v>
      </c>
      <c r="N81">
        <v>11</v>
      </c>
      <c r="O81">
        <v>18</v>
      </c>
      <c r="P81">
        <v>119.8</v>
      </c>
      <c r="Q81" s="7">
        <v>1699876578871</v>
      </c>
      <c r="R81">
        <v>82.7</v>
      </c>
      <c r="S81">
        <v>23</v>
      </c>
      <c r="T81">
        <v>47.4</v>
      </c>
      <c r="U81" s="5">
        <v>25766605</v>
      </c>
      <c r="V81" s="12">
        <f t="shared" ca="1" si="3"/>
        <v>62.74722222222222</v>
      </c>
      <c r="W81" s="3">
        <f t="shared" si="4"/>
        <v>22603</v>
      </c>
      <c r="X81" s="3">
        <f t="shared" ca="1" si="5"/>
        <v>45521</v>
      </c>
    </row>
    <row r="82" spans="1:24" x14ac:dyDescent="0.25">
      <c r="A82" s="12">
        <v>83</v>
      </c>
      <c r="B82" t="s">
        <v>49</v>
      </c>
      <c r="C82" t="s">
        <v>413</v>
      </c>
      <c r="D82" t="s">
        <v>32</v>
      </c>
      <c r="E82" t="s">
        <v>414</v>
      </c>
      <c r="F82" t="s">
        <v>204</v>
      </c>
      <c r="G82" t="s">
        <v>49</v>
      </c>
      <c r="H82" t="b">
        <v>1</v>
      </c>
      <c r="I82" t="s">
        <v>1796</v>
      </c>
      <c r="J82" t="s">
        <v>415</v>
      </c>
      <c r="K82" t="s">
        <v>416</v>
      </c>
      <c r="L82">
        <v>19100</v>
      </c>
      <c r="M82">
        <v>1949</v>
      </c>
      <c r="N82">
        <v>8</v>
      </c>
      <c r="O82">
        <v>8</v>
      </c>
      <c r="P82">
        <v>117.24</v>
      </c>
      <c r="Q82" s="7">
        <v>21427700000000</v>
      </c>
      <c r="R82">
        <v>78.5</v>
      </c>
      <c r="S82">
        <v>9.6</v>
      </c>
      <c r="T82">
        <v>36.6</v>
      </c>
      <c r="U82" s="5">
        <v>328239523</v>
      </c>
      <c r="V82" s="12">
        <f t="shared" ca="1" si="3"/>
        <v>75.025000000000006</v>
      </c>
      <c r="W82" s="3">
        <f t="shared" si="4"/>
        <v>18118</v>
      </c>
      <c r="X82" s="3">
        <f t="shared" ca="1" si="5"/>
        <v>45521</v>
      </c>
    </row>
    <row r="83" spans="1:24" x14ac:dyDescent="0.25">
      <c r="A83" s="12">
        <v>84</v>
      </c>
      <c r="B83" t="s">
        <v>30</v>
      </c>
      <c r="C83" t="s">
        <v>417</v>
      </c>
      <c r="D83" t="s">
        <v>105</v>
      </c>
      <c r="E83" t="s">
        <v>106</v>
      </c>
      <c r="F83" t="s">
        <v>418</v>
      </c>
      <c r="G83" t="s">
        <v>30</v>
      </c>
      <c r="H83" t="b">
        <v>1</v>
      </c>
      <c r="I83" t="s">
        <v>1796</v>
      </c>
      <c r="J83" t="s">
        <v>419</v>
      </c>
      <c r="K83" t="s">
        <v>420</v>
      </c>
      <c r="L83">
        <v>19000</v>
      </c>
      <c r="M83">
        <v>1963</v>
      </c>
      <c r="N83">
        <v>6</v>
      </c>
      <c r="O83">
        <v>1</v>
      </c>
      <c r="P83">
        <v>125.08</v>
      </c>
      <c r="Q83" s="7">
        <v>1392680589329</v>
      </c>
      <c r="R83">
        <v>77</v>
      </c>
      <c r="S83">
        <v>9.4</v>
      </c>
      <c r="T83">
        <v>59.2</v>
      </c>
      <c r="U83" s="5">
        <v>1397715000</v>
      </c>
      <c r="V83" s="12">
        <f t="shared" ca="1" si="3"/>
        <v>61.211111111111109</v>
      </c>
      <c r="W83" s="3">
        <f t="shared" si="4"/>
        <v>23163</v>
      </c>
      <c r="X83" s="3">
        <f t="shared" ca="1" si="5"/>
        <v>45521</v>
      </c>
    </row>
    <row r="84" spans="1:24" x14ac:dyDescent="0.25">
      <c r="A84" s="12">
        <v>84</v>
      </c>
      <c r="B84" t="s">
        <v>272</v>
      </c>
      <c r="C84" t="s">
        <v>421</v>
      </c>
      <c r="D84" t="s">
        <v>105</v>
      </c>
      <c r="E84" t="s">
        <v>192</v>
      </c>
      <c r="F84" t="s">
        <v>422</v>
      </c>
      <c r="G84" t="s">
        <v>272</v>
      </c>
      <c r="H84" t="b">
        <v>1</v>
      </c>
      <c r="I84" t="s">
        <v>1796</v>
      </c>
      <c r="J84" t="s">
        <v>384</v>
      </c>
      <c r="K84" t="s">
        <v>423</v>
      </c>
      <c r="L84">
        <v>19000</v>
      </c>
      <c r="M84">
        <v>1968</v>
      </c>
      <c r="N84">
        <v>3</v>
      </c>
      <c r="O84">
        <v>1</v>
      </c>
      <c r="P84">
        <v>125.08</v>
      </c>
      <c r="Q84" s="7">
        <v>21427700000000</v>
      </c>
      <c r="R84">
        <v>77</v>
      </c>
      <c r="S84">
        <v>9.4</v>
      </c>
      <c r="T84">
        <v>59.2</v>
      </c>
      <c r="U84" s="5">
        <v>1397715000</v>
      </c>
      <c r="V84" s="12">
        <f t="shared" ca="1" si="3"/>
        <v>56.461111111111109</v>
      </c>
      <c r="W84" s="3">
        <f t="shared" si="4"/>
        <v>24898</v>
      </c>
      <c r="X84" s="3">
        <f t="shared" ca="1" si="5"/>
        <v>45521</v>
      </c>
    </row>
    <row r="85" spans="1:24" x14ac:dyDescent="0.25">
      <c r="A85" s="12">
        <v>86</v>
      </c>
      <c r="B85" t="s">
        <v>103</v>
      </c>
      <c r="C85" t="s">
        <v>424</v>
      </c>
      <c r="D85" t="s">
        <v>105</v>
      </c>
      <c r="E85" t="s">
        <v>425</v>
      </c>
      <c r="F85" t="s">
        <v>426</v>
      </c>
      <c r="G85" t="s">
        <v>103</v>
      </c>
      <c r="H85" t="b">
        <v>1</v>
      </c>
      <c r="I85" t="s">
        <v>1796</v>
      </c>
      <c r="J85" t="s">
        <v>427</v>
      </c>
      <c r="K85" t="s">
        <v>428</v>
      </c>
      <c r="L85">
        <v>18900</v>
      </c>
      <c r="M85">
        <v>1965</v>
      </c>
      <c r="N85">
        <v>4</v>
      </c>
      <c r="O85">
        <v>17</v>
      </c>
      <c r="P85">
        <v>125.08</v>
      </c>
      <c r="Q85" s="7">
        <v>19910000000000</v>
      </c>
      <c r="R85">
        <v>77</v>
      </c>
      <c r="S85">
        <v>9.4</v>
      </c>
      <c r="T85">
        <v>59.2</v>
      </c>
      <c r="U85" s="5">
        <v>1397715000</v>
      </c>
      <c r="V85" s="12">
        <f t="shared" ca="1" si="3"/>
        <v>59.333333333333336</v>
      </c>
      <c r="W85" s="3">
        <f t="shared" si="4"/>
        <v>23849</v>
      </c>
      <c r="X85" s="3">
        <f t="shared" ca="1" si="5"/>
        <v>45521</v>
      </c>
    </row>
    <row r="86" spans="1:24" x14ac:dyDescent="0.25">
      <c r="A86" s="12">
        <v>88</v>
      </c>
      <c r="B86" t="s">
        <v>30</v>
      </c>
      <c r="C86" t="s">
        <v>429</v>
      </c>
      <c r="D86" t="s">
        <v>105</v>
      </c>
      <c r="E86" t="s">
        <v>192</v>
      </c>
      <c r="F86" t="s">
        <v>430</v>
      </c>
      <c r="G86" t="s">
        <v>30</v>
      </c>
      <c r="H86" t="b">
        <v>1</v>
      </c>
      <c r="I86" t="s">
        <v>1796</v>
      </c>
      <c r="J86" t="s">
        <v>384</v>
      </c>
      <c r="K86" t="s">
        <v>431</v>
      </c>
      <c r="L86">
        <v>18700</v>
      </c>
      <c r="M86">
        <v>1966</v>
      </c>
      <c r="N86">
        <v>2</v>
      </c>
      <c r="O86">
        <v>15</v>
      </c>
      <c r="P86">
        <v>125.08</v>
      </c>
      <c r="Q86" s="7">
        <v>19910000000000</v>
      </c>
      <c r="R86">
        <v>77</v>
      </c>
      <c r="S86">
        <v>9.4</v>
      </c>
      <c r="T86">
        <v>59.2</v>
      </c>
      <c r="U86" s="5">
        <v>1397715000</v>
      </c>
      <c r="V86" s="12">
        <f t="shared" ca="1" si="3"/>
        <v>58.505555555555553</v>
      </c>
      <c r="W86" s="3">
        <f t="shared" si="4"/>
        <v>24153</v>
      </c>
      <c r="X86" s="3">
        <f t="shared" ca="1" si="5"/>
        <v>45521</v>
      </c>
    </row>
    <row r="87" spans="1:24" x14ac:dyDescent="0.25">
      <c r="A87" s="12">
        <v>89</v>
      </c>
      <c r="B87" t="s">
        <v>292</v>
      </c>
      <c r="C87" t="s">
        <v>432</v>
      </c>
      <c r="D87" t="s">
        <v>32</v>
      </c>
      <c r="E87" t="s">
        <v>433</v>
      </c>
      <c r="F87" t="s">
        <v>434</v>
      </c>
      <c r="G87" t="s">
        <v>292</v>
      </c>
      <c r="H87" t="b">
        <v>1</v>
      </c>
      <c r="I87" t="s">
        <v>1796</v>
      </c>
      <c r="J87" t="s">
        <v>435</v>
      </c>
      <c r="K87" t="s">
        <v>436</v>
      </c>
      <c r="L87">
        <v>18500</v>
      </c>
      <c r="M87">
        <v>1945</v>
      </c>
      <c r="N87">
        <v>12</v>
      </c>
      <c r="O87">
        <v>11</v>
      </c>
      <c r="P87">
        <v>117.24</v>
      </c>
      <c r="Q87" s="7">
        <v>19910000000000</v>
      </c>
      <c r="R87">
        <v>78.5</v>
      </c>
      <c r="S87">
        <v>9.6</v>
      </c>
      <c r="T87">
        <v>36.6</v>
      </c>
      <c r="U87" s="5">
        <v>328239523</v>
      </c>
      <c r="V87" s="12">
        <f t="shared" ca="1" si="3"/>
        <v>78.683333333333337</v>
      </c>
      <c r="W87" s="3">
        <f t="shared" si="4"/>
        <v>16782</v>
      </c>
      <c r="X87" s="3">
        <f t="shared" ca="1" si="5"/>
        <v>45521</v>
      </c>
    </row>
    <row r="88" spans="1:24" x14ac:dyDescent="0.25">
      <c r="A88" s="12">
        <v>89</v>
      </c>
      <c r="B88" t="s">
        <v>49</v>
      </c>
      <c r="C88" t="s">
        <v>437</v>
      </c>
      <c r="D88" t="s">
        <v>32</v>
      </c>
      <c r="E88" t="s">
        <v>301</v>
      </c>
      <c r="F88" t="s">
        <v>204</v>
      </c>
      <c r="G88" t="s">
        <v>49</v>
      </c>
      <c r="H88" t="b">
        <v>1</v>
      </c>
      <c r="I88" t="s">
        <v>1796</v>
      </c>
      <c r="J88" t="s">
        <v>438</v>
      </c>
      <c r="K88" t="s">
        <v>137</v>
      </c>
      <c r="L88">
        <v>18500</v>
      </c>
      <c r="M88">
        <v>1957</v>
      </c>
      <c r="N88">
        <v>9</v>
      </c>
      <c r="O88">
        <v>11</v>
      </c>
      <c r="P88">
        <v>117.24</v>
      </c>
      <c r="Q88" s="7">
        <v>19910000000000</v>
      </c>
      <c r="R88">
        <v>78.5</v>
      </c>
      <c r="S88">
        <v>9.6</v>
      </c>
      <c r="T88">
        <v>36.6</v>
      </c>
      <c r="U88" s="5">
        <v>328239523</v>
      </c>
      <c r="V88" s="12">
        <f t="shared" ca="1" si="3"/>
        <v>66.933333333333337</v>
      </c>
      <c r="W88" s="3">
        <f t="shared" si="4"/>
        <v>21074</v>
      </c>
      <c r="X88" s="3">
        <f t="shared" ca="1" si="5"/>
        <v>45521</v>
      </c>
    </row>
    <row r="89" spans="1:24" x14ac:dyDescent="0.25">
      <c r="A89" s="12">
        <v>89</v>
      </c>
      <c r="B89" t="s">
        <v>292</v>
      </c>
      <c r="C89" t="s">
        <v>439</v>
      </c>
      <c r="D89" t="s">
        <v>327</v>
      </c>
      <c r="E89" t="s">
        <v>328</v>
      </c>
      <c r="F89" t="s">
        <v>440</v>
      </c>
      <c r="G89" t="s">
        <v>292</v>
      </c>
      <c r="H89" t="b">
        <v>1</v>
      </c>
      <c r="I89" t="s">
        <v>1796</v>
      </c>
      <c r="J89" t="s">
        <v>441</v>
      </c>
      <c r="K89" t="s">
        <v>442</v>
      </c>
      <c r="L89">
        <v>18500</v>
      </c>
      <c r="M89">
        <v>1952</v>
      </c>
      <c r="N89">
        <v>11</v>
      </c>
      <c r="O89">
        <v>9</v>
      </c>
      <c r="P89">
        <v>180.75</v>
      </c>
      <c r="Q89" s="7">
        <v>21427700000000</v>
      </c>
      <c r="R89">
        <v>72.7</v>
      </c>
      <c r="S89">
        <v>11.4</v>
      </c>
      <c r="T89">
        <v>46.2</v>
      </c>
      <c r="U89" s="5">
        <v>144373535</v>
      </c>
      <c r="V89" s="12">
        <f t="shared" ca="1" si="3"/>
        <v>71.772222222222226</v>
      </c>
      <c r="W89" s="3">
        <f t="shared" si="4"/>
        <v>19307</v>
      </c>
      <c r="X89" s="3">
        <f t="shared" ca="1" si="5"/>
        <v>45521</v>
      </c>
    </row>
    <row r="90" spans="1:24" x14ac:dyDescent="0.25">
      <c r="A90" s="12">
        <v>92</v>
      </c>
      <c r="B90" t="s">
        <v>49</v>
      </c>
      <c r="C90" t="s">
        <v>443</v>
      </c>
      <c r="D90" t="s">
        <v>32</v>
      </c>
      <c r="E90" t="s">
        <v>444</v>
      </c>
      <c r="F90" t="s">
        <v>445</v>
      </c>
      <c r="G90" t="s">
        <v>49</v>
      </c>
      <c r="H90" t="b">
        <v>1</v>
      </c>
      <c r="I90" t="s">
        <v>1796</v>
      </c>
      <c r="J90" t="s">
        <v>446</v>
      </c>
      <c r="K90" t="s">
        <v>447</v>
      </c>
      <c r="L90">
        <v>18000</v>
      </c>
      <c r="M90">
        <v>1962</v>
      </c>
      <c r="N90">
        <v>1</v>
      </c>
      <c r="O90">
        <v>17</v>
      </c>
      <c r="P90">
        <v>117.24</v>
      </c>
      <c r="Q90" s="7">
        <v>21427700000000</v>
      </c>
      <c r="R90">
        <v>78.5</v>
      </c>
      <c r="S90">
        <v>9.6</v>
      </c>
      <c r="T90">
        <v>36.6</v>
      </c>
      <c r="U90" s="5">
        <v>328239523</v>
      </c>
      <c r="V90" s="12">
        <f t="shared" ca="1" si="3"/>
        <v>62.583333333333336</v>
      </c>
      <c r="W90" s="3">
        <f t="shared" si="4"/>
        <v>22663</v>
      </c>
      <c r="X90" s="3">
        <f t="shared" ca="1" si="5"/>
        <v>45521</v>
      </c>
    </row>
    <row r="91" spans="1:24" x14ac:dyDescent="0.25">
      <c r="A91" s="12">
        <v>93</v>
      </c>
      <c r="B91" t="s">
        <v>272</v>
      </c>
      <c r="C91" t="s">
        <v>448</v>
      </c>
      <c r="D91" t="s">
        <v>226</v>
      </c>
      <c r="E91" t="s">
        <v>227</v>
      </c>
      <c r="F91" t="s">
        <v>449</v>
      </c>
      <c r="G91" t="s">
        <v>272</v>
      </c>
      <c r="H91" t="b">
        <v>0</v>
      </c>
      <c r="I91" t="s">
        <v>1796</v>
      </c>
      <c r="J91" t="s">
        <v>450</v>
      </c>
      <c r="K91" t="s">
        <v>451</v>
      </c>
      <c r="L91">
        <v>17700</v>
      </c>
      <c r="M91">
        <v>1950</v>
      </c>
      <c r="N91">
        <v>6</v>
      </c>
      <c r="O91">
        <v>15</v>
      </c>
      <c r="P91">
        <v>119.62</v>
      </c>
      <c r="Q91" s="7">
        <v>1699876578871</v>
      </c>
      <c r="R91">
        <v>81.3</v>
      </c>
      <c r="S91">
        <v>25.5</v>
      </c>
      <c r="T91">
        <v>30.6</v>
      </c>
      <c r="U91" s="5">
        <v>66834405</v>
      </c>
      <c r="V91" s="12">
        <f t="shared" ca="1" si="3"/>
        <v>74.172222222222217</v>
      </c>
      <c r="W91" s="3">
        <f t="shared" si="4"/>
        <v>18429</v>
      </c>
      <c r="X91" s="3">
        <f t="shared" ca="1" si="5"/>
        <v>45521</v>
      </c>
    </row>
    <row r="92" spans="1:24" x14ac:dyDescent="0.25">
      <c r="A92" s="12">
        <v>94</v>
      </c>
      <c r="B92" t="s">
        <v>49</v>
      </c>
      <c r="C92" t="s">
        <v>452</v>
      </c>
      <c r="D92" t="s">
        <v>32</v>
      </c>
      <c r="E92" t="s">
        <v>414</v>
      </c>
      <c r="F92" t="s">
        <v>204</v>
      </c>
      <c r="G92" t="s">
        <v>49</v>
      </c>
      <c r="H92" t="b">
        <v>1</v>
      </c>
      <c r="I92" t="s">
        <v>1796</v>
      </c>
      <c r="J92" t="s">
        <v>453</v>
      </c>
      <c r="K92" t="s">
        <v>82</v>
      </c>
      <c r="L92">
        <v>17500</v>
      </c>
      <c r="M92">
        <v>1956</v>
      </c>
      <c r="N92">
        <v>6</v>
      </c>
      <c r="O92">
        <v>11</v>
      </c>
      <c r="P92">
        <v>117.24</v>
      </c>
      <c r="Q92" s="7">
        <v>21427700000000</v>
      </c>
      <c r="R92">
        <v>78.5</v>
      </c>
      <c r="S92">
        <v>9.6</v>
      </c>
      <c r="T92">
        <v>36.6</v>
      </c>
      <c r="U92" s="5">
        <v>328239523</v>
      </c>
      <c r="V92" s="12">
        <f t="shared" ca="1" si="3"/>
        <v>68.183333333333337</v>
      </c>
      <c r="W92" s="3">
        <f t="shared" si="4"/>
        <v>20617</v>
      </c>
      <c r="X92" s="3">
        <f t="shared" ca="1" si="5"/>
        <v>45521</v>
      </c>
    </row>
    <row r="93" spans="1:24" x14ac:dyDescent="0.25">
      <c r="A93" s="12">
        <v>94</v>
      </c>
      <c r="B93" t="s">
        <v>49</v>
      </c>
      <c r="C93" t="s">
        <v>454</v>
      </c>
      <c r="D93" t="s">
        <v>32</v>
      </c>
      <c r="E93" t="s">
        <v>455</v>
      </c>
      <c r="F93" t="s">
        <v>264</v>
      </c>
      <c r="G93" t="s">
        <v>49</v>
      </c>
      <c r="H93" t="b">
        <v>1</v>
      </c>
      <c r="I93" t="s">
        <v>1796</v>
      </c>
      <c r="J93" t="s">
        <v>456</v>
      </c>
      <c r="K93" t="s">
        <v>457</v>
      </c>
      <c r="L93">
        <v>17500</v>
      </c>
      <c r="M93">
        <v>1936</v>
      </c>
      <c r="N93">
        <v>2</v>
      </c>
      <c r="O93">
        <v>16</v>
      </c>
      <c r="P93">
        <v>117.24</v>
      </c>
      <c r="Q93" s="7">
        <v>2827113184696</v>
      </c>
      <c r="R93">
        <v>78.5</v>
      </c>
      <c r="S93">
        <v>9.6</v>
      </c>
      <c r="T93">
        <v>36.6</v>
      </c>
      <c r="U93" s="5">
        <v>328239523</v>
      </c>
      <c r="V93" s="12">
        <f t="shared" ca="1" si="3"/>
        <v>88.50277777777778</v>
      </c>
      <c r="W93" s="3">
        <f t="shared" si="4"/>
        <v>13196</v>
      </c>
      <c r="X93" s="3">
        <f t="shared" ca="1" si="5"/>
        <v>45521</v>
      </c>
    </row>
    <row r="94" spans="1:24" x14ac:dyDescent="0.25">
      <c r="A94" s="12">
        <v>94</v>
      </c>
      <c r="B94" t="s">
        <v>272</v>
      </c>
      <c r="C94" t="s">
        <v>458</v>
      </c>
      <c r="D94" t="s">
        <v>74</v>
      </c>
      <c r="E94" t="s">
        <v>459</v>
      </c>
      <c r="F94" t="s">
        <v>449</v>
      </c>
      <c r="G94" t="s">
        <v>272</v>
      </c>
      <c r="H94" t="b">
        <v>0</v>
      </c>
      <c r="I94" t="s">
        <v>1797</v>
      </c>
      <c r="J94" t="s">
        <v>460</v>
      </c>
      <c r="K94" t="s">
        <v>461</v>
      </c>
      <c r="L94">
        <v>17500</v>
      </c>
      <c r="M94">
        <v>1950</v>
      </c>
      <c r="N94">
        <v>3</v>
      </c>
      <c r="O94">
        <v>20</v>
      </c>
      <c r="P94">
        <v>180.44</v>
      </c>
      <c r="Q94" s="7">
        <v>21427700000000</v>
      </c>
      <c r="R94">
        <v>69.400000000000006</v>
      </c>
      <c r="S94">
        <v>11.2</v>
      </c>
      <c r="T94">
        <v>49.7</v>
      </c>
      <c r="U94" s="5">
        <v>1366417754</v>
      </c>
      <c r="V94" s="12">
        <f t="shared" ca="1" si="3"/>
        <v>74.408333333333331</v>
      </c>
      <c r="W94" s="3">
        <f t="shared" si="4"/>
        <v>18342</v>
      </c>
      <c r="X94" s="3">
        <f t="shared" ca="1" si="5"/>
        <v>45521</v>
      </c>
    </row>
    <row r="95" spans="1:24" x14ac:dyDescent="0.25">
      <c r="A95" s="12">
        <v>97</v>
      </c>
      <c r="B95" t="s">
        <v>462</v>
      </c>
      <c r="C95" t="s">
        <v>463</v>
      </c>
      <c r="D95" t="s">
        <v>32</v>
      </c>
      <c r="E95" t="s">
        <v>464</v>
      </c>
      <c r="F95" t="s">
        <v>465</v>
      </c>
      <c r="G95" t="s">
        <v>462</v>
      </c>
      <c r="H95" t="b">
        <v>1</v>
      </c>
      <c r="I95" t="s">
        <v>1796</v>
      </c>
      <c r="J95" t="s">
        <v>466</v>
      </c>
      <c r="K95" t="s">
        <v>467</v>
      </c>
      <c r="L95">
        <v>17400</v>
      </c>
      <c r="M95">
        <v>1932</v>
      </c>
      <c r="N95">
        <v>5</v>
      </c>
      <c r="O95">
        <v>11</v>
      </c>
      <c r="P95">
        <v>117.24</v>
      </c>
      <c r="Q95" s="7">
        <v>21427700000000</v>
      </c>
      <c r="R95">
        <v>78.5</v>
      </c>
      <c r="S95">
        <v>9.6</v>
      </c>
      <c r="T95">
        <v>36.6</v>
      </c>
      <c r="U95" s="5">
        <v>328239523</v>
      </c>
      <c r="V95" s="12">
        <f t="shared" ca="1" si="3"/>
        <v>92.266666666666666</v>
      </c>
      <c r="W95" s="3">
        <f t="shared" si="4"/>
        <v>11820</v>
      </c>
      <c r="X95" s="3">
        <f t="shared" ca="1" si="5"/>
        <v>45521</v>
      </c>
    </row>
    <row r="96" spans="1:24" x14ac:dyDescent="0.25">
      <c r="A96" s="12">
        <v>97</v>
      </c>
      <c r="B96" t="s">
        <v>21</v>
      </c>
      <c r="C96" t="s">
        <v>468</v>
      </c>
      <c r="D96" t="s">
        <v>32</v>
      </c>
      <c r="E96" t="s">
        <v>469</v>
      </c>
      <c r="F96" t="s">
        <v>470</v>
      </c>
      <c r="G96" t="s">
        <v>21</v>
      </c>
      <c r="H96" t="b">
        <v>1</v>
      </c>
      <c r="I96" t="s">
        <v>1796</v>
      </c>
      <c r="J96" t="s">
        <v>471</v>
      </c>
      <c r="K96" t="s">
        <v>190</v>
      </c>
      <c r="L96">
        <v>17400</v>
      </c>
      <c r="M96">
        <v>1940</v>
      </c>
      <c r="N96">
        <v>1</v>
      </c>
      <c r="O96">
        <v>22</v>
      </c>
      <c r="P96">
        <v>117.24</v>
      </c>
      <c r="Q96" s="7">
        <v>2611000000000</v>
      </c>
      <c r="R96">
        <v>78.5</v>
      </c>
      <c r="S96">
        <v>9.6</v>
      </c>
      <c r="T96">
        <v>36.6</v>
      </c>
      <c r="U96" s="5">
        <v>328239523</v>
      </c>
      <c r="V96" s="12">
        <f t="shared" ca="1" si="3"/>
        <v>84.569444444444443</v>
      </c>
      <c r="W96" s="3">
        <f t="shared" si="4"/>
        <v>14632</v>
      </c>
      <c r="X96" s="3">
        <f t="shared" ca="1" si="5"/>
        <v>45521</v>
      </c>
    </row>
    <row r="97" spans="1:24" x14ac:dyDescent="0.25">
      <c r="A97" s="12">
        <v>99</v>
      </c>
      <c r="B97" t="s">
        <v>59</v>
      </c>
      <c r="C97" t="s">
        <v>472</v>
      </c>
      <c r="D97" t="s">
        <v>32</v>
      </c>
      <c r="E97" t="s">
        <v>61</v>
      </c>
      <c r="F97" t="s">
        <v>473</v>
      </c>
      <c r="G97" t="s">
        <v>59</v>
      </c>
      <c r="H97" t="b">
        <v>0</v>
      </c>
      <c r="I97" t="s">
        <v>1796</v>
      </c>
      <c r="J97" t="s">
        <v>474</v>
      </c>
      <c r="K97" t="s">
        <v>475</v>
      </c>
      <c r="L97">
        <v>17100</v>
      </c>
      <c r="M97">
        <v>1931</v>
      </c>
      <c r="N97">
        <v>3</v>
      </c>
      <c r="O97">
        <v>11</v>
      </c>
      <c r="P97">
        <v>117.24</v>
      </c>
      <c r="Q97" s="7">
        <v>21427700000000</v>
      </c>
      <c r="R97">
        <v>78.5</v>
      </c>
      <c r="S97">
        <v>9.6</v>
      </c>
      <c r="T97">
        <v>36.6</v>
      </c>
      <c r="U97" s="5">
        <v>328239523</v>
      </c>
      <c r="V97" s="12">
        <f t="shared" ca="1" si="3"/>
        <v>93.433333333333337</v>
      </c>
      <c r="W97" s="3">
        <f t="shared" si="4"/>
        <v>11393</v>
      </c>
      <c r="X97" s="3">
        <f t="shared" ca="1" si="5"/>
        <v>45521</v>
      </c>
    </row>
    <row r="98" spans="1:24" x14ac:dyDescent="0.25">
      <c r="A98" s="12">
        <v>100</v>
      </c>
      <c r="B98" t="s">
        <v>49</v>
      </c>
      <c r="C98" t="s">
        <v>476</v>
      </c>
      <c r="D98" t="s">
        <v>170</v>
      </c>
      <c r="E98" t="s">
        <v>477</v>
      </c>
      <c r="F98" t="s">
        <v>478</v>
      </c>
      <c r="G98" t="s">
        <v>49</v>
      </c>
      <c r="H98" t="b">
        <v>0</v>
      </c>
      <c r="I98" t="s">
        <v>1797</v>
      </c>
      <c r="J98" t="s">
        <v>479</v>
      </c>
      <c r="K98" t="s">
        <v>480</v>
      </c>
      <c r="L98">
        <v>16700</v>
      </c>
      <c r="M98">
        <v>1953</v>
      </c>
      <c r="N98">
        <v>1</v>
      </c>
      <c r="O98">
        <v>1</v>
      </c>
      <c r="P98">
        <v>99.55</v>
      </c>
      <c r="Q98" s="7">
        <v>21427700000000</v>
      </c>
      <c r="R98">
        <v>83.6</v>
      </c>
      <c r="S98">
        <v>10.1</v>
      </c>
      <c r="T98">
        <v>28.8</v>
      </c>
      <c r="U98" s="5">
        <v>8574832</v>
      </c>
      <c r="V98" s="12">
        <f t="shared" ca="1" si="3"/>
        <v>71.62777777777778</v>
      </c>
      <c r="W98" s="3">
        <f t="shared" si="4"/>
        <v>19360</v>
      </c>
      <c r="X98" s="3">
        <f t="shared" ca="1" si="5"/>
        <v>45521</v>
      </c>
    </row>
    <row r="99" spans="1:24" x14ac:dyDescent="0.25">
      <c r="A99" s="12">
        <v>101</v>
      </c>
      <c r="B99" t="s">
        <v>21</v>
      </c>
      <c r="C99" t="s">
        <v>481</v>
      </c>
      <c r="D99" t="s">
        <v>158</v>
      </c>
      <c r="E99" t="s">
        <v>482</v>
      </c>
      <c r="F99" t="s">
        <v>483</v>
      </c>
      <c r="G99" t="s">
        <v>21</v>
      </c>
      <c r="H99" t="b">
        <v>0</v>
      </c>
      <c r="I99" t="s">
        <v>1796</v>
      </c>
      <c r="J99" t="s">
        <v>484</v>
      </c>
      <c r="K99" t="s">
        <v>485</v>
      </c>
      <c r="L99">
        <v>16500</v>
      </c>
      <c r="M99">
        <v>1951</v>
      </c>
      <c r="N99">
        <v>1</v>
      </c>
      <c r="O99">
        <v>1</v>
      </c>
      <c r="P99">
        <v>112.85</v>
      </c>
      <c r="Q99" s="7">
        <v>21427700000000</v>
      </c>
      <c r="R99">
        <v>80.900000000000006</v>
      </c>
      <c r="S99">
        <v>11.5</v>
      </c>
      <c r="T99">
        <v>48.8</v>
      </c>
      <c r="U99" s="5">
        <v>83132799</v>
      </c>
      <c r="V99" s="12">
        <f t="shared" ca="1" si="3"/>
        <v>73.62777777777778</v>
      </c>
      <c r="W99" s="3">
        <f t="shared" si="4"/>
        <v>18629</v>
      </c>
      <c r="X99" s="3">
        <f t="shared" ca="1" si="5"/>
        <v>45521</v>
      </c>
    </row>
    <row r="100" spans="1:24" x14ac:dyDescent="0.25">
      <c r="A100" s="12">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7">
        <v>703082435360</v>
      </c>
      <c r="R100">
        <v>79</v>
      </c>
      <c r="S100">
        <v>14.9</v>
      </c>
      <c r="T100">
        <v>46.1</v>
      </c>
      <c r="U100" s="5">
        <v>10669709</v>
      </c>
      <c r="V100" s="12">
        <f t="shared" ca="1" si="3"/>
        <v>57.119444444444447</v>
      </c>
      <c r="W100" s="3">
        <f t="shared" si="4"/>
        <v>24657</v>
      </c>
      <c r="X100" s="3">
        <f t="shared" ca="1" si="5"/>
        <v>45521</v>
      </c>
    </row>
    <row r="101" spans="1:24" x14ac:dyDescent="0.25">
      <c r="A101" s="12">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7">
        <v>3845630030824</v>
      </c>
      <c r="R101">
        <v>77</v>
      </c>
      <c r="S101">
        <v>9.4</v>
      </c>
      <c r="T101">
        <v>59.2</v>
      </c>
      <c r="U101" s="5">
        <v>1397715000</v>
      </c>
      <c r="V101" s="12">
        <f t="shared" ca="1" si="3"/>
        <v>73.62777777777778</v>
      </c>
      <c r="W101" s="3">
        <f t="shared" si="4"/>
        <v>18629</v>
      </c>
      <c r="X101" s="3">
        <f t="shared" ca="1" si="5"/>
        <v>45521</v>
      </c>
    </row>
    <row r="102" spans="1:24" x14ac:dyDescent="0.25">
      <c r="A102" s="1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7">
        <v>246489245495</v>
      </c>
      <c r="R102">
        <v>82.5</v>
      </c>
      <c r="S102">
        <v>27.9</v>
      </c>
      <c r="T102">
        <v>49.1</v>
      </c>
      <c r="U102" s="5">
        <v>10285453</v>
      </c>
      <c r="V102" s="12">
        <f t="shared" ca="1" si="3"/>
        <v>76.86944444444444</v>
      </c>
      <c r="W102" s="3">
        <f t="shared" si="4"/>
        <v>17444</v>
      </c>
      <c r="X102" s="3">
        <f t="shared" ca="1" si="5"/>
        <v>45521</v>
      </c>
    </row>
    <row r="103" spans="1:24" x14ac:dyDescent="0.25">
      <c r="A103" s="12">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7">
        <v>246489245495</v>
      </c>
      <c r="R103">
        <v>78.5</v>
      </c>
      <c r="S103">
        <v>9.6</v>
      </c>
      <c r="T103">
        <v>36.6</v>
      </c>
      <c r="U103" s="5">
        <v>328239523</v>
      </c>
      <c r="V103" s="12">
        <f t="shared" ca="1" si="3"/>
        <v>69.305555555555557</v>
      </c>
      <c r="W103" s="3">
        <f t="shared" si="4"/>
        <v>20206</v>
      </c>
      <c r="X103" s="3">
        <f t="shared" ca="1" si="5"/>
        <v>45521</v>
      </c>
    </row>
    <row r="104" spans="1:24" x14ac:dyDescent="0.25">
      <c r="A104" s="12">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7">
        <v>19910000000000</v>
      </c>
      <c r="R104">
        <v>83.6</v>
      </c>
      <c r="S104">
        <v>10.1</v>
      </c>
      <c r="T104">
        <v>28.8</v>
      </c>
      <c r="U104" s="5">
        <v>8574832</v>
      </c>
      <c r="V104" s="12">
        <f t="shared" ca="1" si="3"/>
        <v>56.413888888888891</v>
      </c>
      <c r="W104" s="3">
        <f t="shared" si="4"/>
        <v>24915</v>
      </c>
      <c r="X104" s="3">
        <f t="shared" ca="1" si="5"/>
        <v>45521</v>
      </c>
    </row>
    <row r="105" spans="1:24" x14ac:dyDescent="0.25">
      <c r="A105" s="12">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7">
        <v>530832908738</v>
      </c>
      <c r="R105">
        <v>77</v>
      </c>
      <c r="S105">
        <v>9.4</v>
      </c>
      <c r="T105">
        <v>59.2</v>
      </c>
      <c r="U105" s="5">
        <v>1397715000</v>
      </c>
      <c r="V105" s="12">
        <f t="shared" ca="1" si="3"/>
        <v>68.577777777777783</v>
      </c>
      <c r="W105" s="3">
        <f t="shared" si="4"/>
        <v>20473</v>
      </c>
      <c r="X105" s="3">
        <f t="shared" ca="1" si="5"/>
        <v>45521</v>
      </c>
    </row>
    <row r="106" spans="1:24" x14ac:dyDescent="0.25">
      <c r="A106" s="12">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7">
        <v>21427700000000</v>
      </c>
      <c r="R106">
        <v>83.6</v>
      </c>
      <c r="S106">
        <v>10.1</v>
      </c>
      <c r="T106">
        <v>28.8</v>
      </c>
      <c r="U106" s="5">
        <v>8574832</v>
      </c>
      <c r="V106" s="12">
        <f t="shared" ca="1" si="3"/>
        <v>84.974999999999994</v>
      </c>
      <c r="W106" s="3">
        <f t="shared" si="4"/>
        <v>14483</v>
      </c>
      <c r="X106" s="3">
        <f t="shared" ca="1" si="5"/>
        <v>45521</v>
      </c>
    </row>
    <row r="107" spans="1:24" x14ac:dyDescent="0.25">
      <c r="A107" s="12">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7">
        <v>703082435360</v>
      </c>
      <c r="R107">
        <v>69.400000000000006</v>
      </c>
      <c r="S107">
        <v>11.2</v>
      </c>
      <c r="T107">
        <v>49.7</v>
      </c>
      <c r="U107" s="5">
        <v>1366417754</v>
      </c>
      <c r="V107" s="12">
        <f t="shared" ca="1" si="3"/>
        <v>68.87777777777778</v>
      </c>
      <c r="W107" s="3">
        <f t="shared" si="4"/>
        <v>20363</v>
      </c>
      <c r="X107" s="3">
        <f t="shared" ca="1" si="5"/>
        <v>45521</v>
      </c>
    </row>
    <row r="108" spans="1:24" x14ac:dyDescent="0.25">
      <c r="A108" s="12">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7">
        <v>19910000000000</v>
      </c>
      <c r="R108">
        <v>78.5</v>
      </c>
      <c r="S108">
        <v>9.6</v>
      </c>
      <c r="T108">
        <v>36.6</v>
      </c>
      <c r="U108" s="5">
        <v>328239523</v>
      </c>
      <c r="V108" s="12">
        <f t="shared" ca="1" si="3"/>
        <v>46.43611111111111</v>
      </c>
      <c r="W108" s="3">
        <f t="shared" si="4"/>
        <v>28559</v>
      </c>
      <c r="X108" s="3">
        <f t="shared" ca="1" si="5"/>
        <v>45521</v>
      </c>
    </row>
    <row r="109" spans="1:24" x14ac:dyDescent="0.25">
      <c r="A109" s="12">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7">
        <v>703082435360</v>
      </c>
      <c r="R109">
        <v>69.400000000000006</v>
      </c>
      <c r="S109">
        <v>11.2</v>
      </c>
      <c r="T109">
        <v>49.7</v>
      </c>
      <c r="U109" s="5">
        <v>1366417754</v>
      </c>
      <c r="V109" s="12">
        <f t="shared" ca="1" si="3"/>
        <v>69.62777777777778</v>
      </c>
      <c r="W109" s="3">
        <f t="shared" si="4"/>
        <v>20090</v>
      </c>
      <c r="X109" s="3">
        <f t="shared" ca="1" si="5"/>
        <v>45521</v>
      </c>
    </row>
    <row r="110" spans="1:24" x14ac:dyDescent="0.25">
      <c r="A110" s="12">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7">
        <v>2611000000000</v>
      </c>
      <c r="R110">
        <v>77</v>
      </c>
      <c r="S110">
        <v>9.4</v>
      </c>
      <c r="T110">
        <v>59.2</v>
      </c>
      <c r="U110" s="5">
        <v>1397715000</v>
      </c>
      <c r="V110" s="12">
        <f t="shared" ca="1" si="3"/>
        <v>57.62777777777778</v>
      </c>
      <c r="W110" s="3">
        <f t="shared" si="4"/>
        <v>24473</v>
      </c>
      <c r="X110" s="3">
        <f t="shared" ca="1" si="5"/>
        <v>45521</v>
      </c>
    </row>
    <row r="111" spans="1:24" x14ac:dyDescent="0.25">
      <c r="A111" s="12">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7">
        <v>21427700000000</v>
      </c>
      <c r="R111">
        <v>76.900000000000006</v>
      </c>
      <c r="S111">
        <v>14.9</v>
      </c>
      <c r="T111">
        <v>29.5</v>
      </c>
      <c r="U111" s="5">
        <v>69625582</v>
      </c>
      <c r="V111" s="12">
        <f t="shared" ca="1" si="3"/>
        <v>85.327777777777783</v>
      </c>
      <c r="W111" s="3">
        <f t="shared" si="4"/>
        <v>14354</v>
      </c>
      <c r="X111" s="3">
        <f t="shared" ca="1" si="5"/>
        <v>45521</v>
      </c>
    </row>
    <row r="112" spans="1:24" x14ac:dyDescent="0.25">
      <c r="A112" s="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7">
        <v>2611000000000</v>
      </c>
      <c r="R112">
        <v>78.5</v>
      </c>
      <c r="S112">
        <v>9.6</v>
      </c>
      <c r="T112">
        <v>36.6</v>
      </c>
      <c r="U112" s="5">
        <v>328239523</v>
      </c>
      <c r="V112" s="12">
        <f t="shared" ca="1" si="3"/>
        <v>82.761111111111106</v>
      </c>
      <c r="W112" s="3">
        <f t="shared" si="4"/>
        <v>15293</v>
      </c>
      <c r="X112" s="3">
        <f t="shared" ca="1" si="5"/>
        <v>45521</v>
      </c>
    </row>
    <row r="113" spans="1:24" x14ac:dyDescent="0.25">
      <c r="A113" s="12">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7">
        <v>19910000000000</v>
      </c>
      <c r="R113">
        <v>76.900000000000006</v>
      </c>
      <c r="S113">
        <v>14.9</v>
      </c>
      <c r="T113">
        <v>29.5</v>
      </c>
      <c r="U113" s="5">
        <v>69625582</v>
      </c>
      <c r="V113" s="12">
        <f t="shared" ca="1" si="3"/>
        <v>80.291666666666671</v>
      </c>
      <c r="W113" s="3">
        <f t="shared" si="4"/>
        <v>16194</v>
      </c>
      <c r="X113" s="3">
        <f t="shared" ca="1" si="5"/>
        <v>45521</v>
      </c>
    </row>
    <row r="114" spans="1:24" x14ac:dyDescent="0.25">
      <c r="A114" s="12">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7">
        <v>543649976166</v>
      </c>
      <c r="R114">
        <v>81.3</v>
      </c>
      <c r="S114">
        <v>25.5</v>
      </c>
      <c r="T114">
        <v>30.6</v>
      </c>
      <c r="U114" s="5">
        <v>66834405</v>
      </c>
      <c r="V114" s="12">
        <f t="shared" ca="1" si="3"/>
        <v>70.13055555555556</v>
      </c>
      <c r="W114" s="3">
        <f t="shared" si="4"/>
        <v>19905</v>
      </c>
      <c r="X114" s="3">
        <f t="shared" ca="1" si="5"/>
        <v>45521</v>
      </c>
    </row>
    <row r="115" spans="1:24" x14ac:dyDescent="0.25">
      <c r="A115" s="12">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7">
        <v>21427700000000</v>
      </c>
      <c r="R115">
        <v>77</v>
      </c>
      <c r="S115">
        <v>9.4</v>
      </c>
      <c r="T115">
        <v>59.2</v>
      </c>
      <c r="U115" s="5">
        <v>1397715000</v>
      </c>
      <c r="V115" s="12">
        <f t="shared" ca="1" si="3"/>
        <v>62.236111111111114</v>
      </c>
      <c r="W115" s="3">
        <f t="shared" si="4"/>
        <v>22788</v>
      </c>
      <c r="X115" s="3">
        <f t="shared" ca="1" si="5"/>
        <v>45521</v>
      </c>
    </row>
    <row r="116" spans="1:24" x14ac:dyDescent="0.25">
      <c r="A116" s="12">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7">
        <v>543649976166</v>
      </c>
      <c r="R116">
        <v>77</v>
      </c>
      <c r="S116">
        <v>9.4</v>
      </c>
      <c r="T116">
        <v>59.2</v>
      </c>
      <c r="U116" s="5">
        <v>1397715000</v>
      </c>
      <c r="V116" s="12">
        <f t="shared" ca="1" si="3"/>
        <v>60.461111111111109</v>
      </c>
      <c r="W116" s="3">
        <f t="shared" si="4"/>
        <v>23437</v>
      </c>
      <c r="X116" s="3">
        <f t="shared" ca="1" si="5"/>
        <v>45521</v>
      </c>
    </row>
    <row r="117" spans="1:24" x14ac:dyDescent="0.25">
      <c r="A117" s="12">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7">
        <v>2827113184696</v>
      </c>
      <c r="R117">
        <v>83.1</v>
      </c>
      <c r="S117">
        <v>13.1</v>
      </c>
      <c r="T117">
        <v>21</v>
      </c>
      <c r="U117" s="5">
        <v>5703569</v>
      </c>
      <c r="V117" s="12">
        <f t="shared" ca="1" si="3"/>
        <v>97.138888888888886</v>
      </c>
      <c r="W117" s="3">
        <f t="shared" si="4"/>
        <v>10040</v>
      </c>
      <c r="X117" s="3">
        <f t="shared" ca="1" si="5"/>
        <v>45521</v>
      </c>
    </row>
    <row r="118" spans="1:24" x14ac:dyDescent="0.25">
      <c r="A118" s="12">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7">
        <v>19910000000000</v>
      </c>
      <c r="R118">
        <v>69.400000000000006</v>
      </c>
      <c r="S118">
        <v>11.2</v>
      </c>
      <c r="T118">
        <v>49.7</v>
      </c>
      <c r="U118" s="5">
        <v>1366417754</v>
      </c>
      <c r="V118" s="12">
        <f t="shared" ca="1" si="3"/>
        <v>57.174999999999997</v>
      </c>
      <c r="W118" s="3">
        <f t="shared" si="4"/>
        <v>24637</v>
      </c>
      <c r="X118" s="3">
        <f t="shared" ca="1" si="5"/>
        <v>45521</v>
      </c>
    </row>
    <row r="119" spans="1:24" x14ac:dyDescent="0.25">
      <c r="A119" s="12">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7">
        <v>19910000000000</v>
      </c>
      <c r="R119">
        <v>54.3</v>
      </c>
      <c r="S119">
        <v>1.5</v>
      </c>
      <c r="T119">
        <v>34.799999999999997</v>
      </c>
      <c r="U119" s="5">
        <v>200963599</v>
      </c>
      <c r="V119" s="12">
        <f t="shared" ca="1" si="3"/>
        <v>67.352777777777774</v>
      </c>
      <c r="W119" s="3">
        <f t="shared" si="4"/>
        <v>20920</v>
      </c>
      <c r="X119" s="3">
        <f t="shared" ca="1" si="5"/>
        <v>45521</v>
      </c>
    </row>
    <row r="120" spans="1:24" x14ac:dyDescent="0.25">
      <c r="A120" s="12">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7">
        <v>372062527489</v>
      </c>
      <c r="R120">
        <v>81.3</v>
      </c>
      <c r="S120">
        <v>25.5</v>
      </c>
      <c r="T120">
        <v>30.6</v>
      </c>
      <c r="U120" s="5">
        <v>66834405</v>
      </c>
      <c r="V120" s="12">
        <f t="shared" ca="1" si="3"/>
        <v>68.875</v>
      </c>
      <c r="W120" s="3">
        <f t="shared" si="4"/>
        <v>20364</v>
      </c>
      <c r="X120" s="3">
        <f t="shared" ca="1" si="5"/>
        <v>45521</v>
      </c>
    </row>
    <row r="121" spans="1:24" x14ac:dyDescent="0.25">
      <c r="A121" s="12">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7">
        <v>2611000000000</v>
      </c>
      <c r="R121">
        <v>77</v>
      </c>
      <c r="S121">
        <v>9.4</v>
      </c>
      <c r="T121">
        <v>59.2</v>
      </c>
      <c r="U121" s="5">
        <v>1397715000</v>
      </c>
      <c r="V121" s="12">
        <f t="shared" ca="1" si="3"/>
        <v>58.961111111111109</v>
      </c>
      <c r="W121" s="3">
        <f t="shared" si="4"/>
        <v>23986</v>
      </c>
      <c r="X121" s="3">
        <f t="shared" ca="1" si="5"/>
        <v>45521</v>
      </c>
    </row>
    <row r="122" spans="1:24" x14ac:dyDescent="0.25">
      <c r="A122" s="1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7">
        <v>448120428859</v>
      </c>
      <c r="R122">
        <v>81.3</v>
      </c>
      <c r="S122">
        <v>25.5</v>
      </c>
      <c r="T122">
        <v>30.6</v>
      </c>
      <c r="U122" s="5">
        <v>66834405</v>
      </c>
      <c r="V122" s="12">
        <f t="shared" ca="1" si="3"/>
        <v>79.544444444444451</v>
      </c>
      <c r="W122" s="3">
        <f t="shared" si="4"/>
        <v>16469</v>
      </c>
      <c r="X122" s="3">
        <f t="shared" ca="1" si="5"/>
        <v>45521</v>
      </c>
    </row>
    <row r="123" spans="1:24" x14ac:dyDescent="0.25">
      <c r="A123" s="12">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7">
        <v>2827113184696</v>
      </c>
      <c r="R123">
        <v>78.5</v>
      </c>
      <c r="S123">
        <v>9.6</v>
      </c>
      <c r="T123">
        <v>36.6</v>
      </c>
      <c r="U123" s="5">
        <v>328239523</v>
      </c>
      <c r="V123" s="12">
        <f t="shared" ca="1" si="3"/>
        <v>77.458333333333329</v>
      </c>
      <c r="W123" s="3">
        <f t="shared" si="4"/>
        <v>17228</v>
      </c>
      <c r="X123" s="3">
        <f t="shared" ca="1" si="5"/>
        <v>45521</v>
      </c>
    </row>
    <row r="124" spans="1:24" x14ac:dyDescent="0.25">
      <c r="A124" s="12">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7">
        <v>19910000000000</v>
      </c>
      <c r="R124">
        <v>78.5</v>
      </c>
      <c r="S124">
        <v>9.6</v>
      </c>
      <c r="T124">
        <v>36.6</v>
      </c>
      <c r="U124" s="5">
        <v>328239523</v>
      </c>
      <c r="V124" s="12">
        <f t="shared" ca="1" si="3"/>
        <v>48.480555555555554</v>
      </c>
      <c r="W124" s="3">
        <f t="shared" si="4"/>
        <v>27814</v>
      </c>
      <c r="X124" s="3">
        <f t="shared" ca="1" si="5"/>
        <v>45521</v>
      </c>
    </row>
    <row r="125" spans="1:24" x14ac:dyDescent="0.25">
      <c r="A125" s="12">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7">
        <v>2827113184696</v>
      </c>
      <c r="R125">
        <v>78.5</v>
      </c>
      <c r="S125">
        <v>9.6</v>
      </c>
      <c r="T125">
        <v>36.6</v>
      </c>
      <c r="U125" s="5">
        <v>328239523</v>
      </c>
      <c r="V125" s="12">
        <f t="shared" ca="1" si="3"/>
        <v>81.844444444444449</v>
      </c>
      <c r="W125" s="3">
        <f t="shared" si="4"/>
        <v>15627</v>
      </c>
      <c r="X125" s="3">
        <f t="shared" ca="1" si="5"/>
        <v>45521</v>
      </c>
    </row>
    <row r="126" spans="1:24" x14ac:dyDescent="0.25">
      <c r="A126" s="12">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7">
        <v>21427700000000</v>
      </c>
      <c r="R126">
        <v>78.5</v>
      </c>
      <c r="S126">
        <v>9.6</v>
      </c>
      <c r="T126">
        <v>36.6</v>
      </c>
      <c r="U126" s="5">
        <v>328239523</v>
      </c>
      <c r="V126" s="12">
        <f t="shared" ca="1" si="3"/>
        <v>82.05</v>
      </c>
      <c r="W126" s="3">
        <f t="shared" si="4"/>
        <v>15551</v>
      </c>
      <c r="X126" s="3">
        <f t="shared" ca="1" si="5"/>
        <v>45521</v>
      </c>
    </row>
    <row r="127" spans="1:24" x14ac:dyDescent="0.25">
      <c r="A127" s="12">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7">
        <v>21427700000000</v>
      </c>
      <c r="R127">
        <v>77</v>
      </c>
      <c r="S127">
        <v>9.4</v>
      </c>
      <c r="T127">
        <v>59.2</v>
      </c>
      <c r="U127" s="5">
        <v>1397715000</v>
      </c>
      <c r="V127" s="12">
        <f t="shared" ca="1" si="3"/>
        <v>61.636111111111113</v>
      </c>
      <c r="W127" s="3">
        <f t="shared" si="4"/>
        <v>23008</v>
      </c>
      <c r="X127" s="3">
        <f t="shared" ca="1" si="5"/>
        <v>45521</v>
      </c>
    </row>
    <row r="128" spans="1:24" x14ac:dyDescent="0.25">
      <c r="A128" s="12">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7">
        <v>21427700000000</v>
      </c>
      <c r="R128">
        <v>82.7</v>
      </c>
      <c r="S128">
        <v>23</v>
      </c>
      <c r="T128">
        <v>47.4</v>
      </c>
      <c r="U128" s="5">
        <v>25766605</v>
      </c>
      <c r="V128" s="12">
        <f t="shared" ca="1" si="3"/>
        <v>91.455555555555549</v>
      </c>
      <c r="W128" s="3">
        <f t="shared" si="4"/>
        <v>12116</v>
      </c>
      <c r="X128" s="3">
        <f t="shared" ca="1" si="5"/>
        <v>45521</v>
      </c>
    </row>
    <row r="129" spans="1:24" x14ac:dyDescent="0.25">
      <c r="A129" s="12">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7">
        <v>21427700000000</v>
      </c>
      <c r="R129">
        <v>69.400000000000006</v>
      </c>
      <c r="S129">
        <v>11.2</v>
      </c>
      <c r="T129">
        <v>49.7</v>
      </c>
      <c r="U129" s="5">
        <v>1366417754</v>
      </c>
      <c r="V129" s="12">
        <f t="shared" ca="1" si="3"/>
        <v>65.422222222222217</v>
      </c>
      <c r="W129" s="3">
        <f t="shared" si="4"/>
        <v>21624</v>
      </c>
      <c r="X129" s="3">
        <f t="shared" ca="1" si="5"/>
        <v>45521</v>
      </c>
    </row>
    <row r="130" spans="1:24" x14ac:dyDescent="0.25">
      <c r="A130" s="12">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7">
        <v>19910000000000</v>
      </c>
      <c r="R130">
        <v>78.5</v>
      </c>
      <c r="S130">
        <v>9.6</v>
      </c>
      <c r="T130">
        <v>36.6</v>
      </c>
      <c r="U130" s="5">
        <v>328239523</v>
      </c>
      <c r="V130" s="12">
        <f t="shared" ref="V130:V193" ca="1" si="6">YEARFRAC(W130,X130,)</f>
        <v>77.05</v>
      </c>
      <c r="W130" s="3">
        <f t="shared" ref="W130:W193" si="7">DATE(M130,N130,O130)</f>
        <v>17377</v>
      </c>
      <c r="X130" s="3">
        <f t="shared" ref="X130:X193" ca="1" si="8">TODAY()</f>
        <v>45521</v>
      </c>
    </row>
    <row r="131" spans="1:24" x14ac:dyDescent="0.25">
      <c r="A131" s="12">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7">
        <v>1392680589329</v>
      </c>
      <c r="R131">
        <v>81.3</v>
      </c>
      <c r="S131">
        <v>25.5</v>
      </c>
      <c r="T131">
        <v>30.6</v>
      </c>
      <c r="U131" s="5">
        <v>66834405</v>
      </c>
      <c r="V131" s="12">
        <f t="shared" ca="1" si="6"/>
        <v>60.322222222222223</v>
      </c>
      <c r="W131" s="3">
        <f t="shared" si="7"/>
        <v>23488</v>
      </c>
      <c r="X131" s="3">
        <f t="shared" ca="1" si="8"/>
        <v>45521</v>
      </c>
    </row>
    <row r="132" spans="1:24" x14ac:dyDescent="0.25">
      <c r="A132" s="1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7">
        <v>2611000000000</v>
      </c>
      <c r="R132">
        <v>76.900000000000006</v>
      </c>
      <c r="S132">
        <v>14.9</v>
      </c>
      <c r="T132">
        <v>29.5</v>
      </c>
      <c r="U132" s="5">
        <v>69625582</v>
      </c>
      <c r="V132" s="12">
        <f t="shared" ca="1" si="6"/>
        <v>59.097222222222221</v>
      </c>
      <c r="W132" s="3">
        <f t="shared" si="7"/>
        <v>23935</v>
      </c>
      <c r="X132" s="3">
        <f t="shared" ca="1" si="8"/>
        <v>45521</v>
      </c>
    </row>
    <row r="133" spans="1:24" x14ac:dyDescent="0.25">
      <c r="A133" s="12">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7">
        <v>21427700000000</v>
      </c>
      <c r="R133">
        <v>77</v>
      </c>
      <c r="S133">
        <v>9.4</v>
      </c>
      <c r="T133">
        <v>59.2</v>
      </c>
      <c r="U133" s="5">
        <v>1397715000</v>
      </c>
      <c r="V133" s="12">
        <f t="shared" ca="1" si="6"/>
        <v>51.544444444444444</v>
      </c>
      <c r="W133" s="3">
        <f t="shared" si="7"/>
        <v>26696</v>
      </c>
      <c r="X133" s="3">
        <f t="shared" ca="1" si="8"/>
        <v>45521</v>
      </c>
    </row>
    <row r="134" spans="1:24" x14ac:dyDescent="0.25">
      <c r="A134" s="12">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7">
        <v>2827113184696</v>
      </c>
      <c r="R134">
        <v>77</v>
      </c>
      <c r="S134">
        <v>9.4</v>
      </c>
      <c r="T134">
        <v>59.2</v>
      </c>
      <c r="U134" s="5">
        <v>1397715000</v>
      </c>
      <c r="V134" s="12">
        <f t="shared" ca="1" si="6"/>
        <v>70.858333333333334</v>
      </c>
      <c r="W134" s="3">
        <f t="shared" si="7"/>
        <v>19640</v>
      </c>
      <c r="X134" s="3">
        <f t="shared" ca="1" si="8"/>
        <v>45521</v>
      </c>
    </row>
    <row r="135" spans="1:24" x14ac:dyDescent="0.25">
      <c r="A135" s="12">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7">
        <v>543649976166</v>
      </c>
      <c r="R135">
        <v>78.5</v>
      </c>
      <c r="S135">
        <v>9.6</v>
      </c>
      <c r="T135">
        <v>36.6</v>
      </c>
      <c r="U135" s="5">
        <v>328239523</v>
      </c>
      <c r="V135" s="12">
        <f t="shared" ca="1" si="6"/>
        <v>74.080555555555549</v>
      </c>
      <c r="W135" s="3">
        <f t="shared" si="7"/>
        <v>18462</v>
      </c>
      <c r="X135" s="3">
        <f t="shared" ca="1" si="8"/>
        <v>45521</v>
      </c>
    </row>
    <row r="136" spans="1:24" x14ac:dyDescent="0.25">
      <c r="A136" s="12">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7">
        <v>19910000000000</v>
      </c>
      <c r="R136">
        <v>78.5</v>
      </c>
      <c r="S136">
        <v>9.6</v>
      </c>
      <c r="T136">
        <v>36.6</v>
      </c>
      <c r="U136" s="5">
        <v>328239523</v>
      </c>
      <c r="V136" s="12">
        <f t="shared" ca="1" si="6"/>
        <v>60.780555555555559</v>
      </c>
      <c r="W136" s="3">
        <f t="shared" si="7"/>
        <v>23321</v>
      </c>
      <c r="X136" s="3">
        <f t="shared" ca="1" si="8"/>
        <v>45521</v>
      </c>
    </row>
    <row r="137" spans="1:24" x14ac:dyDescent="0.25">
      <c r="A137" s="12">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7">
        <v>19910000000000</v>
      </c>
      <c r="R137">
        <v>78.5</v>
      </c>
      <c r="S137">
        <v>9.6</v>
      </c>
      <c r="T137">
        <v>36.6</v>
      </c>
      <c r="U137" s="5">
        <v>328239523</v>
      </c>
      <c r="V137" s="12">
        <f t="shared" ca="1" si="6"/>
        <v>84.269444444444446</v>
      </c>
      <c r="W137" s="3">
        <f t="shared" si="7"/>
        <v>14741</v>
      </c>
      <c r="X137" s="3">
        <f t="shared" ca="1" si="8"/>
        <v>45521</v>
      </c>
    </row>
    <row r="138" spans="1:24" x14ac:dyDescent="0.25">
      <c r="A138" s="12">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7">
        <v>21427700000000</v>
      </c>
      <c r="R138">
        <v>77.8</v>
      </c>
      <c r="S138">
        <v>0.1</v>
      </c>
      <c r="T138">
        <v>15.9</v>
      </c>
      <c r="U138" s="5">
        <v>9770529</v>
      </c>
      <c r="V138" s="12">
        <f t="shared" ca="1" si="6"/>
        <v>39.852777777777774</v>
      </c>
      <c r="W138" s="3">
        <f t="shared" si="7"/>
        <v>30965</v>
      </c>
      <c r="X138" s="3">
        <f t="shared" ca="1" si="8"/>
        <v>45521</v>
      </c>
    </row>
    <row r="139" spans="1:24" x14ac:dyDescent="0.25">
      <c r="A139" s="12">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7">
        <v>21427700000000</v>
      </c>
      <c r="R139">
        <v>80.900000000000006</v>
      </c>
      <c r="S139">
        <v>11.5</v>
      </c>
      <c r="T139">
        <v>48.8</v>
      </c>
      <c r="U139" s="5">
        <v>83132799</v>
      </c>
      <c r="V139" s="12">
        <f t="shared" ca="1" si="6"/>
        <v>74.50277777777778</v>
      </c>
      <c r="W139" s="3">
        <f t="shared" si="7"/>
        <v>18310</v>
      </c>
      <c r="X139" s="3">
        <f t="shared" ca="1" si="8"/>
        <v>45521</v>
      </c>
    </row>
    <row r="140" spans="1:24" x14ac:dyDescent="0.25">
      <c r="A140" s="12">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7">
        <v>21427700000000</v>
      </c>
      <c r="R140">
        <v>80.900000000000006</v>
      </c>
      <c r="S140">
        <v>11.5</v>
      </c>
      <c r="T140">
        <v>48.8</v>
      </c>
      <c r="U140" s="5">
        <v>83132799</v>
      </c>
      <c r="V140" s="12">
        <f t="shared" ca="1" si="6"/>
        <v>74.50277777777778</v>
      </c>
      <c r="W140" s="3">
        <f t="shared" si="7"/>
        <v>18310</v>
      </c>
      <c r="X140" s="3">
        <f t="shared" ca="1" si="8"/>
        <v>45521</v>
      </c>
    </row>
    <row r="141" spans="1:24" x14ac:dyDescent="0.25">
      <c r="A141" s="12">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7">
        <v>421142267938</v>
      </c>
      <c r="R141">
        <v>77</v>
      </c>
      <c r="S141">
        <v>9.4</v>
      </c>
      <c r="T141">
        <v>59.2</v>
      </c>
      <c r="U141" s="5">
        <v>1397715000</v>
      </c>
      <c r="V141" s="12">
        <f t="shared" ca="1" si="6"/>
        <v>60.62777777777778</v>
      </c>
      <c r="W141" s="3">
        <f t="shared" si="7"/>
        <v>23377</v>
      </c>
      <c r="X141" s="3">
        <f t="shared" ca="1" si="8"/>
        <v>45521</v>
      </c>
    </row>
    <row r="142" spans="1:24" x14ac:dyDescent="0.25">
      <c r="A142" s="1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7">
        <v>3845630030824</v>
      </c>
      <c r="R142">
        <v>78.5</v>
      </c>
      <c r="S142">
        <v>9.6</v>
      </c>
      <c r="T142">
        <v>36.6</v>
      </c>
      <c r="U142" s="5">
        <v>328239523</v>
      </c>
      <c r="V142" s="12">
        <f t="shared" ca="1" si="6"/>
        <v>52.072222222222223</v>
      </c>
      <c r="W142" s="3">
        <f t="shared" si="7"/>
        <v>26501</v>
      </c>
      <c r="X142" s="3">
        <f t="shared" ca="1" si="8"/>
        <v>45521</v>
      </c>
    </row>
    <row r="143" spans="1:24" x14ac:dyDescent="0.25">
      <c r="A143" s="12">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7">
        <v>3845630030824</v>
      </c>
      <c r="R143">
        <v>78.5</v>
      </c>
      <c r="S143">
        <v>9.6</v>
      </c>
      <c r="T143">
        <v>36.6</v>
      </c>
      <c r="U143" s="5">
        <v>328239523</v>
      </c>
      <c r="V143" s="12">
        <f t="shared" ca="1" si="6"/>
        <v>75.88055555555556</v>
      </c>
      <c r="W143" s="3">
        <f t="shared" si="7"/>
        <v>17806</v>
      </c>
      <c r="X143" s="3">
        <f t="shared" ca="1" si="8"/>
        <v>45521</v>
      </c>
    </row>
    <row r="144" spans="1:24" x14ac:dyDescent="0.25">
      <c r="A144" s="12">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7">
        <v>19910000000000</v>
      </c>
      <c r="R144">
        <v>82.8</v>
      </c>
      <c r="S144">
        <v>23.1</v>
      </c>
      <c r="T144">
        <v>25.3</v>
      </c>
      <c r="U144" s="5">
        <v>9053300</v>
      </c>
      <c r="V144" s="12">
        <f t="shared" ca="1" si="6"/>
        <v>70.941666666666663</v>
      </c>
      <c r="W144" s="3">
        <f t="shared" si="7"/>
        <v>19610</v>
      </c>
      <c r="X144" s="3">
        <f t="shared" ca="1" si="8"/>
        <v>45521</v>
      </c>
    </row>
    <row r="145" spans="1:24" x14ac:dyDescent="0.25">
      <c r="A145" s="12">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7">
        <v>21427700000000</v>
      </c>
      <c r="R145">
        <v>82.7</v>
      </c>
      <c r="S145">
        <v>23</v>
      </c>
      <c r="T145">
        <v>47.4</v>
      </c>
      <c r="U145" s="5">
        <v>25766605</v>
      </c>
      <c r="V145" s="12">
        <f t="shared" ca="1" si="6"/>
        <v>64.349999999999994</v>
      </c>
      <c r="W145" s="3">
        <f t="shared" si="7"/>
        <v>22017</v>
      </c>
      <c r="X145" s="3">
        <f t="shared" ca="1" si="8"/>
        <v>45521</v>
      </c>
    </row>
    <row r="146" spans="1:24" x14ac:dyDescent="0.25">
      <c r="A146" s="12">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7">
        <v>21427700000000</v>
      </c>
      <c r="R146">
        <v>83.6</v>
      </c>
      <c r="S146">
        <v>10.1</v>
      </c>
      <c r="T146">
        <v>28.8</v>
      </c>
      <c r="U146" s="5">
        <v>8574832</v>
      </c>
      <c r="V146" s="12">
        <f t="shared" ca="1" si="6"/>
        <v>59.288888888888891</v>
      </c>
      <c r="W146" s="3">
        <f t="shared" si="7"/>
        <v>23865</v>
      </c>
      <c r="X146" s="3">
        <f t="shared" ca="1" si="8"/>
        <v>45521</v>
      </c>
    </row>
    <row r="147" spans="1:24" x14ac:dyDescent="0.25">
      <c r="A147" s="12">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7">
        <v>395098666122</v>
      </c>
      <c r="R147">
        <v>82.9</v>
      </c>
      <c r="S147">
        <v>24.3</v>
      </c>
      <c r="T147">
        <v>59.1</v>
      </c>
      <c r="U147" s="5">
        <v>60297396</v>
      </c>
      <c r="V147" s="12">
        <f t="shared" ca="1" si="6"/>
        <v>90.1</v>
      </c>
      <c r="W147" s="3">
        <f t="shared" si="7"/>
        <v>12611</v>
      </c>
      <c r="X147" s="3">
        <f t="shared" ca="1" si="8"/>
        <v>45521</v>
      </c>
    </row>
    <row r="148" spans="1:24" x14ac:dyDescent="0.25">
      <c r="A148" s="12">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7">
        <v>1392680589329</v>
      </c>
      <c r="R148">
        <v>63.9</v>
      </c>
      <c r="S148">
        <v>27.5</v>
      </c>
      <c r="T148">
        <v>29.2</v>
      </c>
      <c r="U148" s="5">
        <v>58558270</v>
      </c>
      <c r="V148" s="12">
        <f t="shared" ca="1" si="6"/>
        <v>74.211111111111109</v>
      </c>
      <c r="W148" s="3">
        <f t="shared" si="7"/>
        <v>18415</v>
      </c>
      <c r="X148" s="3">
        <f t="shared" ca="1" si="8"/>
        <v>45521</v>
      </c>
    </row>
    <row r="149" spans="1:24" x14ac:dyDescent="0.25">
      <c r="A149" s="12">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7">
        <v>703082435360</v>
      </c>
      <c r="R149">
        <v>77</v>
      </c>
      <c r="S149">
        <v>9.4</v>
      </c>
      <c r="T149">
        <v>59.2</v>
      </c>
      <c r="U149" s="5">
        <v>1397715000</v>
      </c>
      <c r="V149" s="12">
        <f t="shared" ca="1" si="6"/>
        <v>52.62777777777778</v>
      </c>
      <c r="W149" s="3">
        <f t="shared" si="7"/>
        <v>26299</v>
      </c>
      <c r="X149" s="3">
        <f t="shared" ca="1" si="8"/>
        <v>45521</v>
      </c>
    </row>
    <row r="150" spans="1:24" x14ac:dyDescent="0.25">
      <c r="A150" s="12">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7">
        <v>2001244392042</v>
      </c>
      <c r="R150">
        <v>78.5</v>
      </c>
      <c r="S150">
        <v>9.6</v>
      </c>
      <c r="T150">
        <v>36.6</v>
      </c>
      <c r="U150" s="5">
        <v>328239523</v>
      </c>
      <c r="V150" s="12">
        <f t="shared" ca="1" si="6"/>
        <v>84.636111111111106</v>
      </c>
      <c r="W150" s="3">
        <f t="shared" si="7"/>
        <v>14607</v>
      </c>
      <c r="X150" s="3">
        <f t="shared" ca="1" si="8"/>
        <v>45521</v>
      </c>
    </row>
    <row r="151" spans="1:24" x14ac:dyDescent="0.25">
      <c r="A151" s="12">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7">
        <v>351431649241</v>
      </c>
      <c r="R151">
        <v>78.5</v>
      </c>
      <c r="S151">
        <v>9.6</v>
      </c>
      <c r="T151">
        <v>36.6</v>
      </c>
      <c r="U151" s="5">
        <v>328239523</v>
      </c>
      <c r="V151" s="12">
        <f t="shared" ca="1" si="6"/>
        <v>87.166666666666671</v>
      </c>
      <c r="W151" s="3">
        <f t="shared" si="7"/>
        <v>13683</v>
      </c>
      <c r="X151" s="3">
        <f t="shared" ca="1" si="8"/>
        <v>45521</v>
      </c>
    </row>
    <row r="152" spans="1:24" x14ac:dyDescent="0.25">
      <c r="A152" s="1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7">
        <v>19910000000000</v>
      </c>
      <c r="R152">
        <v>75</v>
      </c>
      <c r="S152">
        <v>13.1</v>
      </c>
      <c r="T152">
        <v>55.1</v>
      </c>
      <c r="U152" s="5">
        <v>126014024</v>
      </c>
      <c r="V152" s="12">
        <f t="shared" ca="1" si="6"/>
        <v>68.827777777777783</v>
      </c>
      <c r="W152" s="3">
        <f t="shared" si="7"/>
        <v>20381</v>
      </c>
      <c r="X152" s="3">
        <f t="shared" ca="1" si="8"/>
        <v>45521</v>
      </c>
    </row>
    <row r="153" spans="1:24" x14ac:dyDescent="0.25">
      <c r="A153" s="12">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7">
        <v>21427700000000</v>
      </c>
      <c r="R153">
        <v>78.5</v>
      </c>
      <c r="S153">
        <v>9.6</v>
      </c>
      <c r="T153">
        <v>36.6</v>
      </c>
      <c r="U153" s="5">
        <v>328239523</v>
      </c>
      <c r="V153" s="12">
        <f t="shared" ca="1" si="6"/>
        <v>95.033333333333331</v>
      </c>
      <c r="W153" s="3">
        <f t="shared" si="7"/>
        <v>10810</v>
      </c>
      <c r="X153" s="3">
        <f t="shared" ca="1" si="8"/>
        <v>45521</v>
      </c>
    </row>
    <row r="154" spans="1:24" x14ac:dyDescent="0.25">
      <c r="A154" s="12">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7">
        <v>21427700000000</v>
      </c>
      <c r="R154">
        <v>78.5</v>
      </c>
      <c r="S154">
        <v>9.6</v>
      </c>
      <c r="T154">
        <v>36.6</v>
      </c>
      <c r="U154" s="5">
        <v>328239523</v>
      </c>
      <c r="V154" s="12">
        <f t="shared" ca="1" si="6"/>
        <v>83.2</v>
      </c>
      <c r="W154" s="3">
        <f t="shared" si="7"/>
        <v>15132</v>
      </c>
      <c r="X154" s="3">
        <f t="shared" ca="1" si="8"/>
        <v>45521</v>
      </c>
    </row>
    <row r="155" spans="1:24" x14ac:dyDescent="0.25">
      <c r="A155" s="12">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7">
        <v>1258286717125</v>
      </c>
      <c r="R155">
        <v>75.7</v>
      </c>
      <c r="S155">
        <v>14.2</v>
      </c>
      <c r="T155">
        <v>65.099999999999994</v>
      </c>
      <c r="U155" s="5">
        <v>212559417</v>
      </c>
      <c r="V155" s="12">
        <f t="shared" ca="1" si="6"/>
        <v>74.62777777777778</v>
      </c>
      <c r="W155" s="3">
        <f t="shared" si="7"/>
        <v>18264</v>
      </c>
      <c r="X155" s="3">
        <f t="shared" ca="1" si="8"/>
        <v>45521</v>
      </c>
    </row>
    <row r="156" spans="1:24" x14ac:dyDescent="0.25">
      <c r="A156" s="12">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7">
        <v>21427700000000</v>
      </c>
      <c r="R156">
        <v>72.7</v>
      </c>
      <c r="S156">
        <v>11.4</v>
      </c>
      <c r="T156">
        <v>46.2</v>
      </c>
      <c r="U156" s="5">
        <v>144373535</v>
      </c>
      <c r="V156" s="12">
        <f t="shared" ca="1" si="6"/>
        <v>58.430555555555557</v>
      </c>
      <c r="W156" s="3">
        <f t="shared" si="7"/>
        <v>24178</v>
      </c>
      <c r="X156" s="3">
        <f t="shared" ca="1" si="8"/>
        <v>45521</v>
      </c>
    </row>
    <row r="157" spans="1:24" x14ac:dyDescent="0.25">
      <c r="A157" s="12">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7">
        <v>21427700000000</v>
      </c>
      <c r="R157">
        <v>77</v>
      </c>
      <c r="S157">
        <v>9.4</v>
      </c>
      <c r="T157">
        <v>59.2</v>
      </c>
      <c r="U157" s="5">
        <v>1397715000</v>
      </c>
      <c r="V157" s="12">
        <f t="shared" ca="1" si="6"/>
        <v>40.62777777777778</v>
      </c>
      <c r="W157" s="3">
        <f t="shared" si="7"/>
        <v>30682</v>
      </c>
      <c r="X157" s="3">
        <f t="shared" ca="1" si="8"/>
        <v>45521</v>
      </c>
    </row>
    <row r="158" spans="1:24" x14ac:dyDescent="0.25">
      <c r="A158" s="12">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7">
        <v>1839758040766</v>
      </c>
      <c r="R158">
        <v>77.8</v>
      </c>
      <c r="S158">
        <v>0.1</v>
      </c>
      <c r="T158">
        <v>15.9</v>
      </c>
      <c r="U158" s="5">
        <v>9770529</v>
      </c>
      <c r="V158" s="12">
        <f t="shared" ca="1" si="6"/>
        <v>46.93611111111111</v>
      </c>
      <c r="W158" s="3">
        <f t="shared" si="7"/>
        <v>28378</v>
      </c>
      <c r="X158" s="3">
        <f t="shared" ca="1" si="8"/>
        <v>45521</v>
      </c>
    </row>
    <row r="159" spans="1:24" x14ac:dyDescent="0.25">
      <c r="A159" s="12">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7">
        <v>1699876578871</v>
      </c>
      <c r="R159">
        <v>78.5</v>
      </c>
      <c r="S159">
        <v>9.6</v>
      </c>
      <c r="T159">
        <v>36.6</v>
      </c>
      <c r="U159" s="5">
        <v>328239523</v>
      </c>
      <c r="V159" s="12">
        <f t="shared" ca="1" si="6"/>
        <v>71.716666666666669</v>
      </c>
      <c r="W159" s="3">
        <f t="shared" si="7"/>
        <v>19327</v>
      </c>
      <c r="X159" s="3">
        <f t="shared" ca="1" si="8"/>
        <v>45521</v>
      </c>
    </row>
    <row r="160" spans="1:24" x14ac:dyDescent="0.25">
      <c r="A160" s="12">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7">
        <v>19910000000000</v>
      </c>
      <c r="R160">
        <v>82.7</v>
      </c>
      <c r="S160">
        <v>23</v>
      </c>
      <c r="T160">
        <v>47.4</v>
      </c>
      <c r="U160" s="5">
        <v>25766605</v>
      </c>
      <c r="V160" s="12">
        <f t="shared" ca="1" si="6"/>
        <v>44.75</v>
      </c>
      <c r="W160" s="3">
        <f t="shared" si="7"/>
        <v>29176</v>
      </c>
      <c r="X160" s="3">
        <f t="shared" ca="1" si="8"/>
        <v>45521</v>
      </c>
    </row>
    <row r="161" spans="1:24" x14ac:dyDescent="0.25">
      <c r="A161" s="12">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7">
        <v>421142267938</v>
      </c>
      <c r="R161">
        <v>78.5</v>
      </c>
      <c r="S161">
        <v>9.6</v>
      </c>
      <c r="T161">
        <v>36.6</v>
      </c>
      <c r="U161" s="5">
        <v>328239523</v>
      </c>
      <c r="V161" s="12">
        <f t="shared" ca="1" si="6"/>
        <v>61.994444444444447</v>
      </c>
      <c r="W161" s="3">
        <f t="shared" si="7"/>
        <v>22877</v>
      </c>
      <c r="X161" s="3">
        <f t="shared" ca="1" si="8"/>
        <v>45521</v>
      </c>
    </row>
    <row r="162" spans="1:24" x14ac:dyDescent="0.25">
      <c r="A162" s="1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7">
        <v>21427700000000</v>
      </c>
      <c r="R162">
        <v>78.5</v>
      </c>
      <c r="S162">
        <v>9.6</v>
      </c>
      <c r="T162">
        <v>36.6</v>
      </c>
      <c r="U162" s="5">
        <v>328239523</v>
      </c>
      <c r="V162" s="12">
        <f t="shared" ca="1" si="6"/>
        <v>83.905555555555551</v>
      </c>
      <c r="W162" s="3">
        <f t="shared" si="7"/>
        <v>14875</v>
      </c>
      <c r="X162" s="3">
        <f t="shared" ca="1" si="8"/>
        <v>45521</v>
      </c>
    </row>
    <row r="163" spans="1:24" x14ac:dyDescent="0.25">
      <c r="A163" s="12">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7">
        <v>1392680589329</v>
      </c>
      <c r="R163">
        <v>78.5</v>
      </c>
      <c r="S163">
        <v>9.6</v>
      </c>
      <c r="T163">
        <v>36.6</v>
      </c>
      <c r="U163" s="5">
        <v>328239523</v>
      </c>
      <c r="V163" s="12">
        <f t="shared" ca="1" si="6"/>
        <v>65.45</v>
      </c>
      <c r="W163" s="3">
        <f t="shared" si="7"/>
        <v>21614</v>
      </c>
      <c r="X163" s="3">
        <f t="shared" ca="1" si="8"/>
        <v>45521</v>
      </c>
    </row>
    <row r="164" spans="1:24" x14ac:dyDescent="0.25">
      <c r="A164" s="12">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7">
        <v>21427700000000</v>
      </c>
      <c r="R164">
        <v>72.7</v>
      </c>
      <c r="S164">
        <v>11.4</v>
      </c>
      <c r="T164">
        <v>46.2</v>
      </c>
      <c r="U164" s="5">
        <v>144373535</v>
      </c>
      <c r="V164" s="12">
        <f t="shared" ca="1" si="6"/>
        <v>75.844444444444449</v>
      </c>
      <c r="W164" s="3">
        <f t="shared" si="7"/>
        <v>17819</v>
      </c>
      <c r="X164" s="3">
        <f t="shared" ca="1" si="8"/>
        <v>45521</v>
      </c>
    </row>
    <row r="165" spans="1:24" x14ac:dyDescent="0.25">
      <c r="A165" s="12">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7">
        <v>21427700000000</v>
      </c>
      <c r="R165">
        <v>83.1</v>
      </c>
      <c r="S165">
        <v>13.1</v>
      </c>
      <c r="T165">
        <v>21</v>
      </c>
      <c r="U165" s="5">
        <v>5703569</v>
      </c>
      <c r="V165" s="12">
        <f t="shared" ca="1" si="6"/>
        <v>42.411111111111111</v>
      </c>
      <c r="W165" s="3">
        <f t="shared" si="7"/>
        <v>30029</v>
      </c>
      <c r="X165" s="3">
        <f t="shared" ca="1" si="8"/>
        <v>45521</v>
      </c>
    </row>
    <row r="166" spans="1:24" x14ac:dyDescent="0.25">
      <c r="A166" s="12">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7">
        <v>21427700000000</v>
      </c>
      <c r="R166">
        <v>80.900000000000006</v>
      </c>
      <c r="S166">
        <v>11.5</v>
      </c>
      <c r="T166">
        <v>48.8</v>
      </c>
      <c r="U166" s="5">
        <v>83132799</v>
      </c>
      <c r="V166" s="12">
        <f t="shared" ca="1" si="6"/>
        <v>59.827777777777776</v>
      </c>
      <c r="W166" s="3">
        <f t="shared" si="7"/>
        <v>23669</v>
      </c>
      <c r="X166" s="3">
        <f t="shared" ca="1" si="8"/>
        <v>45521</v>
      </c>
    </row>
    <row r="167" spans="1:24" x14ac:dyDescent="0.25">
      <c r="A167" s="12">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7">
        <v>1699876578871</v>
      </c>
      <c r="R167">
        <v>78.5</v>
      </c>
      <c r="S167">
        <v>9.6</v>
      </c>
      <c r="T167">
        <v>36.6</v>
      </c>
      <c r="U167" s="5">
        <v>328239523</v>
      </c>
      <c r="V167" s="12">
        <f t="shared" ca="1" si="6"/>
        <v>75.525000000000006</v>
      </c>
      <c r="W167" s="3">
        <f t="shared" si="7"/>
        <v>17937</v>
      </c>
      <c r="X167" s="3">
        <f t="shared" ca="1" si="8"/>
        <v>45521</v>
      </c>
    </row>
    <row r="168" spans="1:24" x14ac:dyDescent="0.25">
      <c r="A168" s="12">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7">
        <v>372062527489</v>
      </c>
      <c r="R168">
        <v>82.7</v>
      </c>
      <c r="S168">
        <v>23</v>
      </c>
      <c r="T168">
        <v>47.4</v>
      </c>
      <c r="U168" s="5">
        <v>25766605</v>
      </c>
      <c r="V168" s="12">
        <f t="shared" ca="1" si="6"/>
        <v>44.666666666666664</v>
      </c>
      <c r="W168" s="3">
        <f t="shared" si="7"/>
        <v>29206</v>
      </c>
      <c r="X168" s="3">
        <f t="shared" ca="1" si="8"/>
        <v>45521</v>
      </c>
    </row>
    <row r="169" spans="1:24" x14ac:dyDescent="0.25">
      <c r="A169" s="12">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7">
        <v>3845630030824</v>
      </c>
      <c r="R169">
        <v>76</v>
      </c>
      <c r="S169">
        <v>12</v>
      </c>
      <c r="T169">
        <v>38.700000000000003</v>
      </c>
      <c r="U169" s="5">
        <v>32447385</v>
      </c>
      <c r="V169" s="12">
        <f t="shared" ca="1" si="6"/>
        <v>83.013888888888886</v>
      </c>
      <c r="W169" s="3">
        <f t="shared" si="7"/>
        <v>15200</v>
      </c>
      <c r="X169" s="3">
        <f t="shared" ca="1" si="8"/>
        <v>45521</v>
      </c>
    </row>
    <row r="170" spans="1:24" x14ac:dyDescent="0.25">
      <c r="A170" s="12">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7">
        <v>21427700000000</v>
      </c>
      <c r="R170">
        <v>77</v>
      </c>
      <c r="S170">
        <v>9.4</v>
      </c>
      <c r="T170">
        <v>59.2</v>
      </c>
      <c r="U170" s="5">
        <v>1397715000</v>
      </c>
      <c r="V170" s="12">
        <f t="shared" ca="1" si="6"/>
        <v>60.62777777777778</v>
      </c>
      <c r="W170" s="3">
        <f t="shared" si="7"/>
        <v>23377</v>
      </c>
      <c r="X170" s="3">
        <f t="shared" ca="1" si="8"/>
        <v>45521</v>
      </c>
    </row>
    <row r="171" spans="1:24" x14ac:dyDescent="0.25">
      <c r="A171" s="12">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7">
        <v>1392680589329</v>
      </c>
      <c r="R171">
        <v>78.5</v>
      </c>
      <c r="S171">
        <v>9.6</v>
      </c>
      <c r="T171">
        <v>36.6</v>
      </c>
      <c r="U171" s="5">
        <v>328239523</v>
      </c>
      <c r="V171" s="12">
        <f t="shared" ca="1" si="6"/>
        <v>86.441666666666663</v>
      </c>
      <c r="W171" s="3">
        <f t="shared" si="7"/>
        <v>13947</v>
      </c>
      <c r="X171" s="3">
        <f t="shared" ca="1" si="8"/>
        <v>45521</v>
      </c>
    </row>
    <row r="172" spans="1:24" x14ac:dyDescent="0.25">
      <c r="A172" s="1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7">
        <v>364701517788</v>
      </c>
      <c r="R172">
        <v>77</v>
      </c>
      <c r="S172">
        <v>9.4</v>
      </c>
      <c r="T172">
        <v>59.2</v>
      </c>
      <c r="U172" s="5">
        <v>1397715000</v>
      </c>
      <c r="V172" s="12">
        <f t="shared" ca="1" si="6"/>
        <v>76.211111111111109</v>
      </c>
      <c r="W172" s="3">
        <f t="shared" si="7"/>
        <v>17685</v>
      </c>
      <c r="X172" s="3">
        <f t="shared" ca="1" si="8"/>
        <v>45521</v>
      </c>
    </row>
    <row r="173" spans="1:24" x14ac:dyDescent="0.25">
      <c r="A173" s="12">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7">
        <v>19910000000000</v>
      </c>
      <c r="R173">
        <v>77.8</v>
      </c>
      <c r="S173">
        <v>0.1</v>
      </c>
      <c r="T173">
        <v>15.9</v>
      </c>
      <c r="U173" s="5">
        <v>9770529</v>
      </c>
      <c r="V173" s="12">
        <f t="shared" ca="1" si="6"/>
        <v>75.602777777777774</v>
      </c>
      <c r="W173" s="3">
        <f t="shared" si="7"/>
        <v>17908</v>
      </c>
      <c r="X173" s="3">
        <f t="shared" ca="1" si="8"/>
        <v>45521</v>
      </c>
    </row>
    <row r="174" spans="1:24" x14ac:dyDescent="0.25">
      <c r="A174" s="12">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7">
        <v>21427700000000</v>
      </c>
      <c r="R174">
        <v>83.6</v>
      </c>
      <c r="S174">
        <v>10.1</v>
      </c>
      <c r="T174">
        <v>28.8</v>
      </c>
      <c r="U174" s="5">
        <v>8574832</v>
      </c>
      <c r="V174" s="12">
        <f t="shared" ca="1" si="6"/>
        <v>81.55</v>
      </c>
      <c r="W174" s="3">
        <f t="shared" si="7"/>
        <v>15735</v>
      </c>
      <c r="X174" s="3">
        <f t="shared" ca="1" si="8"/>
        <v>45521</v>
      </c>
    </row>
    <row r="175" spans="1:24" x14ac:dyDescent="0.25">
      <c r="A175" s="12">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7">
        <v>19910000000000</v>
      </c>
      <c r="R175">
        <v>82.5</v>
      </c>
      <c r="S175">
        <v>24.2</v>
      </c>
      <c r="T175">
        <v>60.7</v>
      </c>
      <c r="U175" s="5">
        <v>67059887</v>
      </c>
      <c r="V175" s="12">
        <f t="shared" ca="1" si="6"/>
        <v>53.019444444444446</v>
      </c>
      <c r="W175" s="3">
        <f t="shared" si="7"/>
        <v>26155</v>
      </c>
      <c r="X175" s="3">
        <f t="shared" ca="1" si="8"/>
        <v>45521</v>
      </c>
    </row>
    <row r="176" spans="1:24" x14ac:dyDescent="0.25">
      <c r="A176" s="12">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7">
        <v>421142267938</v>
      </c>
      <c r="R176">
        <v>82.5</v>
      </c>
      <c r="S176">
        <v>24.2</v>
      </c>
      <c r="T176">
        <v>60.7</v>
      </c>
      <c r="U176" s="5">
        <v>67059887</v>
      </c>
      <c r="V176" s="12">
        <f t="shared" ca="1" si="6"/>
        <v>54.455555555555556</v>
      </c>
      <c r="W176" s="3">
        <f t="shared" si="7"/>
        <v>25630</v>
      </c>
      <c r="X176" s="3">
        <f t="shared" ca="1" si="8"/>
        <v>45521</v>
      </c>
    </row>
    <row r="177" spans="1:24" x14ac:dyDescent="0.25">
      <c r="A177" s="12">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7">
        <v>703082435360</v>
      </c>
      <c r="R177">
        <v>82.5</v>
      </c>
      <c r="S177">
        <v>24.2</v>
      </c>
      <c r="T177">
        <v>60.7</v>
      </c>
      <c r="U177" s="5">
        <v>67059887</v>
      </c>
      <c r="V177" s="12">
        <f t="shared" ca="1" si="6"/>
        <v>56.544444444444444</v>
      </c>
      <c r="W177" s="3">
        <f t="shared" si="7"/>
        <v>24869</v>
      </c>
      <c r="X177" s="3">
        <f t="shared" ca="1" si="8"/>
        <v>45521</v>
      </c>
    </row>
    <row r="178" spans="1:24" x14ac:dyDescent="0.25">
      <c r="A178" s="12">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7">
        <v>2715518274227</v>
      </c>
      <c r="R178">
        <v>82.5</v>
      </c>
      <c r="S178">
        <v>27.9</v>
      </c>
      <c r="T178">
        <v>49.1</v>
      </c>
      <c r="U178" s="5">
        <v>10285453</v>
      </c>
      <c r="V178" s="12">
        <f t="shared" ca="1" si="6"/>
        <v>77.25555555555556</v>
      </c>
      <c r="W178" s="3">
        <f t="shared" si="7"/>
        <v>17302</v>
      </c>
      <c r="X178" s="3">
        <f t="shared" ca="1" si="8"/>
        <v>45521</v>
      </c>
    </row>
    <row r="179" spans="1:24" x14ac:dyDescent="0.25">
      <c r="A179" s="12">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7">
        <v>2715518274227</v>
      </c>
      <c r="R179">
        <v>72.7</v>
      </c>
      <c r="S179">
        <v>11.4</v>
      </c>
      <c r="T179">
        <v>46.2</v>
      </c>
      <c r="U179" s="5">
        <v>144373535</v>
      </c>
      <c r="V179" s="12">
        <f t="shared" ca="1" si="6"/>
        <v>64.397222222222226</v>
      </c>
      <c r="W179" s="3">
        <f t="shared" si="7"/>
        <v>21999</v>
      </c>
      <c r="X179" s="3">
        <f t="shared" ca="1" si="8"/>
        <v>45521</v>
      </c>
    </row>
    <row r="180" spans="1:24" x14ac:dyDescent="0.25">
      <c r="A180" s="12">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7">
        <v>2715518274227</v>
      </c>
      <c r="R180">
        <v>82.6</v>
      </c>
      <c r="S180">
        <v>15.6</v>
      </c>
      <c r="T180">
        <v>33.200000000000003</v>
      </c>
      <c r="U180" s="5">
        <v>51709098</v>
      </c>
      <c r="V180" s="12">
        <f t="shared" ca="1" si="6"/>
        <v>60.87777777777778</v>
      </c>
      <c r="W180" s="3">
        <f t="shared" si="7"/>
        <v>23285</v>
      </c>
      <c r="X180" s="3">
        <f t="shared" ca="1" si="8"/>
        <v>45521</v>
      </c>
    </row>
    <row r="181" spans="1:24" x14ac:dyDescent="0.25">
      <c r="A181" s="12">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7">
        <v>530832908738</v>
      </c>
      <c r="R181">
        <v>77</v>
      </c>
      <c r="S181">
        <v>9.4</v>
      </c>
      <c r="T181">
        <v>59.2</v>
      </c>
      <c r="U181" s="5">
        <v>1397715000</v>
      </c>
      <c r="V181" s="12">
        <f t="shared" ca="1" si="6"/>
        <v>54.669444444444444</v>
      </c>
      <c r="W181" s="3">
        <f t="shared" si="7"/>
        <v>25553</v>
      </c>
      <c r="X181" s="3">
        <f t="shared" ca="1" si="8"/>
        <v>45521</v>
      </c>
    </row>
    <row r="182" spans="1:24" x14ac:dyDescent="0.25">
      <c r="A182" s="1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7">
        <v>1699876578871</v>
      </c>
      <c r="R182">
        <v>80.900000000000006</v>
      </c>
      <c r="S182">
        <v>11.5</v>
      </c>
      <c r="T182">
        <v>48.8</v>
      </c>
      <c r="U182" s="5">
        <v>83132799</v>
      </c>
      <c r="V182" s="12">
        <f t="shared" ca="1" si="6"/>
        <v>78.00555555555556</v>
      </c>
      <c r="W182" s="3">
        <f t="shared" si="7"/>
        <v>17029</v>
      </c>
      <c r="X182" s="3">
        <f t="shared" ca="1" si="8"/>
        <v>45521</v>
      </c>
    </row>
    <row r="183" spans="1:24" x14ac:dyDescent="0.25">
      <c r="A183" s="12">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7">
        <v>2029000000000</v>
      </c>
      <c r="R183">
        <v>77</v>
      </c>
      <c r="S183">
        <v>9.4</v>
      </c>
      <c r="T183">
        <v>59.2</v>
      </c>
      <c r="U183" s="5">
        <v>1397715000</v>
      </c>
      <c r="V183" s="12">
        <f t="shared" ca="1" si="6"/>
        <v>65.961111111111109</v>
      </c>
      <c r="W183" s="3">
        <f t="shared" si="7"/>
        <v>21429</v>
      </c>
      <c r="X183" s="3">
        <f t="shared" ca="1" si="8"/>
        <v>45521</v>
      </c>
    </row>
    <row r="184" spans="1:24" x14ac:dyDescent="0.25">
      <c r="A184" s="12">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7">
        <v>19910000000000</v>
      </c>
      <c r="R184">
        <v>78.5</v>
      </c>
      <c r="S184">
        <v>9.6</v>
      </c>
      <c r="T184">
        <v>36.6</v>
      </c>
      <c r="U184" s="5">
        <v>328239523</v>
      </c>
      <c r="V184" s="12">
        <f t="shared" ca="1" si="6"/>
        <v>72.061111111111117</v>
      </c>
      <c r="W184" s="3">
        <f t="shared" si="7"/>
        <v>19200</v>
      </c>
      <c r="X184" s="3">
        <f t="shared" ca="1" si="8"/>
        <v>45521</v>
      </c>
    </row>
    <row r="185" spans="1:24" x14ac:dyDescent="0.25">
      <c r="A185" s="12">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7">
        <v>3845630030824</v>
      </c>
      <c r="R185">
        <v>77</v>
      </c>
      <c r="S185">
        <v>9.4</v>
      </c>
      <c r="T185">
        <v>59.2</v>
      </c>
      <c r="U185" s="5">
        <v>1397715000</v>
      </c>
      <c r="V185" s="12">
        <f t="shared" ca="1" si="6"/>
        <v>71.961111111111109</v>
      </c>
      <c r="W185" s="3">
        <f t="shared" si="7"/>
        <v>19238</v>
      </c>
      <c r="X185" s="3">
        <f t="shared" ca="1" si="8"/>
        <v>45521</v>
      </c>
    </row>
    <row r="186" spans="1:24" x14ac:dyDescent="0.25">
      <c r="A186" s="12">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7">
        <v>19910000000000</v>
      </c>
      <c r="R186">
        <v>77</v>
      </c>
      <c r="S186">
        <v>9.4</v>
      </c>
      <c r="T186">
        <v>59.2</v>
      </c>
      <c r="U186" s="5">
        <v>1397715000</v>
      </c>
      <c r="V186" s="12">
        <f t="shared" ca="1" si="6"/>
        <v>68.461111111111109</v>
      </c>
      <c r="W186" s="3">
        <f t="shared" si="7"/>
        <v>20515</v>
      </c>
      <c r="X186" s="3">
        <f t="shared" ca="1" si="8"/>
        <v>45521</v>
      </c>
    </row>
    <row r="187" spans="1:24" x14ac:dyDescent="0.25">
      <c r="A187" s="12">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7">
        <v>19910000000000</v>
      </c>
      <c r="R187">
        <v>78.5</v>
      </c>
      <c r="S187">
        <v>9.6</v>
      </c>
      <c r="T187">
        <v>36.6</v>
      </c>
      <c r="U187" s="5">
        <v>328239523</v>
      </c>
      <c r="V187" s="12">
        <f t="shared" ca="1" si="6"/>
        <v>60.052777777777777</v>
      </c>
      <c r="W187" s="3">
        <f t="shared" si="7"/>
        <v>23586</v>
      </c>
      <c r="X187" s="3">
        <f t="shared" ca="1" si="8"/>
        <v>45521</v>
      </c>
    </row>
    <row r="188" spans="1:24" x14ac:dyDescent="0.25">
      <c r="A188" s="12">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7">
        <v>19910000000000</v>
      </c>
      <c r="R188">
        <v>78.5</v>
      </c>
      <c r="S188">
        <v>9.6</v>
      </c>
      <c r="T188">
        <v>36.6</v>
      </c>
      <c r="U188" s="5">
        <v>328239523</v>
      </c>
      <c r="V188" s="12">
        <f t="shared" ca="1" si="6"/>
        <v>64.044444444444451</v>
      </c>
      <c r="W188" s="3">
        <f t="shared" si="7"/>
        <v>22129</v>
      </c>
      <c r="X188" s="3">
        <f t="shared" ca="1" si="8"/>
        <v>45521</v>
      </c>
    </row>
    <row r="189" spans="1:24" x14ac:dyDescent="0.25">
      <c r="A189" s="12">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7">
        <v>21427700000000</v>
      </c>
      <c r="R189">
        <v>78.5</v>
      </c>
      <c r="S189">
        <v>9.6</v>
      </c>
      <c r="T189">
        <v>36.6</v>
      </c>
      <c r="U189" s="5">
        <v>328239523</v>
      </c>
      <c r="V189" s="12">
        <f t="shared" ca="1" si="6"/>
        <v>65.558333333333337</v>
      </c>
      <c r="W189" s="3">
        <f t="shared" si="7"/>
        <v>21576</v>
      </c>
      <c r="X189" s="3">
        <f t="shared" ca="1" si="8"/>
        <v>45521</v>
      </c>
    </row>
    <row r="190" spans="1:24" x14ac:dyDescent="0.25">
      <c r="A190" s="12">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7">
        <v>19910000000000</v>
      </c>
      <c r="R190">
        <v>78.5</v>
      </c>
      <c r="S190">
        <v>9.6</v>
      </c>
      <c r="T190">
        <v>36.6</v>
      </c>
      <c r="U190" s="5">
        <v>328239523</v>
      </c>
      <c r="V190" s="12">
        <f t="shared" ca="1" si="6"/>
        <v>67.672222222222217</v>
      </c>
      <c r="W190" s="3">
        <f t="shared" si="7"/>
        <v>20804</v>
      </c>
      <c r="X190" s="3">
        <f t="shared" ca="1" si="8"/>
        <v>45521</v>
      </c>
    </row>
    <row r="191" spans="1:24" x14ac:dyDescent="0.25">
      <c r="A191" s="12">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7">
        <v>19910000000000</v>
      </c>
      <c r="R191">
        <v>82.5</v>
      </c>
      <c r="S191">
        <v>24.2</v>
      </c>
      <c r="T191">
        <v>60.7</v>
      </c>
      <c r="U191" s="5">
        <v>67059887</v>
      </c>
      <c r="V191" s="12">
        <f t="shared" ca="1" si="6"/>
        <v>72.37777777777778</v>
      </c>
      <c r="W191" s="3">
        <f t="shared" si="7"/>
        <v>19085</v>
      </c>
      <c r="X191" s="3">
        <f t="shared" ca="1" si="8"/>
        <v>45521</v>
      </c>
    </row>
    <row r="192" spans="1:24" x14ac:dyDescent="0.25">
      <c r="A192" s="1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7">
        <v>21427700000000</v>
      </c>
      <c r="R192">
        <v>81.900000000000006</v>
      </c>
      <c r="S192">
        <v>12.8</v>
      </c>
      <c r="T192">
        <v>24.5</v>
      </c>
      <c r="U192" s="5">
        <v>36991981</v>
      </c>
      <c r="V192" s="12">
        <f t="shared" ca="1" si="6"/>
        <v>95.87777777777778</v>
      </c>
      <c r="W192" s="3">
        <f t="shared" si="7"/>
        <v>10502</v>
      </c>
      <c r="X192" s="3">
        <f t="shared" ca="1" si="8"/>
        <v>45521</v>
      </c>
    </row>
    <row r="193" spans="1:24" x14ac:dyDescent="0.25">
      <c r="A193" s="12">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7">
        <v>21427700000000</v>
      </c>
      <c r="R193">
        <v>83.6</v>
      </c>
      <c r="S193">
        <v>10.1</v>
      </c>
      <c r="T193">
        <v>28.8</v>
      </c>
      <c r="U193" s="5">
        <v>8574832</v>
      </c>
      <c r="V193" s="12">
        <f t="shared" ca="1" si="6"/>
        <v>58.902777777777779</v>
      </c>
      <c r="W193" s="3">
        <f t="shared" si="7"/>
        <v>24007</v>
      </c>
      <c r="X193" s="3">
        <f t="shared" ca="1" si="8"/>
        <v>45521</v>
      </c>
    </row>
    <row r="194" spans="1:24" x14ac:dyDescent="0.25">
      <c r="A194" s="12">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7">
        <v>21427700000000</v>
      </c>
      <c r="R194">
        <v>77</v>
      </c>
      <c r="S194">
        <v>9.4</v>
      </c>
      <c r="T194">
        <v>59.2</v>
      </c>
      <c r="U194" s="5">
        <v>1397715000</v>
      </c>
      <c r="V194" s="12">
        <f t="shared" ref="V194:V257" ca="1" si="9">YEARFRAC(W194,X194,)</f>
        <v>45.49722222222222</v>
      </c>
      <c r="W194" s="3">
        <f t="shared" ref="W194:W257" si="10">DATE(M194,N194,O194)</f>
        <v>28904</v>
      </c>
      <c r="X194" s="3">
        <f t="shared" ref="X194:X257" ca="1" si="11">TODAY()</f>
        <v>45521</v>
      </c>
    </row>
    <row r="195" spans="1:24" x14ac:dyDescent="0.25">
      <c r="A195" s="12">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7">
        <v>21427700000000</v>
      </c>
      <c r="R195">
        <v>78.5</v>
      </c>
      <c r="S195">
        <v>9.6</v>
      </c>
      <c r="T195">
        <v>36.6</v>
      </c>
      <c r="U195" s="5">
        <v>328239523</v>
      </c>
      <c r="V195" s="12">
        <f t="shared" ca="1" si="9"/>
        <v>42.966666666666669</v>
      </c>
      <c r="W195" s="3">
        <f t="shared" si="10"/>
        <v>29827</v>
      </c>
      <c r="X195" s="3">
        <f t="shared" ca="1" si="11"/>
        <v>45521</v>
      </c>
    </row>
    <row r="196" spans="1:24" x14ac:dyDescent="0.25">
      <c r="A196" s="12">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7">
        <v>2715518274227</v>
      </c>
      <c r="R196">
        <v>81.3</v>
      </c>
      <c r="S196">
        <v>25.5</v>
      </c>
      <c r="T196">
        <v>30.6</v>
      </c>
      <c r="U196" s="5">
        <v>66834405</v>
      </c>
      <c r="V196" s="12">
        <f t="shared" ca="1" si="9"/>
        <v>77.291666666666671</v>
      </c>
      <c r="W196" s="3">
        <f t="shared" si="10"/>
        <v>17289</v>
      </c>
      <c r="X196" s="3">
        <f t="shared" ca="1" si="11"/>
        <v>45521</v>
      </c>
    </row>
    <row r="197" spans="1:24" x14ac:dyDescent="0.25">
      <c r="A197" s="12">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7">
        <v>1736425629520</v>
      </c>
      <c r="R197">
        <v>72.7</v>
      </c>
      <c r="S197">
        <v>11.4</v>
      </c>
      <c r="T197">
        <v>46.2</v>
      </c>
      <c r="U197" s="5">
        <v>144373535</v>
      </c>
      <c r="V197" s="12">
        <f t="shared" ca="1" si="9"/>
        <v>57.81388888888889</v>
      </c>
      <c r="W197" s="3">
        <f t="shared" si="10"/>
        <v>24404</v>
      </c>
      <c r="X197" s="3">
        <f t="shared" ca="1" si="11"/>
        <v>45521</v>
      </c>
    </row>
    <row r="198" spans="1:24" x14ac:dyDescent="0.25">
      <c r="A198" s="12">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7">
        <v>703082435360</v>
      </c>
      <c r="R198">
        <v>82.5</v>
      </c>
      <c r="S198">
        <v>27.9</v>
      </c>
      <c r="T198">
        <v>49.1</v>
      </c>
      <c r="U198" s="5">
        <v>10285453</v>
      </c>
      <c r="V198" s="12">
        <f t="shared" ca="1" si="9"/>
        <v>80.947222222222223</v>
      </c>
      <c r="W198" s="3">
        <f t="shared" si="10"/>
        <v>15955</v>
      </c>
      <c r="X198" s="3">
        <f t="shared" ca="1" si="11"/>
        <v>45521</v>
      </c>
    </row>
    <row r="199" spans="1:24" x14ac:dyDescent="0.25">
      <c r="A199" s="12">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7">
        <v>19910000000000</v>
      </c>
      <c r="R199">
        <v>79</v>
      </c>
      <c r="S199">
        <v>14.9</v>
      </c>
      <c r="T199">
        <v>46.1</v>
      </c>
      <c r="U199" s="5">
        <v>10669709</v>
      </c>
      <c r="V199" s="12">
        <f t="shared" ca="1" si="9"/>
        <v>49.105555555555554</v>
      </c>
      <c r="W199" s="3">
        <f t="shared" si="10"/>
        <v>27584</v>
      </c>
      <c r="X199" s="3">
        <f t="shared" ca="1" si="11"/>
        <v>45521</v>
      </c>
    </row>
    <row r="200" spans="1:24" x14ac:dyDescent="0.25">
      <c r="A200" s="12">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7">
        <v>21427700000000</v>
      </c>
      <c r="R200">
        <v>78.5</v>
      </c>
      <c r="S200">
        <v>9.6</v>
      </c>
      <c r="T200">
        <v>36.6</v>
      </c>
      <c r="U200" s="5">
        <v>328239523</v>
      </c>
      <c r="V200" s="12">
        <f t="shared" ca="1" si="9"/>
        <v>83.444444444444443</v>
      </c>
      <c r="W200" s="3">
        <f t="shared" si="10"/>
        <v>15042</v>
      </c>
      <c r="X200" s="3">
        <f t="shared" ca="1" si="11"/>
        <v>45521</v>
      </c>
    </row>
    <row r="201" spans="1:24" x14ac:dyDescent="0.25">
      <c r="A201" s="12">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7">
        <v>2827113184696</v>
      </c>
      <c r="R201">
        <v>69.400000000000006</v>
      </c>
      <c r="S201">
        <v>11.2</v>
      </c>
      <c r="T201">
        <v>49.7</v>
      </c>
      <c r="U201" s="5">
        <v>1366417754</v>
      </c>
      <c r="V201" s="12">
        <f t="shared" ca="1" si="9"/>
        <v>79.063888888888883</v>
      </c>
      <c r="W201" s="3">
        <f t="shared" si="10"/>
        <v>16642</v>
      </c>
      <c r="X201" s="3">
        <f t="shared" ca="1" si="11"/>
        <v>45521</v>
      </c>
    </row>
    <row r="202" spans="1:24" x14ac:dyDescent="0.25">
      <c r="A202" s="1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7">
        <v>1699876578871</v>
      </c>
      <c r="R202">
        <v>78.5</v>
      </c>
      <c r="S202">
        <v>9.6</v>
      </c>
      <c r="T202">
        <v>36.6</v>
      </c>
      <c r="U202" s="5">
        <v>328239523</v>
      </c>
      <c r="V202" s="12">
        <f t="shared" ca="1" si="9"/>
        <v>87.05</v>
      </c>
      <c r="W202" s="3">
        <f t="shared" si="10"/>
        <v>13725</v>
      </c>
      <c r="X202" s="3">
        <f t="shared" ca="1" si="11"/>
        <v>45521</v>
      </c>
    </row>
    <row r="203" spans="1:24" x14ac:dyDescent="0.25">
      <c r="A203" s="12">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7">
        <v>530832908738</v>
      </c>
      <c r="R203">
        <v>78.5</v>
      </c>
      <c r="S203">
        <v>9.6</v>
      </c>
      <c r="T203">
        <v>36.6</v>
      </c>
      <c r="U203" s="5">
        <v>328239523</v>
      </c>
      <c r="V203" s="12">
        <f t="shared" ca="1" si="9"/>
        <v>64.62777777777778</v>
      </c>
      <c r="W203" s="3">
        <f t="shared" si="10"/>
        <v>21916</v>
      </c>
      <c r="X203" s="3">
        <f t="shared" ca="1" si="11"/>
        <v>45521</v>
      </c>
    </row>
    <row r="204" spans="1:24" x14ac:dyDescent="0.25">
      <c r="A204" s="12">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7">
        <v>246489245495</v>
      </c>
      <c r="R204">
        <v>78.5</v>
      </c>
      <c r="S204">
        <v>9.6</v>
      </c>
      <c r="T204">
        <v>36.6</v>
      </c>
      <c r="U204" s="5">
        <v>328239523</v>
      </c>
      <c r="V204" s="12">
        <f t="shared" ca="1" si="9"/>
        <v>73.38333333333334</v>
      </c>
      <c r="W204" s="3">
        <f t="shared" si="10"/>
        <v>18716</v>
      </c>
      <c r="X204" s="3">
        <f t="shared" ca="1" si="11"/>
        <v>45521</v>
      </c>
    </row>
    <row r="205" spans="1:24" x14ac:dyDescent="0.25">
      <c r="A205" s="12">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7">
        <v>21427700000000</v>
      </c>
      <c r="R205">
        <v>83.6</v>
      </c>
      <c r="S205">
        <v>10.1</v>
      </c>
      <c r="T205">
        <v>28.8</v>
      </c>
      <c r="U205" s="5">
        <v>8574832</v>
      </c>
      <c r="V205" s="12">
        <f t="shared" ca="1" si="9"/>
        <v>67.611111111111114</v>
      </c>
      <c r="W205" s="3">
        <f t="shared" si="10"/>
        <v>20827</v>
      </c>
      <c r="X205" s="3">
        <f t="shared" ca="1" si="11"/>
        <v>45521</v>
      </c>
    </row>
    <row r="206" spans="1:24" x14ac:dyDescent="0.25">
      <c r="A206" s="12">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7">
        <v>2611000000000</v>
      </c>
      <c r="R206">
        <v>80.900000000000006</v>
      </c>
      <c r="S206">
        <v>11.5</v>
      </c>
      <c r="T206">
        <v>48.8</v>
      </c>
      <c r="U206" s="5">
        <v>83132799</v>
      </c>
      <c r="V206" s="12">
        <f t="shared" ca="1" si="9"/>
        <v>57.111111111111114</v>
      </c>
      <c r="W206" s="3">
        <f t="shared" si="10"/>
        <v>24660</v>
      </c>
      <c r="X206" s="3">
        <f t="shared" ca="1" si="11"/>
        <v>45521</v>
      </c>
    </row>
    <row r="207" spans="1:24" x14ac:dyDescent="0.25">
      <c r="A207" s="12">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7">
        <v>21427700000000</v>
      </c>
      <c r="R207">
        <v>81.900000000000006</v>
      </c>
      <c r="S207">
        <v>12.8</v>
      </c>
      <c r="T207">
        <v>24.5</v>
      </c>
      <c r="U207" s="5">
        <v>36991981</v>
      </c>
      <c r="V207" s="12">
        <f t="shared" ca="1" si="9"/>
        <v>74.436111111111117</v>
      </c>
      <c r="W207" s="3">
        <f t="shared" si="10"/>
        <v>18332</v>
      </c>
      <c r="X207" s="3">
        <f t="shared" ca="1" si="11"/>
        <v>45521</v>
      </c>
    </row>
    <row r="208" spans="1:24" x14ac:dyDescent="0.25">
      <c r="A208" s="12">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7">
        <v>21427700000000</v>
      </c>
      <c r="R208">
        <v>77</v>
      </c>
      <c r="S208">
        <v>9.4</v>
      </c>
      <c r="T208">
        <v>59.2</v>
      </c>
      <c r="U208" s="5">
        <v>1397715000</v>
      </c>
      <c r="V208" s="12">
        <f t="shared" ca="1" si="9"/>
        <v>58.480555555555554</v>
      </c>
      <c r="W208" s="3">
        <f t="shared" si="10"/>
        <v>24162</v>
      </c>
      <c r="X208" s="3">
        <f t="shared" ca="1" si="11"/>
        <v>45521</v>
      </c>
    </row>
    <row r="209" spans="1:24" x14ac:dyDescent="0.25">
      <c r="A209" s="12">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7">
        <v>21427700000000</v>
      </c>
      <c r="R209">
        <v>81.3</v>
      </c>
      <c r="S209">
        <v>25.5</v>
      </c>
      <c r="T209">
        <v>30.6</v>
      </c>
      <c r="U209" s="5">
        <v>66834405</v>
      </c>
      <c r="V209" s="12">
        <f t="shared" ca="1" si="9"/>
        <v>69.62777777777778</v>
      </c>
      <c r="W209" s="3">
        <f t="shared" si="10"/>
        <v>20090</v>
      </c>
      <c r="X209" s="3">
        <f t="shared" ca="1" si="11"/>
        <v>45521</v>
      </c>
    </row>
    <row r="210" spans="1:24" x14ac:dyDescent="0.25">
      <c r="A210" s="12">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7">
        <v>703082435360</v>
      </c>
      <c r="R210">
        <v>81.3</v>
      </c>
      <c r="S210">
        <v>25.5</v>
      </c>
      <c r="T210">
        <v>30.6</v>
      </c>
      <c r="U210" s="5">
        <v>66834405</v>
      </c>
      <c r="V210" s="12">
        <f t="shared" ca="1" si="9"/>
        <v>64.62777777777778</v>
      </c>
      <c r="W210" s="3">
        <f t="shared" si="10"/>
        <v>21916</v>
      </c>
      <c r="X210" s="3">
        <f t="shared" ca="1" si="11"/>
        <v>45521</v>
      </c>
    </row>
    <row r="211" spans="1:24" x14ac:dyDescent="0.25">
      <c r="A211" s="12">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7">
        <v>3845630030824</v>
      </c>
      <c r="R211">
        <v>81.3</v>
      </c>
      <c r="S211">
        <v>25.5</v>
      </c>
      <c r="T211">
        <v>30.6</v>
      </c>
      <c r="U211" s="5">
        <v>66834405</v>
      </c>
      <c r="V211" s="12">
        <f t="shared" ca="1" si="9"/>
        <v>72.197222222222223</v>
      </c>
      <c r="W211" s="3">
        <f t="shared" si="10"/>
        <v>19151</v>
      </c>
      <c r="X211" s="3">
        <f t="shared" ca="1" si="11"/>
        <v>45521</v>
      </c>
    </row>
    <row r="212" spans="1:24" x14ac:dyDescent="0.25">
      <c r="A212" s="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7">
        <v>1736425629520</v>
      </c>
      <c r="R212">
        <v>72.7</v>
      </c>
      <c r="S212">
        <v>11.4</v>
      </c>
      <c r="T212">
        <v>46.2</v>
      </c>
      <c r="U212" s="5">
        <v>144373535</v>
      </c>
      <c r="V212" s="12">
        <f t="shared" ca="1" si="9"/>
        <v>48.836111111111109</v>
      </c>
      <c r="W212" s="3">
        <f t="shared" si="10"/>
        <v>27683</v>
      </c>
      <c r="X212" s="3">
        <f t="shared" ca="1" si="11"/>
        <v>45521</v>
      </c>
    </row>
    <row r="213" spans="1:24" x14ac:dyDescent="0.25">
      <c r="A213" s="12">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7">
        <v>19910000000000</v>
      </c>
      <c r="R213">
        <v>78.5</v>
      </c>
      <c r="S213">
        <v>9.6</v>
      </c>
      <c r="T213">
        <v>36.6</v>
      </c>
      <c r="U213" s="5">
        <v>328239523</v>
      </c>
      <c r="V213" s="12">
        <f t="shared" ca="1" si="9"/>
        <v>73.13333333333334</v>
      </c>
      <c r="W213" s="3">
        <f t="shared" si="10"/>
        <v>18808</v>
      </c>
      <c r="X213" s="3">
        <f t="shared" ca="1" si="11"/>
        <v>45521</v>
      </c>
    </row>
    <row r="214" spans="1:24" x14ac:dyDescent="0.25">
      <c r="A214" s="12">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7">
        <v>2827113184696</v>
      </c>
      <c r="R214">
        <v>77</v>
      </c>
      <c r="S214">
        <v>9.4</v>
      </c>
      <c r="T214">
        <v>59.2</v>
      </c>
      <c r="U214" s="5">
        <v>1397715000</v>
      </c>
      <c r="V214" s="12">
        <f t="shared" ca="1" si="9"/>
        <v>50.43611111111111</v>
      </c>
      <c r="W214" s="3">
        <f t="shared" si="10"/>
        <v>27098</v>
      </c>
      <c r="X214" s="3">
        <f t="shared" ca="1" si="11"/>
        <v>45521</v>
      </c>
    </row>
    <row r="215" spans="1:24" x14ac:dyDescent="0.25">
      <c r="A215" s="12">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7">
        <v>2827113184696</v>
      </c>
      <c r="R215">
        <v>78.5</v>
      </c>
      <c r="S215">
        <v>9.6</v>
      </c>
      <c r="T215">
        <v>36.6</v>
      </c>
      <c r="U215" s="5">
        <v>328239523</v>
      </c>
      <c r="V215" s="12">
        <f t="shared" ca="1" si="9"/>
        <v>40.236111111111114</v>
      </c>
      <c r="W215" s="3">
        <f t="shared" si="10"/>
        <v>30824</v>
      </c>
      <c r="X215" s="3">
        <f t="shared" ca="1" si="11"/>
        <v>45521</v>
      </c>
    </row>
    <row r="216" spans="1:24" x14ac:dyDescent="0.25">
      <c r="A216" s="12">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7">
        <v>2827113184696</v>
      </c>
      <c r="R216">
        <v>78.5</v>
      </c>
      <c r="S216">
        <v>9.6</v>
      </c>
      <c r="T216">
        <v>36.6</v>
      </c>
      <c r="U216" s="5">
        <v>328239523</v>
      </c>
      <c r="V216" s="12">
        <f t="shared" ca="1" si="9"/>
        <v>57.155555555555559</v>
      </c>
      <c r="W216" s="3">
        <f t="shared" si="10"/>
        <v>24644</v>
      </c>
      <c r="X216" s="3">
        <f t="shared" ca="1" si="11"/>
        <v>45521</v>
      </c>
    </row>
    <row r="217" spans="1:24" x14ac:dyDescent="0.25">
      <c r="A217" s="12">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7">
        <v>1699876578871</v>
      </c>
      <c r="R217">
        <v>77</v>
      </c>
      <c r="S217">
        <v>9.4</v>
      </c>
      <c r="T217">
        <v>59.2</v>
      </c>
      <c r="U217" s="5">
        <v>1397715000</v>
      </c>
      <c r="V217" s="12">
        <f t="shared" ca="1" si="9"/>
        <v>65.62777777777778</v>
      </c>
      <c r="W217" s="3">
        <f t="shared" si="10"/>
        <v>21551</v>
      </c>
      <c r="X217" s="3">
        <f t="shared" ca="1" si="11"/>
        <v>45521</v>
      </c>
    </row>
    <row r="218" spans="1:24" x14ac:dyDescent="0.25">
      <c r="A218" s="12">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7">
        <v>21427700000000</v>
      </c>
      <c r="R218">
        <v>81.3</v>
      </c>
      <c r="S218">
        <v>25.5</v>
      </c>
      <c r="T218">
        <v>30.6</v>
      </c>
      <c r="U218" s="5">
        <v>66834405</v>
      </c>
      <c r="V218" s="12">
        <f t="shared" ca="1" si="9"/>
        <v>73.62777777777778</v>
      </c>
      <c r="W218" s="3">
        <f t="shared" si="10"/>
        <v>18629</v>
      </c>
      <c r="X218" s="3">
        <f t="shared" ca="1" si="11"/>
        <v>45521</v>
      </c>
    </row>
    <row r="219" spans="1:24" x14ac:dyDescent="0.25">
      <c r="A219" s="12">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7">
        <v>19910000000000</v>
      </c>
      <c r="R219">
        <v>77</v>
      </c>
      <c r="S219">
        <v>9.4</v>
      </c>
      <c r="T219">
        <v>59.2</v>
      </c>
      <c r="U219" s="5">
        <v>1397715000</v>
      </c>
      <c r="V219" s="12">
        <f t="shared" ca="1" si="9"/>
        <v>53.62777777777778</v>
      </c>
      <c r="W219" s="3">
        <f t="shared" si="10"/>
        <v>25934</v>
      </c>
      <c r="X219" s="3">
        <f t="shared" ca="1" si="11"/>
        <v>45521</v>
      </c>
    </row>
    <row r="220" spans="1:24" x14ac:dyDescent="0.25">
      <c r="A220" s="12">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7">
        <v>21427700000000</v>
      </c>
      <c r="R220">
        <v>80.900000000000006</v>
      </c>
      <c r="S220">
        <v>11.5</v>
      </c>
      <c r="T220">
        <v>48.8</v>
      </c>
      <c r="U220" s="5">
        <v>83132799</v>
      </c>
      <c r="V220" s="12">
        <f t="shared" ca="1" si="9"/>
        <v>81.347222222222229</v>
      </c>
      <c r="W220" s="3">
        <f t="shared" si="10"/>
        <v>15808</v>
      </c>
      <c r="X220" s="3">
        <f t="shared" ca="1" si="11"/>
        <v>45521</v>
      </c>
    </row>
    <row r="221" spans="1:24" x14ac:dyDescent="0.25">
      <c r="A221" s="12">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7">
        <v>21427700000000</v>
      </c>
      <c r="R221">
        <v>78.5</v>
      </c>
      <c r="S221">
        <v>9.6</v>
      </c>
      <c r="T221">
        <v>36.6</v>
      </c>
      <c r="U221" s="5">
        <v>328239523</v>
      </c>
      <c r="V221" s="12">
        <f t="shared" ca="1" si="9"/>
        <v>73.047222222222217</v>
      </c>
      <c r="W221" s="3">
        <f t="shared" si="10"/>
        <v>18840</v>
      </c>
      <c r="X221" s="3">
        <f t="shared" ca="1" si="11"/>
        <v>45521</v>
      </c>
    </row>
    <row r="222" spans="1:24" x14ac:dyDescent="0.25">
      <c r="A222" s="1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7">
        <v>19910000000000</v>
      </c>
      <c r="R222">
        <v>81.900000000000006</v>
      </c>
      <c r="S222">
        <v>29</v>
      </c>
      <c r="T222">
        <v>34.6</v>
      </c>
      <c r="U222" s="5">
        <v>4841000</v>
      </c>
      <c r="V222" s="12">
        <f t="shared" ca="1" si="9"/>
        <v>69.197222222222223</v>
      </c>
      <c r="W222" s="3">
        <f t="shared" si="10"/>
        <v>20246</v>
      </c>
      <c r="X222" s="3">
        <f t="shared" ca="1" si="11"/>
        <v>45521</v>
      </c>
    </row>
    <row r="223" spans="1:24" x14ac:dyDescent="0.25">
      <c r="A223" s="12">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7">
        <v>2827113184696</v>
      </c>
      <c r="R223">
        <v>69.400000000000006</v>
      </c>
      <c r="S223">
        <v>11.2</v>
      </c>
      <c r="T223">
        <v>49.7</v>
      </c>
      <c r="U223" s="5">
        <v>1366417754</v>
      </c>
      <c r="V223" s="12">
        <f t="shared" ca="1" si="9"/>
        <v>69.719444444444449</v>
      </c>
      <c r="W223" s="3">
        <f t="shared" si="10"/>
        <v>20056</v>
      </c>
      <c r="X223" s="3">
        <f t="shared" ca="1" si="11"/>
        <v>45521</v>
      </c>
    </row>
    <row r="224" spans="1:24" x14ac:dyDescent="0.25">
      <c r="A224" s="12">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7">
        <v>19910000000000</v>
      </c>
      <c r="R224">
        <v>80.900000000000006</v>
      </c>
      <c r="S224">
        <v>11.5</v>
      </c>
      <c r="T224">
        <v>48.8</v>
      </c>
      <c r="U224" s="5">
        <v>83132799</v>
      </c>
      <c r="V224" s="12">
        <f t="shared" ca="1" si="9"/>
        <v>80.572222222222223</v>
      </c>
      <c r="W224" s="3">
        <f t="shared" si="10"/>
        <v>16092</v>
      </c>
      <c r="X224" s="3">
        <f t="shared" ca="1" si="11"/>
        <v>45521</v>
      </c>
    </row>
    <row r="225" spans="1:24" x14ac:dyDescent="0.25">
      <c r="A225" s="12">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7">
        <v>3845630030824</v>
      </c>
      <c r="R225">
        <v>83.6</v>
      </c>
      <c r="S225">
        <v>10.1</v>
      </c>
      <c r="T225">
        <v>28.8</v>
      </c>
      <c r="U225" s="5">
        <v>8574832</v>
      </c>
      <c r="V225" s="12">
        <f t="shared" ca="1" si="9"/>
        <v>76.62777777777778</v>
      </c>
      <c r="W225" s="3">
        <f t="shared" si="10"/>
        <v>17533</v>
      </c>
      <c r="X225" s="3">
        <f t="shared" ca="1" si="11"/>
        <v>45521</v>
      </c>
    </row>
    <row r="226" spans="1:24" x14ac:dyDescent="0.25">
      <c r="A226" s="12">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7">
        <v>21427700000000</v>
      </c>
      <c r="R226">
        <v>71.099999999999994</v>
      </c>
      <c r="S226">
        <v>14</v>
      </c>
      <c r="T226">
        <v>43.1</v>
      </c>
      <c r="U226" s="5">
        <v>108116615</v>
      </c>
      <c r="V226" s="12">
        <f t="shared" ca="1" si="9"/>
        <v>74.677777777777777</v>
      </c>
      <c r="W226" s="3">
        <f t="shared" si="10"/>
        <v>18245</v>
      </c>
      <c r="X226" s="3">
        <f t="shared" ca="1" si="11"/>
        <v>45521</v>
      </c>
    </row>
    <row r="227" spans="1:24" x14ac:dyDescent="0.25">
      <c r="A227" s="12">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7">
        <v>206928765544</v>
      </c>
      <c r="R227">
        <v>78.5</v>
      </c>
      <c r="S227">
        <v>9.6</v>
      </c>
      <c r="T227">
        <v>36.6</v>
      </c>
      <c r="U227" s="5">
        <v>328239523</v>
      </c>
      <c r="V227" s="12">
        <f t="shared" ca="1" si="9"/>
        <v>68.88055555555556</v>
      </c>
      <c r="W227" s="3">
        <f t="shared" si="10"/>
        <v>20362</v>
      </c>
      <c r="X227" s="3">
        <f t="shared" ca="1" si="11"/>
        <v>45521</v>
      </c>
    </row>
    <row r="228" spans="1:24" x14ac:dyDescent="0.25">
      <c r="A228" s="12">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7">
        <v>2611000000000</v>
      </c>
      <c r="R228">
        <v>78.5</v>
      </c>
      <c r="S228">
        <v>9.6</v>
      </c>
      <c r="T228">
        <v>36.6</v>
      </c>
      <c r="U228" s="5">
        <v>328239523</v>
      </c>
      <c r="V228" s="12">
        <f t="shared" ca="1" si="9"/>
        <v>49.155555555555559</v>
      </c>
      <c r="W228" s="3">
        <f t="shared" si="10"/>
        <v>27566</v>
      </c>
      <c r="X228" s="3">
        <f t="shared" ca="1" si="11"/>
        <v>45521</v>
      </c>
    </row>
    <row r="229" spans="1:24" x14ac:dyDescent="0.25">
      <c r="A229" s="12">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7">
        <v>3845630030824</v>
      </c>
      <c r="R229">
        <v>78.5</v>
      </c>
      <c r="S229">
        <v>9.6</v>
      </c>
      <c r="T229">
        <v>36.6</v>
      </c>
      <c r="U229" s="5">
        <v>328239523</v>
      </c>
      <c r="V229" s="12">
        <f t="shared" ca="1" si="9"/>
        <v>75.663888888888891</v>
      </c>
      <c r="W229" s="3">
        <f t="shared" si="10"/>
        <v>17885</v>
      </c>
      <c r="X229" s="3">
        <f t="shared" ca="1" si="11"/>
        <v>45521</v>
      </c>
    </row>
    <row r="230" spans="1:24" x14ac:dyDescent="0.25">
      <c r="A230" s="12">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7">
        <v>703082435360</v>
      </c>
      <c r="R230">
        <v>77</v>
      </c>
      <c r="S230">
        <v>9.4</v>
      </c>
      <c r="T230">
        <v>59.2</v>
      </c>
      <c r="U230" s="5">
        <v>1397715000</v>
      </c>
      <c r="V230" s="12">
        <f t="shared" ca="1" si="9"/>
        <v>56.62777777777778</v>
      </c>
      <c r="W230" s="3">
        <f t="shared" si="10"/>
        <v>24838</v>
      </c>
      <c r="X230" s="3">
        <f t="shared" ca="1" si="11"/>
        <v>45521</v>
      </c>
    </row>
    <row r="231" spans="1:24" x14ac:dyDescent="0.25">
      <c r="A231" s="12">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7">
        <v>376795508680</v>
      </c>
      <c r="R231">
        <v>78.5</v>
      </c>
      <c r="S231">
        <v>9.6</v>
      </c>
      <c r="T231">
        <v>36.6</v>
      </c>
      <c r="U231" s="5">
        <v>328239523</v>
      </c>
      <c r="V231" s="12">
        <f t="shared" ca="1" si="9"/>
        <v>76.716666666666669</v>
      </c>
      <c r="W231" s="3">
        <f t="shared" si="10"/>
        <v>17500</v>
      </c>
      <c r="X231" s="3">
        <f t="shared" ca="1" si="11"/>
        <v>45521</v>
      </c>
    </row>
    <row r="232" spans="1:24" x14ac:dyDescent="0.25">
      <c r="A232" s="1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7">
        <v>21427700000000</v>
      </c>
      <c r="R232">
        <v>63.9</v>
      </c>
      <c r="S232">
        <v>27.5</v>
      </c>
      <c r="T232">
        <v>29.2</v>
      </c>
      <c r="U232" s="5">
        <v>58558270</v>
      </c>
      <c r="V232" s="12">
        <f t="shared" ca="1" si="9"/>
        <v>79.191666666666663</v>
      </c>
      <c r="W232" s="3">
        <f t="shared" si="10"/>
        <v>16596</v>
      </c>
      <c r="X232" s="3">
        <f t="shared" ca="1" si="11"/>
        <v>45521</v>
      </c>
    </row>
    <row r="233" spans="1:24" x14ac:dyDescent="0.25">
      <c r="A233" s="12">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7">
        <v>21427700000000</v>
      </c>
      <c r="R233">
        <v>82.7</v>
      </c>
      <c r="S233">
        <v>23</v>
      </c>
      <c r="T233">
        <v>47.4</v>
      </c>
      <c r="U233" s="5">
        <v>25766605</v>
      </c>
      <c r="V233" s="12">
        <f t="shared" ca="1" si="9"/>
        <v>74.238888888888894</v>
      </c>
      <c r="W233" s="3">
        <f t="shared" si="10"/>
        <v>18404</v>
      </c>
      <c r="X233" s="3">
        <f t="shared" ca="1" si="11"/>
        <v>45521</v>
      </c>
    </row>
    <row r="234" spans="1:24" x14ac:dyDescent="0.25">
      <c r="A234" s="12">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7">
        <v>21427700000000</v>
      </c>
      <c r="R234">
        <v>77</v>
      </c>
      <c r="S234">
        <v>9.4</v>
      </c>
      <c r="T234">
        <v>59.2</v>
      </c>
      <c r="U234" s="5">
        <v>1397715000</v>
      </c>
      <c r="V234" s="12">
        <f t="shared" ca="1" si="9"/>
        <v>78.62777777777778</v>
      </c>
      <c r="W234" s="3">
        <f t="shared" si="10"/>
        <v>16803</v>
      </c>
      <c r="X234" s="3">
        <f t="shared" ca="1" si="11"/>
        <v>45521</v>
      </c>
    </row>
    <row r="235" spans="1:24" x14ac:dyDescent="0.25">
      <c r="A235" s="12">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7">
        <v>19910000000000</v>
      </c>
      <c r="R235">
        <v>78.5</v>
      </c>
      <c r="S235">
        <v>9.6</v>
      </c>
      <c r="T235">
        <v>36.6</v>
      </c>
      <c r="U235" s="5">
        <v>328239523</v>
      </c>
      <c r="V235" s="12">
        <f t="shared" ca="1" si="9"/>
        <v>76.411111111111111</v>
      </c>
      <c r="W235" s="3">
        <f t="shared" si="10"/>
        <v>17611</v>
      </c>
      <c r="X235" s="3">
        <f t="shared" ca="1" si="11"/>
        <v>45521</v>
      </c>
    </row>
    <row r="236" spans="1:24" x14ac:dyDescent="0.25">
      <c r="A236" s="12">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7">
        <v>21427700000000</v>
      </c>
      <c r="R236">
        <v>72.7</v>
      </c>
      <c r="S236">
        <v>11.4</v>
      </c>
      <c r="T236">
        <v>46.2</v>
      </c>
      <c r="U236" s="5">
        <v>144373535</v>
      </c>
      <c r="V236" s="12">
        <f t="shared" ca="1" si="9"/>
        <v>62.81388888888889</v>
      </c>
      <c r="W236" s="3">
        <f t="shared" si="10"/>
        <v>22578</v>
      </c>
      <c r="X236" s="3">
        <f t="shared" ca="1" si="11"/>
        <v>45521</v>
      </c>
    </row>
    <row r="237" spans="1:24" x14ac:dyDescent="0.25">
      <c r="A237" s="12">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7">
        <v>351431649241</v>
      </c>
      <c r="R237">
        <v>54.3</v>
      </c>
      <c r="S237">
        <v>1.5</v>
      </c>
      <c r="T237">
        <v>34.799999999999997</v>
      </c>
      <c r="U237" s="5">
        <v>200963599</v>
      </c>
      <c r="V237" s="12">
        <f t="shared" ca="1" si="9"/>
        <v>64.036111111111111</v>
      </c>
      <c r="W237" s="3">
        <f t="shared" si="10"/>
        <v>22132</v>
      </c>
      <c r="X237" s="3">
        <f t="shared" ca="1" si="11"/>
        <v>45521</v>
      </c>
    </row>
    <row r="238" spans="1:24" x14ac:dyDescent="0.25">
      <c r="A238" s="12">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7">
        <v>1392680589329</v>
      </c>
      <c r="R238">
        <v>78.5</v>
      </c>
      <c r="S238">
        <v>9.6</v>
      </c>
      <c r="T238">
        <v>36.6</v>
      </c>
      <c r="U238" s="5">
        <v>328239523</v>
      </c>
      <c r="V238" s="12">
        <f t="shared" ca="1" si="9"/>
        <v>80.924999999999997</v>
      </c>
      <c r="W238" s="3">
        <f t="shared" si="10"/>
        <v>15963</v>
      </c>
      <c r="X238" s="3">
        <f t="shared" ca="1" si="11"/>
        <v>45521</v>
      </c>
    </row>
    <row r="239" spans="1:24" x14ac:dyDescent="0.25">
      <c r="A239" s="12">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7">
        <v>19910000000000</v>
      </c>
      <c r="R239">
        <v>69.400000000000006</v>
      </c>
      <c r="S239">
        <v>11.2</v>
      </c>
      <c r="T239">
        <v>49.7</v>
      </c>
      <c r="U239" s="5">
        <v>1366417754</v>
      </c>
      <c r="V239" s="12">
        <f t="shared" ca="1" si="9"/>
        <v>93.00555555555556</v>
      </c>
      <c r="W239" s="3">
        <f t="shared" si="10"/>
        <v>11550</v>
      </c>
      <c r="X239" s="3">
        <f t="shared" ca="1" si="11"/>
        <v>45521</v>
      </c>
    </row>
    <row r="240" spans="1:24" x14ac:dyDescent="0.25">
      <c r="A240" s="12">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7">
        <v>21427700000000</v>
      </c>
      <c r="R240">
        <v>77</v>
      </c>
      <c r="S240">
        <v>9.4</v>
      </c>
      <c r="T240">
        <v>59.2</v>
      </c>
      <c r="U240" s="5">
        <v>1397715000</v>
      </c>
      <c r="V240" s="12">
        <f t="shared" ca="1" si="9"/>
        <v>69.87777777777778</v>
      </c>
      <c r="W240" s="3">
        <f t="shared" si="10"/>
        <v>19998</v>
      </c>
      <c r="X240" s="3">
        <f t="shared" ca="1" si="11"/>
        <v>45521</v>
      </c>
    </row>
    <row r="241" spans="1:24" x14ac:dyDescent="0.25">
      <c r="A241" s="12">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7">
        <v>1699876578871</v>
      </c>
      <c r="R241">
        <v>77</v>
      </c>
      <c r="S241">
        <v>9.4</v>
      </c>
      <c r="T241">
        <v>59.2</v>
      </c>
      <c r="U241" s="5">
        <v>1397715000</v>
      </c>
      <c r="V241" s="12">
        <f t="shared" ca="1" si="9"/>
        <v>42.888888888888886</v>
      </c>
      <c r="W241" s="3">
        <f t="shared" si="10"/>
        <v>29856</v>
      </c>
      <c r="X241" s="3">
        <f t="shared" ca="1" si="11"/>
        <v>45521</v>
      </c>
    </row>
    <row r="242" spans="1:24" x14ac:dyDescent="0.25">
      <c r="A242" s="1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7">
        <v>448120428859</v>
      </c>
      <c r="R242">
        <v>82.5</v>
      </c>
      <c r="S242">
        <v>24.2</v>
      </c>
      <c r="T242">
        <v>60.7</v>
      </c>
      <c r="U242" s="5">
        <v>67059887</v>
      </c>
      <c r="V242" s="12">
        <f t="shared" ca="1" si="9"/>
        <v>71.111111111111114</v>
      </c>
      <c r="W242" s="3">
        <f t="shared" si="10"/>
        <v>19547</v>
      </c>
      <c r="X242" s="3">
        <f t="shared" ca="1" si="11"/>
        <v>45521</v>
      </c>
    </row>
    <row r="243" spans="1:24" x14ac:dyDescent="0.25">
      <c r="A243" s="12">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7">
        <v>21427700000000</v>
      </c>
      <c r="R243">
        <v>82.5</v>
      </c>
      <c r="S243">
        <v>24.2</v>
      </c>
      <c r="T243">
        <v>60.7</v>
      </c>
      <c r="U243" s="5">
        <v>67059887</v>
      </c>
      <c r="V243" s="12">
        <f t="shared" ca="1" si="9"/>
        <v>67.391666666666666</v>
      </c>
      <c r="W243" s="3">
        <f t="shared" si="10"/>
        <v>20905</v>
      </c>
      <c r="X243" s="3">
        <f t="shared" ca="1" si="11"/>
        <v>45521</v>
      </c>
    </row>
    <row r="244" spans="1:24" x14ac:dyDescent="0.25">
      <c r="A244" s="12">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7">
        <v>2611000000000</v>
      </c>
      <c r="R244">
        <v>78.5</v>
      </c>
      <c r="S244">
        <v>9.6</v>
      </c>
      <c r="T244">
        <v>36.6</v>
      </c>
      <c r="U244" s="5">
        <v>328239523</v>
      </c>
      <c r="V244" s="12">
        <f t="shared" ca="1" si="9"/>
        <v>67.144444444444446</v>
      </c>
      <c r="W244" s="3">
        <f t="shared" si="10"/>
        <v>20996</v>
      </c>
      <c r="X244" s="3">
        <f t="shared" ca="1" si="11"/>
        <v>45521</v>
      </c>
    </row>
    <row r="245" spans="1:24" x14ac:dyDescent="0.25">
      <c r="A245" s="12">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7">
        <v>19910000000000</v>
      </c>
      <c r="R245">
        <v>82.5</v>
      </c>
      <c r="S245">
        <v>24.2</v>
      </c>
      <c r="T245">
        <v>60.7</v>
      </c>
      <c r="U245" s="5">
        <v>67059887</v>
      </c>
      <c r="V245" s="12">
        <f t="shared" ca="1" si="9"/>
        <v>59.369444444444447</v>
      </c>
      <c r="W245" s="3">
        <f t="shared" si="10"/>
        <v>23836</v>
      </c>
      <c r="X245" s="3">
        <f t="shared" ca="1" si="11"/>
        <v>45521</v>
      </c>
    </row>
    <row r="246" spans="1:24" x14ac:dyDescent="0.25">
      <c r="A246" s="12">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7">
        <v>19910000000000</v>
      </c>
      <c r="R246">
        <v>83.6</v>
      </c>
      <c r="S246">
        <v>10.1</v>
      </c>
      <c r="T246">
        <v>28.8</v>
      </c>
      <c r="U246" s="5">
        <v>8574832</v>
      </c>
      <c r="V246" s="12">
        <f t="shared" ca="1" si="9"/>
        <v>55.422222222222224</v>
      </c>
      <c r="W246" s="3">
        <f t="shared" si="10"/>
        <v>25277</v>
      </c>
      <c r="X246" s="3">
        <f t="shared" ca="1" si="11"/>
        <v>45521</v>
      </c>
    </row>
    <row r="247" spans="1:24" x14ac:dyDescent="0.25">
      <c r="A247" s="12">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7">
        <v>2715518274227</v>
      </c>
      <c r="R247">
        <v>78.5</v>
      </c>
      <c r="S247">
        <v>9.6</v>
      </c>
      <c r="T247">
        <v>36.6</v>
      </c>
      <c r="U247" s="5">
        <v>328239523</v>
      </c>
      <c r="V247" s="12">
        <f t="shared" ca="1" si="9"/>
        <v>41.18333333333333</v>
      </c>
      <c r="W247" s="3">
        <f t="shared" si="10"/>
        <v>30478</v>
      </c>
      <c r="X247" s="3">
        <f t="shared" ca="1" si="11"/>
        <v>45521</v>
      </c>
    </row>
    <row r="248" spans="1:24" x14ac:dyDescent="0.25">
      <c r="A248" s="12">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7">
        <v>2715518274227</v>
      </c>
      <c r="R248">
        <v>72.7</v>
      </c>
      <c r="S248">
        <v>11.4</v>
      </c>
      <c r="T248">
        <v>46.2</v>
      </c>
      <c r="U248" s="5">
        <v>144373535</v>
      </c>
      <c r="V248" s="12">
        <f t="shared" ca="1" si="9"/>
        <v>68.36666666666666</v>
      </c>
      <c r="W248" s="3">
        <f t="shared" si="10"/>
        <v>20550</v>
      </c>
      <c r="X248" s="3">
        <f t="shared" ca="1" si="11"/>
        <v>45521</v>
      </c>
    </row>
    <row r="249" spans="1:24" x14ac:dyDescent="0.25">
      <c r="A249" s="12">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7">
        <v>21427700000000</v>
      </c>
      <c r="R249">
        <v>78.5</v>
      </c>
      <c r="S249">
        <v>9.6</v>
      </c>
      <c r="T249">
        <v>36.6</v>
      </c>
      <c r="U249" s="5">
        <v>328239523</v>
      </c>
      <c r="V249" s="12">
        <f t="shared" ca="1" si="9"/>
        <v>95.263888888888886</v>
      </c>
      <c r="W249" s="3">
        <f t="shared" si="10"/>
        <v>10725</v>
      </c>
      <c r="X249" s="3">
        <f t="shared" ca="1" si="11"/>
        <v>45521</v>
      </c>
    </row>
    <row r="250" spans="1:24" x14ac:dyDescent="0.25">
      <c r="A250" s="12">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7">
        <v>2715518274227</v>
      </c>
      <c r="R250">
        <v>78.5</v>
      </c>
      <c r="S250">
        <v>9.6</v>
      </c>
      <c r="T250">
        <v>36.6</v>
      </c>
      <c r="U250" s="5">
        <v>328239523</v>
      </c>
      <c r="V250" s="12">
        <f t="shared" ca="1" si="9"/>
        <v>87.25555555555556</v>
      </c>
      <c r="W250" s="3">
        <f t="shared" si="10"/>
        <v>13650</v>
      </c>
      <c r="X250" s="3">
        <f t="shared" ca="1" si="11"/>
        <v>45521</v>
      </c>
    </row>
    <row r="251" spans="1:24" x14ac:dyDescent="0.25">
      <c r="A251" s="12">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7">
        <v>703082435360</v>
      </c>
      <c r="R251">
        <v>78.5</v>
      </c>
      <c r="S251">
        <v>9.6</v>
      </c>
      <c r="T251">
        <v>36.6</v>
      </c>
      <c r="U251" s="5">
        <v>328239523</v>
      </c>
      <c r="V251" s="12">
        <f t="shared" ca="1" si="9"/>
        <v>61.711111111111109</v>
      </c>
      <c r="W251" s="3">
        <f t="shared" si="10"/>
        <v>22981</v>
      </c>
      <c r="X251" s="3">
        <f t="shared" ca="1" si="11"/>
        <v>45521</v>
      </c>
    </row>
    <row r="252" spans="1:24" x14ac:dyDescent="0.25">
      <c r="A252" s="1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7">
        <v>21427700000000</v>
      </c>
      <c r="R252">
        <v>79</v>
      </c>
      <c r="S252">
        <v>14.9</v>
      </c>
      <c r="T252">
        <v>46.1</v>
      </c>
      <c r="U252" s="5">
        <v>10669709</v>
      </c>
      <c r="V252" s="12">
        <f t="shared" ca="1" si="9"/>
        <v>60.255555555555553</v>
      </c>
      <c r="W252" s="3">
        <f t="shared" si="10"/>
        <v>23512</v>
      </c>
      <c r="X252" s="3">
        <f t="shared" ca="1" si="11"/>
        <v>45521</v>
      </c>
    </row>
    <row r="253" spans="1:24" x14ac:dyDescent="0.25">
      <c r="A253" s="12">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7">
        <v>1699876578871</v>
      </c>
      <c r="R253">
        <v>78.5</v>
      </c>
      <c r="S253">
        <v>9.6</v>
      </c>
      <c r="T253">
        <v>36.6</v>
      </c>
      <c r="U253" s="5">
        <v>328239523</v>
      </c>
      <c r="V253" s="12">
        <f t="shared" ca="1" si="9"/>
        <v>53.9</v>
      </c>
      <c r="W253" s="3">
        <f t="shared" si="10"/>
        <v>25834</v>
      </c>
      <c r="X253" s="3">
        <f t="shared" ca="1" si="11"/>
        <v>45521</v>
      </c>
    </row>
    <row r="254" spans="1:24" x14ac:dyDescent="0.25">
      <c r="A254" s="12">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7">
        <v>21427700000000</v>
      </c>
      <c r="R254">
        <v>77</v>
      </c>
      <c r="S254">
        <v>9.4</v>
      </c>
      <c r="T254">
        <v>59.2</v>
      </c>
      <c r="U254" s="5">
        <v>1397715000</v>
      </c>
      <c r="V254" s="12">
        <f t="shared" ca="1" si="9"/>
        <v>53.711111111111109</v>
      </c>
      <c r="W254" s="3">
        <f t="shared" si="10"/>
        <v>25903</v>
      </c>
      <c r="X254" s="3">
        <f t="shared" ca="1" si="11"/>
        <v>45521</v>
      </c>
    </row>
    <row r="255" spans="1:24" x14ac:dyDescent="0.25">
      <c r="A255" s="12">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7">
        <v>21427700000000</v>
      </c>
      <c r="R255">
        <v>78.5</v>
      </c>
      <c r="S255">
        <v>9.6</v>
      </c>
      <c r="T255">
        <v>36.6</v>
      </c>
      <c r="U255" s="5">
        <v>328239523</v>
      </c>
      <c r="V255" s="12">
        <f t="shared" ca="1" si="9"/>
        <v>73.25555555555556</v>
      </c>
      <c r="W255" s="3">
        <f t="shared" si="10"/>
        <v>18763</v>
      </c>
      <c r="X255" s="3">
        <f t="shared" ca="1" si="11"/>
        <v>45521</v>
      </c>
    </row>
    <row r="256" spans="1:24" x14ac:dyDescent="0.25">
      <c r="A256" s="12">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7">
        <v>21427700000000</v>
      </c>
      <c r="R256">
        <v>82.6</v>
      </c>
      <c r="S256">
        <v>15.6</v>
      </c>
      <c r="T256">
        <v>33.200000000000003</v>
      </c>
      <c r="U256" s="5">
        <v>51709098</v>
      </c>
      <c r="V256" s="12">
        <f t="shared" ca="1" si="9"/>
        <v>56.15</v>
      </c>
      <c r="W256" s="3">
        <f t="shared" si="10"/>
        <v>25012</v>
      </c>
      <c r="X256" s="3">
        <f t="shared" ca="1" si="11"/>
        <v>45521</v>
      </c>
    </row>
    <row r="257" spans="1:24" x14ac:dyDescent="0.25">
      <c r="A257" s="12">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7">
        <v>246489245495</v>
      </c>
      <c r="R257">
        <v>78.5</v>
      </c>
      <c r="S257">
        <v>9.6</v>
      </c>
      <c r="T257">
        <v>36.6</v>
      </c>
      <c r="U257" s="5">
        <v>328239523</v>
      </c>
      <c r="V257" s="12">
        <f t="shared" ca="1" si="9"/>
        <v>55.916666666666664</v>
      </c>
      <c r="W257" s="3">
        <f t="shared" si="10"/>
        <v>25098</v>
      </c>
      <c r="X257" s="3">
        <f t="shared" ca="1" si="11"/>
        <v>45521</v>
      </c>
    </row>
    <row r="258" spans="1:24" x14ac:dyDescent="0.25">
      <c r="A258" s="12">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7">
        <v>21427700000000</v>
      </c>
      <c r="R258">
        <v>78.5</v>
      </c>
      <c r="S258">
        <v>9.6</v>
      </c>
      <c r="T258">
        <v>36.6</v>
      </c>
      <c r="U258" s="5">
        <v>328239523</v>
      </c>
      <c r="V258" s="12">
        <f t="shared" ref="V258:V321" ca="1" si="12">YEARFRAC(W258,X258,)</f>
        <v>73.38333333333334</v>
      </c>
      <c r="W258" s="3">
        <f t="shared" ref="W258:W321" si="13">DATE(M258,N258,O258)</f>
        <v>18716</v>
      </c>
      <c r="X258" s="3">
        <f t="shared" ref="X258:X321" ca="1" si="14">TODAY()</f>
        <v>45521</v>
      </c>
    </row>
    <row r="259" spans="1:24" x14ac:dyDescent="0.25">
      <c r="A259" s="12">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7">
        <v>19910000000000</v>
      </c>
      <c r="R259">
        <v>72.7</v>
      </c>
      <c r="S259">
        <v>11.4</v>
      </c>
      <c r="T259">
        <v>46.2</v>
      </c>
      <c r="U259" s="5">
        <v>144373535</v>
      </c>
      <c r="V259" s="12">
        <f t="shared" ca="1" si="12"/>
        <v>58.547222222222224</v>
      </c>
      <c r="W259" s="3">
        <f t="shared" si="13"/>
        <v>24137</v>
      </c>
      <c r="X259" s="3">
        <f t="shared" ca="1" si="14"/>
        <v>45521</v>
      </c>
    </row>
    <row r="260" spans="1:24" x14ac:dyDescent="0.25">
      <c r="A260" s="12">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7">
        <v>21427700000000</v>
      </c>
      <c r="R260">
        <v>81.599999999999994</v>
      </c>
      <c r="S260">
        <v>25.4</v>
      </c>
      <c r="T260">
        <v>51.4</v>
      </c>
      <c r="U260" s="5">
        <v>8877067</v>
      </c>
      <c r="V260" s="12">
        <f t="shared" ca="1" si="12"/>
        <v>51.924999999999997</v>
      </c>
      <c r="W260" s="3">
        <f t="shared" si="13"/>
        <v>26556</v>
      </c>
      <c r="X260" s="3">
        <f t="shared" ca="1" si="14"/>
        <v>45521</v>
      </c>
    </row>
    <row r="261" spans="1:24" x14ac:dyDescent="0.25">
      <c r="A261" s="12">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7">
        <v>2029000000000</v>
      </c>
      <c r="R261">
        <v>78.5</v>
      </c>
      <c r="S261">
        <v>9.6</v>
      </c>
      <c r="T261">
        <v>36.6</v>
      </c>
      <c r="U261" s="5">
        <v>328239523</v>
      </c>
      <c r="V261" s="12">
        <f t="shared" ca="1" si="12"/>
        <v>74.727777777777774</v>
      </c>
      <c r="W261" s="3">
        <f t="shared" si="13"/>
        <v>18227</v>
      </c>
      <c r="X261" s="3">
        <f t="shared" ca="1" si="14"/>
        <v>45521</v>
      </c>
    </row>
    <row r="262" spans="1:24" x14ac:dyDescent="0.25">
      <c r="A262" s="1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7">
        <v>21427700000000</v>
      </c>
      <c r="R262">
        <v>77</v>
      </c>
      <c r="S262">
        <v>9.4</v>
      </c>
      <c r="T262">
        <v>59.2</v>
      </c>
      <c r="U262" s="5">
        <v>1397715000</v>
      </c>
      <c r="V262" s="12">
        <f t="shared" ca="1" si="12"/>
        <v>68.12777777777778</v>
      </c>
      <c r="W262" s="3">
        <f t="shared" si="13"/>
        <v>20637</v>
      </c>
      <c r="X262" s="3">
        <f t="shared" ca="1" si="14"/>
        <v>45521</v>
      </c>
    </row>
    <row r="263" spans="1:24" x14ac:dyDescent="0.25">
      <c r="A263" s="12">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7">
        <v>21427700000000</v>
      </c>
      <c r="R263">
        <v>77</v>
      </c>
      <c r="S263">
        <v>9.4</v>
      </c>
      <c r="T263">
        <v>59.2</v>
      </c>
      <c r="U263" s="5">
        <v>1397715000</v>
      </c>
      <c r="V263" s="12">
        <f t="shared" ca="1" si="12"/>
        <v>54.62222222222222</v>
      </c>
      <c r="W263" s="3">
        <f t="shared" si="13"/>
        <v>25571</v>
      </c>
      <c r="X263" s="3">
        <f t="shared" ca="1" si="14"/>
        <v>45521</v>
      </c>
    </row>
    <row r="264" spans="1:24" x14ac:dyDescent="0.25">
      <c r="A264" s="12">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7">
        <v>1699876578871</v>
      </c>
      <c r="R264">
        <v>77</v>
      </c>
      <c r="S264">
        <v>9.4</v>
      </c>
      <c r="T264">
        <v>59.2</v>
      </c>
      <c r="U264" s="5">
        <v>1397715000</v>
      </c>
      <c r="V264" s="12">
        <f t="shared" ca="1" si="12"/>
        <v>60.044444444444444</v>
      </c>
      <c r="W264" s="3">
        <f t="shared" si="13"/>
        <v>23590</v>
      </c>
      <c r="X264" s="3">
        <f t="shared" ca="1" si="14"/>
        <v>45521</v>
      </c>
    </row>
    <row r="265" spans="1:24" x14ac:dyDescent="0.25">
      <c r="A265" s="12">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7">
        <v>446314739528</v>
      </c>
      <c r="R265">
        <v>82.5</v>
      </c>
      <c r="S265">
        <v>24.2</v>
      </c>
      <c r="T265">
        <v>60.7</v>
      </c>
      <c r="U265" s="5">
        <v>67059887</v>
      </c>
      <c r="V265" s="12">
        <f t="shared" ca="1" si="12"/>
        <v>57.2</v>
      </c>
      <c r="W265" s="3">
        <f t="shared" si="13"/>
        <v>24628</v>
      </c>
      <c r="X265" s="3">
        <f t="shared" ca="1" si="14"/>
        <v>45521</v>
      </c>
    </row>
    <row r="266" spans="1:24" x14ac:dyDescent="0.25">
      <c r="A266" s="12">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7">
        <v>21427700000000</v>
      </c>
      <c r="R266">
        <v>82.5</v>
      </c>
      <c r="S266">
        <v>24.2</v>
      </c>
      <c r="T266">
        <v>60.7</v>
      </c>
      <c r="U266" s="5">
        <v>67059887</v>
      </c>
      <c r="V266" s="12">
        <f t="shared" ca="1" si="12"/>
        <v>44.047222222222224</v>
      </c>
      <c r="W266" s="3">
        <f t="shared" si="13"/>
        <v>29432</v>
      </c>
      <c r="X266" s="3">
        <f t="shared" ca="1" si="14"/>
        <v>45521</v>
      </c>
    </row>
    <row r="267" spans="1:24" x14ac:dyDescent="0.25">
      <c r="A267" s="12">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7">
        <v>19910000000000</v>
      </c>
      <c r="R267">
        <v>78.5</v>
      </c>
      <c r="S267">
        <v>9.6</v>
      </c>
      <c r="T267">
        <v>36.6</v>
      </c>
      <c r="U267" s="5">
        <v>328239523</v>
      </c>
      <c r="V267" s="12">
        <f t="shared" ca="1" si="12"/>
        <v>81.488888888888894</v>
      </c>
      <c r="W267" s="3">
        <f t="shared" si="13"/>
        <v>15758</v>
      </c>
      <c r="X267" s="3">
        <f t="shared" ca="1" si="14"/>
        <v>45521</v>
      </c>
    </row>
    <row r="268" spans="1:24" x14ac:dyDescent="0.25">
      <c r="A268" s="12">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7">
        <v>19910000000000</v>
      </c>
      <c r="R268">
        <v>77</v>
      </c>
      <c r="S268">
        <v>9.4</v>
      </c>
      <c r="T268">
        <v>59.2</v>
      </c>
      <c r="U268" s="5">
        <v>1397715000</v>
      </c>
      <c r="V268" s="12">
        <f t="shared" ca="1" si="12"/>
        <v>55.75</v>
      </c>
      <c r="W268" s="3">
        <f t="shared" si="13"/>
        <v>25159</v>
      </c>
      <c r="X268" s="3">
        <f t="shared" ca="1" si="14"/>
        <v>45521</v>
      </c>
    </row>
    <row r="269" spans="1:24" x14ac:dyDescent="0.25">
      <c r="A269" s="12">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7">
        <v>19910000000000</v>
      </c>
      <c r="R269">
        <v>77</v>
      </c>
      <c r="S269">
        <v>9.4</v>
      </c>
      <c r="T269">
        <v>59.2</v>
      </c>
      <c r="U269" s="5">
        <v>1397715000</v>
      </c>
      <c r="V269" s="12">
        <f t="shared" ca="1" si="12"/>
        <v>72.961111111111109</v>
      </c>
      <c r="W269" s="3">
        <f t="shared" si="13"/>
        <v>18872</v>
      </c>
      <c r="X269" s="3">
        <f t="shared" ca="1" si="14"/>
        <v>45521</v>
      </c>
    </row>
    <row r="270" spans="1:24" x14ac:dyDescent="0.25">
      <c r="A270" s="12">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7">
        <v>2715518274227</v>
      </c>
      <c r="R270">
        <v>78.5</v>
      </c>
      <c r="S270">
        <v>9.6</v>
      </c>
      <c r="T270">
        <v>36.6</v>
      </c>
      <c r="U270" s="5">
        <v>328239523</v>
      </c>
      <c r="V270" s="12">
        <f t="shared" ca="1" si="12"/>
        <v>69.908333333333331</v>
      </c>
      <c r="W270" s="3">
        <f t="shared" si="13"/>
        <v>19987</v>
      </c>
      <c r="X270" s="3">
        <f t="shared" ca="1" si="14"/>
        <v>45521</v>
      </c>
    </row>
    <row r="271" spans="1:24" x14ac:dyDescent="0.25">
      <c r="A271" s="12">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7">
        <v>2715518274227</v>
      </c>
      <c r="R271">
        <v>78.5</v>
      </c>
      <c r="S271">
        <v>9.6</v>
      </c>
      <c r="T271">
        <v>36.6</v>
      </c>
      <c r="U271" s="5">
        <v>328239523</v>
      </c>
      <c r="V271" s="12">
        <f t="shared" ca="1" si="12"/>
        <v>69.62222222222222</v>
      </c>
      <c r="W271" s="3">
        <f t="shared" si="13"/>
        <v>20092</v>
      </c>
      <c r="X271" s="3">
        <f t="shared" ca="1" si="14"/>
        <v>45521</v>
      </c>
    </row>
    <row r="272" spans="1:24" x14ac:dyDescent="0.25">
      <c r="A272" s="1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7">
        <v>21427700000000</v>
      </c>
      <c r="R272">
        <v>82.8</v>
      </c>
      <c r="S272">
        <v>23.9</v>
      </c>
      <c r="T272">
        <v>36.200000000000003</v>
      </c>
      <c r="U272" s="5">
        <v>5347896</v>
      </c>
      <c r="V272" s="12">
        <f t="shared" ca="1" si="12"/>
        <v>63.15</v>
      </c>
      <c r="W272" s="3">
        <f t="shared" si="13"/>
        <v>22455</v>
      </c>
      <c r="X272" s="3">
        <f t="shared" ca="1" si="14"/>
        <v>45521</v>
      </c>
    </row>
    <row r="273" spans="1:24" x14ac:dyDescent="0.25">
      <c r="A273" s="12">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7">
        <v>19910000000000</v>
      </c>
      <c r="R273">
        <v>77</v>
      </c>
      <c r="S273">
        <v>9.4</v>
      </c>
      <c r="T273">
        <v>59.2</v>
      </c>
      <c r="U273" s="5">
        <v>1397715000</v>
      </c>
      <c r="V273" s="12">
        <f t="shared" ca="1" si="12"/>
        <v>56.06388888888889</v>
      </c>
      <c r="W273" s="3">
        <f t="shared" si="13"/>
        <v>25043</v>
      </c>
      <c r="X273" s="3">
        <f t="shared" ca="1" si="14"/>
        <v>45521</v>
      </c>
    </row>
    <row r="274" spans="1:24" x14ac:dyDescent="0.25">
      <c r="A274" s="12">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7">
        <v>19910000000000</v>
      </c>
      <c r="R274">
        <v>69.400000000000006</v>
      </c>
      <c r="S274">
        <v>11.2</v>
      </c>
      <c r="T274">
        <v>49.7</v>
      </c>
      <c r="U274" s="5">
        <v>1366417754</v>
      </c>
      <c r="V274" s="12">
        <f t="shared" ca="1" si="12"/>
        <v>90.911111111111111</v>
      </c>
      <c r="W274" s="3">
        <f t="shared" si="13"/>
        <v>12316</v>
      </c>
      <c r="X274" s="3">
        <f t="shared" ca="1" si="14"/>
        <v>45521</v>
      </c>
    </row>
    <row r="275" spans="1:24" x14ac:dyDescent="0.25">
      <c r="A275" s="12">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7">
        <v>21427700000000</v>
      </c>
      <c r="R275">
        <v>81.3</v>
      </c>
      <c r="S275">
        <v>25.5</v>
      </c>
      <c r="T275">
        <v>30.6</v>
      </c>
      <c r="U275" s="5">
        <v>66834405</v>
      </c>
      <c r="V275" s="12">
        <f t="shared" ca="1" si="12"/>
        <v>68.702777777777783</v>
      </c>
      <c r="W275" s="3">
        <f t="shared" si="13"/>
        <v>20427</v>
      </c>
      <c r="X275" s="3">
        <f t="shared" ca="1" si="14"/>
        <v>45521</v>
      </c>
    </row>
    <row r="276" spans="1:24" x14ac:dyDescent="0.25">
      <c r="A276" s="12">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7">
        <v>21427700000000</v>
      </c>
      <c r="R276">
        <v>78.5</v>
      </c>
      <c r="S276">
        <v>9.6</v>
      </c>
      <c r="T276">
        <v>36.6</v>
      </c>
      <c r="U276" s="5">
        <v>328239523</v>
      </c>
      <c r="V276" s="12">
        <f t="shared" ca="1" si="12"/>
        <v>42.988888888888887</v>
      </c>
      <c r="W276" s="3">
        <f t="shared" si="13"/>
        <v>29819</v>
      </c>
      <c r="X276" s="3">
        <f t="shared" ca="1" si="14"/>
        <v>45521</v>
      </c>
    </row>
    <row r="277" spans="1:24" x14ac:dyDescent="0.25">
      <c r="A277" s="12">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7">
        <v>403336363636</v>
      </c>
      <c r="R277">
        <v>83.1</v>
      </c>
      <c r="S277">
        <v>13.1</v>
      </c>
      <c r="T277">
        <v>21</v>
      </c>
      <c r="U277" s="5">
        <v>5703569</v>
      </c>
      <c r="V277" s="12">
        <f t="shared" ca="1" si="12"/>
        <v>65.62777777777778</v>
      </c>
      <c r="W277" s="3">
        <f t="shared" si="13"/>
        <v>21551</v>
      </c>
      <c r="X277" s="3">
        <f t="shared" ca="1" si="14"/>
        <v>45521</v>
      </c>
    </row>
    <row r="278" spans="1:24" x14ac:dyDescent="0.25">
      <c r="A278" s="12">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7">
        <v>19910000000000</v>
      </c>
      <c r="R278">
        <v>81.3</v>
      </c>
      <c r="S278">
        <v>25.5</v>
      </c>
      <c r="T278">
        <v>30.6</v>
      </c>
      <c r="U278" s="5">
        <v>66834405</v>
      </c>
      <c r="V278" s="12">
        <f t="shared" ca="1" si="12"/>
        <v>67.444444444444443</v>
      </c>
      <c r="W278" s="3">
        <f t="shared" si="13"/>
        <v>20886</v>
      </c>
      <c r="X278" s="3">
        <f t="shared" ca="1" si="14"/>
        <v>45521</v>
      </c>
    </row>
    <row r="279" spans="1:24" x14ac:dyDescent="0.25">
      <c r="A279" s="12">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7">
        <v>2611000000000</v>
      </c>
      <c r="R279">
        <v>78.5</v>
      </c>
      <c r="S279">
        <v>9.6</v>
      </c>
      <c r="T279">
        <v>36.6</v>
      </c>
      <c r="U279" s="5">
        <v>328239523</v>
      </c>
      <c r="V279" s="12">
        <f t="shared" ca="1" si="12"/>
        <v>86.386111111111106</v>
      </c>
      <c r="W279" s="3">
        <f t="shared" si="13"/>
        <v>13967</v>
      </c>
      <c r="X279" s="3">
        <f t="shared" ca="1" si="14"/>
        <v>45521</v>
      </c>
    </row>
    <row r="280" spans="1:24" x14ac:dyDescent="0.25">
      <c r="A280" s="12">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7">
        <v>2827113184696</v>
      </c>
      <c r="R280">
        <v>77</v>
      </c>
      <c r="S280">
        <v>9.4</v>
      </c>
      <c r="T280">
        <v>59.2</v>
      </c>
      <c r="U280" s="5">
        <v>1397715000</v>
      </c>
      <c r="V280" s="12">
        <f t="shared" ca="1" si="12"/>
        <v>63.62777777777778</v>
      </c>
      <c r="W280" s="3">
        <f t="shared" si="13"/>
        <v>22282</v>
      </c>
      <c r="X280" s="3">
        <f t="shared" ca="1" si="14"/>
        <v>45521</v>
      </c>
    </row>
    <row r="281" spans="1:24" x14ac:dyDescent="0.25">
      <c r="A281" s="12">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7">
        <v>21427700000000</v>
      </c>
      <c r="R281">
        <v>78.5</v>
      </c>
      <c r="S281">
        <v>9.6</v>
      </c>
      <c r="T281">
        <v>36.6</v>
      </c>
      <c r="U281" s="5">
        <v>328239523</v>
      </c>
      <c r="V281" s="12">
        <f t="shared" ca="1" si="12"/>
        <v>81.888888888888886</v>
      </c>
      <c r="W281" s="3">
        <f t="shared" si="13"/>
        <v>15611</v>
      </c>
      <c r="X281" s="3">
        <f t="shared" ca="1" si="14"/>
        <v>45521</v>
      </c>
    </row>
    <row r="282" spans="1:24" x14ac:dyDescent="0.25">
      <c r="A282" s="1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7">
        <v>372062527489</v>
      </c>
      <c r="R282">
        <v>78.5</v>
      </c>
      <c r="S282">
        <v>9.6</v>
      </c>
      <c r="T282">
        <v>36.6</v>
      </c>
      <c r="U282" s="5">
        <v>328239523</v>
      </c>
      <c r="V282" s="12">
        <f t="shared" ca="1" si="12"/>
        <v>86.538888888888891</v>
      </c>
      <c r="W282" s="3">
        <f t="shared" si="13"/>
        <v>13914</v>
      </c>
      <c r="X282" s="3">
        <f t="shared" ca="1" si="14"/>
        <v>45521</v>
      </c>
    </row>
    <row r="283" spans="1:24" x14ac:dyDescent="0.25">
      <c r="A283" s="12">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7">
        <v>2827113184696</v>
      </c>
      <c r="R283">
        <v>77</v>
      </c>
      <c r="S283">
        <v>9.4</v>
      </c>
      <c r="T283">
        <v>59.2</v>
      </c>
      <c r="U283" s="5">
        <v>1397715000</v>
      </c>
      <c r="V283" s="12">
        <f t="shared" ca="1" si="12"/>
        <v>60.62777777777778</v>
      </c>
      <c r="W283" s="3">
        <f t="shared" si="13"/>
        <v>23377</v>
      </c>
      <c r="X283" s="3">
        <f t="shared" ca="1" si="14"/>
        <v>45521</v>
      </c>
    </row>
    <row r="284" spans="1:24" x14ac:dyDescent="0.25">
      <c r="A284" s="12">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7">
        <v>21427700000000</v>
      </c>
      <c r="R284">
        <v>78.5</v>
      </c>
      <c r="S284">
        <v>9.6</v>
      </c>
      <c r="T284">
        <v>36.6</v>
      </c>
      <c r="U284" s="5">
        <v>328239523</v>
      </c>
      <c r="V284" s="12">
        <f t="shared" ca="1" si="12"/>
        <v>69.886111111111106</v>
      </c>
      <c r="W284" s="3">
        <f t="shared" si="13"/>
        <v>19995</v>
      </c>
      <c r="X284" s="3">
        <f t="shared" ca="1" si="14"/>
        <v>45521</v>
      </c>
    </row>
    <row r="285" spans="1:24" x14ac:dyDescent="0.25">
      <c r="A285" s="12">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7">
        <v>19910000000000</v>
      </c>
      <c r="R285">
        <v>78.5</v>
      </c>
      <c r="S285">
        <v>9.6</v>
      </c>
      <c r="T285">
        <v>36.6</v>
      </c>
      <c r="U285" s="5">
        <v>328239523</v>
      </c>
      <c r="V285" s="12">
        <f t="shared" ca="1" si="12"/>
        <v>80.613888888888894</v>
      </c>
      <c r="W285" s="3">
        <f t="shared" si="13"/>
        <v>16077</v>
      </c>
      <c r="X285" s="3">
        <f t="shared" ca="1" si="14"/>
        <v>45521</v>
      </c>
    </row>
    <row r="286" spans="1:24" x14ac:dyDescent="0.25">
      <c r="A286" s="12">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7">
        <v>21427700000000</v>
      </c>
      <c r="R286">
        <v>83.1</v>
      </c>
      <c r="S286">
        <v>13.1</v>
      </c>
      <c r="T286">
        <v>21</v>
      </c>
      <c r="U286" s="5">
        <v>5703569</v>
      </c>
      <c r="V286" s="12">
        <f t="shared" ca="1" si="12"/>
        <v>54.12777777777778</v>
      </c>
      <c r="W286" s="3">
        <f t="shared" si="13"/>
        <v>25750</v>
      </c>
      <c r="X286" s="3">
        <f t="shared" ca="1" si="14"/>
        <v>45521</v>
      </c>
    </row>
    <row r="287" spans="1:24" x14ac:dyDescent="0.25">
      <c r="A287" s="12">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7">
        <v>21427700000000</v>
      </c>
      <c r="R287">
        <v>78.5</v>
      </c>
      <c r="S287">
        <v>9.6</v>
      </c>
      <c r="T287">
        <v>36.6</v>
      </c>
      <c r="U287" s="5">
        <v>328239523</v>
      </c>
      <c r="V287" s="12">
        <f t="shared" ca="1" si="12"/>
        <v>81.613888888888894</v>
      </c>
      <c r="W287" s="3">
        <f t="shared" si="13"/>
        <v>15712</v>
      </c>
      <c r="X287" s="3">
        <f t="shared" ca="1" si="14"/>
        <v>45521</v>
      </c>
    </row>
    <row r="288" spans="1:24" x14ac:dyDescent="0.25">
      <c r="A288" s="12">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7">
        <v>19910000000000</v>
      </c>
      <c r="R288">
        <v>81.3</v>
      </c>
      <c r="S288">
        <v>25.5</v>
      </c>
      <c r="T288">
        <v>30.6</v>
      </c>
      <c r="U288" s="5">
        <v>66834405</v>
      </c>
      <c r="V288" s="12">
        <f t="shared" ca="1" si="12"/>
        <v>72.016666666666666</v>
      </c>
      <c r="W288" s="3">
        <f t="shared" si="13"/>
        <v>19217</v>
      </c>
      <c r="X288" s="3">
        <f t="shared" ca="1" si="14"/>
        <v>45521</v>
      </c>
    </row>
    <row r="289" spans="1:24" x14ac:dyDescent="0.25">
      <c r="A289" s="12">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7">
        <v>21427700000000</v>
      </c>
      <c r="R289">
        <v>77</v>
      </c>
      <c r="S289">
        <v>9.4</v>
      </c>
      <c r="T289">
        <v>59.2</v>
      </c>
      <c r="U289" s="5">
        <v>1397715000</v>
      </c>
      <c r="V289" s="12">
        <f t="shared" ca="1" si="12"/>
        <v>60.62777777777778</v>
      </c>
      <c r="W289" s="3">
        <f t="shared" si="13"/>
        <v>23377</v>
      </c>
      <c r="X289" s="3">
        <f t="shared" ca="1" si="14"/>
        <v>45521</v>
      </c>
    </row>
    <row r="290" spans="1:24" x14ac:dyDescent="0.25">
      <c r="A290" s="12">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7">
        <v>21427700000000</v>
      </c>
      <c r="R290">
        <v>83.1</v>
      </c>
      <c r="S290">
        <v>13.1</v>
      </c>
      <c r="T290">
        <v>21</v>
      </c>
      <c r="U290" s="5">
        <v>5703569</v>
      </c>
      <c r="V290" s="12">
        <f t="shared" ca="1" si="12"/>
        <v>72.62777777777778</v>
      </c>
      <c r="W290" s="3">
        <f t="shared" si="13"/>
        <v>18994</v>
      </c>
      <c r="X290" s="3">
        <f t="shared" ca="1" si="14"/>
        <v>45521</v>
      </c>
    </row>
    <row r="291" spans="1:24" x14ac:dyDescent="0.25">
      <c r="A291" s="12">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7">
        <v>372062527489</v>
      </c>
      <c r="R291">
        <v>78.5</v>
      </c>
      <c r="S291">
        <v>9.6</v>
      </c>
      <c r="T291">
        <v>36.6</v>
      </c>
      <c r="U291" s="5">
        <v>328239523</v>
      </c>
      <c r="V291" s="12">
        <f t="shared" ca="1" si="12"/>
        <v>73.38055555555556</v>
      </c>
      <c r="W291" s="3">
        <f t="shared" si="13"/>
        <v>18718</v>
      </c>
      <c r="X291" s="3">
        <f t="shared" ca="1" si="14"/>
        <v>45521</v>
      </c>
    </row>
    <row r="292" spans="1:24" x14ac:dyDescent="0.25">
      <c r="A292" s="1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7">
        <v>21427700000000</v>
      </c>
      <c r="R292">
        <v>71.8</v>
      </c>
      <c r="S292">
        <v>12.5</v>
      </c>
      <c r="T292">
        <v>44.4</v>
      </c>
      <c r="U292" s="5">
        <v>100388073</v>
      </c>
      <c r="V292" s="12">
        <f t="shared" ca="1" si="12"/>
        <v>63.577777777777776</v>
      </c>
      <c r="W292" s="3">
        <f t="shared" si="13"/>
        <v>22300</v>
      </c>
      <c r="X292" s="3">
        <f t="shared" ca="1" si="14"/>
        <v>45521</v>
      </c>
    </row>
    <row r="293" spans="1:24" x14ac:dyDescent="0.25">
      <c r="A293" s="12">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7">
        <v>2827113184696</v>
      </c>
      <c r="R293">
        <v>78.5</v>
      </c>
      <c r="S293">
        <v>9.6</v>
      </c>
      <c r="T293">
        <v>36.6</v>
      </c>
      <c r="U293" s="5">
        <v>328239523</v>
      </c>
      <c r="V293" s="12">
        <f t="shared" ca="1" si="12"/>
        <v>82.713888888888889</v>
      </c>
      <c r="W293" s="3">
        <f t="shared" si="13"/>
        <v>15310</v>
      </c>
      <c r="X293" s="3">
        <f t="shared" ca="1" si="14"/>
        <v>45521</v>
      </c>
    </row>
    <row r="294" spans="1:24" x14ac:dyDescent="0.25">
      <c r="A294" s="12">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7">
        <v>19910000000000</v>
      </c>
      <c r="R294">
        <v>69.400000000000006</v>
      </c>
      <c r="S294">
        <v>11.2</v>
      </c>
      <c r="T294">
        <v>49.7</v>
      </c>
      <c r="U294" s="5">
        <v>1366417754</v>
      </c>
      <c r="V294" s="12">
        <f t="shared" ca="1" si="12"/>
        <v>93.211111111111109</v>
      </c>
      <c r="W294" s="3">
        <f t="shared" si="13"/>
        <v>11475</v>
      </c>
      <c r="X294" s="3">
        <f t="shared" ca="1" si="14"/>
        <v>45521</v>
      </c>
    </row>
    <row r="295" spans="1:24" x14ac:dyDescent="0.25">
      <c r="A295" s="12">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7">
        <v>372062527489</v>
      </c>
      <c r="R295">
        <v>72.7</v>
      </c>
      <c r="S295">
        <v>11.4</v>
      </c>
      <c r="T295">
        <v>46.2</v>
      </c>
      <c r="U295" s="5">
        <v>144373535</v>
      </c>
      <c r="V295" s="12">
        <f t="shared" ca="1" si="12"/>
        <v>60.7</v>
      </c>
      <c r="W295" s="3">
        <f t="shared" si="13"/>
        <v>23350</v>
      </c>
      <c r="X295" s="3">
        <f t="shared" ca="1" si="14"/>
        <v>45521</v>
      </c>
    </row>
    <row r="296" spans="1:24" x14ac:dyDescent="0.25">
      <c r="A296" s="12">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7">
        <v>21427700000000</v>
      </c>
      <c r="R296">
        <v>81</v>
      </c>
      <c r="S296">
        <v>32.4</v>
      </c>
      <c r="T296">
        <v>23.8</v>
      </c>
      <c r="U296" s="5">
        <v>5818553</v>
      </c>
      <c r="V296" s="12">
        <f t="shared" ca="1" si="12"/>
        <v>51.786111111111111</v>
      </c>
      <c r="W296" s="3">
        <f t="shared" si="13"/>
        <v>26607</v>
      </c>
      <c r="X296" s="3">
        <f t="shared" ca="1" si="14"/>
        <v>45521</v>
      </c>
    </row>
    <row r="297" spans="1:24" x14ac:dyDescent="0.25">
      <c r="A297" s="12">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7">
        <v>303175127598</v>
      </c>
      <c r="R297">
        <v>71.099999999999994</v>
      </c>
      <c r="S297">
        <v>14</v>
      </c>
      <c r="T297">
        <v>43.1</v>
      </c>
      <c r="U297" s="5">
        <v>108116615</v>
      </c>
      <c r="V297" s="12">
        <f t="shared" ca="1" si="12"/>
        <v>64.455555555555549</v>
      </c>
      <c r="W297" s="3">
        <f t="shared" si="13"/>
        <v>21978</v>
      </c>
      <c r="X297" s="3">
        <f t="shared" ca="1" si="14"/>
        <v>45521</v>
      </c>
    </row>
    <row r="298" spans="1:24" x14ac:dyDescent="0.25">
      <c r="A298" s="12">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7">
        <v>21427700000000</v>
      </c>
      <c r="R298">
        <v>77</v>
      </c>
      <c r="S298">
        <v>9.4</v>
      </c>
      <c r="T298">
        <v>59.2</v>
      </c>
      <c r="U298" s="5">
        <v>1397715000</v>
      </c>
      <c r="V298" s="12">
        <f t="shared" ca="1" si="12"/>
        <v>57.205555555555556</v>
      </c>
      <c r="W298" s="3">
        <f t="shared" si="13"/>
        <v>24626</v>
      </c>
      <c r="X298" s="3">
        <f t="shared" ca="1" si="14"/>
        <v>45521</v>
      </c>
    </row>
    <row r="299" spans="1:24" x14ac:dyDescent="0.25">
      <c r="A299" s="12">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7">
        <v>2611000000000</v>
      </c>
      <c r="R299">
        <v>78.5</v>
      </c>
      <c r="S299">
        <v>9.6</v>
      </c>
      <c r="T299">
        <v>36.6</v>
      </c>
      <c r="U299" s="5">
        <v>328239523</v>
      </c>
      <c r="V299" s="12">
        <f t="shared" ca="1" si="12"/>
        <v>66.727777777777774</v>
      </c>
      <c r="W299" s="3">
        <f t="shared" si="13"/>
        <v>21149</v>
      </c>
      <c r="X299" s="3">
        <f t="shared" ca="1" si="14"/>
        <v>45521</v>
      </c>
    </row>
    <row r="300" spans="1:24" x14ac:dyDescent="0.25">
      <c r="A300" s="12">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7">
        <v>1699876578871</v>
      </c>
      <c r="R300">
        <v>78.5</v>
      </c>
      <c r="S300">
        <v>9.6</v>
      </c>
      <c r="T300">
        <v>36.6</v>
      </c>
      <c r="U300" s="5">
        <v>328239523</v>
      </c>
      <c r="V300" s="12">
        <f t="shared" ca="1" si="12"/>
        <v>69.686111111111117</v>
      </c>
      <c r="W300" s="3">
        <f t="shared" si="13"/>
        <v>20068</v>
      </c>
      <c r="X300" s="3">
        <f t="shared" ca="1" si="14"/>
        <v>45521</v>
      </c>
    </row>
    <row r="301" spans="1:24" x14ac:dyDescent="0.25">
      <c r="A301" s="12">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7">
        <v>348078018464</v>
      </c>
      <c r="R301">
        <v>78.5</v>
      </c>
      <c r="S301">
        <v>9.6</v>
      </c>
      <c r="T301">
        <v>36.6</v>
      </c>
      <c r="U301" s="5">
        <v>328239523</v>
      </c>
      <c r="V301" s="12">
        <f t="shared" ca="1" si="12"/>
        <v>81.177777777777777</v>
      </c>
      <c r="W301" s="3">
        <f t="shared" si="13"/>
        <v>15870</v>
      </c>
      <c r="X301" s="3">
        <f t="shared" ca="1" si="14"/>
        <v>45521</v>
      </c>
    </row>
    <row r="302" spans="1:24" x14ac:dyDescent="0.25">
      <c r="A302" s="1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7">
        <v>376795508680</v>
      </c>
      <c r="R302">
        <v>78.5</v>
      </c>
      <c r="S302">
        <v>9.6</v>
      </c>
      <c r="T302">
        <v>36.6</v>
      </c>
      <c r="U302" s="5">
        <v>328239523</v>
      </c>
      <c r="V302" s="12">
        <f t="shared" ca="1" si="12"/>
        <v>79.827777777777783</v>
      </c>
      <c r="W302" s="3">
        <f t="shared" si="13"/>
        <v>16364</v>
      </c>
      <c r="X302" s="3">
        <f t="shared" ca="1" si="14"/>
        <v>45521</v>
      </c>
    </row>
    <row r="303" spans="1:24" x14ac:dyDescent="0.25">
      <c r="A303" s="12">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7">
        <v>19910000000000</v>
      </c>
      <c r="R303">
        <v>77.8</v>
      </c>
      <c r="S303">
        <v>0.1</v>
      </c>
      <c r="T303">
        <v>15.9</v>
      </c>
      <c r="U303" s="5">
        <v>9770529</v>
      </c>
      <c r="V303" s="12">
        <f t="shared" ca="1" si="12"/>
        <v>43.005555555555553</v>
      </c>
      <c r="W303" s="3">
        <f t="shared" si="13"/>
        <v>29813</v>
      </c>
      <c r="X303" s="3">
        <f t="shared" ca="1" si="14"/>
        <v>45521</v>
      </c>
    </row>
    <row r="304" spans="1:24" x14ac:dyDescent="0.25">
      <c r="A304" s="12">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7">
        <v>21427700000000</v>
      </c>
      <c r="R304">
        <v>84.2</v>
      </c>
      <c r="S304">
        <v>11.9</v>
      </c>
      <c r="T304">
        <v>46.7</v>
      </c>
      <c r="U304" s="5">
        <v>126226568</v>
      </c>
      <c r="V304" s="12">
        <f t="shared" ca="1" si="12"/>
        <v>63.097222222222221</v>
      </c>
      <c r="W304" s="3">
        <f t="shared" si="13"/>
        <v>22474</v>
      </c>
      <c r="X304" s="3">
        <f t="shared" ca="1" si="14"/>
        <v>45521</v>
      </c>
    </row>
    <row r="305" spans="1:24" x14ac:dyDescent="0.25">
      <c r="A305" s="12">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7">
        <v>21427700000000</v>
      </c>
      <c r="R305">
        <v>77</v>
      </c>
      <c r="S305">
        <v>9.4</v>
      </c>
      <c r="T305">
        <v>59.2</v>
      </c>
      <c r="U305" s="5">
        <v>1397715000</v>
      </c>
      <c r="V305" s="12">
        <f t="shared" ca="1" si="12"/>
        <v>78.87777777777778</v>
      </c>
      <c r="W305" s="3">
        <f t="shared" si="13"/>
        <v>16711</v>
      </c>
      <c r="X305" s="3">
        <f t="shared" ca="1" si="14"/>
        <v>45521</v>
      </c>
    </row>
    <row r="306" spans="1:24" x14ac:dyDescent="0.25">
      <c r="A306" s="12">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7">
        <v>21427700000000</v>
      </c>
      <c r="R306">
        <v>78.5</v>
      </c>
      <c r="S306">
        <v>9.6</v>
      </c>
      <c r="T306">
        <v>36.6</v>
      </c>
      <c r="U306" s="5">
        <v>328239523</v>
      </c>
      <c r="V306" s="12">
        <f t="shared" ca="1" si="12"/>
        <v>81.044444444444451</v>
      </c>
      <c r="W306" s="3">
        <f t="shared" si="13"/>
        <v>15919</v>
      </c>
      <c r="X306" s="3">
        <f t="shared" ca="1" si="14"/>
        <v>45521</v>
      </c>
    </row>
    <row r="307" spans="1:24" x14ac:dyDescent="0.25">
      <c r="A307" s="12">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7">
        <v>21427700000000</v>
      </c>
      <c r="R307">
        <v>81.599999999999994</v>
      </c>
      <c r="S307">
        <v>25.4</v>
      </c>
      <c r="T307">
        <v>51.4</v>
      </c>
      <c r="U307" s="5">
        <v>8877067</v>
      </c>
      <c r="V307" s="12">
        <f t="shared" ca="1" si="12"/>
        <v>77.62222222222222</v>
      </c>
      <c r="W307" s="3">
        <f t="shared" si="13"/>
        <v>17170</v>
      </c>
      <c r="X307" s="3">
        <f t="shared" ca="1" si="14"/>
        <v>45521</v>
      </c>
    </row>
    <row r="308" spans="1:24" x14ac:dyDescent="0.25">
      <c r="A308" s="12">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7">
        <v>421142267938</v>
      </c>
      <c r="R308">
        <v>78.5</v>
      </c>
      <c r="S308">
        <v>9.6</v>
      </c>
      <c r="T308">
        <v>36.6</v>
      </c>
      <c r="U308" s="5">
        <v>328239523</v>
      </c>
      <c r="V308" s="12">
        <f t="shared" ca="1" si="12"/>
        <v>62.75277777777778</v>
      </c>
      <c r="W308" s="3">
        <f t="shared" si="13"/>
        <v>22601</v>
      </c>
      <c r="X308" s="3">
        <f t="shared" ca="1" si="14"/>
        <v>45521</v>
      </c>
    </row>
    <row r="309" spans="1:24" x14ac:dyDescent="0.25">
      <c r="A309" s="12">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7">
        <v>5081769542380</v>
      </c>
      <c r="R309">
        <v>77</v>
      </c>
      <c r="S309">
        <v>9.4</v>
      </c>
      <c r="T309">
        <v>59.2</v>
      </c>
      <c r="U309" s="5">
        <v>1397715000</v>
      </c>
      <c r="V309" s="12">
        <f t="shared" ca="1" si="12"/>
        <v>67.674999999999997</v>
      </c>
      <c r="W309" s="3">
        <f t="shared" si="13"/>
        <v>20803</v>
      </c>
      <c r="X309" s="3">
        <f t="shared" ca="1" si="14"/>
        <v>45521</v>
      </c>
    </row>
    <row r="310" spans="1:24" x14ac:dyDescent="0.25">
      <c r="A310" s="12">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7">
        <v>19910000000000</v>
      </c>
      <c r="R310">
        <v>83.6</v>
      </c>
      <c r="S310">
        <v>10.1</v>
      </c>
      <c r="T310">
        <v>28.8</v>
      </c>
      <c r="U310" s="5">
        <v>8574832</v>
      </c>
      <c r="V310" s="12">
        <f t="shared" ca="1" si="12"/>
        <v>73.797222222222217</v>
      </c>
      <c r="W310" s="3">
        <f t="shared" si="13"/>
        <v>18566</v>
      </c>
      <c r="X310" s="3">
        <f t="shared" ca="1" si="14"/>
        <v>45521</v>
      </c>
    </row>
    <row r="311" spans="1:24" x14ac:dyDescent="0.25">
      <c r="A311" s="12">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7">
        <v>21427700000000</v>
      </c>
      <c r="R311">
        <v>83.1</v>
      </c>
      <c r="S311">
        <v>13.1</v>
      </c>
      <c r="T311">
        <v>21</v>
      </c>
      <c r="U311" s="5">
        <v>5703569</v>
      </c>
      <c r="V311" s="12">
        <f t="shared" ca="1" si="12"/>
        <v>95.602777777777774</v>
      </c>
      <c r="W311" s="3">
        <f t="shared" si="13"/>
        <v>10603</v>
      </c>
      <c r="X311" s="3">
        <f t="shared" ca="1" si="14"/>
        <v>45521</v>
      </c>
    </row>
    <row r="312" spans="1:24" x14ac:dyDescent="0.25">
      <c r="A312" s="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7">
        <v>446314739528</v>
      </c>
      <c r="R312">
        <v>77</v>
      </c>
      <c r="S312">
        <v>9.4</v>
      </c>
      <c r="T312">
        <v>59.2</v>
      </c>
      <c r="U312" s="5">
        <v>1397715000</v>
      </c>
      <c r="V312" s="12">
        <f t="shared" ca="1" si="12"/>
        <v>72.62777777777778</v>
      </c>
      <c r="W312" s="3">
        <f t="shared" si="13"/>
        <v>18994</v>
      </c>
      <c r="X312" s="3">
        <f t="shared" ca="1" si="14"/>
        <v>45521</v>
      </c>
    </row>
    <row r="313" spans="1:24" x14ac:dyDescent="0.25">
      <c r="A313" s="12">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7">
        <v>21427700000000</v>
      </c>
      <c r="R313">
        <v>78.5</v>
      </c>
      <c r="S313">
        <v>9.6</v>
      </c>
      <c r="T313">
        <v>36.6</v>
      </c>
      <c r="U313" s="5">
        <v>328239523</v>
      </c>
      <c r="V313" s="12">
        <f t="shared" ca="1" si="12"/>
        <v>59.894444444444446</v>
      </c>
      <c r="W313" s="3">
        <f t="shared" si="13"/>
        <v>23645</v>
      </c>
      <c r="X313" s="3">
        <f t="shared" ca="1" si="14"/>
        <v>45521</v>
      </c>
    </row>
    <row r="314" spans="1:24" x14ac:dyDescent="0.25">
      <c r="A314" s="12">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7">
        <v>19910000000000</v>
      </c>
      <c r="R314">
        <v>81.3</v>
      </c>
      <c r="S314">
        <v>25.5</v>
      </c>
      <c r="T314">
        <v>30.6</v>
      </c>
      <c r="U314" s="5">
        <v>66834405</v>
      </c>
      <c r="V314" s="12">
        <f t="shared" ca="1" si="12"/>
        <v>39.222222222222221</v>
      </c>
      <c r="W314" s="3">
        <f t="shared" si="13"/>
        <v>31194</v>
      </c>
      <c r="X314" s="3">
        <f t="shared" ca="1" si="14"/>
        <v>45521</v>
      </c>
    </row>
    <row r="315" spans="1:24" x14ac:dyDescent="0.25">
      <c r="A315" s="12">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7">
        <v>703082435360</v>
      </c>
      <c r="R315">
        <v>81.3</v>
      </c>
      <c r="S315">
        <v>25.5</v>
      </c>
      <c r="T315">
        <v>30.6</v>
      </c>
      <c r="U315" s="5">
        <v>66834405</v>
      </c>
      <c r="V315" s="12">
        <f t="shared" ca="1" si="12"/>
        <v>42.383333333333333</v>
      </c>
      <c r="W315" s="3">
        <f t="shared" si="13"/>
        <v>30039</v>
      </c>
      <c r="X315" s="3">
        <f t="shared" ca="1" si="14"/>
        <v>45521</v>
      </c>
    </row>
    <row r="316" spans="1:24" x14ac:dyDescent="0.25">
      <c r="A316" s="12">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7">
        <v>372062527489</v>
      </c>
      <c r="R316">
        <v>78.5</v>
      </c>
      <c r="S316">
        <v>9.6</v>
      </c>
      <c r="T316">
        <v>36.6</v>
      </c>
      <c r="U316" s="5">
        <v>328239523</v>
      </c>
      <c r="V316" s="12">
        <f t="shared" ca="1" si="12"/>
        <v>79.066666666666663</v>
      </c>
      <c r="W316" s="3">
        <f t="shared" si="13"/>
        <v>16641</v>
      </c>
      <c r="X316" s="3">
        <f t="shared" ca="1" si="14"/>
        <v>45521</v>
      </c>
    </row>
    <row r="317" spans="1:24" x14ac:dyDescent="0.25">
      <c r="A317" s="12">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7">
        <v>19910000000000</v>
      </c>
      <c r="R317">
        <v>69.400000000000006</v>
      </c>
      <c r="S317">
        <v>11.2</v>
      </c>
      <c r="T317">
        <v>49.7</v>
      </c>
      <c r="U317" s="5">
        <v>1366417754</v>
      </c>
      <c r="V317" s="12">
        <f t="shared" ca="1" si="12"/>
        <v>81.813888888888883</v>
      </c>
      <c r="W317" s="3">
        <f t="shared" si="13"/>
        <v>15638</v>
      </c>
      <c r="X317" s="3">
        <f t="shared" ca="1" si="14"/>
        <v>45521</v>
      </c>
    </row>
    <row r="318" spans="1:24" x14ac:dyDescent="0.25">
      <c r="A318" s="12">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7">
        <v>21427700000000</v>
      </c>
      <c r="R318">
        <v>78.5</v>
      </c>
      <c r="S318">
        <v>9.6</v>
      </c>
      <c r="T318">
        <v>36.6</v>
      </c>
      <c r="U318" s="5">
        <v>328239523</v>
      </c>
      <c r="V318" s="12">
        <f t="shared" ca="1" si="12"/>
        <v>84.841666666666669</v>
      </c>
      <c r="W318" s="3">
        <f t="shared" si="13"/>
        <v>14532</v>
      </c>
      <c r="X318" s="3">
        <f t="shared" ca="1" si="14"/>
        <v>45521</v>
      </c>
    </row>
    <row r="319" spans="1:24" x14ac:dyDescent="0.25">
      <c r="A319" s="12">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7">
        <v>2827113184696</v>
      </c>
      <c r="R319">
        <v>69.400000000000006</v>
      </c>
      <c r="S319">
        <v>11.2</v>
      </c>
      <c r="T319">
        <v>49.7</v>
      </c>
      <c r="U319" s="5">
        <v>1366417754</v>
      </c>
      <c r="V319" s="12">
        <f t="shared" ca="1" si="12"/>
        <v>57.197222222222223</v>
      </c>
      <c r="W319" s="3">
        <f t="shared" si="13"/>
        <v>24629</v>
      </c>
      <c r="X319" s="3">
        <f t="shared" ca="1" si="14"/>
        <v>45521</v>
      </c>
    </row>
    <row r="320" spans="1:24" x14ac:dyDescent="0.25">
      <c r="A320" s="12">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7">
        <v>2827113184696</v>
      </c>
      <c r="R320">
        <v>69.400000000000006</v>
      </c>
      <c r="S320">
        <v>11.2</v>
      </c>
      <c r="T320">
        <v>49.7</v>
      </c>
      <c r="U320" s="5">
        <v>1366417754</v>
      </c>
      <c r="V320" s="12">
        <f t="shared" ca="1" si="12"/>
        <v>59.947222222222223</v>
      </c>
      <c r="W320" s="3">
        <f t="shared" si="13"/>
        <v>23626</v>
      </c>
      <c r="X320" s="3">
        <f t="shared" ca="1" si="14"/>
        <v>45521</v>
      </c>
    </row>
    <row r="321" spans="1:24" x14ac:dyDescent="0.25">
      <c r="A321" s="12">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7">
        <v>21427700000000</v>
      </c>
      <c r="R321">
        <v>78.5</v>
      </c>
      <c r="S321">
        <v>9.6</v>
      </c>
      <c r="T321">
        <v>36.6</v>
      </c>
      <c r="U321" s="5">
        <v>328239523</v>
      </c>
      <c r="V321" s="12">
        <f t="shared" ca="1" si="12"/>
        <v>70.63333333333334</v>
      </c>
      <c r="W321" s="3">
        <f t="shared" si="13"/>
        <v>19722</v>
      </c>
      <c r="X321" s="3">
        <f t="shared" ca="1" si="14"/>
        <v>45521</v>
      </c>
    </row>
    <row r="322" spans="1:24" x14ac:dyDescent="0.25">
      <c r="A322" s="1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7">
        <v>2611000000000</v>
      </c>
      <c r="R322">
        <v>78.5</v>
      </c>
      <c r="S322">
        <v>9.6</v>
      </c>
      <c r="T322">
        <v>36.6</v>
      </c>
      <c r="U322" s="5">
        <v>328239523</v>
      </c>
      <c r="V322" s="12">
        <f t="shared" ref="V322:V385" ca="1" si="15">YEARFRAC(W322,X322,)</f>
        <v>68.919444444444451</v>
      </c>
      <c r="W322" s="3">
        <f t="shared" ref="W322:W385" si="16">DATE(M322,N322,O322)</f>
        <v>20348</v>
      </c>
      <c r="X322" s="3">
        <f t="shared" ref="X322:X385" ca="1" si="17">TODAY()</f>
        <v>45521</v>
      </c>
    </row>
    <row r="323" spans="1:24" x14ac:dyDescent="0.25">
      <c r="A323" s="12">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7">
        <v>21427700000000</v>
      </c>
      <c r="R323">
        <v>78.5</v>
      </c>
      <c r="S323">
        <v>9.6</v>
      </c>
      <c r="T323">
        <v>36.6</v>
      </c>
      <c r="U323" s="5">
        <v>328239523</v>
      </c>
      <c r="V323" s="12">
        <f t="shared" ca="1" si="15"/>
        <v>72.474999999999994</v>
      </c>
      <c r="W323" s="3">
        <f t="shared" si="16"/>
        <v>19050</v>
      </c>
      <c r="X323" s="3">
        <f t="shared" ca="1" si="17"/>
        <v>45521</v>
      </c>
    </row>
    <row r="324" spans="1:24" x14ac:dyDescent="0.25">
      <c r="A324" s="12">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7">
        <v>2611000000000</v>
      </c>
      <c r="R324">
        <v>78.5</v>
      </c>
      <c r="S324">
        <v>9.6</v>
      </c>
      <c r="T324">
        <v>36.6</v>
      </c>
      <c r="U324" s="5">
        <v>328239523</v>
      </c>
      <c r="V324" s="12">
        <f t="shared" ca="1" si="15"/>
        <v>88.62777777777778</v>
      </c>
      <c r="W324" s="3">
        <f t="shared" si="16"/>
        <v>13150</v>
      </c>
      <c r="X324" s="3">
        <f t="shared" ca="1" si="17"/>
        <v>45521</v>
      </c>
    </row>
    <row r="325" spans="1:24" x14ac:dyDescent="0.25">
      <c r="A325" s="12">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7">
        <v>2611000000000</v>
      </c>
      <c r="R325">
        <v>78.5</v>
      </c>
      <c r="S325">
        <v>9.6</v>
      </c>
      <c r="T325">
        <v>36.6</v>
      </c>
      <c r="U325" s="5">
        <v>328239523</v>
      </c>
      <c r="V325" s="12">
        <f t="shared" ca="1" si="15"/>
        <v>90.62777777777778</v>
      </c>
      <c r="W325" s="3">
        <f t="shared" si="16"/>
        <v>12420</v>
      </c>
      <c r="X325" s="3">
        <f t="shared" ca="1" si="17"/>
        <v>45521</v>
      </c>
    </row>
    <row r="326" spans="1:24" x14ac:dyDescent="0.25">
      <c r="A326" s="12">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7">
        <v>21427700000000</v>
      </c>
      <c r="R326">
        <v>78.5</v>
      </c>
      <c r="S326">
        <v>9.6</v>
      </c>
      <c r="T326">
        <v>36.6</v>
      </c>
      <c r="U326" s="5">
        <v>328239523</v>
      </c>
      <c r="V326" s="12">
        <f t="shared" ca="1" si="15"/>
        <v>56.919444444444444</v>
      </c>
      <c r="W326" s="3">
        <f t="shared" si="16"/>
        <v>24731</v>
      </c>
      <c r="X326" s="3">
        <f t="shared" ca="1" si="17"/>
        <v>45521</v>
      </c>
    </row>
    <row r="327" spans="1:24" x14ac:dyDescent="0.25">
      <c r="A327" s="12">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7">
        <v>21427700000000</v>
      </c>
      <c r="R327">
        <v>77</v>
      </c>
      <c r="S327">
        <v>9.4</v>
      </c>
      <c r="T327">
        <v>59.2</v>
      </c>
      <c r="U327" s="5">
        <v>1397715000</v>
      </c>
      <c r="V327" s="12">
        <f t="shared" ca="1" si="15"/>
        <v>59.902777777777779</v>
      </c>
      <c r="W327" s="3">
        <f t="shared" si="16"/>
        <v>23642</v>
      </c>
      <c r="X327" s="3">
        <f t="shared" ca="1" si="17"/>
        <v>45521</v>
      </c>
    </row>
    <row r="328" spans="1:24" x14ac:dyDescent="0.25">
      <c r="A328" s="12">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7">
        <v>21427700000000</v>
      </c>
      <c r="R328">
        <v>78.5</v>
      </c>
      <c r="S328">
        <v>9.6</v>
      </c>
      <c r="T328">
        <v>36.6</v>
      </c>
      <c r="U328" s="5">
        <v>328239523</v>
      </c>
      <c r="V328" s="12">
        <f t="shared" ca="1" si="15"/>
        <v>81.908333333333331</v>
      </c>
      <c r="W328" s="3">
        <f t="shared" si="16"/>
        <v>15604</v>
      </c>
      <c r="X328" s="3">
        <f t="shared" ca="1" si="17"/>
        <v>45521</v>
      </c>
    </row>
    <row r="329" spans="1:24" x14ac:dyDescent="0.25">
      <c r="A329" s="12">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7">
        <v>21427700000000</v>
      </c>
      <c r="R329">
        <v>83.3</v>
      </c>
      <c r="S329">
        <v>14.2</v>
      </c>
      <c r="T329">
        <v>47</v>
      </c>
      <c r="U329" s="5">
        <v>47076781</v>
      </c>
      <c r="V329" s="12">
        <f t="shared" ca="1" si="15"/>
        <v>56.105555555555554</v>
      </c>
      <c r="W329" s="3">
        <f t="shared" si="16"/>
        <v>25028</v>
      </c>
      <c r="X329" s="3">
        <f t="shared" ca="1" si="17"/>
        <v>45521</v>
      </c>
    </row>
    <row r="330" spans="1:24" x14ac:dyDescent="0.25">
      <c r="A330" s="12">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7">
        <v>21427700000000</v>
      </c>
      <c r="R330">
        <v>78.5</v>
      </c>
      <c r="S330">
        <v>9.6</v>
      </c>
      <c r="T330">
        <v>36.6</v>
      </c>
      <c r="U330" s="5">
        <v>328239523</v>
      </c>
      <c r="V330" s="12">
        <f t="shared" ca="1" si="15"/>
        <v>70.294444444444451</v>
      </c>
      <c r="W330" s="3">
        <f t="shared" si="16"/>
        <v>19845</v>
      </c>
      <c r="X330" s="3">
        <f t="shared" ca="1" si="17"/>
        <v>45521</v>
      </c>
    </row>
    <row r="331" spans="1:24" x14ac:dyDescent="0.25">
      <c r="A331" s="12">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7">
        <v>21427700000000</v>
      </c>
      <c r="R331">
        <v>78.5</v>
      </c>
      <c r="S331">
        <v>9.6</v>
      </c>
      <c r="T331">
        <v>36.6</v>
      </c>
      <c r="U331" s="5">
        <v>328239523</v>
      </c>
      <c r="V331" s="12">
        <f t="shared" ca="1" si="15"/>
        <v>60.43888888888889</v>
      </c>
      <c r="W331" s="3">
        <f t="shared" si="16"/>
        <v>23445</v>
      </c>
      <c r="X331" s="3">
        <f t="shared" ca="1" si="17"/>
        <v>45521</v>
      </c>
    </row>
    <row r="332" spans="1:24" x14ac:dyDescent="0.25">
      <c r="A332" s="1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7">
        <v>19910000000000</v>
      </c>
      <c r="R332">
        <v>82.9</v>
      </c>
      <c r="S332">
        <v>24.3</v>
      </c>
      <c r="T332">
        <v>59.1</v>
      </c>
      <c r="U332" s="5">
        <v>60297396</v>
      </c>
      <c r="V332" s="12">
        <f t="shared" ca="1" si="15"/>
        <v>87.88333333333334</v>
      </c>
      <c r="W332" s="3">
        <f t="shared" si="16"/>
        <v>13422</v>
      </c>
      <c r="X332" s="3">
        <f t="shared" ca="1" si="17"/>
        <v>45521</v>
      </c>
    </row>
    <row r="333" spans="1:24" x14ac:dyDescent="0.25">
      <c r="A333" s="12">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7">
        <v>21427700000000</v>
      </c>
      <c r="R333">
        <v>81.3</v>
      </c>
      <c r="S333">
        <v>25.5</v>
      </c>
      <c r="T333">
        <v>30.6</v>
      </c>
      <c r="U333" s="5">
        <v>66834405</v>
      </c>
      <c r="V333" s="12">
        <f t="shared" ca="1" si="15"/>
        <v>56.891666666666666</v>
      </c>
      <c r="W333" s="3">
        <f t="shared" si="16"/>
        <v>24741</v>
      </c>
      <c r="X333" s="3">
        <f t="shared" ca="1" si="17"/>
        <v>45521</v>
      </c>
    </row>
    <row r="334" spans="1:24" x14ac:dyDescent="0.25">
      <c r="A334" s="12">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7">
        <v>1394116310769</v>
      </c>
      <c r="R334">
        <v>78.5</v>
      </c>
      <c r="S334">
        <v>9.6</v>
      </c>
      <c r="T334">
        <v>36.6</v>
      </c>
      <c r="U334" s="5">
        <v>328239523</v>
      </c>
      <c r="V334" s="12">
        <f t="shared" ca="1" si="15"/>
        <v>41.794444444444444</v>
      </c>
      <c r="W334" s="3">
        <f t="shared" si="16"/>
        <v>30256</v>
      </c>
      <c r="X334" s="3">
        <f t="shared" ca="1" si="17"/>
        <v>45521</v>
      </c>
    </row>
    <row r="335" spans="1:24" x14ac:dyDescent="0.25">
      <c r="A335" s="12">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7">
        <v>21427700000000</v>
      </c>
      <c r="R335">
        <v>78.5</v>
      </c>
      <c r="S335">
        <v>9.6</v>
      </c>
      <c r="T335">
        <v>36.6</v>
      </c>
      <c r="U335" s="5">
        <v>328239523</v>
      </c>
      <c r="V335" s="12">
        <f t="shared" ca="1" si="15"/>
        <v>55.013888888888886</v>
      </c>
      <c r="W335" s="3">
        <f t="shared" si="16"/>
        <v>25427</v>
      </c>
      <c r="X335" s="3">
        <f t="shared" ca="1" si="17"/>
        <v>45521</v>
      </c>
    </row>
    <row r="336" spans="1:24" x14ac:dyDescent="0.25">
      <c r="A336" s="12">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7">
        <v>21427700000000</v>
      </c>
      <c r="R336">
        <v>78.5</v>
      </c>
      <c r="S336">
        <v>9.6</v>
      </c>
      <c r="T336">
        <v>36.6</v>
      </c>
      <c r="U336" s="5">
        <v>328239523</v>
      </c>
      <c r="V336" s="12">
        <f t="shared" ca="1" si="15"/>
        <v>59.74722222222222</v>
      </c>
      <c r="W336" s="3">
        <f t="shared" si="16"/>
        <v>23699</v>
      </c>
      <c r="X336" s="3">
        <f t="shared" ca="1" si="17"/>
        <v>45521</v>
      </c>
    </row>
    <row r="337" spans="1:24" x14ac:dyDescent="0.25">
      <c r="A337" s="12">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7">
        <v>2001244392042</v>
      </c>
      <c r="R337">
        <v>78.5</v>
      </c>
      <c r="S337">
        <v>9.6</v>
      </c>
      <c r="T337">
        <v>36.6</v>
      </c>
      <c r="U337" s="5">
        <v>328239523</v>
      </c>
      <c r="V337" s="12">
        <f t="shared" ca="1" si="15"/>
        <v>62.766666666666666</v>
      </c>
      <c r="W337" s="3">
        <f t="shared" si="16"/>
        <v>22596</v>
      </c>
      <c r="X337" s="3">
        <f t="shared" ca="1" si="17"/>
        <v>45521</v>
      </c>
    </row>
    <row r="338" spans="1:24" x14ac:dyDescent="0.25">
      <c r="A338" s="12">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7">
        <v>2827113184696</v>
      </c>
      <c r="R338">
        <v>78.5</v>
      </c>
      <c r="S338">
        <v>9.6</v>
      </c>
      <c r="T338">
        <v>36.6</v>
      </c>
      <c r="U338" s="5">
        <v>328239523</v>
      </c>
      <c r="V338" s="12">
        <f t="shared" ca="1" si="15"/>
        <v>95.62222222222222</v>
      </c>
      <c r="W338" s="3">
        <f t="shared" si="16"/>
        <v>10596</v>
      </c>
      <c r="X338" s="3">
        <f t="shared" ca="1" si="17"/>
        <v>45521</v>
      </c>
    </row>
    <row r="339" spans="1:24" x14ac:dyDescent="0.25">
      <c r="A339" s="12">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7">
        <v>21427700000000</v>
      </c>
      <c r="R339">
        <v>78.5</v>
      </c>
      <c r="S339">
        <v>9.6</v>
      </c>
      <c r="T339">
        <v>36.6</v>
      </c>
      <c r="U339" s="5">
        <v>328239523</v>
      </c>
      <c r="V339" s="12">
        <f t="shared" ca="1" si="15"/>
        <v>54.655555555555559</v>
      </c>
      <c r="W339" s="3">
        <f t="shared" si="16"/>
        <v>25558</v>
      </c>
      <c r="X339" s="3">
        <f t="shared" ca="1" si="17"/>
        <v>45521</v>
      </c>
    </row>
    <row r="340" spans="1:24" x14ac:dyDescent="0.25">
      <c r="A340" s="12">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7">
        <v>21427700000000</v>
      </c>
      <c r="R340">
        <v>78.5</v>
      </c>
      <c r="S340">
        <v>9.6</v>
      </c>
      <c r="T340">
        <v>36.6</v>
      </c>
      <c r="U340" s="5">
        <v>328239523</v>
      </c>
      <c r="V340" s="12">
        <f t="shared" ca="1" si="15"/>
        <v>63.088888888888889</v>
      </c>
      <c r="W340" s="3">
        <f t="shared" si="16"/>
        <v>22477</v>
      </c>
      <c r="X340" s="3">
        <f t="shared" ca="1" si="17"/>
        <v>45521</v>
      </c>
    </row>
    <row r="341" spans="1:24" x14ac:dyDescent="0.25">
      <c r="A341" s="12">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7">
        <v>21427700000000</v>
      </c>
      <c r="R341">
        <v>72.7</v>
      </c>
      <c r="S341">
        <v>11.4</v>
      </c>
      <c r="T341">
        <v>46.2</v>
      </c>
      <c r="U341" s="5">
        <v>144373535</v>
      </c>
      <c r="V341" s="12">
        <f t="shared" ca="1" si="15"/>
        <v>67.341666666666669</v>
      </c>
      <c r="W341" s="3">
        <f t="shared" si="16"/>
        <v>20924</v>
      </c>
      <c r="X341" s="3">
        <f t="shared" ca="1" si="17"/>
        <v>45521</v>
      </c>
    </row>
    <row r="342" spans="1:24" x14ac:dyDescent="0.25">
      <c r="A342" s="1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7">
        <v>21427700000000</v>
      </c>
      <c r="R342">
        <v>77</v>
      </c>
      <c r="S342">
        <v>9.4</v>
      </c>
      <c r="T342">
        <v>59.2</v>
      </c>
      <c r="U342" s="5">
        <v>1397715000</v>
      </c>
      <c r="V342" s="12">
        <f t="shared" ca="1" si="15"/>
        <v>59.674999999999997</v>
      </c>
      <c r="W342" s="3">
        <f t="shared" si="16"/>
        <v>23725</v>
      </c>
      <c r="X342" s="3">
        <f t="shared" ca="1" si="17"/>
        <v>45521</v>
      </c>
    </row>
    <row r="343" spans="1:24" x14ac:dyDescent="0.25">
      <c r="A343" s="12">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7">
        <v>21427700000000</v>
      </c>
      <c r="R343">
        <v>78.5</v>
      </c>
      <c r="S343">
        <v>9.6</v>
      </c>
      <c r="T343">
        <v>36.6</v>
      </c>
      <c r="U343" s="5">
        <v>328239523</v>
      </c>
      <c r="V343" s="12">
        <f t="shared" ca="1" si="15"/>
        <v>62.969444444444441</v>
      </c>
      <c r="W343" s="3">
        <f t="shared" si="16"/>
        <v>22521</v>
      </c>
      <c r="X343" s="3">
        <f t="shared" ca="1" si="17"/>
        <v>45521</v>
      </c>
    </row>
    <row r="344" spans="1:24" x14ac:dyDescent="0.25">
      <c r="A344" s="12">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7">
        <v>21427700000000</v>
      </c>
      <c r="R344">
        <v>78.5</v>
      </c>
      <c r="S344">
        <v>9.6</v>
      </c>
      <c r="T344">
        <v>36.6</v>
      </c>
      <c r="U344" s="5">
        <v>328239523</v>
      </c>
      <c r="V344" s="12">
        <f t="shared" ca="1" si="15"/>
        <v>73.716666666666669</v>
      </c>
      <c r="W344" s="3">
        <f t="shared" si="16"/>
        <v>18596</v>
      </c>
      <c r="X344" s="3">
        <f t="shared" ca="1" si="17"/>
        <v>45521</v>
      </c>
    </row>
    <row r="345" spans="1:24" x14ac:dyDescent="0.25">
      <c r="A345" s="12">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7">
        <v>21427700000000</v>
      </c>
      <c r="R345">
        <v>81.3</v>
      </c>
      <c r="S345">
        <v>25.5</v>
      </c>
      <c r="T345">
        <v>30.6</v>
      </c>
      <c r="U345" s="5">
        <v>66834405</v>
      </c>
      <c r="V345" s="12">
        <f t="shared" ca="1" si="15"/>
        <v>57.805555555555557</v>
      </c>
      <c r="W345" s="3">
        <f t="shared" si="16"/>
        <v>24407</v>
      </c>
      <c r="X345" s="3">
        <f t="shared" ca="1" si="17"/>
        <v>45521</v>
      </c>
    </row>
    <row r="346" spans="1:24" x14ac:dyDescent="0.25">
      <c r="A346" s="12">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7">
        <v>1699876578871</v>
      </c>
      <c r="R346">
        <v>81</v>
      </c>
      <c r="S346">
        <v>32.4</v>
      </c>
      <c r="T346">
        <v>23.8</v>
      </c>
      <c r="U346" s="5">
        <v>5818553</v>
      </c>
      <c r="V346" s="12">
        <f t="shared" ca="1" si="15"/>
        <v>76.638888888888886</v>
      </c>
      <c r="W346" s="3">
        <f t="shared" si="16"/>
        <v>17528</v>
      </c>
      <c r="X346" s="3">
        <f t="shared" ca="1" si="17"/>
        <v>45521</v>
      </c>
    </row>
    <row r="347" spans="1:24" x14ac:dyDescent="0.25">
      <c r="A347" s="12">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7">
        <v>19910000000000</v>
      </c>
      <c r="R347">
        <v>81</v>
      </c>
      <c r="S347">
        <v>32.4</v>
      </c>
      <c r="T347">
        <v>23.8</v>
      </c>
      <c r="U347" s="5">
        <v>5818553</v>
      </c>
      <c r="V347" s="12">
        <f t="shared" ca="1" si="15"/>
        <v>48.62777777777778</v>
      </c>
      <c r="W347" s="3">
        <f t="shared" si="16"/>
        <v>27760</v>
      </c>
      <c r="X347" s="3">
        <f t="shared" ca="1" si="17"/>
        <v>45521</v>
      </c>
    </row>
    <row r="348" spans="1:24" x14ac:dyDescent="0.25">
      <c r="A348" s="12">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7">
        <v>21427700000000</v>
      </c>
      <c r="R348">
        <v>81</v>
      </c>
      <c r="S348">
        <v>32.4</v>
      </c>
      <c r="T348">
        <v>23.8</v>
      </c>
      <c r="U348" s="5">
        <v>5818553</v>
      </c>
      <c r="V348" s="12">
        <f t="shared" ca="1" si="15"/>
        <v>45.62777777777778</v>
      </c>
      <c r="W348" s="3">
        <f t="shared" si="16"/>
        <v>28856</v>
      </c>
      <c r="X348" s="3">
        <f t="shared" ca="1" si="17"/>
        <v>45521</v>
      </c>
    </row>
    <row r="349" spans="1:24" x14ac:dyDescent="0.25">
      <c r="A349" s="12">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7">
        <v>21427700000000</v>
      </c>
      <c r="R349">
        <v>82.9</v>
      </c>
      <c r="S349">
        <v>24.3</v>
      </c>
      <c r="T349">
        <v>59.1</v>
      </c>
      <c r="U349" s="5">
        <v>60297396</v>
      </c>
      <c r="V349" s="12">
        <f t="shared" ca="1" si="15"/>
        <v>81.62777777777778</v>
      </c>
      <c r="W349" s="3">
        <f t="shared" si="16"/>
        <v>15707</v>
      </c>
      <c r="X349" s="3">
        <f t="shared" ca="1" si="17"/>
        <v>45521</v>
      </c>
    </row>
    <row r="350" spans="1:24" x14ac:dyDescent="0.25">
      <c r="A350" s="12">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7">
        <v>2827113184696</v>
      </c>
      <c r="R350">
        <v>77</v>
      </c>
      <c r="S350">
        <v>9.4</v>
      </c>
      <c r="T350">
        <v>59.2</v>
      </c>
      <c r="U350" s="5">
        <v>1397715000</v>
      </c>
      <c r="V350" s="12">
        <f t="shared" ca="1" si="15"/>
        <v>56.62777777777778</v>
      </c>
      <c r="W350" s="3">
        <f t="shared" si="16"/>
        <v>24838</v>
      </c>
      <c r="X350" s="3">
        <f t="shared" ca="1" si="17"/>
        <v>45521</v>
      </c>
    </row>
    <row r="351" spans="1:24" x14ac:dyDescent="0.25">
      <c r="A351" s="12">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7">
        <v>348078018464</v>
      </c>
      <c r="R351">
        <v>77</v>
      </c>
      <c r="S351">
        <v>9.4</v>
      </c>
      <c r="T351">
        <v>59.2</v>
      </c>
      <c r="U351" s="5">
        <v>1397715000</v>
      </c>
      <c r="V351" s="12">
        <f t="shared" ca="1" si="15"/>
        <v>62.044444444444444</v>
      </c>
      <c r="W351" s="3">
        <f t="shared" si="16"/>
        <v>22859</v>
      </c>
      <c r="X351" s="3">
        <f t="shared" ca="1" si="17"/>
        <v>45521</v>
      </c>
    </row>
    <row r="352" spans="1:24" x14ac:dyDescent="0.25">
      <c r="A352" s="1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7">
        <v>348078018464</v>
      </c>
      <c r="R352">
        <v>83.6</v>
      </c>
      <c r="S352">
        <v>10.1</v>
      </c>
      <c r="T352">
        <v>28.8</v>
      </c>
      <c r="U352" s="5">
        <v>8574832</v>
      </c>
      <c r="V352" s="12">
        <f t="shared" ca="1" si="15"/>
        <v>55.62777777777778</v>
      </c>
      <c r="W352" s="3">
        <f t="shared" si="16"/>
        <v>25204</v>
      </c>
      <c r="X352" s="3">
        <f t="shared" ca="1" si="17"/>
        <v>45521</v>
      </c>
    </row>
    <row r="353" spans="1:24" x14ac:dyDescent="0.25">
      <c r="A353" s="12">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7">
        <v>348078018464</v>
      </c>
      <c r="R353">
        <v>82.5</v>
      </c>
      <c r="S353">
        <v>24.2</v>
      </c>
      <c r="T353">
        <v>60.7</v>
      </c>
      <c r="U353" s="5">
        <v>67059887</v>
      </c>
      <c r="V353" s="12">
        <f t="shared" ca="1" si="15"/>
        <v>56.977777777777774</v>
      </c>
      <c r="W353" s="3">
        <f t="shared" si="16"/>
        <v>24709</v>
      </c>
      <c r="X353" s="3">
        <f t="shared" ca="1" si="17"/>
        <v>45521</v>
      </c>
    </row>
    <row r="354" spans="1:24" x14ac:dyDescent="0.25">
      <c r="A354" s="12">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7">
        <v>2001244392042</v>
      </c>
      <c r="R354">
        <v>78.5</v>
      </c>
      <c r="S354">
        <v>9.6</v>
      </c>
      <c r="T354">
        <v>36.6</v>
      </c>
      <c r="U354" s="5">
        <v>328239523</v>
      </c>
      <c r="V354" s="12">
        <f t="shared" ca="1" si="15"/>
        <v>73.388888888888886</v>
      </c>
      <c r="W354" s="3">
        <f t="shared" si="16"/>
        <v>18714</v>
      </c>
      <c r="X354" s="3">
        <f t="shared" ca="1" si="17"/>
        <v>45521</v>
      </c>
    </row>
    <row r="355" spans="1:24" x14ac:dyDescent="0.25">
      <c r="A355" s="12">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7">
        <v>19910000000000</v>
      </c>
      <c r="R355">
        <v>78.5</v>
      </c>
      <c r="S355">
        <v>9.6</v>
      </c>
      <c r="T355">
        <v>36.6</v>
      </c>
      <c r="U355" s="5">
        <v>328239523</v>
      </c>
      <c r="V355" s="12">
        <f t="shared" ca="1" si="15"/>
        <v>85.644444444444446</v>
      </c>
      <c r="W355" s="3">
        <f t="shared" si="16"/>
        <v>14239</v>
      </c>
      <c r="X355" s="3">
        <f t="shared" ca="1" si="17"/>
        <v>45521</v>
      </c>
    </row>
    <row r="356" spans="1:24" x14ac:dyDescent="0.25">
      <c r="A356" s="12">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7">
        <v>19910000000000</v>
      </c>
      <c r="R356">
        <v>78.5</v>
      </c>
      <c r="S356">
        <v>9.6</v>
      </c>
      <c r="T356">
        <v>36.6</v>
      </c>
      <c r="U356" s="5">
        <v>328239523</v>
      </c>
      <c r="V356" s="12">
        <f t="shared" ca="1" si="15"/>
        <v>85.233333333333334</v>
      </c>
      <c r="W356" s="3">
        <f t="shared" si="16"/>
        <v>14388</v>
      </c>
      <c r="X356" s="3">
        <f t="shared" ca="1" si="17"/>
        <v>45521</v>
      </c>
    </row>
    <row r="357" spans="1:24" x14ac:dyDescent="0.25">
      <c r="A357" s="12">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7">
        <v>703082435360</v>
      </c>
      <c r="R357">
        <v>78.5</v>
      </c>
      <c r="S357">
        <v>9.6</v>
      </c>
      <c r="T357">
        <v>36.6</v>
      </c>
      <c r="U357" s="5">
        <v>328239523</v>
      </c>
      <c r="V357" s="12">
        <f t="shared" ca="1" si="15"/>
        <v>94.013888888888886</v>
      </c>
      <c r="W357" s="3">
        <f t="shared" si="16"/>
        <v>11182</v>
      </c>
      <c r="X357" s="3">
        <f t="shared" ca="1" si="17"/>
        <v>45521</v>
      </c>
    </row>
    <row r="358" spans="1:24" x14ac:dyDescent="0.25">
      <c r="A358" s="12">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7">
        <v>2715518274227</v>
      </c>
      <c r="R358">
        <v>78.5</v>
      </c>
      <c r="S358">
        <v>9.6</v>
      </c>
      <c r="T358">
        <v>36.6</v>
      </c>
      <c r="U358" s="5">
        <v>328239523</v>
      </c>
      <c r="V358" s="12">
        <f t="shared" ca="1" si="15"/>
        <v>72.847222222222229</v>
      </c>
      <c r="W358" s="3">
        <f t="shared" si="16"/>
        <v>18913</v>
      </c>
      <c r="X358" s="3">
        <f t="shared" ca="1" si="17"/>
        <v>45521</v>
      </c>
    </row>
    <row r="359" spans="1:24" x14ac:dyDescent="0.25">
      <c r="A359" s="12">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7">
        <v>21427700000000</v>
      </c>
      <c r="R359">
        <v>81</v>
      </c>
      <c r="S359">
        <v>32.4</v>
      </c>
      <c r="T359">
        <v>23.8</v>
      </c>
      <c r="U359" s="5">
        <v>5818553</v>
      </c>
      <c r="V359" s="12">
        <f t="shared" ca="1" si="15"/>
        <v>41.24722222222222</v>
      </c>
      <c r="W359" s="3">
        <f t="shared" si="16"/>
        <v>30454</v>
      </c>
      <c r="X359" s="3">
        <f t="shared" ca="1" si="17"/>
        <v>45521</v>
      </c>
    </row>
    <row r="360" spans="1:24" x14ac:dyDescent="0.25">
      <c r="A360" s="12">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7">
        <v>21427700000000</v>
      </c>
      <c r="R360">
        <v>78.5</v>
      </c>
      <c r="S360">
        <v>9.6</v>
      </c>
      <c r="T360">
        <v>36.6</v>
      </c>
      <c r="U360" s="5">
        <v>328239523</v>
      </c>
      <c r="V360" s="12">
        <f t="shared" ca="1" si="15"/>
        <v>83.013888888888886</v>
      </c>
      <c r="W360" s="3">
        <f t="shared" si="16"/>
        <v>15200</v>
      </c>
      <c r="X360" s="3">
        <f t="shared" ca="1" si="17"/>
        <v>45521</v>
      </c>
    </row>
    <row r="361" spans="1:24" x14ac:dyDescent="0.25">
      <c r="A361" s="12">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7">
        <v>21427700000000</v>
      </c>
      <c r="R361">
        <v>77</v>
      </c>
      <c r="S361">
        <v>9.4</v>
      </c>
      <c r="T361">
        <v>59.2</v>
      </c>
      <c r="U361" s="5">
        <v>1397715000</v>
      </c>
      <c r="V361" s="12">
        <f t="shared" ca="1" si="15"/>
        <v>66.62777777777778</v>
      </c>
      <c r="W361" s="3">
        <f t="shared" si="16"/>
        <v>21186</v>
      </c>
      <c r="X361" s="3">
        <f t="shared" ca="1" si="17"/>
        <v>45521</v>
      </c>
    </row>
    <row r="362" spans="1:24" x14ac:dyDescent="0.25">
      <c r="A362" s="1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7">
        <v>21427700000000</v>
      </c>
      <c r="R362">
        <v>83.6</v>
      </c>
      <c r="S362">
        <v>10.1</v>
      </c>
      <c r="T362">
        <v>28.8</v>
      </c>
      <c r="U362" s="5">
        <v>8574832</v>
      </c>
      <c r="V362" s="12">
        <f t="shared" ca="1" si="15"/>
        <v>48.62777777777778</v>
      </c>
      <c r="W362" s="3">
        <f t="shared" si="16"/>
        <v>27760</v>
      </c>
      <c r="X362" s="3">
        <f t="shared" ca="1" si="17"/>
        <v>45521</v>
      </c>
    </row>
    <row r="363" spans="1:24" x14ac:dyDescent="0.25">
      <c r="A363" s="12">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7">
        <v>21427700000000</v>
      </c>
      <c r="R363">
        <v>78.5</v>
      </c>
      <c r="S363">
        <v>9.6</v>
      </c>
      <c r="T363">
        <v>36.6</v>
      </c>
      <c r="U363" s="5">
        <v>328239523</v>
      </c>
      <c r="V363" s="12">
        <f t="shared" ca="1" si="15"/>
        <v>70.319444444444443</v>
      </c>
      <c r="W363" s="3">
        <f t="shared" si="16"/>
        <v>19836</v>
      </c>
      <c r="X363" s="3">
        <f t="shared" ca="1" si="17"/>
        <v>45521</v>
      </c>
    </row>
    <row r="364" spans="1:24" x14ac:dyDescent="0.25">
      <c r="A364" s="12">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7">
        <v>348078018464</v>
      </c>
      <c r="R364">
        <v>78.5</v>
      </c>
      <c r="S364">
        <v>9.6</v>
      </c>
      <c r="T364">
        <v>36.6</v>
      </c>
      <c r="U364" s="5">
        <v>328239523</v>
      </c>
      <c r="V364" s="12">
        <f t="shared" ca="1" si="15"/>
        <v>71.461111111111109</v>
      </c>
      <c r="W364" s="3">
        <f t="shared" si="16"/>
        <v>19419</v>
      </c>
      <c r="X364" s="3">
        <f t="shared" ca="1" si="17"/>
        <v>45521</v>
      </c>
    </row>
    <row r="365" spans="1:24" x14ac:dyDescent="0.25">
      <c r="A365" s="12">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7">
        <v>21427700000000</v>
      </c>
      <c r="R365">
        <v>78.5</v>
      </c>
      <c r="S365">
        <v>9.6</v>
      </c>
      <c r="T365">
        <v>36.6</v>
      </c>
      <c r="U365" s="5">
        <v>328239523</v>
      </c>
      <c r="V365" s="12">
        <f t="shared" ca="1" si="15"/>
        <v>68.666666666666671</v>
      </c>
      <c r="W365" s="3">
        <f t="shared" si="16"/>
        <v>20440</v>
      </c>
      <c r="X365" s="3">
        <f t="shared" ca="1" si="17"/>
        <v>45521</v>
      </c>
    </row>
    <row r="366" spans="1:24" x14ac:dyDescent="0.25">
      <c r="A366" s="12">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7">
        <v>19910000000000</v>
      </c>
      <c r="R366">
        <v>78.5</v>
      </c>
      <c r="S366">
        <v>9.6</v>
      </c>
      <c r="T366">
        <v>36.6</v>
      </c>
      <c r="U366" s="5">
        <v>328239523</v>
      </c>
      <c r="V366" s="12">
        <f t="shared" ca="1" si="15"/>
        <v>79.477777777777774</v>
      </c>
      <c r="W366" s="3">
        <f t="shared" si="16"/>
        <v>16493</v>
      </c>
      <c r="X366" s="3">
        <f t="shared" ca="1" si="17"/>
        <v>45521</v>
      </c>
    </row>
    <row r="367" spans="1:24" x14ac:dyDescent="0.25">
      <c r="A367" s="12">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7">
        <v>703082435360</v>
      </c>
      <c r="R367">
        <v>78.5</v>
      </c>
      <c r="S367">
        <v>9.6</v>
      </c>
      <c r="T367">
        <v>36.6</v>
      </c>
      <c r="U367" s="5">
        <v>328239523</v>
      </c>
      <c r="V367" s="12">
        <f t="shared" ca="1" si="15"/>
        <v>64.858333333333334</v>
      </c>
      <c r="W367" s="3">
        <f t="shared" si="16"/>
        <v>21831</v>
      </c>
      <c r="X367" s="3">
        <f t="shared" ca="1" si="17"/>
        <v>45521</v>
      </c>
    </row>
    <row r="368" spans="1:24" x14ac:dyDescent="0.25">
      <c r="A368" s="12">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7">
        <v>21427700000000</v>
      </c>
      <c r="R368">
        <v>80.900000000000006</v>
      </c>
      <c r="S368">
        <v>11.5</v>
      </c>
      <c r="T368">
        <v>48.8</v>
      </c>
      <c r="U368" s="5">
        <v>83132799</v>
      </c>
      <c r="V368" s="12">
        <f t="shared" ca="1" si="15"/>
        <v>48.611111111111114</v>
      </c>
      <c r="W368" s="3">
        <f t="shared" si="16"/>
        <v>27766</v>
      </c>
      <c r="X368" s="3">
        <f t="shared" ca="1" si="17"/>
        <v>45521</v>
      </c>
    </row>
    <row r="369" spans="1:24" x14ac:dyDescent="0.25">
      <c r="A369" s="12">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7">
        <v>21427700000000</v>
      </c>
      <c r="R369">
        <v>78.5</v>
      </c>
      <c r="S369">
        <v>9.6</v>
      </c>
      <c r="T369">
        <v>36.6</v>
      </c>
      <c r="U369" s="5">
        <v>328239523</v>
      </c>
      <c r="V369" s="12">
        <f t="shared" ca="1" si="15"/>
        <v>81.722222222222229</v>
      </c>
      <c r="W369" s="3">
        <f t="shared" si="16"/>
        <v>15672</v>
      </c>
      <c r="X369" s="3">
        <f t="shared" ca="1" si="17"/>
        <v>45521</v>
      </c>
    </row>
    <row r="370" spans="1:24" x14ac:dyDescent="0.25">
      <c r="A370" s="12">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7">
        <v>21427700000000</v>
      </c>
      <c r="R370">
        <v>78.5</v>
      </c>
      <c r="S370">
        <v>9.6</v>
      </c>
      <c r="T370">
        <v>36.6</v>
      </c>
      <c r="U370" s="5">
        <v>328239523</v>
      </c>
      <c r="V370" s="12">
        <f t="shared" ca="1" si="15"/>
        <v>60.005555555555553</v>
      </c>
      <c r="W370" s="3">
        <f t="shared" si="16"/>
        <v>23604</v>
      </c>
      <c r="X370" s="3">
        <f t="shared" ca="1" si="17"/>
        <v>45521</v>
      </c>
    </row>
    <row r="371" spans="1:24" x14ac:dyDescent="0.25">
      <c r="A371" s="12">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7">
        <v>21427700000000</v>
      </c>
      <c r="R371">
        <v>78.5</v>
      </c>
      <c r="S371">
        <v>9.6</v>
      </c>
      <c r="T371">
        <v>36.6</v>
      </c>
      <c r="U371" s="5">
        <v>328239523</v>
      </c>
      <c r="V371" s="12">
        <f t="shared" ca="1" si="15"/>
        <v>94.472222222222229</v>
      </c>
      <c r="W371" s="3">
        <f t="shared" si="16"/>
        <v>11016</v>
      </c>
      <c r="X371" s="3">
        <f t="shared" ca="1" si="17"/>
        <v>45521</v>
      </c>
    </row>
    <row r="372" spans="1:24" x14ac:dyDescent="0.25">
      <c r="A372" s="1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7">
        <v>21427700000000</v>
      </c>
      <c r="R372">
        <v>81.3</v>
      </c>
      <c r="S372">
        <v>25.5</v>
      </c>
      <c r="T372">
        <v>30.6</v>
      </c>
      <c r="U372" s="5">
        <v>66834405</v>
      </c>
      <c r="V372" s="12">
        <f t="shared" ca="1" si="15"/>
        <v>85.961111111111109</v>
      </c>
      <c r="W372" s="3">
        <f t="shared" si="16"/>
        <v>14124</v>
      </c>
      <c r="X372" s="3">
        <f t="shared" ca="1" si="17"/>
        <v>45521</v>
      </c>
    </row>
    <row r="373" spans="1:24" x14ac:dyDescent="0.25">
      <c r="A373" s="12">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7">
        <v>3845630030824</v>
      </c>
      <c r="R373">
        <v>83.6</v>
      </c>
      <c r="S373">
        <v>10.1</v>
      </c>
      <c r="T373">
        <v>28.8</v>
      </c>
      <c r="U373" s="5">
        <v>8574832</v>
      </c>
      <c r="V373" s="12">
        <f t="shared" ca="1" si="15"/>
        <v>53.319444444444443</v>
      </c>
      <c r="W373" s="3">
        <f t="shared" si="16"/>
        <v>26045</v>
      </c>
      <c r="X373" s="3">
        <f t="shared" ca="1" si="17"/>
        <v>45521</v>
      </c>
    </row>
    <row r="374" spans="1:24" x14ac:dyDescent="0.25">
      <c r="A374" s="12">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7">
        <v>21427700000000</v>
      </c>
      <c r="R374">
        <v>82.5</v>
      </c>
      <c r="S374">
        <v>27.9</v>
      </c>
      <c r="T374">
        <v>49.1</v>
      </c>
      <c r="U374" s="5">
        <v>10285453</v>
      </c>
      <c r="V374" s="12">
        <f t="shared" ca="1" si="15"/>
        <v>72.99444444444444</v>
      </c>
      <c r="W374" s="3">
        <f t="shared" si="16"/>
        <v>18859</v>
      </c>
      <c r="X374" s="3">
        <f t="shared" ca="1" si="17"/>
        <v>45521</v>
      </c>
    </row>
    <row r="375" spans="1:24" x14ac:dyDescent="0.25">
      <c r="A375" s="12">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7">
        <v>21427700000000</v>
      </c>
      <c r="R375">
        <v>78.5</v>
      </c>
      <c r="S375">
        <v>9.6</v>
      </c>
      <c r="T375">
        <v>36.6</v>
      </c>
      <c r="U375" s="5">
        <v>328239523</v>
      </c>
      <c r="V375" s="12">
        <f t="shared" ca="1" si="15"/>
        <v>64.352777777777774</v>
      </c>
      <c r="W375" s="3">
        <f t="shared" si="16"/>
        <v>22016</v>
      </c>
      <c r="X375" s="3">
        <f t="shared" ca="1" si="17"/>
        <v>45521</v>
      </c>
    </row>
    <row r="376" spans="1:24" x14ac:dyDescent="0.25">
      <c r="A376" s="12">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7">
        <v>21427700000000</v>
      </c>
      <c r="R376">
        <v>78.5</v>
      </c>
      <c r="S376">
        <v>9.6</v>
      </c>
      <c r="T376">
        <v>36.6</v>
      </c>
      <c r="U376" s="5">
        <v>328239523</v>
      </c>
      <c r="V376" s="12">
        <f t="shared" ca="1" si="15"/>
        <v>71.174999999999997</v>
      </c>
      <c r="W376" s="3">
        <f t="shared" si="16"/>
        <v>19524</v>
      </c>
      <c r="X376" s="3">
        <f t="shared" ca="1" si="17"/>
        <v>45521</v>
      </c>
    </row>
    <row r="377" spans="1:24" x14ac:dyDescent="0.25">
      <c r="A377" s="12">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7">
        <v>2827113184696</v>
      </c>
      <c r="R377">
        <v>77</v>
      </c>
      <c r="S377">
        <v>9.4</v>
      </c>
      <c r="T377">
        <v>59.2</v>
      </c>
      <c r="U377" s="5">
        <v>1397715000</v>
      </c>
      <c r="V377" s="12">
        <f t="shared" ca="1" si="15"/>
        <v>60.794444444444444</v>
      </c>
      <c r="W377" s="3">
        <f t="shared" si="16"/>
        <v>23316</v>
      </c>
      <c r="X377" s="3">
        <f t="shared" ca="1" si="17"/>
        <v>45521</v>
      </c>
    </row>
    <row r="378" spans="1:24" x14ac:dyDescent="0.25">
      <c r="A378" s="12">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7">
        <v>703082435360</v>
      </c>
      <c r="R378">
        <v>82.5</v>
      </c>
      <c r="S378">
        <v>24.2</v>
      </c>
      <c r="T378">
        <v>60.7</v>
      </c>
      <c r="U378" s="5">
        <v>67059887</v>
      </c>
      <c r="V378" s="12">
        <f t="shared" ca="1" si="15"/>
        <v>61.838888888888889</v>
      </c>
      <c r="W378" s="3">
        <f t="shared" si="16"/>
        <v>22934</v>
      </c>
      <c r="X378" s="3">
        <f t="shared" ca="1" si="17"/>
        <v>45521</v>
      </c>
    </row>
    <row r="379" spans="1:24" x14ac:dyDescent="0.25">
      <c r="A379" s="12">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7">
        <v>530832908738</v>
      </c>
      <c r="R379">
        <v>77.099999999999994</v>
      </c>
      <c r="S379">
        <v>14.4</v>
      </c>
      <c r="T379">
        <v>71.2</v>
      </c>
      <c r="U379" s="5">
        <v>50339443</v>
      </c>
      <c r="V379" s="12">
        <f t="shared" ca="1" si="15"/>
        <v>91.555555555555557</v>
      </c>
      <c r="W379" s="3">
        <f t="shared" si="16"/>
        <v>12081</v>
      </c>
      <c r="X379" s="3">
        <f t="shared" ca="1" si="17"/>
        <v>45521</v>
      </c>
    </row>
    <row r="380" spans="1:24" x14ac:dyDescent="0.25">
      <c r="A380" s="12">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7">
        <v>21427700000000</v>
      </c>
      <c r="R380">
        <v>78.5</v>
      </c>
      <c r="S380">
        <v>9.6</v>
      </c>
      <c r="T380">
        <v>36.6</v>
      </c>
      <c r="U380" s="5">
        <v>328239523</v>
      </c>
      <c r="V380" s="12">
        <f t="shared" ca="1" si="15"/>
        <v>90.055555555555557</v>
      </c>
      <c r="W380" s="3">
        <f t="shared" si="16"/>
        <v>12627</v>
      </c>
      <c r="X380" s="3">
        <f t="shared" ca="1" si="17"/>
        <v>45521</v>
      </c>
    </row>
    <row r="381" spans="1:24" x14ac:dyDescent="0.25">
      <c r="A381" s="12">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7">
        <v>21427700000000</v>
      </c>
      <c r="R381">
        <v>81.3</v>
      </c>
      <c r="S381">
        <v>25.5</v>
      </c>
      <c r="T381">
        <v>30.6</v>
      </c>
      <c r="U381" s="5">
        <v>66834405</v>
      </c>
      <c r="V381" s="12">
        <f t="shared" ca="1" si="15"/>
        <v>78.816666666666663</v>
      </c>
      <c r="W381" s="3">
        <f t="shared" si="16"/>
        <v>16733</v>
      </c>
      <c r="X381" s="3">
        <f t="shared" ca="1" si="17"/>
        <v>45521</v>
      </c>
    </row>
    <row r="382" spans="1:24" x14ac:dyDescent="0.25">
      <c r="A382" s="1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7">
        <v>19910000000000</v>
      </c>
      <c r="R382">
        <v>77</v>
      </c>
      <c r="S382">
        <v>9.4</v>
      </c>
      <c r="T382">
        <v>59.2</v>
      </c>
      <c r="U382" s="5">
        <v>1397715000</v>
      </c>
      <c r="V382" s="12">
        <f t="shared" ca="1" si="15"/>
        <v>59.62777777777778</v>
      </c>
      <c r="W382" s="3">
        <f t="shared" si="16"/>
        <v>23743</v>
      </c>
      <c r="X382" s="3">
        <f t="shared" ca="1" si="17"/>
        <v>45521</v>
      </c>
    </row>
    <row r="383" spans="1:24" x14ac:dyDescent="0.25">
      <c r="A383" s="12">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7">
        <v>2715518274227</v>
      </c>
      <c r="R383">
        <v>81.3</v>
      </c>
      <c r="S383">
        <v>25.5</v>
      </c>
      <c r="T383">
        <v>30.6</v>
      </c>
      <c r="U383" s="5">
        <v>66834405</v>
      </c>
      <c r="V383" s="12">
        <f t="shared" ca="1" si="15"/>
        <v>68.211111111111109</v>
      </c>
      <c r="W383" s="3">
        <f t="shared" si="16"/>
        <v>20607</v>
      </c>
      <c r="X383" s="3">
        <f t="shared" ca="1" si="17"/>
        <v>45521</v>
      </c>
    </row>
    <row r="384" spans="1:24" x14ac:dyDescent="0.25">
      <c r="A384" s="12">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7">
        <v>323802808108</v>
      </c>
      <c r="R384">
        <v>82.5</v>
      </c>
      <c r="S384">
        <v>24.2</v>
      </c>
      <c r="T384">
        <v>60.7</v>
      </c>
      <c r="U384" s="5">
        <v>67059887</v>
      </c>
      <c r="V384" s="12">
        <f t="shared" ca="1" si="15"/>
        <v>86.62777777777778</v>
      </c>
      <c r="W384" s="3">
        <f t="shared" si="16"/>
        <v>13881</v>
      </c>
      <c r="X384" s="3">
        <f t="shared" ca="1" si="17"/>
        <v>45521</v>
      </c>
    </row>
    <row r="385" spans="1:24" x14ac:dyDescent="0.25">
      <c r="A385" s="12">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7">
        <v>21427700000000</v>
      </c>
      <c r="R385">
        <v>77</v>
      </c>
      <c r="S385">
        <v>9.4</v>
      </c>
      <c r="T385">
        <v>59.2</v>
      </c>
      <c r="U385" s="5">
        <v>1397715000</v>
      </c>
      <c r="V385" s="12">
        <f t="shared" ca="1" si="15"/>
        <v>60.43333333333333</v>
      </c>
      <c r="W385" s="3">
        <f t="shared" si="16"/>
        <v>23447</v>
      </c>
      <c r="X385" s="3">
        <f t="shared" ca="1" si="17"/>
        <v>45521</v>
      </c>
    </row>
    <row r="386" spans="1:24" x14ac:dyDescent="0.25">
      <c r="A386" s="12">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7">
        <v>2827113184696</v>
      </c>
      <c r="R386">
        <v>82.8</v>
      </c>
      <c r="S386">
        <v>23.1</v>
      </c>
      <c r="T386">
        <v>25.3</v>
      </c>
      <c r="U386" s="5">
        <v>9053300</v>
      </c>
      <c r="V386" s="12">
        <f t="shared" ref="V386:V449" ca="1" si="18">YEARFRAC(W386,X386,)</f>
        <v>98.086111111111109</v>
      </c>
      <c r="W386" s="3">
        <f t="shared" ref="W386:W449" si="19">DATE(M386,N386,O386)</f>
        <v>9694</v>
      </c>
      <c r="X386" s="3">
        <f t="shared" ref="X386:X449" ca="1" si="20">TODAY()</f>
        <v>45521</v>
      </c>
    </row>
    <row r="387" spans="1:24" x14ac:dyDescent="0.25">
      <c r="A387" s="12">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7">
        <v>19910000000000</v>
      </c>
      <c r="R387">
        <v>75</v>
      </c>
      <c r="S387">
        <v>13.1</v>
      </c>
      <c r="T387">
        <v>55.1</v>
      </c>
      <c r="U387" s="5">
        <v>126014024</v>
      </c>
      <c r="V387" s="12">
        <f t="shared" ca="1" si="18"/>
        <v>61.291666666666664</v>
      </c>
      <c r="W387" s="3">
        <f t="shared" si="19"/>
        <v>23133</v>
      </c>
      <c r="X387" s="3">
        <f t="shared" ca="1" si="20"/>
        <v>45521</v>
      </c>
    </row>
    <row r="388" spans="1:24" x14ac:dyDescent="0.25">
      <c r="A388" s="12">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7">
        <v>2827113184696</v>
      </c>
      <c r="R388">
        <v>82.5</v>
      </c>
      <c r="S388">
        <v>27.9</v>
      </c>
      <c r="T388">
        <v>49.1</v>
      </c>
      <c r="U388" s="5">
        <v>10285453</v>
      </c>
      <c r="V388" s="12">
        <f t="shared" ca="1" si="18"/>
        <v>86.455555555555549</v>
      </c>
      <c r="W388" s="3">
        <f t="shared" si="19"/>
        <v>13942</v>
      </c>
      <c r="X388" s="3">
        <f t="shared" ca="1" si="20"/>
        <v>45521</v>
      </c>
    </row>
    <row r="389" spans="1:24" x14ac:dyDescent="0.25">
      <c r="A389" s="12">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7">
        <v>2715518274227</v>
      </c>
      <c r="R389">
        <v>81.8</v>
      </c>
      <c r="S389">
        <v>23</v>
      </c>
      <c r="T389">
        <v>41.2</v>
      </c>
      <c r="U389" s="5">
        <v>17332850</v>
      </c>
      <c r="V389" s="12">
        <f t="shared" ca="1" si="18"/>
        <v>91.041666666666671</v>
      </c>
      <c r="W389" s="3">
        <f t="shared" si="19"/>
        <v>12268</v>
      </c>
      <c r="X389" s="3">
        <f t="shared" ca="1" si="20"/>
        <v>45521</v>
      </c>
    </row>
    <row r="390" spans="1:24" x14ac:dyDescent="0.25">
      <c r="A390" s="12">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7">
        <v>19910000000000</v>
      </c>
      <c r="R390">
        <v>77</v>
      </c>
      <c r="S390">
        <v>9.4</v>
      </c>
      <c r="T390">
        <v>59.2</v>
      </c>
      <c r="U390" s="5">
        <v>1397715000</v>
      </c>
      <c r="V390" s="12">
        <f t="shared" ca="1" si="18"/>
        <v>60.62777777777778</v>
      </c>
      <c r="W390" s="3">
        <f t="shared" si="19"/>
        <v>23377</v>
      </c>
      <c r="X390" s="3">
        <f t="shared" ca="1" si="20"/>
        <v>45521</v>
      </c>
    </row>
    <row r="391" spans="1:24" x14ac:dyDescent="0.25">
      <c r="A391" s="12">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7">
        <v>395098666122</v>
      </c>
      <c r="R391">
        <v>77</v>
      </c>
      <c r="S391">
        <v>9.4</v>
      </c>
      <c r="T391">
        <v>59.2</v>
      </c>
      <c r="U391" s="5">
        <v>1397715000</v>
      </c>
      <c r="V391" s="12">
        <f t="shared" ca="1" si="18"/>
        <v>60.62777777777778</v>
      </c>
      <c r="W391" s="3">
        <f t="shared" si="19"/>
        <v>23377</v>
      </c>
      <c r="X391" s="3">
        <f t="shared" ca="1" si="20"/>
        <v>45521</v>
      </c>
    </row>
    <row r="392" spans="1:24" x14ac:dyDescent="0.25">
      <c r="A392" s="1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7">
        <v>1258286717125</v>
      </c>
      <c r="R392">
        <v>77</v>
      </c>
      <c r="S392">
        <v>9.4</v>
      </c>
      <c r="T392">
        <v>59.2</v>
      </c>
      <c r="U392" s="5">
        <v>1397715000</v>
      </c>
      <c r="V392" s="12">
        <f t="shared" ca="1" si="18"/>
        <v>52.62777777777778</v>
      </c>
      <c r="W392" s="3">
        <f t="shared" si="19"/>
        <v>26299</v>
      </c>
      <c r="X392" s="3">
        <f t="shared" ca="1" si="20"/>
        <v>45521</v>
      </c>
    </row>
    <row r="393" spans="1:24" x14ac:dyDescent="0.25">
      <c r="A393" s="12">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7">
        <v>530832908738</v>
      </c>
      <c r="R393">
        <v>77.599999999999994</v>
      </c>
      <c r="S393">
        <v>17.399999999999999</v>
      </c>
      <c r="T393">
        <v>40.799999999999997</v>
      </c>
      <c r="U393" s="5">
        <v>37970874</v>
      </c>
      <c r="V393" s="12">
        <f t="shared" ca="1" si="18"/>
        <v>62.1</v>
      </c>
      <c r="W393" s="3">
        <f t="shared" si="19"/>
        <v>22838</v>
      </c>
      <c r="X393" s="3">
        <f t="shared" ca="1" si="20"/>
        <v>45521</v>
      </c>
    </row>
    <row r="394" spans="1:24" x14ac:dyDescent="0.25">
      <c r="A394" s="12">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7">
        <v>909070395161</v>
      </c>
      <c r="R394">
        <v>54.3</v>
      </c>
      <c r="S394">
        <v>1.5</v>
      </c>
      <c r="T394">
        <v>34.799999999999997</v>
      </c>
      <c r="U394" s="5">
        <v>200963599</v>
      </c>
      <c r="V394" s="12">
        <f t="shared" ca="1" si="18"/>
        <v>71.3</v>
      </c>
      <c r="W394" s="3">
        <f t="shared" si="19"/>
        <v>19478</v>
      </c>
      <c r="X394" s="3">
        <f t="shared" ca="1" si="20"/>
        <v>45521</v>
      </c>
    </row>
    <row r="395" spans="1:24" x14ac:dyDescent="0.25">
      <c r="A395" s="12">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7">
        <v>19910000000000</v>
      </c>
      <c r="R395">
        <v>78.5</v>
      </c>
      <c r="S395">
        <v>9.6</v>
      </c>
      <c r="T395">
        <v>36.6</v>
      </c>
      <c r="U395" s="5">
        <v>328239523</v>
      </c>
      <c r="V395" s="12">
        <f t="shared" ca="1" si="18"/>
        <v>60.047222222222224</v>
      </c>
      <c r="W395" s="3">
        <f t="shared" si="19"/>
        <v>23589</v>
      </c>
      <c r="X395" s="3">
        <f t="shared" ca="1" si="20"/>
        <v>45521</v>
      </c>
    </row>
    <row r="396" spans="1:24" x14ac:dyDescent="0.25">
      <c r="A396" s="12">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7">
        <v>19910000000000</v>
      </c>
      <c r="R396">
        <v>80.900000000000006</v>
      </c>
      <c r="S396">
        <v>11.5</v>
      </c>
      <c r="T396">
        <v>48.8</v>
      </c>
      <c r="U396" s="5">
        <v>83132799</v>
      </c>
      <c r="V396" s="12">
        <f t="shared" ca="1" si="18"/>
        <v>80.886111111111106</v>
      </c>
      <c r="W396" s="3">
        <f t="shared" si="19"/>
        <v>15977</v>
      </c>
      <c r="X396" s="3">
        <f t="shared" ca="1" si="20"/>
        <v>45521</v>
      </c>
    </row>
    <row r="397" spans="1:24" x14ac:dyDescent="0.25">
      <c r="A397" s="12">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7">
        <v>19910000000000</v>
      </c>
      <c r="R397">
        <v>80.900000000000006</v>
      </c>
      <c r="S397">
        <v>11.5</v>
      </c>
      <c r="T397">
        <v>48.8</v>
      </c>
      <c r="U397" s="5">
        <v>83132799</v>
      </c>
      <c r="V397" s="12">
        <f t="shared" ca="1" si="18"/>
        <v>73.62777777777778</v>
      </c>
      <c r="W397" s="3">
        <f t="shared" si="19"/>
        <v>18629</v>
      </c>
      <c r="X397" s="3">
        <f t="shared" ca="1" si="20"/>
        <v>45521</v>
      </c>
    </row>
    <row r="398" spans="1:24" x14ac:dyDescent="0.25">
      <c r="A398" s="12">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7">
        <v>592164400688</v>
      </c>
      <c r="R398">
        <v>72.7</v>
      </c>
      <c r="S398">
        <v>11.4</v>
      </c>
      <c r="T398">
        <v>46.2</v>
      </c>
      <c r="U398" s="5">
        <v>144373535</v>
      </c>
      <c r="V398" s="12">
        <f t="shared" ca="1" si="18"/>
        <v>65.49166666666666</v>
      </c>
      <c r="W398" s="3">
        <f t="shared" si="19"/>
        <v>21601</v>
      </c>
      <c r="X398" s="3">
        <f t="shared" ca="1" si="20"/>
        <v>45521</v>
      </c>
    </row>
    <row r="399" spans="1:24" x14ac:dyDescent="0.25">
      <c r="A399" s="12">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7">
        <v>448120428859</v>
      </c>
      <c r="R399">
        <v>78.5</v>
      </c>
      <c r="S399">
        <v>9.6</v>
      </c>
      <c r="T399">
        <v>36.6</v>
      </c>
      <c r="U399" s="5">
        <v>328239523</v>
      </c>
      <c r="V399" s="12">
        <f t="shared" ca="1" si="18"/>
        <v>86.597222222222229</v>
      </c>
      <c r="W399" s="3">
        <f t="shared" si="19"/>
        <v>13892</v>
      </c>
      <c r="X399" s="3">
        <f t="shared" ca="1" si="20"/>
        <v>45521</v>
      </c>
    </row>
    <row r="400" spans="1:24" x14ac:dyDescent="0.25">
      <c r="A400" s="12">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7">
        <v>21427700000000</v>
      </c>
      <c r="R400">
        <v>81.900000000000006</v>
      </c>
      <c r="S400">
        <v>12.8</v>
      </c>
      <c r="T400">
        <v>24.5</v>
      </c>
      <c r="U400" s="5">
        <v>36991981</v>
      </c>
      <c r="V400" s="12">
        <f t="shared" ca="1" si="18"/>
        <v>75.49722222222222</v>
      </c>
      <c r="W400" s="3">
        <f t="shared" si="19"/>
        <v>17947</v>
      </c>
      <c r="X400" s="3">
        <f t="shared" ca="1" si="20"/>
        <v>45521</v>
      </c>
    </row>
    <row r="401" spans="1:24" x14ac:dyDescent="0.25">
      <c r="A401" s="12">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7">
        <v>3845630030824</v>
      </c>
      <c r="R401">
        <v>78.5</v>
      </c>
      <c r="S401">
        <v>9.6</v>
      </c>
      <c r="T401">
        <v>36.6</v>
      </c>
      <c r="U401" s="5">
        <v>328239523</v>
      </c>
      <c r="V401" s="12">
        <f t="shared" ca="1" si="18"/>
        <v>64.974999999999994</v>
      </c>
      <c r="W401" s="3">
        <f t="shared" si="19"/>
        <v>21788</v>
      </c>
      <c r="X401" s="3">
        <f t="shared" ca="1" si="20"/>
        <v>45521</v>
      </c>
    </row>
    <row r="402" spans="1:24" x14ac:dyDescent="0.25">
      <c r="A402" s="1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7">
        <v>3845630030824</v>
      </c>
      <c r="R402">
        <v>69.400000000000006</v>
      </c>
      <c r="S402">
        <v>11.2</v>
      </c>
      <c r="T402">
        <v>49.7</v>
      </c>
      <c r="U402" s="5">
        <v>1366417754</v>
      </c>
      <c r="V402" s="12">
        <f t="shared" ca="1" si="18"/>
        <v>66.62777777777778</v>
      </c>
      <c r="W402" s="3">
        <f t="shared" si="19"/>
        <v>21186</v>
      </c>
      <c r="X402" s="3">
        <f t="shared" ca="1" si="20"/>
        <v>45521</v>
      </c>
    </row>
    <row r="403" spans="1:24" x14ac:dyDescent="0.25">
      <c r="A403" s="12">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7">
        <v>1699876578871</v>
      </c>
      <c r="R403">
        <v>76.900000000000006</v>
      </c>
      <c r="S403">
        <v>14.9</v>
      </c>
      <c r="T403">
        <v>29.5</v>
      </c>
      <c r="U403" s="5">
        <v>69625582</v>
      </c>
      <c r="V403" s="12">
        <f t="shared" ca="1" si="18"/>
        <v>89.791666666666671</v>
      </c>
      <c r="W403" s="3">
        <f t="shared" si="19"/>
        <v>12725</v>
      </c>
      <c r="X403" s="3">
        <f t="shared" ca="1" si="20"/>
        <v>45521</v>
      </c>
    </row>
    <row r="404" spans="1:24" x14ac:dyDescent="0.25">
      <c r="A404" s="12">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7">
        <v>21427700000000</v>
      </c>
      <c r="R404">
        <v>82.8</v>
      </c>
      <c r="S404">
        <v>23.1</v>
      </c>
      <c r="T404">
        <v>25.3</v>
      </c>
      <c r="U404" s="5">
        <v>9053300</v>
      </c>
      <c r="V404" s="12">
        <f t="shared" ca="1" si="18"/>
        <v>93.819444444444443</v>
      </c>
      <c r="W404" s="3">
        <f t="shared" si="19"/>
        <v>11253</v>
      </c>
      <c r="X404" s="3">
        <f t="shared" ca="1" si="20"/>
        <v>45521</v>
      </c>
    </row>
    <row r="405" spans="1:24" x14ac:dyDescent="0.25">
      <c r="A405" s="12">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7">
        <v>1736425629520</v>
      </c>
      <c r="R405">
        <v>78.5</v>
      </c>
      <c r="S405">
        <v>9.6</v>
      </c>
      <c r="T405">
        <v>36.6</v>
      </c>
      <c r="U405" s="5">
        <v>328239523</v>
      </c>
      <c r="V405" s="12">
        <f t="shared" ca="1" si="18"/>
        <v>78.11944444444444</v>
      </c>
      <c r="W405" s="3">
        <f t="shared" si="19"/>
        <v>16987</v>
      </c>
      <c r="X405" s="3">
        <f t="shared" ca="1" si="20"/>
        <v>45521</v>
      </c>
    </row>
    <row r="406" spans="1:24" x14ac:dyDescent="0.25">
      <c r="A406" s="12">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7">
        <v>21427700000000</v>
      </c>
      <c r="R406">
        <v>78.5</v>
      </c>
      <c r="S406">
        <v>9.6</v>
      </c>
      <c r="T406">
        <v>36.6</v>
      </c>
      <c r="U406" s="5">
        <v>328239523</v>
      </c>
      <c r="V406" s="12">
        <f t="shared" ca="1" si="18"/>
        <v>73.125</v>
      </c>
      <c r="W406" s="3">
        <f t="shared" si="19"/>
        <v>18811</v>
      </c>
      <c r="X406" s="3">
        <f t="shared" ca="1" si="20"/>
        <v>45521</v>
      </c>
    </row>
    <row r="407" spans="1:24" x14ac:dyDescent="0.25">
      <c r="A407" s="12">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7">
        <v>2611000000000</v>
      </c>
      <c r="R407">
        <v>78.5</v>
      </c>
      <c r="S407">
        <v>9.6</v>
      </c>
      <c r="T407">
        <v>36.6</v>
      </c>
      <c r="U407" s="5">
        <v>328239523</v>
      </c>
      <c r="V407" s="12">
        <f t="shared" ca="1" si="18"/>
        <v>86.941666666666663</v>
      </c>
      <c r="W407" s="3">
        <f t="shared" si="19"/>
        <v>13766</v>
      </c>
      <c r="X407" s="3">
        <f t="shared" ca="1" si="20"/>
        <v>45521</v>
      </c>
    </row>
    <row r="408" spans="1:24" x14ac:dyDescent="0.25">
      <c r="A408" s="12">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7">
        <v>543649976166</v>
      </c>
      <c r="R408">
        <v>77</v>
      </c>
      <c r="S408">
        <v>9.4</v>
      </c>
      <c r="T408">
        <v>59.2</v>
      </c>
      <c r="U408" s="5">
        <v>1397715000</v>
      </c>
      <c r="V408" s="12">
        <f t="shared" ca="1" si="18"/>
        <v>61.62777777777778</v>
      </c>
      <c r="W408" s="3">
        <f t="shared" si="19"/>
        <v>23012</v>
      </c>
      <c r="X408" s="3">
        <f t="shared" ca="1" si="20"/>
        <v>45521</v>
      </c>
    </row>
    <row r="409" spans="1:24" x14ac:dyDescent="0.25">
      <c r="A409" s="12">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7">
        <v>395098666122</v>
      </c>
      <c r="R409">
        <v>76.900000000000006</v>
      </c>
      <c r="S409">
        <v>14.9</v>
      </c>
      <c r="T409">
        <v>29.5</v>
      </c>
      <c r="U409" s="5">
        <v>69625582</v>
      </c>
      <c r="V409" s="12">
        <f t="shared" ca="1" si="18"/>
        <v>94.37777777777778</v>
      </c>
      <c r="W409" s="3">
        <f t="shared" si="19"/>
        <v>11049</v>
      </c>
      <c r="X409" s="3">
        <f t="shared" ca="1" si="20"/>
        <v>45521</v>
      </c>
    </row>
    <row r="410" spans="1:24" x14ac:dyDescent="0.25">
      <c r="A410" s="12">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7">
        <v>21427700000000</v>
      </c>
      <c r="R410">
        <v>78.5</v>
      </c>
      <c r="S410">
        <v>9.6</v>
      </c>
      <c r="T410">
        <v>36.6</v>
      </c>
      <c r="U410" s="5">
        <v>328239523</v>
      </c>
      <c r="V410" s="12">
        <f t="shared" ca="1" si="18"/>
        <v>63.31666666666667</v>
      </c>
      <c r="W410" s="3">
        <f t="shared" si="19"/>
        <v>22394</v>
      </c>
      <c r="X410" s="3">
        <f t="shared" ca="1" si="20"/>
        <v>45521</v>
      </c>
    </row>
    <row r="411" spans="1:24" x14ac:dyDescent="0.25">
      <c r="A411" s="12">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7">
        <v>21427700000000</v>
      </c>
      <c r="R411">
        <v>78.5</v>
      </c>
      <c r="S411">
        <v>9.6</v>
      </c>
      <c r="T411">
        <v>36.6</v>
      </c>
      <c r="U411" s="5">
        <v>328239523</v>
      </c>
      <c r="V411" s="12">
        <f t="shared" ca="1" si="18"/>
        <v>63.847222222222221</v>
      </c>
      <c r="W411" s="3">
        <f t="shared" si="19"/>
        <v>22201</v>
      </c>
      <c r="X411" s="3">
        <f t="shared" ca="1" si="20"/>
        <v>45521</v>
      </c>
    </row>
    <row r="412" spans="1:24" x14ac:dyDescent="0.25">
      <c r="A412" s="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7">
        <v>21427700000000</v>
      </c>
      <c r="R412">
        <v>77</v>
      </c>
      <c r="S412">
        <v>9.4</v>
      </c>
      <c r="T412">
        <v>59.2</v>
      </c>
      <c r="U412" s="5">
        <v>1397715000</v>
      </c>
      <c r="V412" s="12">
        <f t="shared" ca="1" si="18"/>
        <v>67.588888888888889</v>
      </c>
      <c r="W412" s="3">
        <f t="shared" si="19"/>
        <v>20835</v>
      </c>
      <c r="X412" s="3">
        <f t="shared" ca="1" si="20"/>
        <v>45521</v>
      </c>
    </row>
    <row r="413" spans="1:24" x14ac:dyDescent="0.25">
      <c r="A413" s="12">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7">
        <v>19910000000000</v>
      </c>
      <c r="R413">
        <v>78.5</v>
      </c>
      <c r="S413">
        <v>9.6</v>
      </c>
      <c r="T413">
        <v>36.6</v>
      </c>
      <c r="U413" s="5">
        <v>328239523</v>
      </c>
      <c r="V413" s="12">
        <f t="shared" ca="1" si="18"/>
        <v>59.633333333333333</v>
      </c>
      <c r="W413" s="3">
        <f t="shared" si="19"/>
        <v>23740</v>
      </c>
      <c r="X413" s="3">
        <f t="shared" ca="1" si="20"/>
        <v>45521</v>
      </c>
    </row>
    <row r="414" spans="1:24" x14ac:dyDescent="0.25">
      <c r="A414" s="12">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7">
        <v>543649976166</v>
      </c>
      <c r="R414">
        <v>81</v>
      </c>
      <c r="S414">
        <v>32.4</v>
      </c>
      <c r="T414">
        <v>23.8</v>
      </c>
      <c r="U414" s="5">
        <v>5818553</v>
      </c>
      <c r="V414" s="12">
        <f t="shared" ca="1" si="18"/>
        <v>76.811111111111117</v>
      </c>
      <c r="W414" s="3">
        <f t="shared" si="19"/>
        <v>17465</v>
      </c>
      <c r="X414" s="3">
        <f t="shared" ca="1" si="20"/>
        <v>45521</v>
      </c>
    </row>
    <row r="415" spans="1:24" x14ac:dyDescent="0.25">
      <c r="A415" s="12">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7">
        <v>21427700000000</v>
      </c>
      <c r="R415">
        <v>78.5</v>
      </c>
      <c r="S415">
        <v>9.6</v>
      </c>
      <c r="T415">
        <v>36.6</v>
      </c>
      <c r="U415" s="5">
        <v>328239523</v>
      </c>
      <c r="V415" s="12">
        <f t="shared" ca="1" si="18"/>
        <v>72.05</v>
      </c>
      <c r="W415" s="3">
        <f t="shared" si="19"/>
        <v>19204</v>
      </c>
      <c r="X415" s="3">
        <f t="shared" ca="1" si="20"/>
        <v>45521</v>
      </c>
    </row>
    <row r="416" spans="1:24" x14ac:dyDescent="0.25">
      <c r="A416" s="12">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7">
        <v>21427700000000</v>
      </c>
      <c r="R416">
        <v>71.599999999999994</v>
      </c>
      <c r="S416">
        <v>20.100000000000001</v>
      </c>
      <c r="T416">
        <v>45.2</v>
      </c>
      <c r="U416" s="5">
        <v>44385155</v>
      </c>
      <c r="V416" s="12">
        <f t="shared" ca="1" si="18"/>
        <v>57.905555555555559</v>
      </c>
      <c r="W416" s="3">
        <f t="shared" si="19"/>
        <v>24371</v>
      </c>
      <c r="X416" s="3">
        <f t="shared" ca="1" si="20"/>
        <v>45521</v>
      </c>
    </row>
    <row r="417" spans="1:24" x14ac:dyDescent="0.25">
      <c r="A417" s="12">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7">
        <v>19910000000000</v>
      </c>
      <c r="R417">
        <v>78.5</v>
      </c>
      <c r="S417">
        <v>9.6</v>
      </c>
      <c r="T417">
        <v>36.6</v>
      </c>
      <c r="U417" s="5">
        <v>328239523</v>
      </c>
      <c r="V417" s="12">
        <f t="shared" ca="1" si="18"/>
        <v>89.922222222222217</v>
      </c>
      <c r="W417" s="3">
        <f t="shared" si="19"/>
        <v>12677</v>
      </c>
      <c r="X417" s="3">
        <f t="shared" ca="1" si="20"/>
        <v>45521</v>
      </c>
    </row>
    <row r="418" spans="1:24" x14ac:dyDescent="0.25">
      <c r="A418" s="12">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7">
        <v>21427700000000</v>
      </c>
      <c r="R418">
        <v>81.900000000000006</v>
      </c>
      <c r="S418">
        <v>12.8</v>
      </c>
      <c r="T418">
        <v>24.5</v>
      </c>
      <c r="U418" s="5">
        <v>36991981</v>
      </c>
      <c r="V418" s="12">
        <f t="shared" ca="1" si="18"/>
        <v>94.62777777777778</v>
      </c>
      <c r="W418" s="3">
        <f t="shared" si="19"/>
        <v>10959</v>
      </c>
      <c r="X418" s="3">
        <f t="shared" ca="1" si="20"/>
        <v>45521</v>
      </c>
    </row>
    <row r="419" spans="1:24" x14ac:dyDescent="0.25">
      <c r="A419" s="12">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7">
        <v>348078018464</v>
      </c>
      <c r="R419">
        <v>82.5</v>
      </c>
      <c r="S419">
        <v>27.9</v>
      </c>
      <c r="T419">
        <v>49.1</v>
      </c>
      <c r="U419" s="5">
        <v>10285453</v>
      </c>
      <c r="V419" s="12">
        <f t="shared" ca="1" si="18"/>
        <v>73.033333333333331</v>
      </c>
      <c r="W419" s="3">
        <f t="shared" si="19"/>
        <v>18845</v>
      </c>
      <c r="X419" s="3">
        <f t="shared" ca="1" si="20"/>
        <v>45521</v>
      </c>
    </row>
    <row r="420" spans="1:24" x14ac:dyDescent="0.25">
      <c r="A420" s="12">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7">
        <v>21427700000000</v>
      </c>
      <c r="R420">
        <v>83.6</v>
      </c>
      <c r="S420">
        <v>10.1</v>
      </c>
      <c r="T420">
        <v>28.8</v>
      </c>
      <c r="U420" s="5">
        <v>8574832</v>
      </c>
      <c r="V420" s="12">
        <f t="shared" ca="1" si="18"/>
        <v>78.666666666666671</v>
      </c>
      <c r="W420" s="3">
        <f t="shared" si="19"/>
        <v>16788</v>
      </c>
      <c r="X420" s="3">
        <f t="shared" ca="1" si="20"/>
        <v>45521</v>
      </c>
    </row>
    <row r="421" spans="1:24" x14ac:dyDescent="0.25">
      <c r="A421" s="12">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7">
        <v>153781069118</v>
      </c>
      <c r="R421">
        <v>78.5</v>
      </c>
      <c r="S421">
        <v>9.6</v>
      </c>
      <c r="T421">
        <v>36.6</v>
      </c>
      <c r="U421" s="5">
        <v>328239523</v>
      </c>
      <c r="V421" s="12">
        <f t="shared" ca="1" si="18"/>
        <v>52.791666666666664</v>
      </c>
      <c r="W421" s="3">
        <f t="shared" si="19"/>
        <v>26239</v>
      </c>
      <c r="X421" s="3">
        <f t="shared" ca="1" si="20"/>
        <v>45521</v>
      </c>
    </row>
    <row r="422" spans="1:24" x14ac:dyDescent="0.25">
      <c r="A422" s="1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7">
        <v>21427700000000</v>
      </c>
      <c r="R422">
        <v>78.5</v>
      </c>
      <c r="S422">
        <v>9.6</v>
      </c>
      <c r="T422">
        <v>36.6</v>
      </c>
      <c r="U422" s="5">
        <v>328239523</v>
      </c>
      <c r="V422" s="12">
        <f t="shared" ca="1" si="18"/>
        <v>60.37777777777778</v>
      </c>
      <c r="W422" s="3">
        <f t="shared" si="19"/>
        <v>23468</v>
      </c>
      <c r="X422" s="3">
        <f t="shared" ca="1" si="20"/>
        <v>45521</v>
      </c>
    </row>
    <row r="423" spans="1:24" x14ac:dyDescent="0.25">
      <c r="A423" s="12">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7">
        <v>1736425629520</v>
      </c>
      <c r="R423">
        <v>78.5</v>
      </c>
      <c r="S423">
        <v>9.6</v>
      </c>
      <c r="T423">
        <v>36.6</v>
      </c>
      <c r="U423" s="5">
        <v>328239523</v>
      </c>
      <c r="V423" s="12">
        <f t="shared" ca="1" si="18"/>
        <v>58.013888888888886</v>
      </c>
      <c r="W423" s="3">
        <f t="shared" si="19"/>
        <v>24331</v>
      </c>
      <c r="X423" s="3">
        <f t="shared" ca="1" si="20"/>
        <v>45521</v>
      </c>
    </row>
    <row r="424" spans="1:24" x14ac:dyDescent="0.25">
      <c r="A424" s="12">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7">
        <v>530832908738</v>
      </c>
      <c r="R424">
        <v>78.5</v>
      </c>
      <c r="S424">
        <v>9.6</v>
      </c>
      <c r="T424">
        <v>36.6</v>
      </c>
      <c r="U424" s="5">
        <v>328239523</v>
      </c>
      <c r="V424" s="12">
        <f t="shared" ca="1" si="18"/>
        <v>81.363888888888894</v>
      </c>
      <c r="W424" s="3">
        <f t="shared" si="19"/>
        <v>15802</v>
      </c>
      <c r="X424" s="3">
        <f t="shared" ca="1" si="20"/>
        <v>45521</v>
      </c>
    </row>
    <row r="425" spans="1:24" x14ac:dyDescent="0.25">
      <c r="A425" s="12">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7">
        <v>703082435360</v>
      </c>
      <c r="R425">
        <v>77</v>
      </c>
      <c r="S425">
        <v>9.4</v>
      </c>
      <c r="T425">
        <v>59.2</v>
      </c>
      <c r="U425" s="5">
        <v>1397715000</v>
      </c>
      <c r="V425" s="12">
        <f t="shared" ca="1" si="18"/>
        <v>53.711111111111109</v>
      </c>
      <c r="W425" s="3">
        <f t="shared" si="19"/>
        <v>25903</v>
      </c>
      <c r="X425" s="3">
        <f t="shared" ca="1" si="20"/>
        <v>45521</v>
      </c>
    </row>
    <row r="426" spans="1:24" x14ac:dyDescent="0.25">
      <c r="A426" s="12">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7">
        <v>21427700000000</v>
      </c>
      <c r="R426">
        <v>69.400000000000006</v>
      </c>
      <c r="S426">
        <v>11.2</v>
      </c>
      <c r="T426">
        <v>49.7</v>
      </c>
      <c r="U426" s="5">
        <v>1366417754</v>
      </c>
      <c r="V426" s="12">
        <f t="shared" ca="1" si="18"/>
        <v>82.45</v>
      </c>
      <c r="W426" s="3">
        <f t="shared" si="19"/>
        <v>15405</v>
      </c>
      <c r="X426" s="3">
        <f t="shared" ca="1" si="20"/>
        <v>45521</v>
      </c>
    </row>
    <row r="427" spans="1:24" x14ac:dyDescent="0.25">
      <c r="A427" s="12">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7">
        <v>21427700000000</v>
      </c>
      <c r="R427">
        <v>78.5</v>
      </c>
      <c r="S427">
        <v>9.6</v>
      </c>
      <c r="T427">
        <v>36.6</v>
      </c>
      <c r="U427" s="5">
        <v>328239523</v>
      </c>
      <c r="V427" s="12">
        <f t="shared" ca="1" si="18"/>
        <v>88.919444444444451</v>
      </c>
      <c r="W427" s="3">
        <f t="shared" si="19"/>
        <v>13043</v>
      </c>
      <c r="X427" s="3">
        <f t="shared" ca="1" si="20"/>
        <v>45521</v>
      </c>
    </row>
    <row r="428" spans="1:24" x14ac:dyDescent="0.25">
      <c r="A428" s="12">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7">
        <v>21427700000000</v>
      </c>
      <c r="R428">
        <v>77</v>
      </c>
      <c r="S428">
        <v>9.4</v>
      </c>
      <c r="T428">
        <v>59.2</v>
      </c>
      <c r="U428" s="5">
        <v>1397715000</v>
      </c>
      <c r="V428" s="12">
        <f t="shared" ca="1" si="18"/>
        <v>57.62777777777778</v>
      </c>
      <c r="W428" s="3">
        <f t="shared" si="19"/>
        <v>24473</v>
      </c>
      <c r="X428" s="3">
        <f t="shared" ca="1" si="20"/>
        <v>45521</v>
      </c>
    </row>
    <row r="429" spans="1:24" x14ac:dyDescent="0.25">
      <c r="A429" s="12">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7">
        <v>21427700000000</v>
      </c>
      <c r="R429">
        <v>78.5</v>
      </c>
      <c r="S429">
        <v>9.6</v>
      </c>
      <c r="T429">
        <v>36.6</v>
      </c>
      <c r="U429" s="5">
        <v>328239523</v>
      </c>
      <c r="V429" s="12">
        <f t="shared" ca="1" si="18"/>
        <v>66.611111111111114</v>
      </c>
      <c r="W429" s="3">
        <f t="shared" si="19"/>
        <v>21192</v>
      </c>
      <c r="X429" s="3">
        <f t="shared" ca="1" si="20"/>
        <v>45521</v>
      </c>
    </row>
    <row r="430" spans="1:24" x14ac:dyDescent="0.25">
      <c r="A430" s="12">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7">
        <v>19910000000000</v>
      </c>
      <c r="R430">
        <v>78.5</v>
      </c>
      <c r="S430">
        <v>9.6</v>
      </c>
      <c r="T430">
        <v>36.6</v>
      </c>
      <c r="U430" s="5">
        <v>328239523</v>
      </c>
      <c r="V430" s="12">
        <f t="shared" ca="1" si="18"/>
        <v>70.891666666666666</v>
      </c>
      <c r="W430" s="3">
        <f t="shared" si="19"/>
        <v>19628</v>
      </c>
      <c r="X430" s="3">
        <f t="shared" ca="1" si="20"/>
        <v>45521</v>
      </c>
    </row>
    <row r="431" spans="1:24" x14ac:dyDescent="0.25">
      <c r="A431" s="12">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7">
        <v>2611000000000</v>
      </c>
      <c r="R431">
        <v>82.8</v>
      </c>
      <c r="S431">
        <v>23.1</v>
      </c>
      <c r="T431">
        <v>25.3</v>
      </c>
      <c r="U431" s="5">
        <v>9053300</v>
      </c>
      <c r="V431" s="12">
        <f t="shared" ca="1" si="18"/>
        <v>52.794444444444444</v>
      </c>
      <c r="W431" s="3">
        <f t="shared" si="19"/>
        <v>26238</v>
      </c>
      <c r="X431" s="3">
        <f t="shared" ca="1" si="20"/>
        <v>45521</v>
      </c>
    </row>
    <row r="432" spans="1:24" x14ac:dyDescent="0.25">
      <c r="A432" s="1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7">
        <v>21427700000000</v>
      </c>
      <c r="R432">
        <v>82.6</v>
      </c>
      <c r="S432">
        <v>15.6</v>
      </c>
      <c r="T432">
        <v>33.200000000000003</v>
      </c>
      <c r="U432" s="5">
        <v>51709098</v>
      </c>
      <c r="V432" s="12">
        <f t="shared" ca="1" si="18"/>
        <v>66.816666666666663</v>
      </c>
      <c r="W432" s="3">
        <f t="shared" si="19"/>
        <v>21116</v>
      </c>
      <c r="X432" s="3">
        <f t="shared" ca="1" si="20"/>
        <v>45521</v>
      </c>
    </row>
    <row r="433" spans="1:24" x14ac:dyDescent="0.25">
      <c r="A433" s="12">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7">
        <v>19910000000000</v>
      </c>
      <c r="R433">
        <v>77</v>
      </c>
      <c r="S433">
        <v>9.4</v>
      </c>
      <c r="T433">
        <v>59.2</v>
      </c>
      <c r="U433" s="5">
        <v>1397715000</v>
      </c>
      <c r="V433" s="12">
        <f t="shared" ca="1" si="18"/>
        <v>60.62777777777778</v>
      </c>
      <c r="W433" s="3">
        <f t="shared" si="19"/>
        <v>23377</v>
      </c>
      <c r="X433" s="3">
        <f t="shared" ca="1" si="20"/>
        <v>45521</v>
      </c>
    </row>
    <row r="434" spans="1:24" x14ac:dyDescent="0.25">
      <c r="A434" s="12">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7">
        <v>21427700000000</v>
      </c>
      <c r="R434">
        <v>78.5</v>
      </c>
      <c r="S434">
        <v>9.6</v>
      </c>
      <c r="T434">
        <v>36.6</v>
      </c>
      <c r="U434" s="5">
        <v>328239523</v>
      </c>
      <c r="V434" s="12">
        <f t="shared" ca="1" si="18"/>
        <v>75.13333333333334</v>
      </c>
      <c r="W434" s="3">
        <f t="shared" si="19"/>
        <v>18078</v>
      </c>
      <c r="X434" s="3">
        <f t="shared" ca="1" si="20"/>
        <v>45521</v>
      </c>
    </row>
    <row r="435" spans="1:24" x14ac:dyDescent="0.25">
      <c r="A435" s="12">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7">
        <v>21427700000000</v>
      </c>
      <c r="R435">
        <v>78.5</v>
      </c>
      <c r="S435">
        <v>9.6</v>
      </c>
      <c r="T435">
        <v>36.6</v>
      </c>
      <c r="U435" s="5">
        <v>328239523</v>
      </c>
      <c r="V435" s="12">
        <f t="shared" ca="1" si="18"/>
        <v>67.347222222222229</v>
      </c>
      <c r="W435" s="3">
        <f t="shared" si="19"/>
        <v>20922</v>
      </c>
      <c r="X435" s="3">
        <f t="shared" ca="1" si="20"/>
        <v>45521</v>
      </c>
    </row>
    <row r="436" spans="1:24" x14ac:dyDescent="0.25">
      <c r="A436" s="12">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7">
        <v>395098666122</v>
      </c>
      <c r="R436">
        <v>78.5</v>
      </c>
      <c r="S436">
        <v>9.6</v>
      </c>
      <c r="T436">
        <v>36.6</v>
      </c>
      <c r="U436" s="5">
        <v>328239523</v>
      </c>
      <c r="V436" s="12">
        <f t="shared" ca="1" si="18"/>
        <v>34.030555555555559</v>
      </c>
      <c r="W436" s="3">
        <f t="shared" si="19"/>
        <v>33091</v>
      </c>
      <c r="X436" s="3">
        <f t="shared" ca="1" si="20"/>
        <v>45521</v>
      </c>
    </row>
    <row r="437" spans="1:24" x14ac:dyDescent="0.25">
      <c r="A437" s="12">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7">
        <v>2029000000000</v>
      </c>
      <c r="R437">
        <v>78.5</v>
      </c>
      <c r="S437">
        <v>9.6</v>
      </c>
      <c r="T437">
        <v>36.6</v>
      </c>
      <c r="U437" s="5">
        <v>328239523</v>
      </c>
      <c r="V437" s="12">
        <f t="shared" ca="1" si="18"/>
        <v>35.93888888888889</v>
      </c>
      <c r="W437" s="3">
        <f t="shared" si="19"/>
        <v>32395</v>
      </c>
      <c r="X437" s="3">
        <f t="shared" ca="1" si="20"/>
        <v>45521</v>
      </c>
    </row>
    <row r="438" spans="1:24" x14ac:dyDescent="0.25">
      <c r="A438" s="12">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7">
        <v>19910000000000</v>
      </c>
      <c r="R438">
        <v>78.5</v>
      </c>
      <c r="S438">
        <v>9.6</v>
      </c>
      <c r="T438">
        <v>36.6</v>
      </c>
      <c r="U438" s="5">
        <v>328239523</v>
      </c>
      <c r="V438" s="12">
        <f t="shared" ca="1" si="18"/>
        <v>95.352777777777774</v>
      </c>
      <c r="W438" s="3">
        <f t="shared" si="19"/>
        <v>10693</v>
      </c>
      <c r="X438" s="3">
        <f t="shared" ca="1" si="20"/>
        <v>45521</v>
      </c>
    </row>
    <row r="439" spans="1:24" x14ac:dyDescent="0.25">
      <c r="A439" s="12">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7">
        <v>21427700000000</v>
      </c>
      <c r="R439">
        <v>82.9</v>
      </c>
      <c r="S439">
        <v>24.3</v>
      </c>
      <c r="T439">
        <v>59.1</v>
      </c>
      <c r="U439" s="5">
        <v>60297396</v>
      </c>
      <c r="V439" s="12">
        <f t="shared" ca="1" si="18"/>
        <v>79.236111111111114</v>
      </c>
      <c r="W439" s="3">
        <f t="shared" si="19"/>
        <v>16579</v>
      </c>
      <c r="X439" s="3">
        <f t="shared" ca="1" si="20"/>
        <v>45521</v>
      </c>
    </row>
    <row r="440" spans="1:24" x14ac:dyDescent="0.25">
      <c r="A440" s="12">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7">
        <v>21427700000000</v>
      </c>
      <c r="R440">
        <v>78.5</v>
      </c>
      <c r="S440">
        <v>9.6</v>
      </c>
      <c r="T440">
        <v>36.6</v>
      </c>
      <c r="U440" s="5">
        <v>328239523</v>
      </c>
      <c r="V440" s="12">
        <f t="shared" ca="1" si="18"/>
        <v>59.472222222222221</v>
      </c>
      <c r="W440" s="3">
        <f t="shared" si="19"/>
        <v>23800</v>
      </c>
      <c r="X440" s="3">
        <f t="shared" ca="1" si="20"/>
        <v>45521</v>
      </c>
    </row>
    <row r="441" spans="1:24" x14ac:dyDescent="0.25">
      <c r="A441" s="12">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7">
        <v>21427700000000</v>
      </c>
      <c r="R441">
        <v>81.900000000000006</v>
      </c>
      <c r="S441">
        <v>12.8</v>
      </c>
      <c r="T441">
        <v>24.5</v>
      </c>
      <c r="U441" s="5">
        <v>36991981</v>
      </c>
      <c r="V441" s="12">
        <f t="shared" ca="1" si="18"/>
        <v>96.408333333333331</v>
      </c>
      <c r="W441" s="3">
        <f t="shared" si="19"/>
        <v>10307</v>
      </c>
      <c r="X441" s="3">
        <f t="shared" ca="1" si="20"/>
        <v>45521</v>
      </c>
    </row>
    <row r="442" spans="1:24" x14ac:dyDescent="0.25">
      <c r="A442" s="1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7">
        <v>21427700000000</v>
      </c>
      <c r="R442">
        <v>77</v>
      </c>
      <c r="S442">
        <v>9.4</v>
      </c>
      <c r="T442">
        <v>59.2</v>
      </c>
      <c r="U442" s="5">
        <v>1397715000</v>
      </c>
      <c r="V442" s="12">
        <f t="shared" ca="1" si="18"/>
        <v>69.461111111111109</v>
      </c>
      <c r="W442" s="3">
        <f t="shared" si="19"/>
        <v>20149</v>
      </c>
      <c r="X442" s="3">
        <f t="shared" ca="1" si="20"/>
        <v>45521</v>
      </c>
    </row>
    <row r="443" spans="1:24" x14ac:dyDescent="0.25">
      <c r="A443" s="12">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7">
        <v>21427700000000</v>
      </c>
      <c r="R443">
        <v>80.900000000000006</v>
      </c>
      <c r="S443">
        <v>11.5</v>
      </c>
      <c r="T443">
        <v>48.8</v>
      </c>
      <c r="U443" s="5">
        <v>83132799</v>
      </c>
      <c r="V443" s="12">
        <f t="shared" ca="1" si="18"/>
        <v>83.202777777777783</v>
      </c>
      <c r="W443" s="3">
        <f t="shared" si="19"/>
        <v>15131</v>
      </c>
      <c r="X443" s="3">
        <f t="shared" ca="1" si="20"/>
        <v>45521</v>
      </c>
    </row>
    <row r="444" spans="1:24" x14ac:dyDescent="0.25">
      <c r="A444" s="12">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7">
        <v>2001244392042</v>
      </c>
      <c r="R444">
        <v>80.900000000000006</v>
      </c>
      <c r="S444">
        <v>11.5</v>
      </c>
      <c r="T444">
        <v>48.8</v>
      </c>
      <c r="U444" s="5">
        <v>83132799</v>
      </c>
      <c r="V444" s="12">
        <f t="shared" ca="1" si="18"/>
        <v>59.62777777777778</v>
      </c>
      <c r="W444" s="3">
        <f t="shared" si="19"/>
        <v>23743</v>
      </c>
      <c r="X444" s="3">
        <f t="shared" ca="1" si="20"/>
        <v>45521</v>
      </c>
    </row>
    <row r="445" spans="1:24" x14ac:dyDescent="0.25">
      <c r="A445" s="12">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7">
        <v>21427700000000</v>
      </c>
      <c r="R445">
        <v>78.5</v>
      </c>
      <c r="S445">
        <v>9.6</v>
      </c>
      <c r="T445">
        <v>36.6</v>
      </c>
      <c r="U445" s="5">
        <v>328239523</v>
      </c>
      <c r="V445" s="12">
        <f t="shared" ca="1" si="18"/>
        <v>67.988888888888894</v>
      </c>
      <c r="W445" s="3">
        <f t="shared" si="19"/>
        <v>20688</v>
      </c>
      <c r="X445" s="3">
        <f t="shared" ca="1" si="20"/>
        <v>45521</v>
      </c>
    </row>
    <row r="446" spans="1:24" x14ac:dyDescent="0.25">
      <c r="A446" s="12">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7">
        <v>1736425629520</v>
      </c>
      <c r="R446">
        <v>78.5</v>
      </c>
      <c r="S446">
        <v>9.6</v>
      </c>
      <c r="T446">
        <v>36.6</v>
      </c>
      <c r="U446" s="5">
        <v>328239523</v>
      </c>
      <c r="V446" s="12">
        <f t="shared" ca="1" si="18"/>
        <v>79.597222222222229</v>
      </c>
      <c r="W446" s="3">
        <f t="shared" si="19"/>
        <v>16449</v>
      </c>
      <c r="X446" s="3">
        <f t="shared" ca="1" si="20"/>
        <v>45521</v>
      </c>
    </row>
    <row r="447" spans="1:24" x14ac:dyDescent="0.25">
      <c r="A447" s="12">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7">
        <v>19910000000000</v>
      </c>
      <c r="R447">
        <v>78.5</v>
      </c>
      <c r="S447">
        <v>9.6</v>
      </c>
      <c r="T447">
        <v>36.6</v>
      </c>
      <c r="U447" s="5">
        <v>328239523</v>
      </c>
      <c r="V447" s="12">
        <f t="shared" ca="1" si="18"/>
        <v>79.986111111111114</v>
      </c>
      <c r="W447" s="3">
        <f t="shared" si="19"/>
        <v>16306</v>
      </c>
      <c r="X447" s="3">
        <f t="shared" ca="1" si="20"/>
        <v>45521</v>
      </c>
    </row>
    <row r="448" spans="1:24" x14ac:dyDescent="0.25">
      <c r="A448" s="12">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7">
        <v>3845630030824</v>
      </c>
      <c r="R448">
        <v>82.9</v>
      </c>
      <c r="S448">
        <v>24.3</v>
      </c>
      <c r="T448">
        <v>59.1</v>
      </c>
      <c r="U448" s="5">
        <v>60297396</v>
      </c>
      <c r="V448" s="12">
        <f t="shared" ca="1" si="18"/>
        <v>81.408333333333331</v>
      </c>
      <c r="W448" s="3">
        <f t="shared" si="19"/>
        <v>15785</v>
      </c>
      <c r="X448" s="3">
        <f t="shared" ca="1" si="20"/>
        <v>45521</v>
      </c>
    </row>
    <row r="449" spans="1:24" x14ac:dyDescent="0.25">
      <c r="A449" s="12">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7">
        <v>3845630030824</v>
      </c>
      <c r="R449">
        <v>78.5</v>
      </c>
      <c r="S449">
        <v>9.6</v>
      </c>
      <c r="T449">
        <v>36.6</v>
      </c>
      <c r="U449" s="5">
        <v>328239523</v>
      </c>
      <c r="V449" s="12">
        <f t="shared" ca="1" si="18"/>
        <v>82.338888888888889</v>
      </c>
      <c r="W449" s="3">
        <f t="shared" si="19"/>
        <v>15446</v>
      </c>
      <c r="X449" s="3">
        <f t="shared" ca="1" si="20"/>
        <v>45521</v>
      </c>
    </row>
    <row r="450" spans="1:24" x14ac:dyDescent="0.25">
      <c r="A450" s="12">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7">
        <v>21427700000000</v>
      </c>
      <c r="R450">
        <v>82.7</v>
      </c>
      <c r="S450">
        <v>23</v>
      </c>
      <c r="T450">
        <v>47.4</v>
      </c>
      <c r="U450" s="5">
        <v>25766605</v>
      </c>
      <c r="V450" s="12">
        <f t="shared" ref="V450:V476" ca="1" si="21">YEARFRAC(W450,X450,)</f>
        <v>69.37777777777778</v>
      </c>
      <c r="W450" s="3">
        <f t="shared" ref="W450:W476" si="22">DATE(M450,N450,O450)</f>
        <v>20180</v>
      </c>
      <c r="X450" s="3">
        <f t="shared" ref="X450:X476" ca="1" si="23">TODAY()</f>
        <v>45521</v>
      </c>
    </row>
    <row r="451" spans="1:24" x14ac:dyDescent="0.25">
      <c r="A451" s="12">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7">
        <v>21427700000000</v>
      </c>
      <c r="R451">
        <v>77</v>
      </c>
      <c r="S451">
        <v>9.4</v>
      </c>
      <c r="T451">
        <v>59.2</v>
      </c>
      <c r="U451" s="5">
        <v>1397715000</v>
      </c>
      <c r="V451" s="12">
        <f t="shared" ca="1" si="21"/>
        <v>57.62777777777778</v>
      </c>
      <c r="W451" s="3">
        <f t="shared" si="22"/>
        <v>24473</v>
      </c>
      <c r="X451" s="3">
        <f t="shared" ca="1" si="23"/>
        <v>45521</v>
      </c>
    </row>
    <row r="452" spans="1:24" x14ac:dyDescent="0.25">
      <c r="A452" s="1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7">
        <v>21427700000000</v>
      </c>
      <c r="R452">
        <v>82.9</v>
      </c>
      <c r="S452">
        <v>24.3</v>
      </c>
      <c r="T452">
        <v>59.1</v>
      </c>
      <c r="U452" s="5">
        <v>60297396</v>
      </c>
      <c r="V452" s="12">
        <f t="shared" ca="1" si="21"/>
        <v>78.62777777777778</v>
      </c>
      <c r="W452" s="3">
        <f t="shared" si="22"/>
        <v>16803</v>
      </c>
      <c r="X452" s="3">
        <f t="shared" ca="1" si="23"/>
        <v>45521</v>
      </c>
    </row>
    <row r="453" spans="1:24" x14ac:dyDescent="0.25">
      <c r="A453" s="12">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7">
        <v>2001244392042</v>
      </c>
      <c r="R453">
        <v>69.400000000000006</v>
      </c>
      <c r="S453">
        <v>11.2</v>
      </c>
      <c r="T453">
        <v>49.7</v>
      </c>
      <c r="U453" s="5">
        <v>1366417754</v>
      </c>
      <c r="V453" s="12">
        <f t="shared" ca="1" si="21"/>
        <v>83.327777777777783</v>
      </c>
      <c r="W453" s="3">
        <f t="shared" si="22"/>
        <v>15085</v>
      </c>
      <c r="X453" s="3">
        <f t="shared" ca="1" si="23"/>
        <v>45521</v>
      </c>
    </row>
    <row r="454" spans="1:24" x14ac:dyDescent="0.25">
      <c r="A454" s="12">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7">
        <v>21427700000000</v>
      </c>
      <c r="R454">
        <v>78.5</v>
      </c>
      <c r="S454">
        <v>9.6</v>
      </c>
      <c r="T454">
        <v>36.6</v>
      </c>
      <c r="U454" s="5">
        <v>328239523</v>
      </c>
      <c r="V454" s="12">
        <f t="shared" ca="1" si="21"/>
        <v>44.613888888888887</v>
      </c>
      <c r="W454" s="3">
        <f t="shared" si="22"/>
        <v>29226</v>
      </c>
      <c r="X454" s="3">
        <f t="shared" ca="1" si="23"/>
        <v>45521</v>
      </c>
    </row>
    <row r="455" spans="1:24" x14ac:dyDescent="0.25">
      <c r="A455" s="12">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7">
        <v>1392680589329</v>
      </c>
      <c r="R455">
        <v>83.1</v>
      </c>
      <c r="S455">
        <v>13.1</v>
      </c>
      <c r="T455">
        <v>21</v>
      </c>
      <c r="U455" s="5">
        <v>5703569</v>
      </c>
      <c r="V455" s="12">
        <f t="shared" ca="1" si="21"/>
        <v>69.50555555555556</v>
      </c>
      <c r="W455" s="3">
        <f t="shared" si="22"/>
        <v>20135</v>
      </c>
      <c r="X455" s="3">
        <f t="shared" ca="1" si="23"/>
        <v>45521</v>
      </c>
    </row>
    <row r="456" spans="1:24" x14ac:dyDescent="0.25">
      <c r="A456" s="12">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7">
        <v>19910000000000</v>
      </c>
      <c r="R456">
        <v>77</v>
      </c>
      <c r="S456">
        <v>9.4</v>
      </c>
      <c r="T456">
        <v>59.2</v>
      </c>
      <c r="U456" s="5">
        <v>1397715000</v>
      </c>
      <c r="V456" s="12">
        <f t="shared" ca="1" si="21"/>
        <v>59.62777777777778</v>
      </c>
      <c r="W456" s="3">
        <f t="shared" si="22"/>
        <v>23743</v>
      </c>
      <c r="X456" s="3">
        <f t="shared" ca="1" si="23"/>
        <v>45521</v>
      </c>
    </row>
    <row r="457" spans="1:24" x14ac:dyDescent="0.25">
      <c r="A457" s="12">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7">
        <v>2001244392042</v>
      </c>
      <c r="R457">
        <v>83.6</v>
      </c>
      <c r="S457">
        <v>10.1</v>
      </c>
      <c r="T457">
        <v>28.8</v>
      </c>
      <c r="U457" s="5">
        <v>8574832</v>
      </c>
      <c r="V457" s="12">
        <f t="shared" ca="1" si="21"/>
        <v>78.533333333333331</v>
      </c>
      <c r="W457" s="3">
        <f t="shared" si="22"/>
        <v>16838</v>
      </c>
      <c r="X457" s="3">
        <f t="shared" ca="1" si="23"/>
        <v>45521</v>
      </c>
    </row>
    <row r="458" spans="1:24" x14ac:dyDescent="0.25">
      <c r="A458" s="12">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7">
        <v>2611000000000</v>
      </c>
      <c r="R458">
        <v>82.9</v>
      </c>
      <c r="S458">
        <v>24.3</v>
      </c>
      <c r="T458">
        <v>59.1</v>
      </c>
      <c r="U458" s="5">
        <v>60297396</v>
      </c>
      <c r="V458" s="12">
        <f t="shared" ca="1" si="21"/>
        <v>75.269444444444446</v>
      </c>
      <c r="W458" s="3">
        <f t="shared" si="22"/>
        <v>18028</v>
      </c>
      <c r="X458" s="3">
        <f t="shared" ca="1" si="23"/>
        <v>45521</v>
      </c>
    </row>
    <row r="459" spans="1:24" x14ac:dyDescent="0.25">
      <c r="A459" s="12">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7">
        <v>21427700000000</v>
      </c>
      <c r="R459">
        <v>80.900000000000006</v>
      </c>
      <c r="S459">
        <v>11.5</v>
      </c>
      <c r="T459">
        <v>48.8</v>
      </c>
      <c r="U459" s="5">
        <v>83132799</v>
      </c>
      <c r="V459" s="12">
        <f t="shared" ca="1" si="21"/>
        <v>71.86944444444444</v>
      </c>
      <c r="W459" s="3">
        <f t="shared" si="22"/>
        <v>19271</v>
      </c>
      <c r="X459" s="3">
        <f t="shared" ca="1" si="23"/>
        <v>45521</v>
      </c>
    </row>
    <row r="460" spans="1:24" x14ac:dyDescent="0.25">
      <c r="A460" s="12">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7">
        <v>372062527489</v>
      </c>
      <c r="R460">
        <v>80.900000000000006</v>
      </c>
      <c r="S460">
        <v>11.5</v>
      </c>
      <c r="T460">
        <v>48.8</v>
      </c>
      <c r="U460" s="5">
        <v>83132799</v>
      </c>
      <c r="V460" s="12">
        <f t="shared" ca="1" si="21"/>
        <v>59.380555555555553</v>
      </c>
      <c r="W460" s="3">
        <f t="shared" si="22"/>
        <v>23831</v>
      </c>
      <c r="X460" s="3">
        <f t="shared" ca="1" si="23"/>
        <v>45521</v>
      </c>
    </row>
    <row r="461" spans="1:24" x14ac:dyDescent="0.25">
      <c r="A461" s="12">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7">
        <v>19910000000000</v>
      </c>
      <c r="R461">
        <v>81.599999999999994</v>
      </c>
      <c r="S461">
        <v>25.4</v>
      </c>
      <c r="T461">
        <v>51.4</v>
      </c>
      <c r="U461" s="5">
        <v>8877067</v>
      </c>
      <c r="V461" s="12">
        <f t="shared" ca="1" si="21"/>
        <v>61.094444444444441</v>
      </c>
      <c r="W461" s="3">
        <f t="shared" si="22"/>
        <v>23205</v>
      </c>
      <c r="X461" s="3">
        <f t="shared" ca="1" si="23"/>
        <v>45521</v>
      </c>
    </row>
    <row r="462" spans="1:24" x14ac:dyDescent="0.25">
      <c r="A462" s="1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7">
        <v>703082435360</v>
      </c>
      <c r="R462">
        <v>81.599999999999994</v>
      </c>
      <c r="S462">
        <v>25.4</v>
      </c>
      <c r="T462">
        <v>51.4</v>
      </c>
      <c r="U462" s="5">
        <v>8877067</v>
      </c>
      <c r="V462" s="12">
        <f t="shared" ca="1" si="21"/>
        <v>72.858333333333334</v>
      </c>
      <c r="W462" s="3">
        <f t="shared" si="22"/>
        <v>18909</v>
      </c>
      <c r="X462" s="3">
        <f t="shared" ca="1" si="23"/>
        <v>45521</v>
      </c>
    </row>
    <row r="463" spans="1:24" x14ac:dyDescent="0.25">
      <c r="A463" s="12">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7">
        <v>2001244392042</v>
      </c>
      <c r="R463">
        <v>78.5</v>
      </c>
      <c r="S463">
        <v>9.6</v>
      </c>
      <c r="T463">
        <v>36.6</v>
      </c>
      <c r="U463" s="5">
        <v>328239523</v>
      </c>
      <c r="V463" s="12">
        <f t="shared" ca="1" si="21"/>
        <v>50.908333333333331</v>
      </c>
      <c r="W463" s="3">
        <f t="shared" si="22"/>
        <v>26927</v>
      </c>
      <c r="X463" s="3">
        <f t="shared" ca="1" si="23"/>
        <v>45521</v>
      </c>
    </row>
    <row r="464" spans="1:24" x14ac:dyDescent="0.25">
      <c r="A464" s="12">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7">
        <v>3845630030824</v>
      </c>
      <c r="R464">
        <v>78.5</v>
      </c>
      <c r="S464">
        <v>9.6</v>
      </c>
      <c r="T464">
        <v>36.6</v>
      </c>
      <c r="U464" s="5">
        <v>328239523</v>
      </c>
      <c r="V464" s="12">
        <f t="shared" ca="1" si="21"/>
        <v>65.611111111111114</v>
      </c>
      <c r="W464" s="3">
        <f t="shared" si="22"/>
        <v>21557</v>
      </c>
      <c r="X464" s="3">
        <f t="shared" ca="1" si="23"/>
        <v>45521</v>
      </c>
    </row>
    <row r="465" spans="1:24" x14ac:dyDescent="0.25">
      <c r="A465" s="12">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7">
        <v>3845630030824</v>
      </c>
      <c r="R465">
        <v>77.400000000000006</v>
      </c>
      <c r="S465">
        <v>17.899999999999999</v>
      </c>
      <c r="T465">
        <v>42.3</v>
      </c>
      <c r="U465" s="5">
        <v>83429615</v>
      </c>
      <c r="V465" s="12">
        <f t="shared" ca="1" si="21"/>
        <v>61.891666666666666</v>
      </c>
      <c r="W465" s="3">
        <f t="shared" si="22"/>
        <v>22915</v>
      </c>
      <c r="X465" s="3">
        <f t="shared" ca="1" si="23"/>
        <v>45521</v>
      </c>
    </row>
    <row r="466" spans="1:24" x14ac:dyDescent="0.25">
      <c r="A466" s="12">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7">
        <v>446314739528</v>
      </c>
      <c r="R466">
        <v>78.5</v>
      </c>
      <c r="S466">
        <v>9.6</v>
      </c>
      <c r="T466">
        <v>36.6</v>
      </c>
      <c r="U466" s="5">
        <v>328239523</v>
      </c>
      <c r="V466" s="12">
        <f t="shared" ca="1" si="21"/>
        <v>61.277777777777779</v>
      </c>
      <c r="W466" s="3">
        <f t="shared" si="22"/>
        <v>23138</v>
      </c>
      <c r="X466" s="3">
        <f t="shared" ca="1" si="23"/>
        <v>45521</v>
      </c>
    </row>
    <row r="467" spans="1:24" x14ac:dyDescent="0.25">
      <c r="A467" s="12">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7">
        <v>446314739528</v>
      </c>
      <c r="R467">
        <v>78.5</v>
      </c>
      <c r="S467">
        <v>9.6</v>
      </c>
      <c r="T467">
        <v>36.6</v>
      </c>
      <c r="U467" s="5">
        <v>328239523</v>
      </c>
      <c r="V467" s="12">
        <f t="shared" ca="1" si="21"/>
        <v>67.11944444444444</v>
      </c>
      <c r="W467" s="3">
        <f t="shared" si="22"/>
        <v>21005</v>
      </c>
      <c r="X467" s="3">
        <f t="shared" ca="1" si="23"/>
        <v>45521</v>
      </c>
    </row>
    <row r="468" spans="1:24" x14ac:dyDescent="0.25">
      <c r="A468" s="12">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7">
        <v>21427700000000</v>
      </c>
      <c r="R468">
        <v>71.5</v>
      </c>
      <c r="S468">
        <v>10.199999999999999</v>
      </c>
      <c r="T468">
        <v>30.1</v>
      </c>
      <c r="U468" s="5">
        <v>270203917</v>
      </c>
      <c r="V468" s="12">
        <f t="shared" ca="1" si="21"/>
        <v>80.261111111111106</v>
      </c>
      <c r="W468" s="3">
        <f t="shared" si="22"/>
        <v>16205</v>
      </c>
      <c r="X468" s="3">
        <f t="shared" ca="1" si="23"/>
        <v>45521</v>
      </c>
    </row>
    <row r="469" spans="1:24" x14ac:dyDescent="0.25">
      <c r="A469" s="12">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7">
        <v>21427700000000</v>
      </c>
      <c r="R469">
        <v>78.5</v>
      </c>
      <c r="S469">
        <v>9.6</v>
      </c>
      <c r="T469">
        <v>36.6</v>
      </c>
      <c r="U469" s="5">
        <v>328239523</v>
      </c>
      <c r="V469" s="12">
        <f t="shared" ca="1" si="21"/>
        <v>74.197222222222223</v>
      </c>
      <c r="W469" s="3">
        <f t="shared" si="22"/>
        <v>18420</v>
      </c>
      <c r="X469" s="3">
        <f t="shared" ca="1" si="23"/>
        <v>45521</v>
      </c>
    </row>
    <row r="470" spans="1:24" x14ac:dyDescent="0.25">
      <c r="A470" s="12">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7">
        <v>754411708203</v>
      </c>
      <c r="R470">
        <v>78.5</v>
      </c>
      <c r="S470">
        <v>9.6</v>
      </c>
      <c r="T470">
        <v>36.6</v>
      </c>
      <c r="U470" s="5">
        <v>328239523</v>
      </c>
      <c r="V470" s="12">
        <f t="shared" ca="1" si="21"/>
        <v>81.625</v>
      </c>
      <c r="W470" s="3">
        <f t="shared" si="22"/>
        <v>15708</v>
      </c>
      <c r="X470" s="3">
        <f t="shared" ca="1" si="23"/>
        <v>45521</v>
      </c>
    </row>
    <row r="471" spans="1:24" x14ac:dyDescent="0.25">
      <c r="A471" s="12">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7">
        <v>754411708203</v>
      </c>
      <c r="R471">
        <v>78.5</v>
      </c>
      <c r="S471">
        <v>9.6</v>
      </c>
      <c r="T471">
        <v>36.6</v>
      </c>
      <c r="U471" s="5">
        <v>328239523</v>
      </c>
      <c r="V471" s="12">
        <f t="shared" ca="1" si="21"/>
        <v>87.647222222222226</v>
      </c>
      <c r="W471" s="3">
        <f t="shared" si="22"/>
        <v>13508</v>
      </c>
      <c r="X471" s="3">
        <f t="shared" ca="1" si="23"/>
        <v>45521</v>
      </c>
    </row>
    <row r="472" spans="1:24" x14ac:dyDescent="0.25">
      <c r="A472" s="1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7">
        <v>21427700000000</v>
      </c>
      <c r="R472">
        <v>78.5</v>
      </c>
      <c r="S472">
        <v>9.6</v>
      </c>
      <c r="T472">
        <v>36.6</v>
      </c>
      <c r="U472" s="5">
        <v>328239523</v>
      </c>
      <c r="V472" s="12">
        <f t="shared" ca="1" si="21"/>
        <v>79.963888888888889</v>
      </c>
      <c r="W472" s="3">
        <f t="shared" si="22"/>
        <v>16314</v>
      </c>
      <c r="X472" s="3">
        <f t="shared" ca="1" si="23"/>
        <v>45521</v>
      </c>
    </row>
    <row r="473" spans="1:24" x14ac:dyDescent="0.25">
      <c r="A473" s="12">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7">
        <v>21427700000000</v>
      </c>
      <c r="R473">
        <v>78.5</v>
      </c>
      <c r="S473">
        <v>9.6</v>
      </c>
      <c r="T473">
        <v>36.6</v>
      </c>
      <c r="U473" s="5">
        <v>328239523</v>
      </c>
      <c r="V473" s="12">
        <f t="shared" ca="1" si="21"/>
        <v>64.236111111111114</v>
      </c>
      <c r="W473" s="3">
        <f t="shared" si="22"/>
        <v>22058</v>
      </c>
      <c r="X473" s="3">
        <f t="shared" ca="1" si="23"/>
        <v>45521</v>
      </c>
    </row>
    <row r="474" spans="1:24" x14ac:dyDescent="0.25">
      <c r="A474" s="12">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7">
        <v>1119190780753</v>
      </c>
      <c r="R474">
        <v>78.5</v>
      </c>
      <c r="S474">
        <v>9.6</v>
      </c>
      <c r="T474">
        <v>36.6</v>
      </c>
      <c r="U474" s="5">
        <v>328239523</v>
      </c>
      <c r="V474" s="12">
        <f t="shared" ca="1" si="21"/>
        <v>83.24444444444444</v>
      </c>
      <c r="W474" s="3">
        <f t="shared" si="22"/>
        <v>15115</v>
      </c>
      <c r="X474" s="3">
        <f t="shared" ca="1" si="23"/>
        <v>45521</v>
      </c>
    </row>
    <row r="475" spans="1:24" x14ac:dyDescent="0.25">
      <c r="A475" s="12">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7">
        <v>21427700000000</v>
      </c>
      <c r="R475" s="4">
        <v>80.900000000000006</v>
      </c>
      <c r="S475">
        <v>11.5</v>
      </c>
      <c r="T475">
        <v>48.8</v>
      </c>
      <c r="U475" s="5">
        <v>83132799</v>
      </c>
      <c r="V475" s="12">
        <f t="shared" ca="1" si="21"/>
        <v>79.208333333333329</v>
      </c>
      <c r="W475" s="3">
        <f t="shared" si="22"/>
        <v>16590</v>
      </c>
      <c r="X475" s="3">
        <f t="shared" ca="1" si="23"/>
        <v>45521</v>
      </c>
    </row>
    <row r="476" spans="1:24" x14ac:dyDescent="0.25">
      <c r="A476" s="12">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7">
        <v>21427700000000</v>
      </c>
      <c r="R476">
        <v>77.8</v>
      </c>
      <c r="S476">
        <v>0.1</v>
      </c>
      <c r="T476">
        <v>15.9</v>
      </c>
      <c r="U476" s="5">
        <v>9770529</v>
      </c>
      <c r="V476" s="12">
        <f t="shared" ca="1" si="21"/>
        <v>68.75555555555556</v>
      </c>
      <c r="W476" s="3">
        <f t="shared" si="22"/>
        <v>20408</v>
      </c>
      <c r="X476" s="3">
        <f t="shared" ca="1" si="23"/>
        <v>45521</v>
      </c>
    </row>
  </sheetData>
  <autoFilter ref="A1:X476"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8840C-9F72-40F4-975C-57C3673106A0}">
  <dimension ref="A2:M64"/>
  <sheetViews>
    <sheetView topLeftCell="A39" workbookViewId="0">
      <selection activeCell="K44" sqref="K44"/>
    </sheetView>
  </sheetViews>
  <sheetFormatPr defaultRowHeight="15.75" x14ac:dyDescent="0.25"/>
  <cols>
    <col min="1" max="1" width="18.375" bestFit="1" customWidth="1"/>
    <col min="2" max="2" width="19.875" bestFit="1" customWidth="1"/>
    <col min="3" max="3" width="16.875" bestFit="1" customWidth="1"/>
    <col min="5" max="5" width="18.375" bestFit="1" customWidth="1"/>
    <col min="6" max="6" width="19.875" bestFit="1" customWidth="1"/>
    <col min="9" max="9" width="12.375" bestFit="1" customWidth="1"/>
    <col min="10" max="10" width="12" bestFit="1" customWidth="1"/>
    <col min="12" max="12" width="23.5" bestFit="1" customWidth="1"/>
    <col min="13" max="13" width="16.875" bestFit="1" customWidth="1"/>
  </cols>
  <sheetData>
    <row r="2" spans="1:13" x14ac:dyDescent="0.25">
      <c r="A2" t="s">
        <v>1813</v>
      </c>
      <c r="E2" t="s">
        <v>1814</v>
      </c>
      <c r="I2" t="s">
        <v>1815</v>
      </c>
    </row>
    <row r="3" spans="1:13" x14ac:dyDescent="0.25">
      <c r="A3" s="8" t="s">
        <v>1801</v>
      </c>
      <c r="B3" t="s">
        <v>1812</v>
      </c>
      <c r="C3" t="s">
        <v>1803</v>
      </c>
      <c r="E3" s="8" t="s">
        <v>1801</v>
      </c>
      <c r="F3" t="s">
        <v>1803</v>
      </c>
      <c r="I3" s="8" t="s">
        <v>1801</v>
      </c>
      <c r="J3" t="s">
        <v>1811</v>
      </c>
      <c r="L3" t="s">
        <v>1820</v>
      </c>
      <c r="M3" t="s">
        <v>1821</v>
      </c>
    </row>
    <row r="4" spans="1:13" x14ac:dyDescent="0.25">
      <c r="A4" s="9" t="s">
        <v>49</v>
      </c>
      <c r="B4" s="10">
        <v>77</v>
      </c>
      <c r="C4" s="10">
        <v>882000</v>
      </c>
      <c r="E4" s="9" t="s">
        <v>22</v>
      </c>
      <c r="F4" s="10">
        <v>211000</v>
      </c>
      <c r="I4" s="9" t="s">
        <v>1804</v>
      </c>
      <c r="J4" s="10">
        <v>6</v>
      </c>
      <c r="L4" s="9" t="s">
        <v>49</v>
      </c>
      <c r="M4" s="15">
        <f t="shared" ref="M4:M21" si="0">G22/$J$17</f>
        <v>0.12527697289926709</v>
      </c>
    </row>
    <row r="5" spans="1:13" x14ac:dyDescent="0.25">
      <c r="A5" s="9" t="s">
        <v>38</v>
      </c>
      <c r="B5" s="10">
        <v>62</v>
      </c>
      <c r="C5" s="10">
        <v>1299800</v>
      </c>
      <c r="E5" s="9" t="s">
        <v>31</v>
      </c>
      <c r="F5" s="10">
        <v>180000</v>
      </c>
      <c r="I5" s="9" t="s">
        <v>1805</v>
      </c>
      <c r="J5" s="10">
        <v>29</v>
      </c>
      <c r="L5" s="9" t="s">
        <v>38</v>
      </c>
      <c r="M5" s="15">
        <f t="shared" si="0"/>
        <v>0.1846201920345435</v>
      </c>
    </row>
    <row r="6" spans="1:13" x14ac:dyDescent="0.25">
      <c r="A6" s="9" t="s">
        <v>21</v>
      </c>
      <c r="B6" s="10">
        <v>54</v>
      </c>
      <c r="C6" s="10">
        <v>1160200</v>
      </c>
      <c r="E6" s="9" t="s">
        <v>39</v>
      </c>
      <c r="F6" s="10">
        <v>114000</v>
      </c>
      <c r="I6" s="9" t="s">
        <v>1806</v>
      </c>
      <c r="J6" s="10">
        <v>93</v>
      </c>
      <c r="L6" s="9" t="s">
        <v>21</v>
      </c>
      <c r="M6" s="15">
        <f t="shared" si="0"/>
        <v>0.16479177319470484</v>
      </c>
    </row>
    <row r="7" spans="1:13" x14ac:dyDescent="0.25">
      <c r="A7" s="9" t="s">
        <v>250</v>
      </c>
      <c r="B7" s="10">
        <v>44</v>
      </c>
      <c r="C7" s="10">
        <v>423400</v>
      </c>
      <c r="E7" s="9" t="s">
        <v>44</v>
      </c>
      <c r="F7" s="10">
        <v>107000</v>
      </c>
      <c r="I7" s="9" t="s">
        <v>1807</v>
      </c>
      <c r="J7" s="10">
        <v>124</v>
      </c>
      <c r="L7" s="9" t="s">
        <v>250</v>
      </c>
      <c r="M7" s="15">
        <f t="shared" si="0"/>
        <v>6.013862848701778E-2</v>
      </c>
    </row>
    <row r="8" spans="1:13" x14ac:dyDescent="0.25">
      <c r="A8" s="9" t="s">
        <v>103</v>
      </c>
      <c r="B8" s="10">
        <v>43</v>
      </c>
      <c r="C8" s="10">
        <v>567800</v>
      </c>
      <c r="E8" s="9" t="s">
        <v>50</v>
      </c>
      <c r="F8" s="10">
        <v>106000</v>
      </c>
      <c r="I8" s="9" t="s">
        <v>1808</v>
      </c>
      <c r="J8" s="10">
        <v>116</v>
      </c>
      <c r="L8" s="9" t="s">
        <v>103</v>
      </c>
      <c r="M8" s="15">
        <f t="shared" si="0"/>
        <v>8.0648826771206175E-2</v>
      </c>
    </row>
    <row r="9" spans="1:13" x14ac:dyDescent="0.25">
      <c r="A9" s="9" t="s">
        <v>72</v>
      </c>
      <c r="B9" s="10">
        <v>31</v>
      </c>
      <c r="C9" s="10">
        <v>492400</v>
      </c>
      <c r="E9" s="9" t="s">
        <v>55</v>
      </c>
      <c r="F9" s="10">
        <v>104000</v>
      </c>
      <c r="I9" s="9" t="s">
        <v>1809</v>
      </c>
      <c r="J9" s="10">
        <v>81</v>
      </c>
      <c r="L9" s="9" t="s">
        <v>72</v>
      </c>
      <c r="M9" s="15">
        <f t="shared" si="0"/>
        <v>6.9939207999545477E-2</v>
      </c>
    </row>
    <row r="10" spans="1:13" x14ac:dyDescent="0.25">
      <c r="A10" s="9" t="s">
        <v>292</v>
      </c>
      <c r="B10" s="10">
        <v>28</v>
      </c>
      <c r="C10" s="10">
        <v>294600</v>
      </c>
      <c r="E10" s="9" t="s">
        <v>60</v>
      </c>
      <c r="F10" s="10">
        <v>94500</v>
      </c>
      <c r="I10" s="9" t="s">
        <v>1810</v>
      </c>
      <c r="J10" s="10">
        <v>26</v>
      </c>
      <c r="L10" s="9" t="s">
        <v>292</v>
      </c>
      <c r="M10" s="15">
        <f t="shared" si="0"/>
        <v>4.1844213396966083E-2</v>
      </c>
    </row>
    <row r="11" spans="1:13" x14ac:dyDescent="0.25">
      <c r="A11" s="9" t="s">
        <v>351</v>
      </c>
      <c r="B11" s="10">
        <v>27</v>
      </c>
      <c r="C11" s="10">
        <v>263500</v>
      </c>
      <c r="E11" s="9" t="s">
        <v>66</v>
      </c>
      <c r="F11" s="10">
        <v>93000</v>
      </c>
      <c r="I11" s="9" t="s">
        <v>1802</v>
      </c>
      <c r="J11" s="10">
        <v>475</v>
      </c>
      <c r="L11" s="9" t="s">
        <v>351</v>
      </c>
      <c r="M11" s="15">
        <f t="shared" si="0"/>
        <v>3.7426850747116644E-2</v>
      </c>
    </row>
    <row r="12" spans="1:13" x14ac:dyDescent="0.25">
      <c r="A12" s="9" t="s">
        <v>462</v>
      </c>
      <c r="B12" s="10">
        <v>24</v>
      </c>
      <c r="C12" s="10">
        <v>194600</v>
      </c>
      <c r="E12" s="9" t="s">
        <v>73</v>
      </c>
      <c r="F12" s="10">
        <v>83400</v>
      </c>
      <c r="L12" s="9" t="s">
        <v>462</v>
      </c>
      <c r="M12" s="15">
        <f t="shared" si="0"/>
        <v>2.7640474973012898E-2</v>
      </c>
    </row>
    <row r="13" spans="1:13" x14ac:dyDescent="0.25">
      <c r="A13" s="9" t="s">
        <v>272</v>
      </c>
      <c r="B13" s="10">
        <v>20</v>
      </c>
      <c r="C13" s="10">
        <v>315300</v>
      </c>
      <c r="E13" s="9" t="s">
        <v>79</v>
      </c>
      <c r="F13" s="10">
        <v>80700</v>
      </c>
      <c r="L13" s="9" t="s">
        <v>272</v>
      </c>
      <c r="M13" s="15">
        <f t="shared" si="0"/>
        <v>4.4784387250724388E-2</v>
      </c>
    </row>
    <row r="14" spans="1:13" x14ac:dyDescent="0.25">
      <c r="A14" s="9" t="s">
        <v>30</v>
      </c>
      <c r="B14" s="10">
        <v>16</v>
      </c>
      <c r="C14" s="10">
        <v>397200</v>
      </c>
      <c r="E14" s="9" t="s">
        <v>1802</v>
      </c>
      <c r="F14" s="14">
        <v>1173600</v>
      </c>
      <c r="L14" s="9" t="s">
        <v>30</v>
      </c>
      <c r="M14" s="15">
        <f t="shared" si="0"/>
        <v>5.6417249019942051E-2</v>
      </c>
    </row>
    <row r="15" spans="1:13" x14ac:dyDescent="0.25">
      <c r="A15" s="9" t="s">
        <v>59</v>
      </c>
      <c r="B15" s="10">
        <v>13</v>
      </c>
      <c r="C15" s="10">
        <v>240900</v>
      </c>
      <c r="L15" s="9" t="s">
        <v>59</v>
      </c>
      <c r="M15" s="15">
        <f t="shared" si="0"/>
        <v>3.4216805863303223E-2</v>
      </c>
    </row>
    <row r="16" spans="1:13" x14ac:dyDescent="0.25">
      <c r="A16" s="9" t="s">
        <v>168</v>
      </c>
      <c r="B16" s="10">
        <v>10</v>
      </c>
      <c r="C16" s="10">
        <v>163900</v>
      </c>
      <c r="E16" s="9" t="s">
        <v>1816</v>
      </c>
      <c r="H16" t="s">
        <v>1817</v>
      </c>
      <c r="J16" t="s">
        <v>1818</v>
      </c>
      <c r="L16" s="9" t="s">
        <v>168</v>
      </c>
      <c r="M16" s="15">
        <f t="shared" si="0"/>
        <v>2.327992727685927E-2</v>
      </c>
    </row>
    <row r="17" spans="1:13" x14ac:dyDescent="0.25">
      <c r="A17" s="9" t="s">
        <v>381</v>
      </c>
      <c r="B17" s="10">
        <v>8</v>
      </c>
      <c r="C17" s="10">
        <v>68500</v>
      </c>
      <c r="E17">
        <f>COUNT(Data!A2:A476)</f>
        <v>475</v>
      </c>
      <c r="H17">
        <f>AVERAGE(Data!L2:L476)</f>
        <v>14821.894736842105</v>
      </c>
      <c r="J17" s="5">
        <f>SUM(Data!L2:L476)</f>
        <v>7040400</v>
      </c>
      <c r="L17" s="9" t="s">
        <v>381</v>
      </c>
      <c r="M17" s="15">
        <f t="shared" si="0"/>
        <v>9.7295608204079308E-3</v>
      </c>
    </row>
    <row r="18" spans="1:13" x14ac:dyDescent="0.25">
      <c r="A18" s="9" t="s">
        <v>196</v>
      </c>
      <c r="B18" s="10">
        <v>5</v>
      </c>
      <c r="C18" s="10">
        <v>62600</v>
      </c>
      <c r="L18" s="9" t="s">
        <v>196</v>
      </c>
      <c r="M18" s="15">
        <f t="shared" si="0"/>
        <v>8.891540253394694E-3</v>
      </c>
    </row>
    <row r="19" spans="1:13" x14ac:dyDescent="0.25">
      <c r="A19" s="9" t="s">
        <v>590</v>
      </c>
      <c r="B19" s="10">
        <v>5</v>
      </c>
      <c r="C19" s="10">
        <v>50700</v>
      </c>
      <c r="E19" t="s">
        <v>1819</v>
      </c>
      <c r="H19">
        <f>(GETPIVOTDATA("finalWorth",$E$3)/J17)*100</f>
        <v>16.669507414351457</v>
      </c>
      <c r="L19" s="9" t="s">
        <v>590</v>
      </c>
      <c r="M19" s="15">
        <f t="shared" si="0"/>
        <v>7.2012953809442648E-3</v>
      </c>
    </row>
    <row r="20" spans="1:13" x14ac:dyDescent="0.25">
      <c r="A20" s="9" t="s">
        <v>65</v>
      </c>
      <c r="B20" s="10">
        <v>4</v>
      </c>
      <c r="C20" s="10">
        <v>129900</v>
      </c>
      <c r="L20" s="9" t="s">
        <v>65</v>
      </c>
      <c r="M20" s="15">
        <f t="shared" si="0"/>
        <v>1.8450656212715185E-2</v>
      </c>
    </row>
    <row r="21" spans="1:13" x14ac:dyDescent="0.25">
      <c r="A21" s="9" t="s">
        <v>580</v>
      </c>
      <c r="B21" s="10">
        <v>4</v>
      </c>
      <c r="C21" s="10">
        <v>33100</v>
      </c>
      <c r="L21" s="9" t="s">
        <v>580</v>
      </c>
      <c r="M21" s="15">
        <f t="shared" si="0"/>
        <v>4.7014374183285039E-3</v>
      </c>
    </row>
    <row r="22" spans="1:13" x14ac:dyDescent="0.25">
      <c r="A22" s="9" t="s">
        <v>1802</v>
      </c>
      <c r="B22" s="10">
        <v>475</v>
      </c>
      <c r="C22" s="10">
        <v>7040400</v>
      </c>
      <c r="E22" t="str">
        <f>A4</f>
        <v>Finance &amp; Investments</v>
      </c>
      <c r="F22">
        <f t="shared" ref="F22:G22" si="1">B4</f>
        <v>77</v>
      </c>
      <c r="G22">
        <f t="shared" si="1"/>
        <v>882000</v>
      </c>
    </row>
    <row r="23" spans="1:13" x14ac:dyDescent="0.25">
      <c r="E23" t="str">
        <f t="shared" ref="E23:E40" si="2">A5</f>
        <v>Technology</v>
      </c>
      <c r="F23">
        <f t="shared" ref="F23:F40" si="3">B5</f>
        <v>62</v>
      </c>
      <c r="G23">
        <f t="shared" ref="G23:G40" si="4">C5</f>
        <v>1299800</v>
      </c>
    </row>
    <row r="24" spans="1:13" x14ac:dyDescent="0.25">
      <c r="A24" s="8" t="s">
        <v>1801</v>
      </c>
      <c r="B24" t="s">
        <v>1812</v>
      </c>
      <c r="E24" t="str">
        <f t="shared" si="2"/>
        <v>Fashion &amp; Retail</v>
      </c>
      <c r="F24">
        <f t="shared" si="3"/>
        <v>54</v>
      </c>
      <c r="G24">
        <f t="shared" si="4"/>
        <v>1160200</v>
      </c>
    </row>
    <row r="25" spans="1:13" x14ac:dyDescent="0.25">
      <c r="A25" s="9" t="s">
        <v>32</v>
      </c>
      <c r="B25" s="10">
        <v>190</v>
      </c>
      <c r="E25" t="str">
        <f t="shared" si="2"/>
        <v>Manufacturing</v>
      </c>
      <c r="F25">
        <f t="shared" si="3"/>
        <v>44</v>
      </c>
      <c r="G25">
        <f t="shared" si="4"/>
        <v>423400</v>
      </c>
    </row>
    <row r="26" spans="1:13" x14ac:dyDescent="0.25">
      <c r="A26" s="9" t="s">
        <v>105</v>
      </c>
      <c r="B26" s="10">
        <v>73</v>
      </c>
      <c r="E26" t="str">
        <f t="shared" si="2"/>
        <v>Food &amp; Beverage</v>
      </c>
      <c r="F26">
        <f t="shared" si="3"/>
        <v>43</v>
      </c>
      <c r="G26">
        <f t="shared" si="4"/>
        <v>567800</v>
      </c>
    </row>
    <row r="27" spans="1:13" x14ac:dyDescent="0.25">
      <c r="A27" s="9" t="s">
        <v>226</v>
      </c>
      <c r="B27" s="10">
        <v>22</v>
      </c>
      <c r="E27" t="str">
        <f t="shared" si="2"/>
        <v>Diversified</v>
      </c>
      <c r="F27">
        <f t="shared" si="3"/>
        <v>31</v>
      </c>
      <c r="G27">
        <f t="shared" si="4"/>
        <v>492400</v>
      </c>
    </row>
    <row r="28" spans="1:13" x14ac:dyDescent="0.25">
      <c r="A28" s="9" t="s">
        <v>158</v>
      </c>
      <c r="B28" s="10">
        <v>20</v>
      </c>
      <c r="E28" t="str">
        <f t="shared" si="2"/>
        <v>Energy</v>
      </c>
      <c r="F28">
        <f t="shared" si="3"/>
        <v>28</v>
      </c>
      <c r="G28">
        <f t="shared" si="4"/>
        <v>294600</v>
      </c>
    </row>
    <row r="29" spans="1:13" x14ac:dyDescent="0.25">
      <c r="A29" s="9" t="s">
        <v>74</v>
      </c>
      <c r="B29" s="10">
        <v>20</v>
      </c>
      <c r="E29" t="str">
        <f t="shared" si="2"/>
        <v>Healthcare</v>
      </c>
      <c r="F29">
        <f t="shared" si="3"/>
        <v>27</v>
      </c>
      <c r="G29">
        <f t="shared" si="4"/>
        <v>263500</v>
      </c>
    </row>
    <row r="30" spans="1:13" x14ac:dyDescent="0.25">
      <c r="A30" s="9" t="s">
        <v>170</v>
      </c>
      <c r="B30" s="10">
        <v>18</v>
      </c>
      <c r="E30" t="str">
        <f t="shared" si="2"/>
        <v>Real Estate</v>
      </c>
      <c r="F30">
        <f t="shared" si="3"/>
        <v>24</v>
      </c>
      <c r="G30">
        <f t="shared" si="4"/>
        <v>194600</v>
      </c>
    </row>
    <row r="31" spans="1:13" x14ac:dyDescent="0.25">
      <c r="A31" s="9" t="s">
        <v>327</v>
      </c>
      <c r="B31" s="10">
        <v>17</v>
      </c>
      <c r="E31" t="str">
        <f t="shared" si="2"/>
        <v>Metals &amp; Mining</v>
      </c>
      <c r="F31">
        <f t="shared" si="3"/>
        <v>20</v>
      </c>
      <c r="G31">
        <f t="shared" si="4"/>
        <v>315300</v>
      </c>
    </row>
    <row r="32" spans="1:13" x14ac:dyDescent="0.25">
      <c r="A32" s="9" t="s">
        <v>23</v>
      </c>
      <c r="B32" s="10">
        <v>16</v>
      </c>
      <c r="E32" t="str">
        <f t="shared" si="2"/>
        <v>Automotive</v>
      </c>
      <c r="F32">
        <f t="shared" si="3"/>
        <v>16</v>
      </c>
      <c r="G32">
        <f t="shared" si="4"/>
        <v>397200</v>
      </c>
    </row>
    <row r="33" spans="1:9" x14ac:dyDescent="0.25">
      <c r="A33" s="9" t="s">
        <v>274</v>
      </c>
      <c r="B33" s="10">
        <v>8</v>
      </c>
      <c r="E33" t="str">
        <f t="shared" si="2"/>
        <v>Media &amp; Entertainment</v>
      </c>
      <c r="F33">
        <f t="shared" si="3"/>
        <v>13</v>
      </c>
      <c r="G33">
        <f t="shared" si="4"/>
        <v>240900</v>
      </c>
    </row>
    <row r="34" spans="1:9" x14ac:dyDescent="0.25">
      <c r="A34" s="9" t="s">
        <v>555</v>
      </c>
      <c r="B34" s="10">
        <v>7</v>
      </c>
      <c r="E34" t="str">
        <f t="shared" si="2"/>
        <v>Logistics</v>
      </c>
      <c r="F34">
        <f t="shared" si="3"/>
        <v>10</v>
      </c>
      <c r="G34">
        <f t="shared" si="4"/>
        <v>163900</v>
      </c>
    </row>
    <row r="35" spans="1:9" x14ac:dyDescent="0.25">
      <c r="A35" s="9" t="s">
        <v>680</v>
      </c>
      <c r="B35" s="10">
        <v>7</v>
      </c>
      <c r="E35" t="str">
        <f t="shared" si="2"/>
        <v>Service</v>
      </c>
      <c r="F35">
        <f t="shared" si="3"/>
        <v>8</v>
      </c>
      <c r="G35">
        <f t="shared" si="4"/>
        <v>68500</v>
      </c>
    </row>
    <row r="36" spans="1:9" x14ac:dyDescent="0.25">
      <c r="A36" s="9" t="s">
        <v>133</v>
      </c>
      <c r="B36" s="10">
        <v>6</v>
      </c>
      <c r="E36" t="str">
        <f t="shared" si="2"/>
        <v>Gambling &amp; Casinos</v>
      </c>
      <c r="F36">
        <f t="shared" si="3"/>
        <v>5</v>
      </c>
      <c r="G36">
        <f t="shared" si="4"/>
        <v>62600</v>
      </c>
    </row>
    <row r="37" spans="1:9" x14ac:dyDescent="0.25">
      <c r="A37" s="9" t="s">
        <v>306</v>
      </c>
      <c r="B37" s="10">
        <v>6</v>
      </c>
      <c r="E37" t="str">
        <f t="shared" si="2"/>
        <v>Sports</v>
      </c>
      <c r="F37">
        <f t="shared" si="3"/>
        <v>5</v>
      </c>
      <c r="G37">
        <f t="shared" si="4"/>
        <v>50700</v>
      </c>
    </row>
    <row r="38" spans="1:9" x14ac:dyDescent="0.25">
      <c r="A38" s="9" t="s">
        <v>1195</v>
      </c>
      <c r="B38" s="10">
        <v>6</v>
      </c>
      <c r="E38" t="str">
        <f t="shared" si="2"/>
        <v>Telecom</v>
      </c>
      <c r="F38">
        <f t="shared" si="3"/>
        <v>4</v>
      </c>
      <c r="G38">
        <f t="shared" si="4"/>
        <v>129900</v>
      </c>
    </row>
    <row r="39" spans="1:9" x14ac:dyDescent="0.25">
      <c r="A39" s="9" t="s">
        <v>497</v>
      </c>
      <c r="B39" s="10">
        <v>6</v>
      </c>
      <c r="E39" t="str">
        <f t="shared" si="2"/>
        <v>Construction &amp; Engineering</v>
      </c>
      <c r="F39">
        <f t="shared" si="3"/>
        <v>4</v>
      </c>
      <c r="G39">
        <f t="shared" si="4"/>
        <v>33100</v>
      </c>
    </row>
    <row r="40" spans="1:9" x14ac:dyDescent="0.25">
      <c r="A40" s="9" t="s">
        <v>532</v>
      </c>
      <c r="B40" s="10">
        <v>5</v>
      </c>
      <c r="E40" t="str">
        <f t="shared" si="2"/>
        <v>Grand Total</v>
      </c>
      <c r="F40">
        <f t="shared" si="3"/>
        <v>475</v>
      </c>
      <c r="G40">
        <f t="shared" si="4"/>
        <v>7040400</v>
      </c>
    </row>
    <row r="41" spans="1:9" x14ac:dyDescent="0.25">
      <c r="A41" s="9" t="s">
        <v>208</v>
      </c>
      <c r="B41" s="10">
        <v>5</v>
      </c>
    </row>
    <row r="42" spans="1:9" x14ac:dyDescent="0.25">
      <c r="A42" s="9" t="s">
        <v>219</v>
      </c>
      <c r="B42" s="10">
        <v>4</v>
      </c>
    </row>
    <row r="43" spans="1:9" x14ac:dyDescent="0.25">
      <c r="A43" s="9" t="s">
        <v>294</v>
      </c>
      <c r="B43" s="10">
        <v>4</v>
      </c>
      <c r="E43" s="8" t="s">
        <v>1801</v>
      </c>
      <c r="F43" t="s">
        <v>1812</v>
      </c>
    </row>
    <row r="44" spans="1:9" x14ac:dyDescent="0.25">
      <c r="A44" s="9" t="s">
        <v>665</v>
      </c>
      <c r="B44" s="10">
        <v>4</v>
      </c>
      <c r="E44" s="9" t="s">
        <v>32</v>
      </c>
      <c r="F44" s="10">
        <v>190</v>
      </c>
      <c r="H44" s="9" t="s">
        <v>32</v>
      </c>
      <c r="I44" s="10">
        <v>190</v>
      </c>
    </row>
    <row r="45" spans="1:9" x14ac:dyDescent="0.25">
      <c r="A45" s="9" t="s">
        <v>67</v>
      </c>
      <c r="B45" s="10">
        <v>4</v>
      </c>
      <c r="E45" s="9" t="s">
        <v>105</v>
      </c>
      <c r="F45" s="10">
        <v>73</v>
      </c>
      <c r="H45" s="9" t="s">
        <v>105</v>
      </c>
      <c r="I45" s="10">
        <v>73</v>
      </c>
    </row>
    <row r="46" spans="1:9" x14ac:dyDescent="0.25">
      <c r="A46" s="9" t="s">
        <v>565</v>
      </c>
      <c r="B46" s="10">
        <v>3</v>
      </c>
      <c r="E46" s="9" t="s">
        <v>226</v>
      </c>
      <c r="F46" s="10">
        <v>22</v>
      </c>
      <c r="H46" s="9" t="s">
        <v>226</v>
      </c>
      <c r="I46" s="10">
        <v>22</v>
      </c>
    </row>
    <row r="47" spans="1:9" x14ac:dyDescent="0.25">
      <c r="A47" s="9" t="s">
        <v>487</v>
      </c>
      <c r="B47" s="10">
        <v>3</v>
      </c>
      <c r="E47" s="9" t="s">
        <v>158</v>
      </c>
      <c r="F47" s="10">
        <v>20</v>
      </c>
      <c r="H47" s="9" t="s">
        <v>158</v>
      </c>
      <c r="I47" s="10">
        <v>20</v>
      </c>
    </row>
    <row r="48" spans="1:9" x14ac:dyDescent="0.25">
      <c r="A48" s="9" t="s">
        <v>800</v>
      </c>
      <c r="B48" s="10">
        <v>3</v>
      </c>
      <c r="E48" s="9" t="s">
        <v>74</v>
      </c>
      <c r="F48" s="10">
        <v>20</v>
      </c>
      <c r="H48" s="9" t="s">
        <v>74</v>
      </c>
      <c r="I48" s="10">
        <v>20</v>
      </c>
    </row>
    <row r="49" spans="1:9" x14ac:dyDescent="0.25">
      <c r="A49" s="9" t="s">
        <v>686</v>
      </c>
      <c r="B49" s="10">
        <v>2</v>
      </c>
      <c r="E49" s="9" t="s">
        <v>170</v>
      </c>
      <c r="F49" s="10">
        <v>18</v>
      </c>
      <c r="H49" s="9" t="s">
        <v>170</v>
      </c>
      <c r="I49" s="10">
        <v>18</v>
      </c>
    </row>
    <row r="50" spans="1:9" x14ac:dyDescent="0.25">
      <c r="A50" s="9" t="s">
        <v>967</v>
      </c>
      <c r="B50" s="10">
        <v>2</v>
      </c>
      <c r="E50" s="9" t="s">
        <v>327</v>
      </c>
      <c r="F50" s="10">
        <v>17</v>
      </c>
      <c r="H50" s="9" t="s">
        <v>327</v>
      </c>
      <c r="I50" s="10">
        <v>17</v>
      </c>
    </row>
    <row r="51" spans="1:9" x14ac:dyDescent="0.25">
      <c r="A51" s="9" t="s">
        <v>93</v>
      </c>
      <c r="B51" s="10">
        <v>2</v>
      </c>
      <c r="E51" s="9" t="s">
        <v>23</v>
      </c>
      <c r="F51" s="10">
        <v>16</v>
      </c>
      <c r="H51" s="9" t="s">
        <v>23</v>
      </c>
      <c r="I51" s="10">
        <v>16</v>
      </c>
    </row>
    <row r="52" spans="1:9" x14ac:dyDescent="0.25">
      <c r="A52" s="9" t="s">
        <v>1758</v>
      </c>
      <c r="B52" s="10">
        <v>1</v>
      </c>
      <c r="E52" s="9" t="s">
        <v>274</v>
      </c>
      <c r="F52" s="10">
        <v>8</v>
      </c>
      <c r="H52" s="9" t="s">
        <v>274</v>
      </c>
      <c r="I52" s="10">
        <v>8</v>
      </c>
    </row>
    <row r="53" spans="1:9" x14ac:dyDescent="0.25">
      <c r="A53" s="9" t="s">
        <v>1117</v>
      </c>
      <c r="B53" s="10">
        <v>1</v>
      </c>
      <c r="E53" s="9" t="s">
        <v>555</v>
      </c>
      <c r="F53" s="10">
        <v>7</v>
      </c>
      <c r="H53" s="9" t="s">
        <v>555</v>
      </c>
      <c r="I53" s="10">
        <v>7</v>
      </c>
    </row>
    <row r="54" spans="1:9" x14ac:dyDescent="0.25">
      <c r="A54" s="9" t="s">
        <v>761</v>
      </c>
      <c r="B54" s="10">
        <v>1</v>
      </c>
      <c r="E54" s="9" t="s">
        <v>680</v>
      </c>
      <c r="F54" s="10">
        <v>7</v>
      </c>
      <c r="H54" s="9" t="s">
        <v>680</v>
      </c>
      <c r="I54" s="10">
        <v>7</v>
      </c>
    </row>
    <row r="55" spans="1:9" x14ac:dyDescent="0.25">
      <c r="A55" s="9" t="s">
        <v>1526</v>
      </c>
      <c r="B55" s="10">
        <v>1</v>
      </c>
      <c r="E55" s="9" t="s">
        <v>497</v>
      </c>
      <c r="F55" s="10">
        <v>6</v>
      </c>
      <c r="H55" s="9" t="s">
        <v>497</v>
      </c>
      <c r="I55" s="10">
        <v>6</v>
      </c>
    </row>
    <row r="56" spans="1:9" x14ac:dyDescent="0.25">
      <c r="A56" s="9" t="s">
        <v>341</v>
      </c>
      <c r="B56" s="10">
        <v>1</v>
      </c>
      <c r="E56" s="9" t="s">
        <v>1195</v>
      </c>
      <c r="F56" s="10">
        <v>6</v>
      </c>
      <c r="H56" s="9" t="s">
        <v>1195</v>
      </c>
      <c r="I56" s="10">
        <v>6</v>
      </c>
    </row>
    <row r="57" spans="1:9" x14ac:dyDescent="0.25">
      <c r="A57" s="9" t="s">
        <v>949</v>
      </c>
      <c r="B57" s="10">
        <v>1</v>
      </c>
      <c r="E57" s="9" t="s">
        <v>133</v>
      </c>
      <c r="F57" s="10">
        <v>6</v>
      </c>
      <c r="H57" s="9" t="s">
        <v>133</v>
      </c>
      <c r="I57" s="10">
        <v>6</v>
      </c>
    </row>
    <row r="58" spans="1:9" x14ac:dyDescent="0.25">
      <c r="A58" s="9" t="s">
        <v>1601</v>
      </c>
      <c r="B58" s="10">
        <v>1</v>
      </c>
      <c r="E58" s="9" t="s">
        <v>306</v>
      </c>
      <c r="F58" s="10">
        <v>6</v>
      </c>
      <c r="H58" s="9" t="s">
        <v>306</v>
      </c>
      <c r="I58" s="10">
        <v>6</v>
      </c>
    </row>
    <row r="59" spans="1:9" x14ac:dyDescent="0.25">
      <c r="A59" s="9" t="s">
        <v>1511</v>
      </c>
      <c r="B59" s="10">
        <v>1</v>
      </c>
      <c r="E59" s="9" t="s">
        <v>1802</v>
      </c>
      <c r="F59" s="10">
        <v>422</v>
      </c>
    </row>
    <row r="60" spans="1:9" x14ac:dyDescent="0.25">
      <c r="A60" s="9" t="s">
        <v>712</v>
      </c>
      <c r="B60" s="10">
        <v>1</v>
      </c>
    </row>
    <row r="61" spans="1:9" x14ac:dyDescent="0.25">
      <c r="A61" s="9" t="s">
        <v>1474</v>
      </c>
      <c r="B61" s="10">
        <v>1</v>
      </c>
    </row>
    <row r="62" spans="1:9" x14ac:dyDescent="0.25">
      <c r="A62" s="9" t="s">
        <v>1175</v>
      </c>
      <c r="B62" s="10">
        <v>1</v>
      </c>
    </row>
    <row r="63" spans="1:9" x14ac:dyDescent="0.25">
      <c r="A63" s="9" t="s">
        <v>177</v>
      </c>
      <c r="B63" s="10">
        <v>1</v>
      </c>
    </row>
    <row r="64" spans="1:9" x14ac:dyDescent="0.25">
      <c r="A64" s="9" t="s">
        <v>1802</v>
      </c>
      <c r="B64" s="10">
        <v>475</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6A07-02E7-4770-8EFA-06EA54F96805}">
  <dimension ref="X5"/>
  <sheetViews>
    <sheetView showGridLines="0" tabSelected="1" zoomScale="65" zoomScaleNormal="65" workbookViewId="0">
      <selection activeCell="U24" sqref="U24"/>
    </sheetView>
  </sheetViews>
  <sheetFormatPr defaultRowHeight="15.75" x14ac:dyDescent="0.25"/>
  <cols>
    <col min="5" max="5" width="14.375" bestFit="1" customWidth="1"/>
  </cols>
  <sheetData>
    <row r="5" spans="24:24" x14ac:dyDescent="0.25">
      <c r="X5"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V i s u a l i z a t i o n   x m l n s : x s d = " h t t p : / / w w w . w 3 . o r g / 2 0 0 1 / X M L S c h e m a "   x m l n s : x s i = " h t t p : / / w w w . w 3 . o r g / 2 0 0 1 / X M L S c h e m a - i n s t a n c e "   x m l n s = " h t t p : / / m i c r o s o f t . d a t a . v i s u a l i z a t i o n . C l i e n t . E x c e l / 1 . 0 " > < T o u r s > < T o u r   N a m e = " T o u r   1 "   I d = " { 5 0 E F D 5 A E - 5 A 7 A - 4 2 6 C - 9 2 0 D - 7 A 4 C D 4 E C D A D 3 } "   T o u r I d = " 9 c b 3 f 6 8 9 - 2 6 8 f - 4 0 d 7 - b 9 9 e - 8 0 b 7 0 3 9 3 9 2 4 5 "   X m l V e r = " 6 "   M i n X m l V e r = " 3 " > < D e s c r i p t i o n > S o m e   d e s c r i p t i o n   f o r   t h e   t o u r   g o e s   h e r e < / D e s c r i p t i o n > < I m a g e > i V B O R w 0 K G g o A A A A N S U h E U g A A A N Q A A A B 1 C A Y A A A A 2 n s 9 T A A A A A X N S R 0 I A r s 4 c 6 Q A A A A R n Q U 1 B A A C x j w v 8 Y Q U A A A A J c E h Z c w A A B o U A A A a F A Y W x t k k A A D u o S U R B V H h e 7 Z 3 3 c 1 v r m d 8 f o r P 3 3 o s 6 K V H 9 S r f Z 8 d 3 E 6 / 0 5 y T + Q X z O b M p s 2 m x n / O 5 v Z 5 J e M 4 7 W 9 t q 9 8 1 R t V S Z E i x d 5 7 R y H B v J 8 H P L o Q B Z A A C L C A 9 z t z J B I E D s 5 5 z 9 P b m 7 E w N 7 U l U T A 1 N S V P n z y T b 7 7 9 W n J y c r Z f j R + b m 5 u y u L g o b 9 5 0 S k V l h d T V 1 Y r H 7 d 7 + a + z g P H N z 8 9 L T 8 1 4 C g Q 0 5 d + 6 0 F B Y W i s v l 2 n 5 H Y l j 3 e q W n u 0 f c L r e 0 n G o W h 8 O x / Z f o 8 P v 9 s r y 8 L M P D I z I 1 P S 0 1 1 d V S V V W l 6 + R w 2 L f f 9 S m W l p b k h x / u y d d f f y V 5 e b n b r x 4 8 7 g + 4 Z c 2 f s f 1 b C A 7 b l l y t 9 U u u O y o 5 H B m w j v c f P J Q b N 6 5 J U W H R 9 q u f Y 8 v c y s s x l 8 y s 2 r Z f S T 1 2 / S a n 0 6 k H h L w f 2 O 1 2 K S g o k F M t z d L 1 t l P 6 + w d k Z W V V N j Y 2 t t + x N 7 i G 2 b k 5 e f z o s Z S W l c r V q + 1 S X l 6 + b 2 Y C b n O O i o p y G Z + Y N E y y Y h 7 E 3 k T F 9 x Y X F x u m P i v X r l 4 x D 3 l Z 7 t 6 9 L 6 O j o 0 Z 4 L E k w G N x + 5 4 + A C Y 8 q N o I Z M j D n k O D R 5 y c V Z H l G c G V 5 M r d f + R S b 5 h 4 C h m Q H 5 x 0 H y k x g T 4 Z i f W M h s L 1 g s 9 m U E b 7 9 2 T f S 1 / d B H h g J M 2 K I b 2 Z m Z k 9 C C w Q C M j 4 + L h 3 P O q T 9 c r s 0 1 N d J b m 7 y J D z X h m b J M E K b 7 4 n E D N H g N p q 2 q K h I L l 2 6 K L d u 3 Z D e v j 7 5 / v s 7 M j I y I q u r q y o I V l Z W Z G F h U d c x u B X 7 u V M F R 5 S n P r l s l 7 c T T l k 1 2 s u 3 8 a k G O w p g / a C V 6 e l Z K T R r 7 o w g T B E I T 4 b c c q f P I 7 0 z e 1 s a y c a u J t / a 2 p r c v / / Q a I P L a l o l A y w K 5 t / 8 / L w M D g w r 8 R Y V F 0 l L S 9 N n Z i X E y A K O j o 7 J 0 N C Q n D 9 / X k p K i m M y y e I F U u + e u d f 2 9 o t S X l Z m m C t + g u L e 1 t f X V V t h l n J v d X U 1 5 n 6 X 1 X w 2 y 2 1 M X Z d c M e u Z T I E Q L 5 6 N u G R + L b o s h e H a q 3 1 S k L l / Q Z o M + I 1 A 9 f u 8 q v m h h f m 5 B b l + 4 6 r S 5 M 7 n F N j M M M w U v z u R L O z K U F 7 j W z x 8 + F j a 2 i 6 o e Z M s Q H i Y e z D L 2 t q 6 d H S 8 l O v X r 0 p + f p 6 + B i F 6 v T 7 1 T U a M j 4 L J 2 N p 6 3 m i C Y v N z a l T 4 H O b k 4 6 d y + / Y X x r / J 2 3 4 1 M S A I W L v Z 2 T n V x r O z s / L F F z f 0 v B B A Z m Z m S o R C r B i a t 0 v P t H P 7 t 8 i w G T o 9 W x a Q q v z 9 m f u J A q s E W l h d W z U u w q A s G Q 3 v d n u k v L J U y k r L J C 8 / X + z G s t g J N O s P H 4 4 o Q 3 F T z 5 4 9 l + b m J i k t L d 1 + N b l Y W F i Q 5 8 9 f y N m z p 4 3 W W p Q Z w 0 T r R h p t G d 1 d W F h g H P 1 K 9 b / Q X p h m q Q A M D t G / f v 3 a E P 4 X S v D J A I y F x n r 6 9 L n U 1 N S o F j 4 K m F q x y 6 u x 3 R k K l O V u S m t F Q J k r V U B 4 b p o j a N a K 9 e J Q C 2 Z u X o a M M A X 1 9 b V S W V U l m R 6 P m t g I 2 G j w G o a 6 Z x j q s H T r r g y F F n n X 1 S 2 Z W V n S 1 N S Q k B m 0 F / A z + I 4 l Y 3 J l m C c 3 O T k l P / v 2 G 8 n O z j Y + n E P 9 u F Q x k g U Y C p O s p 6 d X I 0 c 8 t G T B 5 / P J o 0 d P 5 P T p F q m o q N h + 9 X C B w 3 7 3 g 0 e d d 6 J 7 H q M s V 3 Z E / S y 0 V g a k w j B W s h D Y C K i Q 8 Z t 1 W V / 3 q i U C D a D R + X 8 j s C F z x h 1 o a G g w N N d o B G m 2 B o C g g 9 1 A U G X J m y E T y z a Z W n a Y 3 7 f / c M D Y l V J h I L f H b T T H n E q O V C D L M O v 5 C + e M Q 3 / T + E j n J N d o I p i J h Y S w U 8 1 M A I Z C U v L d u 0 m / d I H T 3 G J L S U B 9 J Q h x 2 b f 9 h w j Y S N J j R z i j e f p 6 + + T J k 2 f y 6 t U b G R k Z M 0 y 0 o s + 5 q r L C m P U X 5 P K V y 3 L x Y q s x 5 z L U Q g k J 1 t 2 Z a d M w z 4 M B l z w 3 v u H Y 4 u E x E 9 i T o V w u p 5 p l q W I o y 6 d g U f U 7 U q A F Y w E M 5 X K 7 9 H p O A m o L N 6 W 9 2 i / u r U V Z X Z o z 9 x / 5 + e J r E f X b D x B Y M z P T G u B a N x r p Y l u r X L t 2 T a 5 c a T f + e Z u c O X N a a u v q N A 1 S V l a q m n x k d F w 1 V i w Y M U x 0 V K K S M T C U y 5 h j K y l j q H B g I x 8 W Q f t 8 A U 3 s n h S G Q o A 4 N p f E v f h a v I s T 6 r N G A i + / m 3 R + k p / C Z C M V w D l g F u u I B F 7 H w n l w / 5 F q n n N n z 0 h J S Y k m t i 1 / C C s k f N 2 J g F Z X V 2 k K I 1 q u k q / z m z + N L 9 m l 7 x D C 4 9 E Q E 0 M 5 b P Y D Y S g q F n S l D h g 8 9 E D A S G t j 3 q Y 7 u F c k / / v 3 7 z U R T S T t i 9 Z S s e 8 S d Z x f t 0 n H q E t 9 L w h 8 1 G g P / M K n z 5 4 b 0 + 2 1 f P j Q r 8 f A w I A e 4 + N j M j E x I d P T 0 7 J s G K / j x S s 5 s 8 1 I n h i E J i Z e Y 1 O 9 D A w O K / N G w p N h l / z F + I H k z a L I g k P B n g 4 K N 2 f k 0 P Z v q c V B M G 0 k 8 L 1 r 5 s G l K i R / G E I i E m A m o p l v t V p l U N M h 5 N 3 q y o z f 6 t r d 8 S B v 9 W r M J V 7 / p m G o E Q 1 b o 2 E 2 z N r B N O Q V Z 2 Z m N a g 0 O D g i f X 3 9 m o b o 7 u o 2 D L w m t b U 1 + v 5 Y A M P l 5 u R q e R q p E 7 6 D / B K J Z 4 7 + O Y f x + 1 L 0 r P a J P a 9 K g w L m Q Z D k j a b W k 4 X V l V U 1 B W y p I u w I 2 D B e 9 / z 8 g k x O T K o 2 3 k t 6 H m f w / C B 4 7 p m 8 X 2 V l 5 c d 0 R F F W U J z 2 L c l x B 6 O G y R e M s l h e 2 5 C l p R W p r C i T 8 + f O y q W L b d J 6 4 b w x 5 y 5 q t U h 7 + y V l U v 6 / Y F 5 3 Z 7 r l y 9 t f a H A h H q D J z p w 9 L Y M D Q z K 5 4 J e n R i O 9 H n f q g Y l 3 R G T U Z 9 i T c r F x 8 / P y j P q e E a 9 v l 3 D Q P o G W w C Y v K S 3 R 2 r q D A N + 3 s D A v L 1 6 + V G K w E q / J R K q F U D z A X F t e X p V S Y 3 p R L h U e Q a 3 M D U q W c 0 t W j O S P Z E L Z z b K s r 6 / J k 9 c f j N X i 0 L X C e i F B z U H w i t / R Q j B D d n a W 1 N R U G 5 / p r B Y F x B u t X f X b Z D 2 j W L b y T 8 u L E d e + A y M H B R t E t R t Y o A u t 5 7 X k Y 2 u P 9 + 4 H 5 G v e v e u W w o K C u B c / U R D G f W H s + 5 a m J k N g h U o Q y Q L r S m 6 F 5 D j R w 6 M A f C c C B J R 6 7 R Q c e Z l B c e 9 w o 8 L f o T k r h 0 t K K x s 1 x Z F j T L K 9 A K M l s q Z U w j 8 a c s v A c r 5 s Z t c b L R e f d j t M 2 C h O p U Q m 0 j F h z C D s Y i I 6 x e Y h J K N c B g K D e U j q 8 Y B D h a M L M j o 2 J v k F + R p C P w i z C x O W R G 6 p 0 Y j V R p L G a t / H C t a V f A t V E q x l R s b B m b G R g K Z k r b E 2 0 B 6 R k J / 5 q Q + L C R g O h 9 M l O f m F k m / 8 J 1 s K y y f m 1 u 0 f T T q b 7 X j l B T P + 9 z / + r 6 3 d C D j L E D g R I B J v l e a I R X v w 8 F Y N w V J O E n 5 u n E t q 8 6 a m p j 9 K c E x K F s 9 j b O 1 2 Y 3 Z h i q S a o W D q y c l J Z S h 8 i W Q X q n L / r 9 + 8 F b / P r 8 4 4 t 4 M P E a 8 f k U x Q / H v n z g / q 3 9 C 3 x X P k O s P X G s f / / b R d p l f t + n O h 0 V p E + E C + Z 1 M W v X Y p z 9 2 U t s q A v p Z s o A V H F x w y v G C X 9 U B q a S B V y J g Y G / p U D E U B h L + X + o Z J 0 D 5 I w u 7 u 9 6 q B f I a o s N 2 z c 7 I N g w U 1 v 5 C V l a l S M m R 7 u / T h 2 s z 5 Y d 5 U M x N E h K l H k p G q 7 7 L S 0 p i E R D y g A Y 7 6 x P q G e q m v q 0 3 6 + R M B 9 / y X O 3 f l 1 u 2 b G r 7 m G V E Q T M U 2 1 S o 8 I 9 Z + c s U h I 0 t u w 1 A 2 8 R u m 2 g m X 0 V r f N C f H l 0 a Q w k Q w 7 e C c Q 5 a 8 k f 2 3 4 4 R d a / l i B Q E F 8 h n j 4 x M y Z k w 3 m g f p y q W w l Z L 7 V 6 / f y J X L 7 Z r n y c n O U Q e W h 5 d q 5 o k E 8 h p U t + N U U 6 y K A 5 1 M Y E p 2 d n Z p F T 1 t L 4 e p l c J B 4 + Q / / / F P W p 2 A 4 C K y + a 6 7 R 3 3 W Q u M / L p n n Z J n b 1 G 5 S r T C + l i u j h r n C C Q R L 7 6 s m r 2 G s 7 R c S A E w z u 2 b T h k a f 0 U Q U t K Y L 9 i 0 6 Y a T B w W E t c C W o Q F U 1 L R C n T r V o l X i B 8 Y t g I N r C i 4 0 5 5 z F M h c T e i 5 n Q J D A q B z 8 n C 1 w v O Z P a 2 u q k M x N A S 9 O m 3 9 B Q l 5 L z J w p r z X l O D 4 x 2 f v n y t d y 8 c S 3 U M m O s C K w F n 9 8 n y 0 a 7 D g 8 N y b O n z 8 T j H Z D K r K X t M x g r x V A L z L C 6 j x z Q s i 9 D H g + 5 5 O 2 4 U x a N Z k o n Z g I J a S i L y J H G m A 4 d x r z R w l b z c H K M R A 4 n J E y J 3 t 4 + d c w p P Q l 1 x k Z e R O u c m I 0 c V C L z X g p l M z O z o j r T 0 c D 5 w r + L a y G x e e / e Q / n Z z 7 5 W f y 2 Z U O E y N C y d b z v l q 6 9 u H 4 g / G C v Q U P / 0 u 9 / L 1 S s 0 N + a Y t Z F Q z s 8 y R 7 n O b c G F j 8 l z Q J O 3 t D T L k r N J 1 j e p 6 Q u 9 t y p v Q 8 5 X x D 6 + A H 9 s Y T 1 D O i e d + n M 6 I 2 6 G g i g J K k A 8 X u + 6 v H 3 T J Z e N a V N n n O 9 o U U B a M 9 6 + f q s + 1 c V L b Z q X 2 F n V D f E T 7 S O 7 v r m x K X a j 0 S i W 5 H u w 9 W F E G B J m 5 T y A 1 8 L 9 O q 7 N 7 w + Y / z k 2 l C n x 0 f A R 0 B x c 9 2 t z H T B q W 9 t 5 a W p q E n c S Q 9 o E W Z 4 + 6 1 C / C X N 3 5 z 0 e F l h b B M n z 5 y + N 9 U D I e + + B O 3 x m m k j l o y f 6 z E r K K u T e 4 I / B m 6 + N H + X e E Q U M B 0 G F B W + G d B s m o q L 9 p C B u h i I c f P f u P a M t c p R 4 L 1 1 q V Q b Z r S m P h 0 N b + O + M h M Q k v G Q e k M e T a Q j u R 9 M B g m e C E L M X 6 L 1 y O E J J w 6 2 t U D S Q I A d S k 6 p o S l m Q r F Q m N z Y 2 q J + C 1 h w y 2 m F s b D y U + 3 G 6 x G l M T X w m m I Y p S Z i e Z 8 + d F Y c h 9 B / u 3 p c z p 0 9 J h W F a w v X J 0 C R o a 8 L k N G Q e J Y Z i P Z 4 b R i 8 q L j T r 1 R h V 8 O 0 E Q o m E / s u X r 6 S p u V k W H C 2 y F H D r s / q 2 J S B u x 6 e k g / k 2 s m C X 0 U W 7 b B o m O u 4 B h k R g / 0 / / 8 W 9 / H Y t P A 3 g w 5 K Y g + p s 3 r 2 v + B q d 2 L 1 + B c 1 N O h L 3 O x C M 0 B A 8 L 7 Q H 4 f o j x l T 6 4 J u 2 D g f h h O I i S H B G h 7 Z X V Z W V e y v 1 r a q q U s T C v 6 K u h K H P F / I 4 W q 6 + v l 7 r 6 W s 3 U E + p H I k N E p w 0 D c b 1 8 L 2 V O f G b R + A x 8 3 3 7 9 H R h 6 Y G B Q E + B 8 L w I j 2 j i x g w Q a H s 1 P 8 W p D Q 7 2 u Y 6 z C g + d C R J b 1 6 e z s l F N V 2 Z L l D M r A 8 L h k e Z y S n Q l j Z s j E U o i J u q Z C s y q C W x m H 1 j F 7 2 M i 4 e + d P W 4 1 N j T F F o 9 A Q f / n L X S V M i M Z i i F g B E 8 E 4 X V 3 v V J N c u n R J z c b q 6 m o Z H B z S P N X 5 c 2 f U R N s J t B w M D Y N Z k p / f 0 U A Q M 4 T D 5 7 I N 8 9 h 2 E A y f 5 b t h K o u Y q I T u 6 H h l C N + t 2 g S t s h 8 t h d S e n J o y / u I H o 4 0 X 5 f a t L z Q k n W p w X 6 w B 9 2 i 3 O z 7 x M 1 k f 1 h m h g y a v N a Z o I l F H 1 p b z 4 C t n G X / W 5 s o W X 8 E N 8 W Q d T A Q T T V i Z t y k z K z Z Z D Z A / 2 / 7 D E Y T 9 V 7 / 6 6 1 / z E H a T X J a U w 9 y j N + r M m V O 7 m n j R g M R D 2 + C s E 0 5 H 6 m F + o f X I 3 T Q 2 1 m s k M N J 1 8 B q M x D k s W N q L a 0 E L 8 f N u n w 3 / G w y w s r J s 7 m n O 3 N O S 8 d f K 9 P O J g n M T j q a i Z G R k V K / n E 6 c / y Y C R Y O D R k R G N 3 P U b 7 V h R U f Z R G M F g W B K 0 V 1 y + 0 m 6 s i R r V w v g 2 3 V N O z f / E O t S S 7 6 I 3 i X t h v s O p 5 k a Z 9 C X H T I 4 F m I 8 L 6 5 H z Y k c N N o i b n A Q O f C R Y / g + 9 M 9 M z s 9 L W e j 6 i B o k G P m + B n / G H e I n c B 0 G H 9 s u X l M E I G G Q a M + m g H h J M i M T G r G S O A R X Y 4 d e a C G B a t H a D 0 Q Y E T t A Q q Q J a m U p s 2 i R K y k o + E y Y 8 z 6 6 u L m k w 5 i + a 0 r n t N 9 H 2 T i 5 p Z 9 1 e N C B 4 o A + E x L k L r Z J X 1 i S d U 5 k S 8 H m 3 3 7 F / 5 L q D 0 l Q c a s k / 7 r A x M f W D e S g 9 7 3 t V E + 0 E D w k i I Z q G E 1 9 W V v a J 1 I U I + V y k A 6 I i 5 4 M 2 4 m e y 9 U + e P J U / / f l 7 G R s d 1 e A E C V b 8 I e b t p b I + L B y Y S J g w v e a e K Y r F X z N 3 E v r j P s E 6 F R m f 4 3 1 v r w q g / T J p N M B A Z 8 + e 0 Z + r K q v M e h v m D W M o t I r X 5 9 e A S 7 h p T n 3 e 6 b K A F G b F V u g M Q 6 G d G o z 1 Y H e 6 Z W z O L / M D D 8 W 7 M m u W L L H + N S 6 T 6 v X i 7 K B c q v L L t V q / N B R t f h b k O I 6 w k e P R B i 7 D A D w E C / y M v w P x z c 7 O G M I I f i Y F I R b C s Z 2 d 7 + T 1 6 z f y 4 M G j T 4 7 v 7 / w g / / T b P 8 h v f v P / 5 P d / + K P 8 + c 9 3 1 I Z n s t D N m z c 0 w G C Z g f g y + G i p I k A L n J + c D E 1 2 t b W 1 S p R o F r T w f s B 5 u X 7 W Y 8 D 4 g x 6 X R 5 a N I E n t / Y R a z 9 G y l H b N T M / o q y t G e J F q Y G 5 d p B A 5 m i A e 0 c X z G e g f l F c d T 2 W 2 7 4 F s r C 9 K c a H x n z J 2 D 7 r w H X x X Q W Z Q j 5 a S D b l V 7 5 N v m n z y b Y t X L l f 7 p T Q n q A l j K s z X 0 y D J a / 8 v f / e f f 1 1 S U q R S C G 2 F Z r F C 0 I R L n Q 6 n E h s O L 4 W e E J 8 F p N f Y 2 I Q x L 7 w a w s Z n Q N M g 9 f H J q q o q d F 5 4 a 1 u r T h Q i K E D T W a h i 4 s d W a P 5 n N t v s 7 L x W f 4 d / R 7 I B 0 T 9 / 3 q E z y U P F v n b t C s 0 x Z m y o i j o x u 4 P q + c 6 3 X W o a V V Z U 6 J h g t D P m L M L C A m 3 + a 4 b g K U 2 C G W J p b + B 5 s N b h 1 4 a w o 9 q B e Y m s P c + N 5 D l J W 0 x B y p + I a F Y b 7 R 9 r m D w a u E Y i f T A n V T H X r 1 + R c 3 U F s h q w a 6 j c k h k w B s W z e Z 4 t K T A a 8 F x 5 Q J o N E 9 U U b O r A T J j K Z S 6 F 9 4 X J Z Q U B U b p x j 3 v i 1 / 4 / / / 5 / a N i c W d y h k c f D W j p D x h 8 m 4 H 8 a y 7 D J W V D 8 J w i B h x w w W m x 1 e d k Q 5 I x G / t A 4 M B I H J U e 8 F + Z i 1 w 1 + p 8 Y P A i A v F E 4 c a E G I k R H I v D 9 R o t 4 L E C V V 1 w O G 4 E 6 d a l Y t T F 7 L l m G T N 0 Z j c W 3 h j B 4 r O A / E / L 6 3 T 6 5 c b V f B x P 1 i 4 n J w T x A 1 9 / n i x U s N I A w Z w t w w P h a + 5 E 4 B Q k 2 k P + D X o T V o G 3 4 n K o m m g L g R C p R 5 M c e Q o S d o f Q 6 C K x P m v f y d y p X 6 + j r 1 F e O 9 n 3 D w W d a E Z 8 r 3 Q x u Y 6 Q j P 8 t w t 9 X 8 8 z i 0 p N e Y b G q j W M A 9 a p 8 T 8 D v P E a s X D T A x c O e 5 G n / 2 / / d e / + z U M Q r Q L S U p 4 l R q 8 5 u Z G J Q w k 0 6 l T p / T B I 9 l 5 y D q X 3 B A E 0 p i H h 3 l B 2 B l b n Q d g H R A K 3 Z 0 k B 5 G i j N L t 6 + v T i J p l 1 / P d + F j 9 H w b k 3 P k Q c a Q K C I X X r z u l p r b a X J + o B h 4 z B L i w u G B + t 4 n P 6 1 M N G Y 9 E h 5 m 4 P 0 z e 8 + f P a v U 6 R M 9 B 9 J T v C A a 3 V B g R z c Q 8 v n 3 r p t G O 5 T q m m c p v 1 o o A B l q H m e j 4 Q 1 7 D f K z L + / d 9 Z n 1 n V a N h S i L I G J J C F f 8 F w z R W l z H r m Z W V r b 4 b X b n N L c 3 6 H P n b f m E 9 T + 4 J F 4 F 7 Y p 2 y M j 2 S Y 5 R v s d F G a J / 9 + E D v p 4 2 g O K Y t G + F Q V Y D K 3 j S S 2 m O k G U E H T D u 0 D d E h p B z S F k L B 3 6 B y H G Z i c X k f E o v S o n D / K x y W K U I y l 4 J U o n w w o Q U r L 3 X 2 3 J m I 9 n 6 y A C F y r e S 9 S o 1 Z i k Y i y n j 1 S r v c v H F d v v r y l j J E u A M f D Z a G h k G Z 7 m M x E 6 0 p r A u A A J H s + D a U I 2 E B 4 P N 8 / f V t X V d M Q X w 4 m h C p m c P n p K X k 4 a M n G n r n 8 3 / + / o 7 5 n g 2 d z 3 D t 2 h V p M s K O f B 1 a 9 c K F E D O F g 6 A O E U u E H i H 8 Z I N r y s v L 1 9 A 5 2 t g y W 3 / C j 1 A N h Y n F w + g y 0 h O / I j w s z i I C t A 0 E D 4 N B O B y o f Y 6 R 4 V H d q A y T Y C d C w Q 0 i f A v m 3 J V q c k F 0 + C s Q J N E 2 w r I Q J A S Y K v B d H R 0 d W r 8 H Q S N h K W f C l O F a u G d L w 0 Y D w o D G S X x K f E 4 0 D A 2 T D G 4 s N 9 r c Y i Y L m H h 9 v R / k 5 z / / R t t Z + F 6 + j 7 X k Q I M h u J D 6 N P 1 x T a E q E Z c + B w Q Y W / e w 7 r z G d Y Z X f + y 8 V o i b 8 3 q N T 1 t b W 7 d v 3 y k S q P 7 g O Y 2 O j G n u M N N o K a 6 D I 1 F T n c m v t H I E 0 q D m T x m K H 9 A U I 8 a H s n b h i w Q e E A / W I j w O g g n 0 Q M F g k e x 1 H j B + A C Z N b U 2 N l g s R Z U M T Q u Q 0 4 t E 3 l J u b p 0 y d C s D U M D K 1 g l R P W / 5 A l i F o f B G 0 D S U 2 3 F c 0 c A 6 q 5 t n R c c 3 c A 3 W C x c W F W i o F U 0 Q i X j Q x T A e h Q e x 8 Z / j 7 Y E B M X D Q N z M X / 9 C H B O P y N M V q 8 3 1 p T z s P r k b 6 L e w A E P T g I j E R 6 X z L A O q F h G a N M Y I S A D J a I d Z / h 1 x w L h h c c 6 k O l A 2 w s A J K 0 3 z j q 8 w s L a h b F o 8 a z j W T H 9 M O k 4 3 N U F j O h h s 2 u k D x G x 4 n L k y 0 r h o n 4 H r f H t f 3 w Q / P E e T g w c K p m 4 o X y K B N G O 7 3 Q w I m l f W F 0 C m N h Z t r h 5 4 x Z a h F l J H C e o L k / h M a l 9 j b V H t Q M Q l i c K x K Q 5 K Q H u M c X L 1 4 o U 4 e b u 8 k C m p N A B 1 U R v c b n c h m m i 4 O e 4 w b M g m V C T e W 3 3 3 5 l T O d S r c r 4 y w / 3 1 H Q l u E U w J p T E 3 3 2 y L J h b S + H F H j D s / + F v / / 2 v I a S B / g E d L k g w A h M k V s B I 7 F z B 3 I k i Y 9 I w 5 J 1 u T i q N G Y x Y m r M l E 0 t b s j w z q m F 0 n H 9 8 K p g Q q T Z q T D 7 M y J 3 m U r K A Z s G 0 o 8 q d 7 w w 3 S 5 G o / E 7 l / D P j 5 2 B K Q S z c E 3 / j + t D c o a j n k B L K l c u X 1 H S L R Q p z T 6 w l 3 8 F 1 U N W A 9 k A I W V o + G c C k p i 2 F 6 y c F U l d X 9 4 n Z n i o g S K w I I H 4 f N Z m Z H r d a A j A 4 Q Z g p I 6 z o B m Z 7 G t Y h f P 3 B k y G X z K + n h 3 Y C N s w v K s A R I H S Z E o C I F U h t I n 5 I J y J 3 E C F A M x m D U M 6 U B 3 Q w o S + A h A p + N E H C t R H J R + t z q Q A m J r Z + Y e G n F Q M W + G 5 y N y X G b K P / B x O G a C a B A g I G D x 8 8 1 q p 0 Q u u 0 8 a O R 4 r l e 3 o s J 1 2 b 8 L L S V 1 5 h H m I 4 w a z K A 5 G e M N M E L 6 i 1 p e 0 m V c I o G 7 h F G o Z u A c q 6 r 1 6 5 o N w L 0 h E a f m J i S V 4 b h d 1 o A C 2 s 2 n S O R T r D / 1 X f f / Z r A A P Y 6 k z r j k W x I 3 f 7 + f h 1 G E l 7 U y r + Z z i 2 z 0 A z g s M u G d 0 n W F y d U Q + E 3 4 d T j c / E z k 0 x x 2 J N h 7 8 P g m J W Y V t b 5 Y A Y k K c 5 8 p O + A I C m L e m a Y a H F h y T B M Q S h 0 7 n R J e V m p l t w Q j c O 3 C Z m m 8 U t T 1 o X P k X + D 8 G A o f C a I L Z H z h Y N z w 0 B o C A a R 4 h M i O P D N k r G m 8 Q L m 4 n s t z Z V p f F N S M Z j I 3 L N F I w j w N x P O t G u B t 0 E 8 1 6 9 f M 9 I j G J d k g x D R b p h v t L 1 b C w X 4 E V + K v I T T F i o 6 5 a + Y e 5 Z E B e R b q M R I B p B + J D + x 4 e / c u a v F t t j x B A X w d a J F E E M t D h P S 2 N C g I W 0 q K I g E n j 0 T a l F B I 1 m E H 3 6 P i Y D P k + R l 2 l J o f 6 R R F Q D 7 B Q x E U r r 1 w g U d Q v n + f a 9 G T x F Y h 4 n e D x / k 3 v 0 H u v Y I k / D 1 Y 3 f 2 x T T T T s C G X 4 H E r D D 2 N 4 D g Y w H v w 9 x D z b N g O 4 m N X 9 k A a 3 b N I f 6 g S w J b D n 3 A S C / 2 C I I B 0 C h I t B C 7 J Q 7 M J y K N T 5 4 + V / + h t f W c + k R d X d 0 a T e Q a I 8 F i w q H B I W 1 J I R G 6 0 8 Z P N r h / t P k X X 9 x U X 4 P K F C 1 s T Q K U Y Y 3 p e v 3 G N W W q 4 e H h Q 2 M q B M W p 5 m b 5 6 1 / + q + 1 X f g T + 9 U v j X 6 c j D D 2 H C i j 7 j W n 0 5 s 1 b d c J j A Q + P U P N M l O g Y W 0 1 S / J j j 2 p K L j V n S W F u m 5 8 8 w 3 7 e 6 H p D B 6 U 0 Z X n L L R K B E F 5 d J O B x 9 s w 5 Z 8 c X O Y E S S S H a + e 9 e j S V r s d t q 8 m Z 0 Q M j V O R / S d A L 7 f 2 z e d 0 t p 2 Q c 2 T g w L a D r 8 K Y d b d 3 S N r a 6 s R 1 z A R 0 F x J D R 8 9 U A R j C L A c N E i a c 1 / Q 1 k 5 B C 5 b T U D N Z 0 F o + 7 G 8 i R J g J s z O z G p j Y S 1 K z U G g Y E p t 0 v P L + S F q q I m / T M J F d s n I K p H c + V 5 b 8 b g l k N 8 p y M E / W g 5 n i y C q S L Z t H / J s 2 8 e l 0 H J t M r 9 h D t W B 7 u B c Q I c z E c f F i m 5 o 9 a A A e J G Y a w Y Z I 1 w W 4 9 s H B Q f E Z 7 U Z k M 9 W a a S e 4 R g p z q U 5 H U x E N R N P v 1 6 c C e m 5 z z 0 T Z 8 v N D t Z U H g Z A P 6 1 W z F h 8 5 0 r o D p h 8 d 1 8 m w e 0 F F B c S E u c O Y 3 r n 5 B T W h Y j H 9 + B z l O x 8 + D E Q 0 L T j F q t E 2 r 8 Z d 8 m I y X 7 K K a m X T U y 5 5 h e X i c n v M k S l u T 5 Y E j c m H G c D 7 O d j e s T O G j b R 4 g A Q g m l u a t M o 9 n B h 5 m N Y R C S H N n K 3 3 G e 0 9 k c B 3 4 n f F a h p b I I D D Z / m f a B y + p 7 l b u X w 5 t O 3 L o 0 d P 9 V 6 S B d Y C w m b O B Z 3 W q c h / 7 Q S a C V M T Y c b 6 R g I C c 2 4 t f T W U b X 1 7 m x A W g A d O a Q k / h x M Z m w D T f g y h s 9 P 2 r H E o O W a W j R 9 k e H J + c S n E E L z X v G / O / K 3 L S K E 7 f W 7 d R Q E V z 9 9 t d o d 5 0 L F F n n B Y m a C z G 2 D 8 q Z l F z e t E e 4 C 7 A Y G A l o v V h 6 G r l 8 0 T S K A S n c R P Y M 0 i g W u D 8 W A g f E 2 K X t G I + H o 4 6 s 8 7 X s j 9 e w / 1 9 S H j 6 9 D S Q T E s 0 5 n C A e P G y 7 y 8 n w A T u 6 h z z c w h p L w r 2 r U m A r 7 D O h / 3 S I S R B l S G 5 E Q D d N Q 9 d f C R x 4 O E / d t / + / e / N t y j Z f i L K j l n p b 6 + Q e x O l + Y I 8 G l 6 Z 0 K b X A 3 N O 2 R 0 0 S E T y 3 Y 9 R u a C M r l k p L a 7 T L w Z B T K + j A / k 1 A k 4 7 D D H 9 J v 9 Y M m c g + E c k V q j A 4 Z Q 3 n 6 Y l o X Z a f M g Q 5 X u 8 Y L I J m Y u o f J o 5 V Y W Y D w 2 X q b 9 g p A 0 w Y T Z O S r 0 P R + j o 5 Y Q w q 9 D U l P B P 2 e Y C X 8 C Q U X F B o T d Z H y 8 0 2 d O q Y m q E U Q j D I i 2 E v W j A g H t g i 8 L U 6 K 1 + J / 7 i 0 V o c J 1 o Q M Y s o 5 V o r e H z u f k F k m s 0 M k y A H 7 t z k E 0 k w D T R t D f R 0 1 D Q p 1 S L m 6 n t w y f c 7 R o / G F q a M u Z 8 O i P j / z x a 2 s p 0 G j P G a J / V x X G Z 7 u + Q u g v f i M O d o 1 p p L 7 P L k p 7 x m E 3 x g N 6 a i 1 V + 8 Z v r Y / o o 5 g K 5 r U A g a A h 6 V n I 8 G f L d x c 8 n H c U C p O o L o y l g E N p P d s v B T U 9 N y + M n T 1 U C Y + b C N L S t E P 6 G M a j n w 1 + x S r B C W + U U 6 y Y I 7 F z C F p q b R p K z T j C H Z Z 7 y X g 6 k / M T k p L x 5 / V b 3 b 6 I l h P 2 4 0 J 4 w P B X n m O W 7 E S z M g k B k M h V M w + Q l h 9 O h j P 2 g o 0 8 a K 0 K a H M 2 F O R j t f j k P C X G S x T A 8 A s N 6 v h 8 + U J v o k L q 6 G n 1 f r K k W N g Q g 6 r t N L m m L j H 9 8 u P T x F t d X j T T 0 r k p e Q a F k 2 A / W S Y 8 E C i p C 9 Y C R Q f U F D / p s 2 Y Y G P + I d 8 g E h k 6 t 6 + P C x t u U X k p z e f p 0 j 5 C t h G r o 0 c M D c D b a 3 h M g A k h 9 z j v f x M 1 F D c n P 8 T n u F 1 e s E 8 8 Q i c G A q q j o o d S L U D / H j m 1 J a h E a g 7 p C e J + 4 b c E 6 u E 6 a D + M n z / e Y 3 v 9 V K h Z b m Z n O d o d z b 6 J x P H r 7 3 y q W S O f F 5 1 1 V T o p F J F R B t 5 D w c l n a D K W k K J c D D 3 6 l h 5 D 7 / 5 l e / 1 H u 0 K u J j B Q G I B w P u P Y V z O u A T h o J 6 e E B I t + M A B n 2 g X V f 8 N s n 3 B O V C Z U C 3 t Y w H E D + z 9 I i I X b l y S b V V q J w K w p o 3 z G D T D P / i 4 r L R P u t y y 0 j 9 8 C Q x U p o 1 s 3 6 G K D k g u H g S 5 R Y 4 F 5 8 P D 7 D A r B T w U h Z F C w z j z 9 C u 9 D 2 h E S F 8 a y 4 I z a A 0 G V 6 + 3 C 6 V F e X K l P i i X Z M O 3 Y b G k b G p 5 i S D L 8 d G x 3 R Y K c z F u e g A Z i R Z q T H j N G K K d p u e 1 r a e 5 l P N c v b M m b h N a z Y E e H o C N J M F + 7 / 5 d / 9 d 2 z c U 2 5 L q O I B O D x i K T Z b 9 w Q w j B W 0 a a s 9 y x f f k I F w Y h r k Y V E w Q + X v 7 t k v / R h E s + / 3 S f g J R 8 1 7 a W y B g C 6 w X R M v B 3 / l b u E k X L 6 z z W V q D g 3 M S Q O G c a A 4 i g 3 R T U 3 F C S d S p 0 6 d 0 n j o + D K Y c 3 b 4 U 4 Z I O 4 T N o + v F l h 3 b V 5 r g z 9 F z c G y Y k 7 y O y O z U 5 9 X H q L T u n q I Y 0 3 z 0 + P q m a j r 1 y L c 0 c K z D P O 0 Z P D j O B T z X U M Q T s b 9 1 A e c 6 m t F U l V n W A 1 M b J z s j Y M v 7 L r H z 9 9 Z e q r Q C 1 f u z F i 8 / R 2 n o + b i m d L F B O 9 f j R E / k X v / i Z E j d M D r O F M y 8 a j k j k 0 6 f P 5 M s v b 2 m P F X j H z h f G U j x f H l A G A 7 w X r c p s E H a b x O R E q 3 J u / k b 0 k R F z + G + Y e f G A 8 P i z E 6 S Z L B w P 2 2 4 X W M 8 r 4 P c Z S b u o R I Y Z x 4 F m s X q Q C C K E / y 3 8 g H g w e 2 j R H x 2 d + B h p Q z s A P o e v R e t 3 I m Z c M s A 1 s n 8 T M + K J T p L C s L R W O L h m r p / k P A N 2 u H Z w F k Y y w i K 8 K 5 b 3 8 n k K o x E W M J + l h W A u N B Y N m d F K t 6 K B N M n T 4 Z P H T O D Y a y g L a y u L E h h / K v X l o b p C C N C a i A u x 8 F p I 8 g Z 1 i i p V C o T e n S 6 H N h r y N 8 y + 3 / 3 u n + U X v / i 5 V n 9 g e k G Q 5 I r M C e S 0 8 U 9 C Q z E P B w Q r H j 9 + J r a c C r l 9 5 Z T k Z E U P H J H z 6 u 8 f 1 D 2 E L U 2 r u U J z W B p q N y B o t D b S m J G 7 V T 2 E g 3 O T T n k 7 c X h r d N g 4 d h q K C v Z I B E H V x Z V L Z 9 R p x z / A q a Y D G X O F k V p 0 6 0 I Y O v L Z M B h T n J h Y i 4 + E E 0 9 H L 0 1 6 5 F W s C B v A J B o a H l G T B y f 9 M M H 3 + 1 w V W t 7 j N I o p v H y H p O l C W O c r 5 U a E v r l + C + p 3 p u i J 0 6 V N L W b n C W Y m c O w Y C l M n U i i 9 I M s m t R W F 6 q y z b Q t M w a x 0 z B 9 e g 5 l C O / d t a Y s 4 P h N z I c g / M f U I S U 5 + h r q + c L M O 0 4 d J Q t p W v v 3 a Y Y B w / O / v d W t Y / Z s b Z 9 T c Y w N p k u g v j O N / r 9 + j T A Z g I u 6 P T e s s w Z B K M A / i 4 Y B b k / k n 0 M r 7 B M e O o Z C y O w l 7 I + A X 2 9 q A v O t + p x N T m R v X 2 / d B z b N w g s J s I Q E 7 a b Q U J s 3 L j p d a P k Q Y H I l O o y O V 6 l Z Y H O Y L J T g 3 1 S S M x e x J B f A D O 1 5 2 i j 8 Q l L / + 9 q I U 5 I W q O t A 2 T G R l i 8 6 W 4 o A O n O S a e T 8 B F i Y m w X i J Y q + 7 R S t S Y v Z m 3 H n i G c n C s W M o o n C f P T x D 6 N Q P b u E k G C q A + P O N g 9 1 k t E 2 4 0 0 7 g g e S o z r g z 2 g g T C o k P E Q I 0 U 7 h 2 4 n W Y C Q 1 3 W M E I a v E o S b J t B e R f f n V e S g o / H x 9 W k h N U x q K p E 0 3 2 + t W b j / M V w 0 P 8 y Q Q m H j N D 0 J A / M d O P O F Y M R d 4 p G B a l s o A 5 1 l B f o 7 7 S + X P n N I 8 C w 1 A z B 3 N Z g L k I U M A k v c Z v c m 3 n Y 6 J p H l 4 n U E G E E N P v M E A y W U d H n 2 6 R 4 o L P h + e s G D M L 4 i Z 6 N z J v j v E Z 2 T L X f d q 8 3 w p G J B v I r Z f G z E z n q v F E c a x W h E 3 C I k l D H n B D c V A Z Z u c R C U T u u n v 6 P o 4 y j g Y i h G g H 5 k r s x 3 R K F N w r J m l o u O T n J i d B i c V 1 k U e D b v l L n 1 u 6 x g L y 4 L W 5 X u N D h g u S R E B o n s S x V e Y U D m r y 0 m F s c i p w b B g q i h J R h C J X s T 9 g C J O R Z y Q t y S 9 Z J t 9 O o M n 8 / g 3 J y U 5 s O M u + Y a 6 L f M 7 y V q E x T z 9 n 6 P v 9 b n k 3 9 W O S G X / R Z 6 5 3 a s 0 j z 0 b c 2 m q T K C i 5 Y j R c O B O z S k y x I m n 7 E y L j 2 K x M F J r X I E V t / o Z 4 4 h h U T w C C Y S Z U Q F A o G h 5 a t o A W Y z o T U p o N D 6 K Z h a m G M 2 N T y n I 2 z P 2 H p t 9 a m 9 g N j 8 / K 2 u q S r K 2 E j u X 5 a V l d n N X k r U t 8 0 l 7 t 1 2 1 l 9 g P a S h A 2 e p j f C Y m n y 4 T X V O H Y J 3 Z h p O t 1 / r h 3 f i D K R z k R L R Y M d g m P B k K 0 V H d T M M t 0 V E L u q X L u d w O M T r X D i m E k v v / 9 + / d q + g H v h k 2 G 5 9 A a 9 C y F r j 2 4 E R B H x o a 0 N u T J O W P O k i a g T C o R Y c B 3 M 4 K N N W C 8 w M J G v t G G J z v H F A u O N E N d q P B r b o P G x t 3 A x l 7 V + d G H n C B h 8 Y c g L M s X 4 r X u 7 m 4 l n L N n z 3 5 k K F o h B g c H 5 M N 2 l Q E j 0 p x O l + a + 6 A + L t / g 2 U X B 9 C 4 t L c u / u P c P 8 G 5 K b l y N B c x F W 4 e r 7 2 S y Z 3 N G s B 9 u U Z R u N u t K j 9 X w M H 0 V Y U P C b S J S S X B Z C x 5 5 V J o v u M 8 b s / I m h 9 s K n 1 e Z H D A x r i W V 2 2 5 q f z l 5 G k m 2 / E A Y I k 1 o + t g C F Q E n 0 s r c S 0 b O h o R E p L i 5 R A o X Z 6 P u h a b C n p 0 e u X L 4 c q o 4 w m o G d I Q Y N U 1 f k h r a v P A h 4 f Q H 5 0 8 N u K c h 2 y O X 2 i 9 K 4 H W i g 9 Z 6 K 8 K X N P P G L R 5 w u t x 6 M Q K 4 u N u + t s x u t W 6 I V H z Q p 0 j k M y M n h B 8 a T 6 G U K b c C e K 2 + H v O L O K T C f P 9 x K k e O A A y K P 1 A K d M b n y 6 a 3 A S O S Y k N R I W n Y W Y X c / 3 c / p 1 W t D a H 3 q i 1 B E a h G Z z + s V d k 6 n I D T 8 9 c Z i f B j m X B y M H 6 X X v m J 8 p d k Z H b i J V t U h O O b r F x c I o m D y f X o t b E a 9 t M 5 o 4 9 A k W V o z 6 C 4 m 5 4 b v x V j p c X P v r E U k n 3 E n W N M X Y 2 7 p X y m X o i p G s a V u q 6 F 0 Q l o w F O F j t k R h 4 2 M L a j I t L M g f f v 9 H Z R 7 6 h Z g u x J x t G i i J 7 l H 3 R z e u B Q i N y B 6 h 9 J 0 + U 7 Z 7 S x O o B w G u f W V p Q W w B B q t s y u P H T + T Z 8 x f y 7 M l z O X P 2 l G q a r a 0 M 1 Z j M P m T s d W 3 B h h R m B y U v 8 0 e T F E a k M q S 1 9 Y J 2 E L P x N O 0 f z H D H T 9 w N N A Y S z W O t f j L 1 Y s e R N v n i A f 4 N E a g c Q / i W n 0 M O Z 3 l l W S 4 Z p 5 q q A Z x 0 q h 6 s 2 j 7 M o v B 8 D Y E K x m 7 x 3 k + 6 c s 3 p i g y x E l E 8 K G C C 9 v Z 0 m + t f U Z O 0 p b l J h 8 I Q 7 q c t n d x U Y 9 G G Z J n 7 R V s 1 F o X 2 t t 1 5 i Z w H 4 U B C G 1 O Q + 2 L + O R 3 A a L H w + 7 T w d t w p P d M / l R M l g r T Q U B Z g K q b Q 0 v J N c E F L i Y w f M I l W 2 i Y s p D Z E R B X B z u Q n F R G R E r h a p X 3 A z M R U 3 t L K W j l 9 5 r R c u n R J m Y g g w + j Y m N F O Q Q 3 C 4 M 9 x W Q 2 F m + Y z o c 9 G A + Y r 9 4 w g w Q x k T g W + J N o w H A i P R V 9 a k c W B I u 1 W D r r q n b H L 6 8 F V Y y o 9 1 Y A E 1 A a R 7 g a 0 E 3 V w M N 1 h 1 e 2 F A w Z Y C B b J 5 O y q J l l p O 5 m c m l K z d W f H s C u O l A H 3 x + c Z D E r w h R Y X z F w L R F X J Z f 2 E x J B 2 D E V 5 E u H l 4 R m f b B V f V G l M p y 0 M R b I W i Q w B 4 e T j Y 8 F w / E y w g k g g A Y n 9 l u 0 k A z B U T k G 5 z K 8 G N b h C s + C 1 q 1 c k 3 v 2 p I g E t z C 4 j 1 D E + e f R U x 5 f p 2 p i / D c / b P + m z O o p A N t K 6 c h S R N j 5 U O L b Y N i f D K T Z X v p S V 5 I v H F t p l s e 9 D v 9 E + D h 2 D z K b T z N k r K i z Q T t j 3 P X 2 G + a 5 + H G x y 2 E A A T M 4 s y b u 3 L 2 R h Z t I I h R o N o i R D e 3 J u m A r f j I P h n Q i Z o D 1 L x l a y 1 H Q + y i A I A 1 N R X X / U k D Y t 8 N G w t b E m R f 4 u m R o f 0 R k T t L 9 j 9 i C h C U A g 7 S E m J g n h p B 8 F Z g J o 0 o f d K / L 0 w f f y r / / m t v Z A e T z J L 9 D l 3 t G A T 1 / 1 y q K t T g r L a w x V E E X c f s M R A H 1 e 3 j C t C T M d p e s L R 9 p 7 n 6 u r X h k 1 5 h 9 z 6 9 p a z + t A S 5 i H 5 C i 7 6 l G Z j V m 4 2 + b T h w W 3 y y F b N r e s B D w p Y S b A P S N I S u r b J d u Y m D D T U Z P 7 4 c w E j i o z g b R n q K z s b M k p O 6 3 N h 0 T K r A P J T P K W U D J O O i F 2 / C n r 4 O + H C c y y l l J j 2 g T 9 M j W / r l U c q Q L f F X R k i 9 P t U W I l 0 n e U Q J T 1 q P p M O 5 H 2 J h / t 8 T O j 3 W K f e y X 1 d V V G Y 0 X f 1 g V p T Y l O 0 F B U W 9 s F d d o P E 1 6 f X / 7 h d 2 8 k v 7 h c f n W z S l y O 1 O g O 5 n T c 6 w 9 p w K P G T E D T A + b W N 7 Z l H A z G Q X 3 l U b v c 9 P e h j M h d X Z 6 X / E C / N F R k b T N N 5 J 0 s y E O Z J d F u X v I 1 L S 0 t h 2 o G r q / 7 5 B / + 6 a X U 1 p T L N 5 d r j P + X m m u h 8 5 b W D H y V n 3 q d 9 o e 0 Z y h A I t Q m Q b l Z v y E 5 e 5 S k U X 7 E 3 r S E q b / 4 4 k b E S g L C 7 O H 1 c L w H s y n Z Q B j 0 D k 7 J g 1 e j c u r M O b l x O j N l C W Y 2 x Z t a / o m Z 9 o s T s Y K 6 + 3 y G Q 3 p m 9 g 4 5 o 7 n w s d g r i 2 T v T s B M b P L 9 7 N l z e f T o i U 5 Z s j Y X Y G e K S J 9 J F D B p Z U m O u A 3 D v n r 5 Q v r H k r f D 4 U 6 0 V f h 1 j 7 C j h F h a Z R A w 2 Q f U U h M L T p x I i s W 3 x y T M L y j Q b t 6 d w 1 l g G P b 0 Z e Q Y o 5 s p 3 3 n + / I U W n T J P H O Z K J u h l + u 5 G o 2 R m Z 8 l Q f 5 8 m Y E E g y T E T F C x 1 k E c J 4 c X O 0 Z D r C e o G 6 U c F J 4 q h 6 H J l 4 6 + 9 g A l 3 / v x Z G T C M Q 1 U 6 v h V R Q J i F p D C m G G H 2 h o Y G D c G z x c 2 1 6 1 e 1 w i K Z G s p C U b 5 H 2 s 4 2 S v / w p K y u + d Q R 7 5 x 0 6 U w 8 y 1 F P B m I R N k c N + H y x 9 M w d F E 4 U Q 7 E L 4 t D 8 3 o 4 9 Z h + 5 m e q q S t U + D x 4 + k g c P H k t H x 0 s 1 9 9 h I j e Q w A Q u Y i O 1 w r H I l i k 6 T A Z i W T l 1 M z D X D z F X 5 Q d l y 5 k n P 0 I x s G K Z t N S a a e Z f u Y U y r R T J g b V i X A n f w x O B E B C X C g c 1 9 q 9 E X 0 1 A X 8 l F o J n w Z m I z / Q 0 d o B / n w Q A S m I W 0 R h N z P n T u z r x I h m I k 9 m 2 i x W D T / r 6 1 7 D a M u y / h q l r j t A f n 2 x l k p K S 5 W R p 7 z O m R o z q n b p l q j m B M F W 9 6 M L d m P Z O j 8 u O D E M R T 5 i 9 s N h q G c y b 1 t E s F s 1 E a f E h U Y k c L y s Q I t 9 / B l n 3 h 9 m 3 K j t U a Z l V 4 u K s G 7 B u d l f b J L s j w u a W l h r 9 w i N V H R m P s F r f 6 9 M z + 1 u e 8 H J 4 q h a H N g 5 F h j c f K r I P C d 2 L K T 6 g s q 1 h M F / t r T j k 7 p G Q / I X 3 1 5 X m r K P h 2 9 D H M R C J m Z n Z H R 0 X F Z X V 6 W q u o q 3 V m R 8 i S K X h N l Z q r M r Q T v Q Y J i 1 6 N e 4 R 4 r T p Q P F d j M M J p p + 5 c k A z P N b b Q G U T g r E p c Y M s Q b 2 J T i g h w p L / o 8 v 4 U m w t S r r a m R y + 2 X 5 O K l N g 2 c / P a 3 v 5 M / / f F 7 9 f e 6 j O n J 9 c S L Z d / h E H U 6 m Z g n i q G g M c y a V D x A f K b K i k o d 3 c y 8 h k Q I G q B l 2 s 7 U i X N 9 S I f G R A N a i L 1 v 2 R T g 3 L l z u k F 1 t j E L R 5 d c M r q S q z t j x A v 2 K G Y f X k W C 1 w 8 Y G B O O v Q o 8 C B Y d p d D 3 f n C i G A o w k z t Z U b F w o E n o L a K K n Y a 9 / R X X G k 2 a l R l T 2 Z P 1 v W 0 X W 2 V h f l 5 u X m y S r e w a u f / o x f Y 7 4 k O B J y C b v i X x r 8 4 m f A 9 Y A u H Y a 3 8 O / n o U e 5 s S w Y l j K A T v 2 8 n U D C B B a z A M Z X 4 u V G U B Q b L b o N U Z b G E v 7 b W x E T A s F T u B w V T M z C M 4 4 Z R 1 8 b j s s r A W n 4 r i m v w + r 2 Q F x s Q + + 1 Q W 5 2 c k u J m c H U d 8 R 7 x h M Z l I y 4 7 d 3 U C U j 8 d b U 5 D 8 K U Y w 0 M j w i P o 0 + F H D w 6 P y r u u d B i s 2 D X G y P x V h e A 6 0 T y Q N B G E z S 3 A r G J T K y o q Y t B T f y z z B r M w s q T C f C d o z p b a q S v K N + Q a z W Q w c 7 o 8 R 3 O A 6 + B u 5 L u b 1 9 b 7 v 0 / 2 E G + q q x Z v Z K E 7 3 4 Y 8 C O G 4 4 c W F z C 9 8 0 + 5 L e Y w N h M w u c 3 d N J C q 8 a r Y T W m p 6 e l g 8 f B i Q n N 1 u 2 N o O 6 L 9 W 3 3 3 6 t U 4 g A g y h D o f F c P U d H x y v z c 7 b u d x X O B N H A Z / r 7 B 5 Q R a Z Y c X r D L / W f v p M w + L h f b L h j t u K 6 t / 5 w f R u e a Y C a u i U 3 n 1 r Z 3 a W S 8 W n 1 D v b m u X P m h P + u n f F Q C O J E M B Y 1 + 2 + z 9 W B m Q T E C w L C i t 9 m p G m d + f P e v Q s W D V 1 d X 6 3 a 9 e v d H G R q u 5 k Y m u b K 3 z 5 e 1 b k m n e 9 5 T d 1 + t q 9 Y C h q G x H U 0 V j r p C G e q c R Q D Y 3 6 P i w I n d / u C u V B S L 5 W U 4 1 Q 2 1 2 m 6 y u r C r j U t X B m S o N 0 + v f D I O R q F a T 0 e m U z a 0 M u d P r S Y l Z D B B k f A f 9 T O m G E 8 d Q 0 G S O i x 0 7 f E k 3 + S K B n B E 7 z J e U F k t j Q 4 M y G S Y h c 9 X R T P h W a A 4 i d u S g G O 6 P / 0 W J E 3 W C z B d c W l q U 2 t r a j x p t J 2 A o k s p + v 0 / O n L 8 o v 3 s 8 J t 6 V e f n u 1 i n D U K E K D 9 7 D 9 j x E E W F i X o N 5 L J M S p g r H n T 5 P 0 g t w A W v O V x l D 1 K x F R k L R y K O M E x W U I L G b 7 Q x K e e 7 G g T B T C F u G a G 3 i 3 i Z i t A j j k S m + Z b / f L 7 + 8 J e 3 t F z U Z j I Z 4 / r x D T c a W l i Z 5 Y j Q V 2 q 2 r q 2 f X o l u v 1 2 e I M y h 9 R s v 5 1 g n Z B 2 X T 5 p H i P J d q I 8 4 L M + K T 0 Y X M z 2 g m G A p G 2 s l M I N 7 1 c c d h P v N e W j P S j Z n A i W E o 6 K M o K y i 5 n i 2 p z k / N k 8 R X w V + y D h i D A Z X 4 V R B 1 u M l G R Q O E j X b i f + a p M 4 P 8 5 z / / V p l v a m p G b l y / a h j v j O 4 h H A 2 Y g 9 T 8 s S v H d 9 / 9 X H K y j W l Z m i 3 r S 9 M y t 5 x Y 5 T s x j A J P f O o p 1 k g e f l l V 3 q Z c r g 4 c 2 N Z A B 4 k T w 1 B E v H J c Q b l Q E f g s 8 Z g M Y M o R K W O X i 6 7 O d 3 r 0 G b O N j d t o W M R 3 2 Q u Y Y j B Y y 6 l m j b w x y 9 z n C + j E p t 2 A n 1 Z U X K R M i U l X k J t l B E h Q f A F 2 D Y n / X u H 7 V J J 6 p m E k E r k t J R s q 6 N I J J 0 h D b U l 9 U Q q c g j B g a l H E 2 n 6 5 X a 7 f u C Y 3 v 7 i h W 4 / e v H l d S k t L P 9 F Q u w E G J L h A G H t 6 e k r r A 6 O F z / H D h o d H p L i o S E 0 4 k J 9 l f K a N g H S / f b 3 n L h v R U G i 0 e b L B 7 Z f m s M V p 6 D n w c w R r 8 1 j j R D B U r n a i x p M q T R w k c q k 4 x 3 f B r L O O e K r B 8 W m o I i e 0 f u P G d Z 0 l G D 0 g E S J 8 g h c k k E F Z g V v q z 9 / W T e K 6 u 9 9 v D 5 + J D 5 X G L E s m s o 1 1 U J 2 / I a 3 G Q r D A 8 6 j I T a 2 Q O 2 i c C I a i 6 L P J m B f H C e S N Y C I Y k 8 M K H O A z Y Q 4 y v 4 J W f A b + w z D s h 9 t p z E y Y a m 5 u V o q y t 4 z / d U G G x + d l b G x s 1 6 B G J I w v 7 p 1 Q j g e M A m O X E P 4 P B + Z 3 j I r 7 W O B E M B Q R K 0 L l B 4 P U U A d + E i O T R 0 d H t Y v 4 4 Y N H O p 0 J T U Y L P m Y l 5 h 1 z L e g s 3 p h 5 I 5 f q M u T a 1 T b p 7 f 2 g 7 f v x + F M 1 B Z 8 T / 3 5 w y g i 0 S L u E 0 B S Z L o W x I O 0 Z C m b K 8 2 y K I w W B i I M C G o i 9 c u / f f y h d X d 1 S V V U p N 2 5 e k 6 t X r 2 q 4 n a 1 p 8 o z f R R i + v f 2 S h u G 9 a y v K Q G X F + d q y j 6 8 V P v p s L 8 B 7 y a i U Y P 3 R Q k T 0 I o X i a w 3 j B t O k M B a k P U O 5 j V T M M z 7 U w T 2 y 5 D E u D E F 0 k I O y o t O n T 8 s X t 2 5 r B Q W a i W S w Z Q r a j N 3 E a z B P S B G F r o O E 7 v r 6 m v 4 W K d 8 U D X T u x q H Q I o J K l D O l A W m v 3 t D n s B M w r C 1 j S y p 3 2 c H / u C G t G c q S j m z n e V C I N Z K 3 F / C T y F + 9 e v 1 G K y 3 Q M J 2 9 Y / J s 2 C 5 / 7 L b J 9 7 0 u u d P n l g c D o R 0 b L e L H N J y Z m Z H C j 1 G / D G X I 7 K y s 0 B t i A I q M 2 R L 7 Q Y 1 h k q + b f J q u w E K I h I c D b l n x 2 W I a F 3 Z c k N Y M B Z H R W k 0 y 9 z g B r c J M Q O r z 6 M 5 t b G x U 0 2 5 z f U 5 W h + 7 J 8 u h r q X O P S l P B i r R X + a X a m E 0 W H / N Z A h Y l x U W q 4 d g X S + e 5 x 8 j o r F k n 4 8 k S M M O o 0 S v L C c q p 0 g 1 t V C Q Y x K y / a G f i q b y d d O g o 6 F h R f s S j g m n f v s F U U e z 0 g 4 g k o V V G R 0 a 1 x I d Q e S L a C i Z Y X V u X N 5 0 9 U l 1 Z q Z t V k 5 f C v M N 3 q q o s k x x H Q P r 7 e s S / M i d O x 4 / p A E L z m H U + n 1 c r y Q s L C + S 1 0 X D n z p + V o s I i T R z v B S r V C b f H C r Y P P W 0 Y i B 3 y z 5 Z v a L g d Z o K R 9 h q E E 9 z K k I k 4 N e G q / 2 j r g L T W U C D L G V S p i 0 N O F A z T y e o D S i Z g H v q d 6 u r r t F q c 8 H U 8 Q Q A w t + S T t 3 1 T 8 n / / / F b 6 p 4 N i y 6 l Q J r H O T f C h r L R U m p o a N T e V l 5 + n o 8 v u / n B P Q + P c E w n g m p q Q j / W H P / z J M J F T y s v K V N P t h c l l m 4 4 I i A f o n y p j 3 i G 0 0 F D x y J C D E H I W D u q r 0 r r a P B D w i y M w L + d K a F s I a E X B u n d d G / F a W 8 + r F o k H S P i 9 G v 6 o H q c V g z Z 4 a 1 d E G A J T j P + j t W E Q y e t 4 3 S M 9 I 6 t S V 1 c j Z x u K p a I o M + J 7 L e A b U c 3 e 0 9 N t G C 5 X z U L r / a E Q + n M N Z v z y l 3 8 V P T F s e H 4 1 Y J O Z F Z t 8 m I 1 / h F i h 0 U Z X a v 1 x E 6 x 3 I 0 N e j b p k 6 Y A G w x A U Y d u e V C O t G c p L 5 f V i r 9 T k 0 m D n 1 D o 5 m G h m d l b G R k f F b j M E F O M a 8 7 n m l i Z j O h W q 1 o j G W G g J a v r Y s Z 1 6 v r a 2 V r E 7 7 D J r C J t z E I X D f K N Y 1 q q e g N m 6 + i b k Q 2 + 3 3 L p 5 R Y o K c v d k X A t o w Z 7 u H m W s C 0 Z I W O f k d U s b o 6 1 2 m n s o a C J 5 4 8 b k S n R P X Y a G X j P M x H z x e M H 4 5 C d D e 5 u g x w 1 p 3 w 9 V n u 1 V 2 x 6 S w b / g Q B t A b P E A b U D h K 1 O G 8 E 0 o R A 0 G Q w 4 y W o F q B h K v L p d b h g a H Z M Q w L I z i M a 8 3 G D O Q L t 3 p 6 R l t k Y e Z G O Z C U x + t H T 7 / h r x 4 9 U 5 + 8 b N b U l 5 e F j M z A R i Y a o n F x S V l X q 4 j H P x 9 p 5 Z 7 N e a U 2 T X 7 v h v 8 S M p e q / U l t P v F z I p d X p j r S D e k P U O R U L x u p O h + K 8 x h K H a L h x E p 4 6 F V w 2 v M R 3 q R l s x r 3 n W v Y V Z K c A 0 R G + 0 A 0 8 A Y 7 O F r M / 8 P D w 0 r A 5 U Y H + j N 6 7 f 6 O v k h J h Y t L H u l r K R Q m h r r Y w o c h A N N x J Y 6 X J 9 q w z 2 Y k d n u 7 2 e c q q H 2 C 9 I S N + p 8 C e 3 a 0 W 9 8 t b 4 0 n F J 7 I j p 2 G 4 o 2 t F V g v 4 B 4 k f j W w e 9 o u z t 3 f l B T s L C o U B n J Y 0 w 6 e p p 4 z 9 2 7 9 1 W b X b z Y q i Y n x a x v 3 r w 1 5 p 9 L m p u b 9 f / N 4 J Y 4 j K a y q s X j g Z q L X e 8 0 N H 7 l S v u u 5 8 B P e j 3 B 9 2 2 / s E / A U J e r / Q l V p j 8 d N v 6 T M f v S b W 5 F 2 k f 5 w N C 8 Q x / e f o G 5 i A b A T 4 F w 8 Y n 4 f W N j U x q b G n S m e W N j g 1 R V V q q v R E D i q 6 9 u y / X r V 7 V L F 2 Y j 2 n b 6 d I s G C z A R O U + m x 5 0 Q M w G C I D Q X l p W X f v S f I m F x P U N 3 K U w W M w G Y g T B 7 v K C 1 n v x g u j E T O B E M x Y P r n k r N x F i A j 8 K O H D A X T G f 5 L D A J f V B o K F 6 3 w O / N z U 0 6 N w I N t x + g o T g H l R A 7 f S U L C J M n w + 6 U 3 P / O o Z a x Y G z J c S A R t 8 P A i W A o Q F S J E p 1 U A M 8 J 0 y 1 W w H h F x j y E G W i T Z 7 c N z M N E A N P m 5 T E e L P D Z O f h 1 0 P h M j 1 M Y T W N d 4 9 V 6 7 6 f T z 3 e y c G I Y C u A I H x X J S F 7 o 0 q U 2 m Z 6 a k s 7 O z o Q S w Q C z k 8 h j / 8 C g 1 v F Z Y O u b x 0 N u Q 7 y p j a T B w i t x 5 J J S P X K Z O e q R C n E P C i e K o T B P 8 K e O A v B 3 m E D U 2 h Y K V p C E x a e K l 6 k w 9 4 g + F h b k f R L h m 1 9 j F 4 / t X 1 I I t O D U S u y a f 8 m b W o Y y S v 9 Q h e a J Y i g w s X x 0 I k v 4 V T A T I X T M t k c P H 6 u m i t X 8 I 1 R O k y G m Y 3 1 9 / S d B i T z P l r n P 1 B M W O 8 f H E 0 G N Z U v W / e C w H + 2 J Y i h 8 d k g s 2 R I s R P + J n 5 P o 3 4 U L 5 1 U 7 k e e K l a G o j p i c n N 5 O E u d s v x o C B a q N x a l V U W y U 1 l 4 d 0 H W N B V g I y d p g m p B 9 c p 9 i M i D y / w E u A g C S c 3 S + B A A A A A B J R U 5 E r k J g g g = = < / I m a g e > < / T o u r > < / T o u r s > < / V i s u a l i z a t i o n > 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7 9 c 4 9 a 4 - 4 7 6 0 - 4 1 d 8 - 8 a 8 9 - b 7 a 3 d 2 3 8 8 e c a " > < T r a n s i t i o n > M o v e T o < / T r a n s i t i o n > < E f f e c t > S t a t i o n < / E f f e c t > < T h e m e > B i n g R o a d < / T h e m e > < T h e m e W i t h L a b e l > f a l s e < / T h e m e W i t h L a b e l > < F l a t M o d e E n a b l e d > t r u e 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o U A A A a F A Y W x t k k A A D u o S U R B V H h e 7 Z 3 3 c 1 v r m d 8 f o r P 3 3 o s 6 K V H 9 S r f Z 8 d 3 E 6 / 0 5 y T + Q X z O b M p s 2 m x n / O 5 v Z 5 J e M 4 7 W 9 t q 9 8 1 R t V S Z E i x d 5 7 R y H B v J 8 H P L o Q B Z A A C L C A 9 z t z J B I E D s 5 5 z 9 P b m 7 E w N 7 U l U T A 1 N S V P n z y T b 7 7 9 W n J y c r Z f j R + b m 5 u y u L g o b 9 5 0 S k V l h d T V 1 Y r H 7 d 7 + a + z g P H N z 8 9 L T 8 1 4 C g Q 0 5 d + 6 0 F B Y W i s v l 2 n 5 H Y l j 3 e q W n u 0 f c L r e 0 n G o W h 8 O x / Z f o 8 P v 9 s r y 8 L M P D I z I 1 P S 0 1 1 d V S V V W l 6 + R w 2 L f f 9 S m W l p b k h x / u y d d f f y V 5 e b n b r x 4 8 7 g + 4 Z c 2 f s f 1 b C A 7 b l l y t 9 U u u O y o 5 H B m w j v c f P J Q b N 6 5 J U W H R 9 q u f Y 8 v c y s s x l 8 y s 2 r Z f S T 1 2 / S a n 0 6 k H h L w f 2 O 1 2 K S g o k F M t z d L 1 t l P 6 + w d k Z W V V N j Y 2 t t + x N 7 i G 2 b k 5 e f z o s Z S W l c r V q + 1 S X l 6 + b 2 Y C b n O O i o p y G Z + Y N E y y Y h 7 E 3 k T F 9 x Y X F x u m P i v X r l 4 x D 3 l Z 7 t 6 9 L 6 O j o 0 Z 4 L E k w G N x + 5 4 + A C Y 8 q N o I Z M j D n k O D R 5 y c V Z H l G c G V 5 M r d f + R S b 5 h 4 C h m Q H 5 x 0 H y k x g T 4 Z i f W M h s L 1 g s 9 m U E b 7 9 2 T f S 1 / d B H h g J M 2 K I b 2 Z m Z k 9 C C w Q C M j 4 + L h 3 P O q T 9 c r s 0 1 N d J b m 7 y J D z X h m b J M E K b 7 4 n E D N H g N p q 2 q K h I L l 2 6 K L d u 3 Z D e v j 7 5 / v s 7 M j I y I q u r q y o I V l Z W Z G F h U d c x u B X 7 u V M F R 5 S n P r l s l 7 c T T l k 1 2 s u 3 8 a k G O w p g / a C V 6 e l Z K T R r 7 o w g T B E I T 4 b c c q f P I 7 0 z e 1 s a y c a u J t / a 2 p r c v / / Q a I P L a l o l A y w K 5 t / 8 / L w M D g w r 8 R Y V F 0 l L S 9 N n Z i X E y A K O j o 7 J 0 N C Q n D 9 / X k p K i m M y y e I F U u + e u d f 2 9 o t S X l Z m m C t + g u L e 1 t f X V V t h l n J v d X U 1 5 n 6 X 1 X w 2 y 2 1 M X Z d c M e u Z T I E Q L 5 6 N u G R + L b o s h e H a q 3 1 S k L l / Q Z o M + I 1 A 9 f u 8 q v m h h f m 5 B b l + 4 6 r S 5 M 7 n F N j M M M w U v z u R L O z K U F 7 j W z x 8 + F j a 2 i 6 o e Z M s Q H i Y e z D L 2 t q 6 d H S 8 l O v X r 0 p + f p 6 + B i F 6 v T 7 1 T U a M j 4 L J 2 N p 6 3 m i C Y v N z a l T 4 H O b k 4 6 d y + / Y X x r / J 2 3 4 1 M S A I W L v Z 2 T n V x r O z s / L F F z f 0 v B B A Z m Z m S o R C r B i a t 0 v P t H P 7 t 8 i w G T o 9 W x a Q q v z 9 m f u J A q s E W l h d W z U u w q A s G Q 3 v d n u k v L J U y k r L J C 8 / X + z G s t g J N O s P H 4 4 o Q 3 F T z 5 4 9 l + b m J i k t L d 1 + N b l Y W F i Q 5 8 9 f y N m z p 4 3 W W p Q Z w 0 T r R h p t G d 1 d W F h g H P 1 K 9 b / Q X p h m q Q A M D t G / f v 3 a E P 4 X S v D J A I y F x n r 6 9 L n U 1 N S o F j 4 K m F q x y 6 u x 3 R k K l O V u S m t F Q J k r V U B 4 b p o j a N a K 9 e J Q C 2 Z u X o a M M A X 1 9 b V S W V U l m R 6 P m t g I 2 G j w G o a 6 Z x j q s H T r r g y F F n n X 1 S 2 Z W V n S 1 N S Q k B m 0 F / A z + I 4 l Y 3 J l m C c 3 O T k l P / v 2 G 8 n O z j Y + n E P 9 u F Q x k g U Y C p O s p 6 d X I 0 c 8 t G T B 5 / P J o 0 d P 5 P T p F q m o q N h + 9 X C B w 3 7 3 g 0 e d d 6 J 7 H q M s V 3 Z E / S y 0 V g a k w j B W s h D Y C K i Q 8 Z t 1 W V / 3 q i U C D a D R + X 8 j s C F z x h 1 o a G g w N N d o B G m 2 B o C g g 9 1 A U G X J m y E T y z a Z W n a Y 3 7 f / c M D Y l V J h I L f H b T T H n E q O V C D L M O v 5 C + e M Q 3 / T + E j n J N d o I p i J h Y S w U 8 1 M A I Z C U v L d u 0 m / d I H T 3 G J L S U B 9 J Q h x 2 b f 9 h w j Y S N J j R z i j e f p 6 + + T J k 2 f y 6 t U b G R k Z M 0 y 0 o s + 5 q r L C m P U X 5 P K V y 3 L x Y q s x 5 z L U Q g k J 1 t 2 Z a d M w z 4 M B l z w 3 v u H Y 4 u E x E 9 i T o V w u p 5 p l q W I o y 6 d g U f U 7 U q A F Y w E M 5 X K 7 9 H p O A m o L N 6 W 9 2 i / u r U V Z X Z o z 9 x / 5 + e J r E f X b D x B Y M z P T G u B a N x r p Y l u r X L t 2 T a 5 c a T f + e Z u c O X N a a u v q N A 1 S V l a q m n x k d F w 1 V i w Y M U x 0 V K K S M T C U y 5 h j K y l j q H B g I x 8 W Q f t 8 A U 3 s n h S G Q o A 4 N p f E v f h a v I s T 6 r N G A i + / m 3 R + k p / C Z C M V w D l g F u u I B F 7 H w n l w / 5 F q n n N n z 0 h J S Y k m t i 1 / C C s k f N 2 J g F Z X V 2 k K I 1 q u k q / z m z + N L 9 m l 7 x D C 4 9 E Q E 0 M 5 b P Y D Y S g q F n S l D h g 8 9 E D A S G t j 3 q Y 7 u F c k / / v 3 7 z U R T S T t i 9 Z S s e 8 S d Z x f t 0 n H q E t 9 L w h 8 1 G g P / M K n z 5 4 b 0 + 2 1 f P j Q r 8 f A w I A e 4 + N j M j E x I d P T 0 7 J s G K / j x S s 5 s 8 1 I n h i E J i Z e Y 1 O 9 D A w O K / N G w p N h l / z F + I H k z a L I g k P B n g 4 K N 2 f k 0 P Z v q c V B M G 0 k 8 L 1 r 5 s G l K i R / G E I i E m A m o p l v t V p l U N M h 5 N 3 q y o z f 6 t r d 8 S B v 9 W r M J V 7 / p m G o E Q 1 b o 2 E 2 z N r B N O Q V Z 2 Z m N a g 0 O D g i f X 3 9 m o b o 7 u o 2 D L w m t b U 1 + v 5 Y A M P l 5 u R q e R q p E 7 6 D / B K J Z 4 7 + O Y f x + 1 L 0 r P a J P a 9 K g w L m Q Z D k j a b W k 4 X V l V U 1 B W y p I u w I 2 D B e 9 / z 8 g k x O T K o 2 3 k t 6 H m f w / C B 4 7 p m 8 X 2 V l 5 c d 0 R F F W U J z 2 L c l x B 6 O G y R e M s l h e 2 5 C l p R W p r C i T 8 + f O y q W L b d J 6 4 b w x 5 y 5 q t U h 7 + y V l U v 6 / Y F 5 3 Z 7 r l y 9 t f a H A h H q D J z p w 9 L Y M D Q z K 5 4 J e n R i O 9 H n f q g Y l 3 R G T U Z 9 i T c r F x 8 / P y j P q e E a 9 v l 3 D Q P o G W w C Y v K S 3 R 2 r q D A N + 3 s D A v L 1 6 + V G K w E q / J R K q F U D z A X F t e X p V S Y 3 p R L h U e Q a 3 M D U q W c 0 t W j O S P Z E L Z z b K s r 6 / J k 9 c f j N X i 0 L X C e i F B z U H w i t / R Q j B D d n a W 1 N R U G 5 / p r B Y F x B u t X f X b Z D 2 j W L b y T 8 u L E d e + A y M H B R t E t R t Y o A u t 5 7 X k Y 2 u P 9 + 4 H 5 G v e v e u W w o K C u B c / U R D G f W H s + 5 a m J k N g h U o Q y Q L r S m 6 F 5 D j R w 6 M A f C c C B J R 6 7 R Q c e Z l B c e 9 w o 8 L f o T k r h 0 t K K x s 1 x Z F j T L K 9 A K M l s q Z U w j 8 a c s v A c r 5 s Z t c b L R e f d j t M 2 C h O p U Q m 0 j F h z C D s Y i I 6 x e Y h J K N c B g K D e U j q 8 Y B D h a M L M j o 2 J v k F + R p C P w i z C x O W R G 6 p 0 Y j V R p L G a t / H C t a V f A t V E q x l R s b B m b G R g K Z k r b E 2 0 B 6 R k J / 5 q Q + L C R g O h 9 M l O f m F k m / 8 J 1 s K y y f m 1 u 0 f T T q b 7 X j l B T P + 9 z / + r 6 3 d C D j L E D g R I B J v l e a I R X v w 8 F Y N w V J O E n 5 u n E t q 8 6 a m p j 9 K c E x K F s 9 j b O 1 2 Y 3 Z h i q S a o W D q y c l J Z S h 8 i W Q X q n L / r 9 + 8 F b / P r 8 4 4 t 4 M P E a 8 f k U x Q / H v n z g / q 3 9 C 3 x X P k O s P X G s f / / b R d p l f t + n O h 0 V p E + E C + Z 1 M W v X Y p z 9 2 U t s q A v p Z s o A V H F x w y v G C X 9 U B q a S B V y J g Y G / p U D E U B h L + X + o Z J 0 D 5 I w u 7 u 9 6 q B f I a o s N 2 z c 7 I N g w U 1 v 5 C V l a l S M m R 7 u / T h 2 s z 5 Y d 5 U M x N E h K l H k p G q 7 7 L S 0 p i E R D y g A Y 7 6 x P q G e q m v q 0 3 6 + R M B 9 / y X O 3 f l 1 u 2 b G r 7 m G V E Q T M U 2 1 S o 8 I 9 Z + c s U h I 0 t u w 1 A 2 8 R u m 2 g m X 0 V r f N C f H l 0 a Q w k Q w 7 e C c Q 5 a 8 k f 2 3 4 4 R d a / l i B Q E F 8 h n j 4 x M y Z k w 3 m g f p y q W w l Z L 7 V 6 / f y J X L 7 Z r n y c n O U Q e W h 5 d q 5 o k E 8 h p U t + N U U 6 y K A 5 1 M Y E p 2 d n Z p F T 1 t L 4 e p l c J B 4 + Q / / / F P W p 2 A 4 C K y + a 6 7 R 3 3 W Q u M / L p n n Z J n b 1 G 5 S r T C + l i u j h r n C C Q R L 7 6 s m r 2 G s 7 R c S A E w z u 2 b T h k a f 0 U Q U t K Y L 9 i 0 6 Y a T B w W E t c C W o Q F U 1 L R C n T r V o l X i B 8 Y t g I N r C i 4 0 5 5 z F M h c T e i 5 n Q J D A q B z 8 n C 1 w v O Z P a 2 u q k M x N A S 9 O m 3 9 B Q l 5 L z J w p r z X l O D 4 x 2 f v n y t d y 8 c S 3 U M m O s C K w F n 9 8 n y 0 a 7 D g 8 N y b O n z 8 T j H Z D K r K X t M x g r x V A L z L C 6 j x z Q s i 9 D H g + 5 5 O 2 4 U x a N Z k o n Z g I J a S i L y J H G m A 4 d x r z R w l b z c H K M R A 4 n J E y J 3 t 4 + d c w p P Q l 1 x k Z e R O u c m I 0 c V C L z X g p l M z O z o j r T 0 c D 5 w r + L a y G x e e / e Q / n Z z 7 5 W f y 2 Z U O E y N C y d b z v l q 6 9 u H 4 g / G C v Q U P / 0 u 9 / L 1 S s 0 N + a Y t Z F Q z s 8 y R 7 n O b c G F j 8 l z Q J O 3 t D T L k r N J 1 j e p 6 Q u 9 t y p v Q 8 5 X x D 6 + A H 9 s Y T 1 D O i e d + n M 6 I 2 6 G g i g J K k A 8 X u + 6 v H 3 T J Z e N a V N n n O 9 o U U B a M 9 6 + f q s + 1 c V L b Z q X 2 F n V D f E T 7 S O 7 v r m x K X a j 0 S i W 5 H u w 9 W F E G B J m 5 T y A 1 8 L 9 O q 7 N 7 w + Y / z k 2 l C n x 0 f A R 0 B x c 9 2 t z H T B q W 9 t 5 a W p q E n c S Q 9 o E W Z 4 + 6 1 C / C X N 3 5 z 0 e F l h b B M n z 5 y + N 9 U D I e + + B O 3 x m m k j l o y f 6 z E r K K u T e 4 I / B m 6 + N H + X e E Q U M B 0 G F B W + G d B s m o q L 9 p C B u h i I c f P f u P a M t c p R 4 L 1 1 q V Q b Z r S m P h 0 N b + O + M h M Q k v G Q e k M e T a Q j u R 9 M B g m e C E L M X 6 L 1 y O E J J w 6 2 t U D S Q I A d S k 6 p o S l m Q r F Q m N z Y 2 q J + C 1 h w y 2 m F s b D y U + 3 G 6 x G l M T X w m m I Y p S Z i e Z 8 + d F Y c h 9 B / u 3 p c z p 0 9 J h W F a w v X J 0 C R o a 8 L k N G Q e J Y Z i P Z 4 b R i 8 q L j T r 1 R h V 8 O 0 E Q o m E / s u X r 6 S p u V k W H C 2 y F H D r s / q 2 J S B u x 6 e k g / k 2 s m C X 0 U W 7 b B o m O u 4 B h k R g / 0 / / 8 W 9 / H Y t P A 3 g w 5 K Y g + p s 3 r 2 v + B q d 2 L 1 + B c 1 N O h L 3 O x C M 0 B A 8 L 7 Q H 4 f o j x l T 6 4 J u 2 D g f h h O I i S H B G h 7 Z X V Z W V e y v 1 r a q q U s T C v 6 K u h K H P F / I 4 W q 6 + v l 7 r 6 W s 3 U E + p H I k N E p w 0 D c b 1 8 L 2 V O f G b R + A x 8 3 3 7 9 H R h 6 Y G B Q E + B 8 L w I j 2 j i x g w Q a H s 1 P 8 W p D Q 7 2 u Y 6 z C g + d C R J b 1 6 e z s l F N V 2 Z L l D M r A 8 L h k e Z y S n Q l j Z s j E U o i J u q Z C s y q C W x m H 1 j F 7 2 M i 4 e + d P W 4 1 N j T F F o 9 A Q f / n L X S V M i M Z i i F g B E 8 E 4 X V 3 v V J N c u n R J z c b q 6 m o Z H B z S P N X 5 c 2 f U R N s J t B w M D Y N Z k p / f 0 U A Q M 4 T D 5 7 I N 8 9 h 2 E A y f 5 b t h K o u Y q I T u 6 H h l C N + t 2 g S t s h 8 t h d S e n J o y / u I H o 4 0 X 5 f a t L z Q k n W p w X 6 w B 9 2 i 3 O z 7 x M 1 k f 1 h m h g y a v N a Z o I l F H 1 p b z 4 C t n G X / W 5 s o W X 8 E N 8 W Q d T A Q T T V i Z t y k z K z Z Z D Z A / 2 / 7 D E Y T 9 V 7 / 6 6 1 / z E H a T X J a U w 9 y j N + r M m V O 7 m n j R g M R D 2 + C s E 0 5 H 6 m F + o f X I 3 T Q 2 1 m s k M N J 1 8 B q M x D k s W N q L a 0 E L 8 f N u n w 3 / G w y w s r J s 7 m n O 3 N O S 8 d f K 9 P O J g n M T j q a i Z G R k V K / n E 6 c / y Y C R Y O D R k R G N 3 P U b 7 V h R U f Z R G M F g W B K 0 V 1 y + 0 m 6 s i R r V w v g 2 3 V N O z f / E O t S S 7 6 I 3 i X t h v s O p 5 k a Z 9 C X H T I 4 F m I 8 L 6 5 H z Y k c N N o i b n A Q O f C R Y / g + 9 M 9 M z s 9 L W e j 6 i B o k G P m + B n / G H e I n c B 0 G H 9 s u X l M E I G G Q a M + m g H h J M i M T G r G S O A R X Y 4 d e a C G B a t H a D 0 Q Y E T t A Q q Q J a m U p s 2 i R K y k o + E y Y 8 z 6 6 u L m k w 5 i + a 0 r n t N 9 H 2 T i 5 p Z 9 1 e N C B 4 o A + E x L k L r Z J X 1 i S d U 5 k S 8 H m 3 3 7 F / 5 L q D 0 l Q c a s k / 7 r A x M f W D e S g 9 7 3 t V E + 0 E D w k i I Z q G E 1 9 W V v a J 1 I U I + V y k A 6 I i 5 4 M 2 4 m e y 9 U + e P J U / / f l 7 G R s d 1 e A E C V b 8 I e b t p b I + L B y Y S J g w v e a e K Y r F X z N 3 E v r j P s E 6 F R m f 4 3 1 v r w q g / T J p N M B A Z 8 + e 0 Z + r K q v M e h v m D W M o t I r X 5 9 e A S 7 h p T n 3 e 6 b K A F G b F V u g M Q 6 G d G o z 1 Y H e 6 Z W z O L / M D D 8 W 7 M m u W L L H + N S 6 T 6 v X i 7 K B c q v L L t V q / N B R t f h b k O I 6 w k e P R B i 7 D A D w E C / y M v w P x z c 7 O G M I I f i Y F I R b C s Z 2 d 7 + T 1 6 z f y 4 M G j T 4 7 v 7 / w g / / T b P 8 h v f v P / 5 P d / + K P 8 + c 9 3 1 I Z n s t D N m z c 0 w G C Z g f g y + G i p I k A L n J + c D E 1 2 t b W 1 S p R o F r T w f s B 5 u X 7 W Y 8 D 4 g x 6 X R 5 a N I E n t / Y R a z 9 G y l H b N T M / o q y t G e J F q Y G 5 d p B A 5 m i A e 0 c X z G e g f l F c d T 2 W 2 7 4 F s r C 9 K c a H x n z J 2 D 7 r w H X x X Q W Z Q j 5 a S D b l V 7 5 N v m n z y b Y t X L l f 7 p T Q n q A l j K s z X 0 y D J a / 8 v f / e f f 1 1 S U q R S C G 2 F Z r F C 0 I R L n Q 6 n E h s O L 4 W e E J 8 F p N f Y 2 I Q x L 7 w a w s Z n Q N M g 9 f H J q q o q d F 5 4 a 1 u r T h Q i K E D T W a h i 4 s d W a P 5 n N t v s 7 L x W f 4 d / R 7 I B 0 T 9 / 3 q E z y U P F v n b t C s 0 x Z m y o i j o x u 4 P q + c 6 3 X W o a V V Z U 6 J h g t D P m L M L C A m 3 + a 4 b g K U 2 C G W J p b + B 5 s N b h 1 4 a w o 9 q B e Y m s P c + N 5 D l J W 0 x B y p + I a F Y b 7 R 9 r m D w a u E Y i f T A n V T H X r 1 + R c 3 U F s h q w a 6 j c k h k w B s W z e Z 4 t K T A a 8 F x 5 Q J o N E 9 U U b O r A T J j K Z S 6 F 9 4 X J Z Q U B U b p x j 3 v i 1 / 4 / / / 5 / a N i c W d y h k c f D W j p D x h 8 m 4 H 8 a y 7 D J W V D 8 J w i B h x w w W m x 1 e d k Q 5 I x G / t A 4 M B I H J U e 8 F + Z i 1 w 1 + p 8 Y P A i A v F E 4 c a E G I k R H I v D 9 R o t 4 L E C V V 1 w O G 4 E 6 d a l Y t T F 7 L l m G T N 0 Z j c W 3 h j B 4 r O A / E / L 6 3 T 6 5 c b V f B x P 1 i 4 n J w T x A 1 9 / n i x U s N I A w Z w t w w P h a + 5 E 4 B Q k 2 k P + D X o T V o G 3 4 n K o m m g L g R C p R 5 M c e Q o S d o f Q 6 C K x P m v f y d y p X 6 + j r 1 F e O 9 n 3 D w W d a E Z 8 r 3 Q x u Y 6 Q j P 8 t w t 9 X 8 8 z i 0 p N e Y b G q j W M A 9 a p 8 T 8 D v P E a s X D T A x c O e 5 G n / 2 / / d e / + z U M Q r Q L S U p 4 l R q 8 5 u Z G J Q w k 0 6 l T p / T B I 9 l 5 y D q X 3 B A E 0 p i H h 3 l B 2 B l b n Q d g H R A K 3 Z 0 k B 5 G i j N L t 6 + v T i J p l 1 / P d + F j 9 H w b k 3 P k Q c a Q K C I X X r z u l p r b a X J + o B h 4 z B L i w u G B + t 4 n P 6 1 M N G Y 9 E h 5 m 4 P 0 z e 8 + f P a v U 6 R M 9 B 9 J T v C A a 3 V B g R z c Q 8 v n 3 r p t G O 5 T q m m c p v 1 o o A B l q H m e j 4 Q 1 7 D f K z L + / d 9 Z n 1 n V a N h S i L I G J J C F f 8 F w z R W l z H r m Z W V r b 4 b X b n N L c 3 6 H P n b f m E 9 T + 4 J F 4 F 7 Y p 2 y M j 2 S Y 5 R v s d F G a J / 9 + E D v p 4 2 g O K Y t G + F Q V Y D K 3 j S S 2 m O k G U E H T D u 0 D d E h p B z S F k L B 3 6 B y H G Z i c X k f E o v S o n D / K x y W K U I y l 4 J U o n w w o Q U r L 3 X 2 3 J m I 9 n 6 y A C F y r e S 9 S o 1 Z i k Y i y n j 1 S r v c v H F d v v r y l j J E u A M f D Z a G h k G Z 7 m M x E 6 0 p r A u A A J H s + D a U I 2 E B 4 P N 8 / f V t X V d M Q X w 4 m h C p m c P n p K X k 4 a M n G n r n 8 3 / + / o 7 5 n g 2 d z 3 D t 2 h V p M s K O f B 1 a 9 c K F E D O F g 6 A O E U u E H i H 8 Z I N r y s v L 1 9 A 5 2 t g y W 3 / C j 1 A N h Y n F w + g y 0 h O / I j w s z i I C t A 0 E D 4 N B O B y o f Y 6 R 4 V H d q A y T Y C d C w Q 0 i f A v m 3 J V q c k F 0 + C s Q J N E 2 w r I Q J A S Y K v B d H R 0 d W r 8 H Q S N h K W f C l O F a u G d L w 0 Y D w o D G S X x K f E 4 0 D A 2 T D G 4 s N 9 r c Y i Y L m H h 9 v R / k 5 z / / R t t Z + F 6 + j 7 X k Q I M h u J D 6 N P 1 x T a E q E Z c + B w Q Y W / e w 7 r z G d Y Z X f + y 8 V o i b 8 3 q N T 1 t b W 7 d v 3 y k S q P 7 g O Y 2 O j G n u M N N o K a 6 D I 1 F T n c m v t H I E 0 q D m T x m K H 9 A U I 8 a H s n b h i w Q e E A / W I j w O g g n 0 Q M F g k e x 1 H j B + A C Z N b U 2 N l g s R Z U M T Q u Q 0 4 t E 3 l J u b p 0 y d C s D U M D K 1 g l R P W / 5 A l i F o f B G 0 D S U 2 3 F c 0 c A 6 q 5 t n R c c 3 c A 3 W C x c W F W i o F U 0 Q i X j Q x T A e h Q e x 8 Z / j 7 Y E B M X D Q N z M X / 9 C H B O P y N M V q 8 3 1 p T z s P r k b 6 L e w A E P T g I j E R 6 X z L A O q F h G a N M Y I S A D J a I d Z / h 1 x w L h h c c 6 k O l A 2 w s A J K 0 3 z j q 8 w s L a h b F o 8 a z j W T H 9 M O k 4 3 N U F j O h h s 2 u k D x G x 4 n L k y 0 r h o n 4 H r f H t f 3 w Q / P E e T g w c K p m 4 o X y K B N G O 7 3 Q w I m l f W F 0 C m N h Z t r h 5 4 x Z a h F l J H C e o L k / h M a l 9 j b V H t Q M Q l i c K x K Q 5 K Q H u M c X L 1 4 o U 4 e b u 8 k C m p N A B 1 U R v c b n c h m m i 4 O e 4 w b M g m V C T e W 3 3 3 5 l T O d S r c r 4 y w / 3 1 H Q l u E U w J p T E 3 3 2 y L J h b S + H F H j D s / + F v / / 2 v I a S B / g E d L k g w A h M k V s B I 7 F z B 3 I k i Y 9 I w 5 J 1 u T i q N G Y x Y m r M l E 0 t b s j w z q m F 0 n H 9 8 K p g Q q T Z q T D 7 M y J 3 m U r K A Z s G 0 o 8 q d 7 w w 3 S 5 G o / E 7 l / D P j 5 2 B K Q S z c E 3 / j + t D c o a j n k B L K l c u X 1 H S L R Q p z T 6 w l 3 8 F 1 U N W A 9 k A I W V o + G c C k p i 2 F 6 y c F U l d X 9 4 n Z n i o g S K w I I H 4 f N Z m Z H r d a A j A 4 Q Z g p I 6 z o B m Z 7 G t Y h f P 3 B k y G X z K + n h 3 Y C N s w v K s A R I H S Z E o C I F U h t I n 5 I J y J 3 E C F A M x m D U M 6 U B 3 Q w o S + A h A p + N E H C t R H J R + t z q Q A m J r Z + Y e G n F Q M W + G 5 y N y X G b K P / B x O G a C a B A g I G D x 8 8 1 q p 0 Q u u 0 8 a O R 4 r l e 3 o s J 1 2 b 8 L L S V 1 5 h H m I 4 w a z K A 5 G e M N M E L 6 i 1 p e 0 m V c I o G 7 h F G o Z u A c q 6 r 1 6 5 o N w L 0 h E a f m J i S V 4 b h d 1 o A C 2 s 2 n S O R T r D / 1 X f f / Z r A A P Y 6 k z r j k W x I 3 f 7 + f h 1 G E l 7 U y r + Z z i 2 z 0 A z g s M u G d 0 n W F y d U Q + E 3 4 d T j c / E z k 0 x x 2 J N h 7 8 P g m J W Y V t b 5 Y A Y k K c 5 8 p O + A I C m L e m a Y a H F h y T B M Q S h 0 7 n R J e V m p l t w Q j c O 3 C Z m m 8 U t T 1 o X P k X + D 8 G A o f C a I L Z H z h Y N z w 0 B o C A a R 4 h M i O P D N k r G m 8 Q L m 4 n s t z Z V p f F N S M Z j I 3 L N F I w j w N x P O t G u B t 0 E 8 1 6 9 f M 9 I j G J d k g x D R b p h v t L 1 b C w X 4 E V + K v I T T F i o 6 5 a + Y e 5 Z E B e R b q M R I B p B + J D + x 4 e / c u a v F t t j x B A X w d a J F E E M t D h P S 2 N C g I W 0 q K I g E n j 0 T a l F B I 1 m E H 3 6 P i Y D P k + R l 2 l J o f 6 R R F Q D 7 B Q x E U r r 1 w g U d Q v n + f a 9 G T x F Y h 4 n e D x / k 3 v 0 H u v Y I k / D 1 Y 3 f 2 x T T T T s C G X 4 H E r D D 2 N 4 D g Y w H v w 9 x D z b N g O 4 m N X 9 k A a 3 b N I f 6 g S w J b D n 3 A S C / 2 C I I B 0 C h I t B C 7 J Q 7 M J y K N T 5 4 + V / + h t f W c + k R d X d 0 a T e Q a I 8 F i w q H B I W 1 J I R G 6 0 8 Z P N r h / t P k X X 9 x U X 4 P K F C 1 s T Q K U Y Y 3 p e v 3 G N W W q 4 e H h Q 2 M q B M W p 5 m b 5 6 1 / + q + 1 X f g T + 9 U v j X 6 c j D D 2 H C i j 7 j W n 0 5 s 1 b d c J j A Q + P U P N M l O g Y W 0 1 S / J j j 2 p K L j V n S W F u m 5 8 8 w 3 7 e 6 H p D B 6 U 0 Z X n L L R K B E F 5 d J O B x 9 s w 5 Z 8 c X O Y E S S S H a + e 9 e j S V r s d t q 8 m Z 0 Q M j V O R / S d A L 7 f 2 z e d 0 t p 2 Q c 2 T g w L a D r 8 K Y d b d 3 S N r a 6 s R 1 z A R 0 F x J D R 8 9 U A R j C L A c N E i a c 1 / Q 1 k 5 B C 5 b T U D N Z 0 F o + 7 G 8 i R J g J s z O z G p j Y S 1 K z U G g Y E p t 0 v P L + S F q q I m / T M J F d s n I K p H c + V 5 b 8 b g l k N 8 p y M E / W g 5 n i y C q S L Z t H / J s 2 8 e l 0 H J t M r 9 h D t W B 7 u B c Q I c z E c f F i m 5 o 9 a A A e J G Y a w Y Z I 1 w W 4 9 s H B Q f E Z 7 U Z k M 9 W a a S e 4 R g p z q U 5 H U x E N R N P v 1 6 c C e m 5 z z 0 T Z 8 v N D t Z U H g Z A P 6 1 W z F h 8 5 0 r o D p h 8 d 1 8 m w e 0 F F B c S E u c O Y 3 r n 5 B T W h Y j H 9 + B z l O x 8 + D E Q 0 L T j F q t E 2 r 8 Z d 8 m I y X 7 K K a m X T U y 5 5 h e X i c n v M k S l u T 5 Y E j c m H G c D 7 O d j e s T O G j b R 4 g A Q g m l u a t M o 9 n B h 5 m N Y R C S H N n K 3 3 G e 0 9 k c B 3 4 n f F a h p b I I D D Z / m f a B y + p 7 l b u X w 5 t O 3 L o 0 d P 9 V 6 S B d Y C w m b O B Z 3 W q c h / 7 Q S a C V M T Y c b 6 R g I C c 2 4 t f T W U b X 1 7 m x A W g A d O a Q k / h x M Z m w D T f g y h s 9 P 2 r H E o O W a W j R 9 k e H J + c S n E E L z X v G / O / K 3 L S K E 7 f W 7 d R Q E V z 9 9 t d o d 5 0 L F F n n B Y m a C z G 2 D 8 q Z l F z e t E e 4 C 7 A Y G A l o v V h 6 G r l 8 0 T S K A S n c R P Y M 0 i g W u D 8 W A g f E 2 K X t G I + H o 4 6 s 8 7 X s j 9 e w / 1 9 S H j 6 9 D S Q T E s 0 5 n C A e P G y 7 y 8 n w A T u 6 h z z c w h p L w r 2 r U m A r 7 D O h / 3 S I S R B l S G 5 E Q D d N Q 9 d f C R x 4 O E / d t / + / e / N t y j Z f i L K j l n p b 6 + Q e x O l + Y I 8 G l 6 Z 0 K b X A 3 N O 2 R 0 0 S E T y 3 Y 9 R u a C M r l k p L a 7 T L w Z B T K + j A / k 1 A k 4 7 D D H 9 J v 9 Y M m c g + E c k V q j A 4 Z Q 3 n 6 Y l o X Z a f M g Q 5 X u 8 Y L I J m Y u o f J o 5 V Y W Y D w 2 X q b 9 g p A 0 w Y T Z O S r 0 P R + j o 5 Y Q w q 9 D U l P B P 2 e Y C X 8 C Q U X F B o T d Z H y 8 0 2 d O q Y m q E U Q j D I i 2 E v W j A g H t g i 8 L U 6 K 1 + J / 7 i 0 V o c J 1 o Q M Y s o 5 V o r e H z u f k F k m s 0 M k y A H 7 t z k E 0 k w D T R t D f R 0 1 D Q p 1 S L m 6 n t w y f c 7 R o / G F q a M u Z 8 O i P j / z x a 2 s p 0 G j P G a J / V x X G Z 7 u + Q u g v f i M O d o 1 p p L 7 P L k p 7 x m E 3 x g N 6 a i 1 V + 8 Z v r Y / o o 5 g K 5 r U A g a A h 6 V n I 8 G f L d x c 8 n H c U C p O o L o y l g E N p P d s v B T U 9 N y + M n T 1 U C Y + b C N L S t E P 6 G M a j n w 1 + x S r B C W + U U 6 y Y I 7 F z C F p q b R p K z T j C H Z Z 7 y X g 6 k / M T k p L x 5 / V b 3 b 6 I l h P 2 4 0 J 4 w P B X n m O W 7 E S z M g k B k M h V M w + Q l h 9 O h j P 2 g o 0 8 a K 0 K a H M 2 F O R j t f j k P C X G S x T A 8 A s N 6 v h 8 + U J v o k L q 6 G n 1 f r K k W N g Q g 6 r t N L m m L j H 9 8 u P T x F t d X j T T 0 r k p e Q a F k 2 A / W S Y 8 E C i p C 9 Y C R Q f U F D / p s 2 Y Y G P + I d 8 g E h k 6 t 6 + P C x t u U X k p z e f p 0 j 5 C t h G r o 0 c M D c D b a 3 h M g A k h 9 z j v f x M 1 F D c n P 8 T n u F 1 e s E 8 8 Q i c G A q q j o o d S L U D / H j m 1 J a h E a g 7 p C e J + 4 b c E 6 u E 6 a D + M n z / e Y 3 v 9 V K h Z b m Z n O d o d z b 6 J x P H r 7 3 y q W S O f F 5 1 1 V T o p F J F R B t 5 D w c l n a D K W k K J c D D 3 6 l h 5 D 7 / 5 l e / 1 H u 0 K u J j B Q G I B w P u P Y V z O u A T h o J 6 e E B I t + M A B n 2 g X V f 8 N s n 3 B O V C Z U C 3 t Y w H E D + z 9 I i I X b l y S b V V q J w K w p o 3 z G D T D P / i 4 r L R P u t y y 0 j 9 8 C Q x U p o 1 s 3 6 G K D k g u H g S 5 R Y 4 F 5 8 P D 7 D A r B T w U h Z F C w z j z 9 C u 9 D 2 h E S F 8 a y 4 I z a A 0 G V 6 + 3 C 6 V F e X K l P i i X Z M O 3 Y b G k b G p 5 i S D L 8 d G x 3 R Y K c z F u e g A Z i R Z q T H j N G K K d p u e 1 r a e 5 l P N c v b M m b h N a z Y E e H o C N J M F + 7 / 5 d / 9 d 2 z c U 2 5 L q O I B O D x i K T Z b 9 w Q w j B W 0 a a s 9 y x f f k I F w Y h r k Y V E w Q + X v 7 t k v / R h E s + / 3 S f g J R 8 1 7 a W y B g C 6 w X R M v B 3 / l b u E k X L 6 z z W V q D g 3 M S Q O G c a A 4 i g 3 R T U 3 F C S d S p 0 6 d 0 n j o + D K Y c 3 b 4 U 4 Z I O 4 T N o + v F l h 3 b V 5 r g z 9 F z c G y Y k 7 y O y O z U 5 9 X H q L T u n q I Y 0 3 z 0 + P q m a j r 1 y L c 0 c K z D P O 0 Z P D j O B T z X U M Q T s b 9 1 A e c 6 m t F U l V n W A 1 M b J z s j Y M v 7 L r H z 9 9 Z e q r Q C 1 f u z F i 8 / R 2 n o + b i m d L F B O 9 f j R E / k X v / i Z E j d M D r O F M y 8 a j k j k 0 6 f P 5 M s v b 2 m P F X j H z h f G U j x f H l A G A 7 w X r c p s E H a b x O R E q 3 J u / k b 0 k R F z + G + Y e f G A 8 P i z E 6 S Z L B w P 2 2 4 X W M 8 r 4 P c Z S b u o R I Y Z x 4 F m s X q Q C C K E / y 3 8 g H g w e 2 j R H x 2 d + B h p Q z s A P o e v R e t 3 I m Z c M s A 1 s n 8 T M + K J T p L C s L R W O L h m r p / k P A N 2 u H Z w F k Y y w i K 8 K 5 b 3 8 n k K o x E W M J + l h W A u N B Y N m d F K t 6 K B N M n T 4 Z P H T O D Y a y g L a y u L E h h / K v X l o b p C C N C a i A u x 8 F p I 8 g Z 1 i i p V C o T e n S 6 H N h r y N 8 y + 3 / 3 u n + U X v / i 5 V n 9 g e k G Q 5 I r M C e S 0 8 U 9 C Q z E P B w Q r H j 9 + J r a c C r l 9 5 Z T k Z E U P H J H z 6 u 8 f 1 D 2 E L U 2 r u U J z W B p q N y B o t D b S m J G 7 V T 2 E g 3 O T T n k 7 c X h r d N g 4 d h q K C v Z I B E H V x Z V L Z 9 R p x z / A q a Y D G X O F k V p 0 6 0 I Y O v L Z M B h T n J h Y i 4 + E E 0 9 H L 0 1 6 5 F W s C B v A J B o a H l G T B y f 9 M M H 3 + 1 w V W t 7 j N I o p v H y H p O l C W O c r 5 U a E v r l + C + p 3 p u i J 0 6 V N L W b n C W Y m c O w Y C l M n U i i 9 I M s m t R W F 6 q y z b Q t M w a x 0 z B 9 e g 5 l C O / d t a Y s 4 P h N z I c g / M f U I S U 5 + h r q + c L M O 0 4 d J Q t p W v v 3 a Y Y B w / O / v d W t Y / Z s b Z 9 T c Y w N p k u g v j O N / r 9 + j T A Z g I u 6 P T e s s w Z B K M A / i 4 Y B b k / k n 0 M r 7 B M e O o Z C y O w l 7 I + A X 2 9 q A v O t + p x N T m R v X 2 / d B z b N w g s J s I Q E 7 a b Q U J s 3 L j p d a P k Q Y H I l O o y O V 6 l Z Y H O Y L J T g 3 1 S S M x e x J B f A D O 1 5 2 i j 8 Q l L / + 9 q I U 5 I W q O t A 2 T G R l i 8 6 W 4 o A O n O S a e T 8 B F i Y m w X i J Y q + 7 R S t S Y v Z m 3 H n i G c n C s W M o o n C f P T x D 6 N Q P b u E k G C q A + P O N g 9 1 k t E 2 4 0 0 7 g g e S o z r g z 2 g g T C o k P E Q I 0 U 7 h 2 4 n W Y C Q 1 3 W M E I a v E o S b J t B e R f f n V e S g o / H x 9 W k h N U x q K p E 0 3 2 + t W b j / M V w 0 P 8 y Q Q m H j N D 0 J A / M d O P O F Y M R d 4 p G B a l s o A 5 1 l B f o 7 7 S + X P n N I 8 C w 1 A z B 3 N Z g L k I U M A k v c Z v c m 3 n Y 6 J p H l 4 n U E G E E N P v M E A y W U d H n 2 6 R 4 o L P h + e s G D M L 4 i Z 6 N z J v j v E Z 2 T L X f d q 8 3 w p G J B v I r Z f G z E z n q v F E c a x W h E 3 C I k l D H n B D c V A Z Z u c R C U T u u n v 6 P o 4 y j g Y i h G g H 5 k r s x 3 R K F N w r J m l o u O T n J i d B i c V 1 k U e D b v l L n 1 u 6 x g L y 4 L W 5 X u N D h g u S R E B o n s S x V e Y U D m r y 0 m F s c i p w b B g q i h J R h C J X s T 9 g C J O R Z y Q t y S 9 Z J t 9 O o M n 8 / g 3 J y U 5 s O M u + Y a 6 L f M 7 y V q E x T z 9 n 6 P v 9 b n k 3 9 W O S G X / R Z 6 5 3 a s 0 j z 0 b c 2 m q T K C i 5 Y j R c O B O z S k y x I m n 7 E y L j 2 K x M F J r X I E V t / o Z 4 4 h h U T w C C Y S Z U Q F A o G h 5 a t o A W Y z o T U p o N D 6 K Z h a m G M 2 N T y n I 2 z P 2 H p t 9 a m 9 g N j 8 / K 2 u q S r K 2 E j u X 5 a V l d n N X k r U t 8 0 l 7 t 1 2 1 l 9 g P a S h A 2 e p j f C Y m n y 4 T X V O H Y J 3 Z h p O t 1 / r h 3 f i D K R z k R L R Y M d g m P B k K 0 V H d T M M t 0 V E L u q X L u d w O M T r X D i m E k v v / 9 + / d q + g H v h k 2 G 5 9 A a 9 C y F r j 2 4 E R B H x o a 0 N u T J O W P O k i a g T C o R Y c B 3 M 4 K N N W C 8 w M J G v t G G J z v H F A u O N E N d q P B r b o P G x t 3 A x l 7 V + d G H n C B h 8 Y c g L M s X 4 r X u 7 m 4 l n L N n z 3 5 k K F o h B g c H 5 M N 2 l Q E j 0 p x O l + a + 6 A + L t / g 2 U X B 9 C 4 t L c u / u P c P 8 G 5 K b l y N B c x F W 4 e r 7 2 S y Z 3 N G s B 9 u U Z R u N u t K j 9 X w M H 0 V Y U P C b S J S S X B Z C x 5 5 V J o v u M 8 b s / I m h 9 s K n 1 e Z H D A x r i W V 2 2 5 q f z l 5 G k m 2 / E A Y I k 1 o + t g C F Q E n 0 s r c S 0 b O h o R E p L i 5 R A o X Z 6 P u h a b C n p 0 e u X L 4 c q o 4 w m o G d I Q Y N U 1 f k h r a v P A h 4 f Q H 5 0 8 N u K c h 2 y O X 2 i 9 K 4 H W i g 9 Z 6 K 8 K X N P P G L R 5 w u t x 6 M Q K 4 u N u + t s x u t W 6 I V H z Q p 0 j k M y M n h B 8 a T 6 G U K b c C e K 2 + H v O L O K T C f P 9 x K k e O A A y K P 1 A K d M b n y 6 a 3 A S O S Y k N R I W n Y W Y X c / 3 c / p 1 W t D a H 3 q i 1 B E a h G Z z + s V d k 6 n I D T 8 9 c Z i f B j m X B y M H 6 X X v m J 8 p d k Z H b i J V t U h O O b r F x c I o m D y f X o t b E a 9 t M 5 o 4 9 A k W V o z 6 C 4 m 5 4 b v x V j p c X P v r E U k n 3 E n W N M X Y 2 7 p X y m X o i p G s a V u q 6 F 0 Q l o w F O F j t k R h 4 2 M L a j I t L M g f f v 9 H Z R 7 6 h Z g u x J x t G i i J 7 l H 3 R z e u B Q i N y B 6 h 9 J 0 + U 7 Z 7 S x O o B w G u f W V p Q W w B B q t s y u P H T + T Z 8 x f y 7 M l z O X P 2 l G q a r a 0 M 1 Z j M P m T s d W 3 B h h R m B y U v 8 0 e T F E a k M q S 1 9 Y J 2 E L P x N O 0 f z H D H T 9 w N N A Y S z W O t f j L 1 Y s e R N v n i A f 4 N E a g c Q / i W n 0 M O Z 3 l l W S 4 Z p 5 q q A Z x 0 q h 6 s 2 j 7 M o v B 8 D Y E K x m 7 x 3 k + 6 c s 3 p i g y x E l E 8 K G C C 9 v Z 0 m + t f U Z O 0 p b l J h 8 I Q 7 q c t n d x U Y 9 G G Z J n 7 R V s 1 F o X 2 t t 1 5 i Z w H 4 U B C G 1 O Q + 2 L + O R 3 A a L H w + 7 T w d t w p P d M / l R M l g r T Q U B Z g K q b Q 0 v J N c E F L i Y w f M I l W 2 i Y s p D Z E R B X B z u Q n F R G R E r h a p X 3 A z M R U 3 t L K W j l 9 5 r R c u n R J m Y g g w + j Y m N F O Q Q 3 C 4 M 9 x W Q 2 F m + Y z o c 9 G A + Y r 9 4 w g w Q x k T g W + J N o w H A i P R V 9 a k c W B I u 1 W D r r q n b H L 6 8 F V Y y o 9 1 Y A E 1 A a R 7 g a 0 E 3 V w M N 1 h 1 e 2 F A w Z Y C B b J 5 O y q J l l p O 5 m c m l K z d W f H s C u O l A H 3 x + c Z D E r w h R Y X z F w L R F X J Z f 2 E x J B 2 D E V 5 E u H l 4 R m f b B V f V G l M p y 0 M R b I W i Q w B 4 e T j Y 8 F w / E y w g k g g A Y n 9 l u 0 k A z B U T k G 5 z K 8 G N b h C s + C 1 q 1 c k 3 v 2 p I g E t z C 4 j 1 D E + e f R U x 5 f p 2 p i / D c / b P + m z O o p A N t K 6 c h S R N j 5 U O L b Y N i f D K T Z X v p S V 5 I v H F t p l s e 9 D v 9 E + D h 2 D z K b T z N k r K i z Q T t j 3 P X 2 G + a 5 + H G x y 2 E A A T M 4 s y b u 3 L 2 R h Z t I I h R o N o i R D e 3 J u m A r f j I P h n Q i Z o D 1 L x l a y 1 H Q + y i A I A 1 N R X X / U k D Y t 8 N G w t b E m R f 4 u m R o f 0 R k T t L 9 j 9 i C h C U A g 7 S E m J g n h p B 8 F Z g J o 0 o f d K / L 0 w f f y r / / m t v Z A e T z J L 9 D l 3 t G A T 1 / 1 y q K t T g r L a w x V E E X c f s M R A H 1 e 3 j C t C T M d p e s L R 9 p 7 n 6 u r X h k 1 5 h 9 z 6 9 p a z + t A S 5 i H 5 C i 7 6 l G Z j V m 4 2 + b T h w W 3 y y F b N r e s B D w p Y S b A P S N I S u r b J d u Y m D D T U Z P 7 4 c w E j i o z g b R n q K z s b M k p O 6 3 N h 0 T K r A P J T P K W U D J O O i F 2 / C n r 4 O + H C c y y l l J j 2 g T 9 M j W / r l U c q Q L f F X R k i 9 P t U W I l 0 n e U Q J T 1 q P p M O 5 H 2 J h / t 8 T O j 3 W K f e y X 1 d V V G Y 0 X f 1 g V p T Y l O 0 F B U W 9 s F d d o P E 1 6 f X / 7 h d 2 8 k v 7 h c f n W z S l y O 1 O g O 5 n T c 6 w 9 p w K P G T E D T A + b W N 7 Z l H A z G Q X 3 l U b v c 9 P e h j M h d X Z 6 X / E C / N F R k b T N N 5 J 0 s y E O Z J d F u X v I 1 L S 0 t h 2 o G r q / 7 5 B / + 6 a X U 1 p T L N 5 d r j P + X m m u h 8 5 b W D H y V n 3 q d 9 o e 0 Z y h A I t Q m Q b l Z v y E 5 e 5 S k U X 7 E 3 r S E q b / 4 4 k b E S g L C 7 O H 1 c L w H s y n Z Q B j 0 D k 7 J g 1 e j c u r M O b l x O j N l C W Y 2 x Z t a / o m Z 9 o s T s Y K 6 + 3 y G Q 3 p m 9 g 4 5 o 7 n w s d g r i 2 T v T s B M b P L 9 7 N l z e f T o i U 5 Z s j Y X Y G e K S J 9 J F D B p Z U m O u A 3 D v n r 5 Q v r H k r f D 4 U 6 0 V f h 1 j 7 C j h F h a Z R A w 2 Q f U U h M L T p x I i s W 3 x y T M L y j Q b t 6 d w 1 l g G P b 0 Z e Q Y o 5 s p 3 3 n + / I U W n T J P H O Z K J u h l + u 5 G o 2 R m Z 8 l Q f 5 8 m Y E E g y T E T F C x 1 k E c J 4 c X O 0 Z D r C e o G 6 U c F J 4 q h 6 H J l 4 6 + 9 g A l 3 / v x Z G T C M Q 1 U 6 v h V R Q J i F p D C m G G H 2 h o Y G D c G z x c 2 1 6 1 e 1 w i K Z G s p C U b 5 H 2 s 4 2 S v / w p K y u + d Q R 7 5 x 0 6 U w 8 y 1 F P B m I R N k c N + H y x 9 M w d F E 4 U Q 7 E L 4 t D 8 3 o 4 9 Z h + 5 m e q q S t U + D x 4 + k g c P H k t H x 0 s 1 9 9 h I j e Q w A Q u Y i O 1 w r H I l i k 6 T A Z i W T l 1 M z D X D z F X 5 Q d l y 5 k n P 0 I x s G K Z t N S a a e Z f u Y U y r R T J g b V i X A n f w x O B E B C X C g c 1 9 q 9 E X 0 1 A X 8 l F o J n w Z m I z / Q 0 d o B / n w Q A S m I W 0 R h N z P n T u z r x I h m I k 9 m 2 i x W D T / r 6 1 7 D a M u y / h q l r j t A f n 2 x l k p K S 5 W R p 7 z O m R o z q n b p l q j m B M F W 9 6 M L d m P Z O j 8 u O D E M R T 5 i 9 s N h q G c y b 1 t E s F s 1 E a f E h U Y k c L y s Q I t 9 / B l n 3 h 9 m 3 K j t U a Z l V 4 u K s G 7 B u d l f b J L s j w u a W l h r 9 w i N V H R m P s F r f 6 9 M z + 1 u e 8 H J 4 q h a H N g 5 F h j c f K r I P C d 2 L K T 6 g s q 1 h M F / t r T j k 7 p G Q / I X 3 1 5 X m r K P h 2 9 D H M R C J m Z n Z H R 0 X F Z X V 6 W q u o q 3 V m R 8 i S K X h N l Z q r M r Q T v Q Y J i 1 6 N e 4 R 4 r T p Q P F d j M M J p p + 5 c k A z P N b b Q G U T g r E p c Y M s Q b 2 J T i g h w p L / o 8 v 4 U m w t S r r a m R y + 2 X 5 O K l N g 2 c / P a 3 v 5 M / / f F 7 9 f e 6 j O n J 9 c S L Z d / h E H U 6 m Z g n i q G g M c y a V D x A f K b K i k o d 3 c y 8 h k Q I G q B l 2 s 7 U i X N 9 S I f G R A N a i L 1 v 2 R T g 3 L l z u k F 1 t j E L R 5 d c M r q S q z t j x A v 2 K G Y f X k W C 1 w 8 Y G B O O v Q o 8 C B Y d p d D 3 f n C i G A o w k z t Z U b F w o E n o L a K K n Y a 9 / R X X G k 2 a l R l T 2 Z P 1 v W 0 X W 2 V h f l 5 u X m y S r e w a u f / o x f Y 7 4 k O B J y C b v i X x r 8 4 m f A 9 Y A u H Y a 3 8 O / n o U e 5 s S w Y l j K A T v 2 8 n U D C B B a z A M Z X 4 u V G U B Q b L b o N U Z b G E v 7 b W x E T A s F T u B w V T M z C M 4 4 Z R 1 8 b j s s r A W n 4 r i m v w + r 2 Q F x s Q + + 1 Q W 5 2 c k u J m c H U d 8 R 7 x h M Z l I y 4 7 d 3 U C U j 8 d b U 5 D 8 K U Y w 0 M j w i P o 0 + F H D w 6 P y r u u d B i s 2 D X G y P x V h e A 6 0 T y Q N B G E z S 3 A r G J T K y o q Y t B T f y z z B r M w s q T C f C d o z p b a q S v K N + Q a z W Q w c 7 o 8 R 3 O A 6 + B u 5 L u b 1 9 b 7 v 0 / 2 E G + q q x Z v Z K E 7 3 4 Y 8 C O G 4 4 c W F z C 9 8 0 + 5 L e Y w N h M w u c 3 d N J C q 8 a r Y T W m p 6 e l g 8 f B i Q n N 1 u 2 N o O 6 L 9 W 3 3 3 6 t U 4 g A g y h D o f F c P U d H x y v z c 7 b u d x X O B N H A Z / r 7 B 5 Q R a Z Y c X r D L / W f v p M w + L h f b L h j t u K 6 t / 5 w f R u e a Y C a u i U 3 n 1 r Z 3 a W S 8 W n 1 D v b m u X P m h P + u n f F Q C O J E M B Y 1 + 2 + z 9 W B m Q T E C w L C i t 9 m p G m d + f P e v Q s W D V 1 d X 6 3 a 9 e v d H G R q u 5 k Y m u b K 3 z 5 e 1 b k m n e 9 5 T d 1 + t q 9 Y C h q G x H U 0 V j r p C G e q c R Q D Y 3 6 P i w I n d / u C u V B S L 5 W U 4 1 Q 2 1 2 m 6 y u r C r j U t X B m S o N 0 + v f D I O R q F a T 0 e m U z a 0 M u d P r S Y l Z D B B k f A f 9 T O m G E 8 d Q 0 G S O i x 0 7 f E k 3 + S K B n B E 7 z J e U F k t j Q 4 M y G S Y h c 9 X R T P h W a A 4 i d u S g G O 6 P / 0 W J E 3 W C z B d c W l q U 2 t r a j x p t J 2 A o k s p + v 0 / O n L 8 o v 3 s 8 J t 6 V e f n u 1 i n D U K E K D 9 7 D 9 j x E E W F i X o N 5 L J M S p g r H n T 5 P 0 g t w A W v O V x l D 1 K x F R k L R y K O M E x W U I L G b 7 Q x K e e 7 G g T B T C F u G a G 3 i 3 i Z i t A j j k S m + Z b / f L 7 + 8 J e 3 t F z U Z j I Z 4 / r x D T c a W l i Z 5 Y j Q V 2 q 2 r q 2 f X o l u v 1 2 e I M y h 9 R s v 5 1 g n Z B 2 X T 5 p H i P J d q I 8 4 L M + K T 0 Y X M z 2 g m G A p G 2 s l M I N 7 1 c c d h P v N e W j P S j Z n A i W E o 6 K M o K y i 5 n i 2 p z k / N k 8 R X w V + y D h i D A Z X 4 V R B 1 u M l G R Q O E j X b i f + a p M 4 P 8 5 z / / V p l v a m p G b l y / a h j v j O 4 h H A 2 Y g 9 T 8 s S v H d 9 / 9 X H K y j W l Z m i 3 r S 9 M y t 5 x Y 5 T s x j A J P f O o p 1 k g e f l l V 3 q Z c r g 4 c 2 N Z A B 4 k T w 1 B E v H J c Q b l Q E f g s 8 Z g M Y M o R K W O X i 6 7 O d 3 r 0 G b O N j d t o W M R 3 2 Q u Y Y j B Y y 6 l m j b w x y 9 z n C + j E p t 2 A n 1 Z U X K R M i U l X k J t l B E h Q f A F 2 D Y n / X u H 7 V J J 6 p m E k E r k t J R s q 6 N I J J 0 h D b U l 9 U Q q c g j B g a l H E 2 n 6 5 X a 7 f u C Y 3 v 7 i h W 4 / e v H l d S k t L P 9 F Q u w E G J L h A G H t 6 e k r r A 6 O F z / H D h o d H p L i o S E 0 4 k J 9 l f K a N g H S / f b 3 n L h v R U G i 0 e b L B 7 Z f m s M V p 6 D n w c w R r 8 1 j j R D B U r n a i x p M q T R w k c q k 4 x 3 f B r L O O e K r B 8 W m o I i e 0 f u P G d Z 0 l G D 0 g E S J 8 g h c k k E F Z g V v q z 9 / W T e K 6 u 9 9 v D 5 + J D 5 X G L E s m s o 1 1 U J 2 / I a 3 G Q r D A 8 6 j I T a 2 Q O 2 i c C I a i 6 L P J m B f H C e S N Y C I Y k 8 M K H O A z Y Q 4 y v 4 J W f A b + w z D s h 9 t p z E y Y a m 5 u V o q y t 4 z / d U G G x + d l b G x s 1 6 B G J I w v 7 p 1 Q j g e M A m O X E P 4 P B + Z 3 j I r 7 W O B E M B Q R K 0 L l B 4 P U U A d + E i O T R 0 d H t Y v 4 4 Y N H O p 0 J T U Y L P m Y l 5 h 1 z L e g s 3 p h 5 I 5 f q M u T a 1 T b p 7 f 2 g 7 f v x + F M 1 B Z 8 T / 3 5 w y g i 0 S L u E 0 B S Z L o W x I O 0 Z C m b K 8 2 y K I w W B i I M C G o i 9 c u / f f y h d X d 1 S V V U p N 2 5 e k 6 t X r 2 q 4 n a 1 p 8 o z f R R i + v f 2 S h u G 9 a y v K Q G X F + d q y j 6 8 V P v p s L 8 B 7 y a i U Y P 3 R Q k T 0 I o X i a w 3 j B t O k M B a k P U O 5 j V T M M z 7 U w T 2 y 5 D E u D E F 0 k I O y o t O n T 8 s X t 2 5 r B Q W a i W S w Z Q r a j N 3 E a z B P S B G F r o O E 7 v r 6 m v 4 W K d 8 U D X T u x q H Q I o J K l D O l A W m v 3 t D n s B M w r C 1 j S y p 3 2 c H / u C G t G c q S j m z n e V C I N Z K 3 F / C T y F + 9 e v 1 G K y 3 Q M J 2 9 Y / J s 2 C 5 / 7 L b J 9 7 0 u u d P n l g c D o R 0 b L e L H N J y Z m Z H C j 1 G / D G X I 7 K y s 0 B t i A I q M 2 R L 7 Q Y 1 h k q + b f J q u w E K I h I c D b l n x 2 W I a F 3 Z c k N Y M B Z H R W k 0 y 9 z g B r c J M Q O r z 6 M 5 t b G x U 0 2 5 z f U 5 W h + 7 J 8 u h r q X O P S l P B i r R X + a X a m E 0 W H / N Z A h Y l x U W q 4 d g X S + e 5 x 8 j o r F k n 4 8 k S M M O o 0 S v L C c q p 0 g 1 t V C Q Y x K y / a G f i q b y d d O g o 6 F h R f s S j g m n f v s F U U e z 0 g 4 g k o V V G R 0 a 1 x I d Q e S L a C i Z Y X V u X N 5 0 9 U l 1 Z q Z t V k 5 f C v M N 3 q q o s k x x H Q P r 7 e s S / M i d O x 4 / p A E L z m H U + n 1 c r y Q s L C + S 1 0 X D n z p + V o s I i T R z v B S r V C b f H C r Y P P W 0 Y i B 3 y z 5 Z v a L g d Z o K R 9 h q E E 9 z K k I k 4 N e G q / 2 j r g L T W U C D L G V S p i 0 N O F A z T y e o D S i Z g H v q d 6 u r r t F q c 8 H U 8 Q Q A w t + S T t 3 1 T 8 n / / / F b 6 p 4 N i y 6 l Q J r H O T f C h r L R U m p o a N T e V l 5 + n o 8 v u / n B P Q + P c E w n g m p q Q j / W H P / z J M J F T y s v K V N P t h c l l m 4 4 I i A f o n y p j 3 i G 0 0 F D x y J C D E H I W D u q r 0 r r a P B D w i y M w L + d K a F s I a E X B u n d d G / F a W 8 + r F o k H S P i 9 G v 6 o H q c V g z Z 4 a 1 d E G A J T j P + j t W E Q y e t 4 3 S M 9 I 6 t S V 1 c j Z x u K p a I o M + J 7 L e A b U c 3 e 0 9 N t G C 5 X z U L r / a E Q + n M N Z v z y l 3 8 V P T F s e H 4 1 Y J O Z F Z t 8 m I 1 / h F i h 0 U Z X a v 1 x E 6 x 3 I 0 N e j b p k 6 Y A G w x A U Y d u e V C O t G c p L 5 f V i r 9 T k 0 m D n 1 D o 5 m G h m d l b G R k f F b j M E F O M a 8 7 n m l i Z j O h W q 1 o j G W G g J a v r Y s Z 1 6 v r a 2 V r E 7 7 D J r C J t z E I X D f K N Y 1 q q e g N m 6 + i b k Q 2 + 3 3 L p 5 R Y o K c v d k X A t o w Z 7 u H m W s C 0 Z I W O f k d U s b o 6 1 2 m n s o a C J 5 4 8 b k S n R P X Y a G X j P M x H z x e M H 4 5 C d D e 5 u g x w 1 p 3 w 9 V n u 1 V 2 x 6 S w b / g Q B t A b P E A b U D h K 1 O G 8 E 0 o R A 0 G Q w 4 y W o F q B h K v L p d b h g a H Z M Q w L I z i M a 8 3 G D O Q L t 3 p 6 R l t k Y e Z G O Z C U x + t H T 7 / h r x 4 9 U 5 + 8 b N b U l 5 e F j M z A R i Y a o n F x S V l X q 4 j H P x 9 p 5 Z 7 N e a U 2 T X 7 v h v 8 S M p e q / U l t P v F z I p d X p j r S D e k P U O R U L x u p O h + K 8 x h K H a L h x E p 4 6 F V w 2 v M R 3 q R l s x r 3 n W v Y V Z K c A 0 R G + 0 A 0 8 A Y 7 O F r M / 8 P D w 0 r A 5 U Y H + j N 6 7 f 6 O v k h J h Y t L H u l r K R Q m h r r Y w o c h A N N x J Y 6 X J 9 q w z 2 Y k d n u 7 2 e c q q H 2 C 9 I S N + p 8 C e 3 a 0 W 9 8 t b 4 0 n F J 7 I j p 2 G 4 o 2 t F V g v 4 B 4 k f j W w e 9 o u z t 3 f l B T s L C o U B n J Y 0 w 6 e p p 4 z 9 2 7 9 1 W b X b z Y q i Y n x a x v 3 r w 1 5 p 9 L m p u b 9 f / N 4 J Y 4 j K a y q s X j g Z q L X e 8 0 N H 7 l S v u u 5 8 B P e j 3 B 9 2 2 / s E / A U J e r / Q l V p j 8 d N v 6 T M f v S b W 5 F 2 k f 5 w N C 8 Q x / e f o G 5 i A b A T 4 F w 8 Y n 4 f W N j U x q b G n S m e W N j g 1 R V V q q v R E D i q 6 9 u y / X r V 7 V L F 2 Y j 2 n b 6 d I s G C z A R O U + m x 5 0 Q M w G C I D Q X l p W X f v S f I m F x P U N 3 K U w W M w G Y g T B 7 v K C 1 n v x g u j E T O B E M x Y P r n k r N x F i A j 8 K O H D A X T G f 5 L D A J f V B o K F 6 3 w O / N z U 0 6 N w I N t x + g o T g H l R A 7 f S U L C J M n w + 6 U 3 P / O o Z a x Y G z J c S A R t 8 P A i W A o Q F S J E p 1 U A M 8 J 0 y 1 W w H h F x j y E G W i T Z 7 c N z M N E A N P m 5 T E e L P D Z O f h 1 0 P h M j 1 M Y T W N d 4 9 V 6 7 6 f T z 3 e y c G I Y C u A I H x X J S F 7 o 0 q U 2 m Z 6 a k s 7 O z o Q S w Q C z k 8 h j / 8 C g 1 v F Z Y O u b x 0 N u Q 7 y p j a T B w i t x 5 J J S P X K Z O e q R C n E P C i e K o T B P 8 K e O A v B 3 m E D U 2 h Y K V p C E x a e K l 6 k w 9 4 g + F h b k f R L h m 1 9 j F 4 / t X 1 I I t O D U S u y a f 8 m b W o Y y S v 9 Q h e a J Y i g w s X x 0 I k v 4 V T A T I X T M t k c P H 6 u m i t X 8 I 1 R O k y G m Y 3 1 9 / S d B i T z P l r n P 1 B M W O 8 f H E 0 G N Z U v W / e C w H + 2 J Y i h 8 d k g s 2 R I s R P + J n 5 P o 3 4 U L 5 1 U 7 k e e K l a G o j p i c n N 5 O E u d s v x o C B a q N x a l V U W y U 1 l 4 d 0 H W N B V g I y d p g m p B 9 c p 9 i M i D y / w E u A g C S c 3 S + B 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 G u i d = " e 0 e a c 5 5 0 - e 2 2 8 - 4 5 c d - 9 8 7 f - b 9 f b 7 7 a 4 0 6 9 0 "   R e v = " 1 "   R e v G u i d = " 4 5 6 c 1 1 7 0 - 0 1 0 7 - 4 1 3 8 - a 9 0 5 - 9 8 6 7 9 a 5 c 8 0 e 4 " 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BBED05-6F1C-4CAF-BAF2-8E203107AB59}">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50EFD5AE-5A7A-426C-920D-7A4CD4ECDAD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backup</vt:lpstr>
      <vt:lpstr>Data</vt:lpstr>
      <vt:lpstr>worksheet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Frax</cp:lastModifiedBy>
  <dcterms:created xsi:type="dcterms:W3CDTF">2024-04-01T06:54:26Z</dcterms:created>
  <dcterms:modified xsi:type="dcterms:W3CDTF">2024-08-17T18:40:35Z</dcterms:modified>
</cp:coreProperties>
</file>