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0815" activeTab="4"/>
  </bookViews>
  <sheets>
    <sheet name="Introduction" sheetId="6" r:id="rId1"/>
    <sheet name="INFO" sheetId="1" r:id="rId2"/>
    <sheet name="KEL" sheetId="2" r:id="rId3"/>
    <sheet name="LPL" sheetId="4" r:id="rId4"/>
    <sheet name="EPL" sheetId="5" r:id="rId5"/>
    <sheet name="RESULT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<sst xmlns="http://schemas.openxmlformats.org/spreadsheetml/2006/main" count="95" uniqueCount="42">
  <si>
    <t>Government College University Lahore</t>
  </si>
  <si>
    <t>Name :Muhammad Furqan</t>
  </si>
  <si>
    <t>Roll no: 1859-BS-BAF-21</t>
  </si>
  <si>
    <t xml:space="preserve">Topic: Event Study Report </t>
  </si>
  <si>
    <t xml:space="preserve">Submitted to : DR Naveed Ul Hassan </t>
  </si>
  <si>
    <t>DATE</t>
  </si>
  <si>
    <t>SIGN</t>
  </si>
  <si>
    <t>NAME</t>
  </si>
  <si>
    <t>SECTOR</t>
  </si>
  <si>
    <t>KEL</t>
  </si>
  <si>
    <t>KOHINOOR ENERGY</t>
  </si>
  <si>
    <t>Energy sector</t>
  </si>
  <si>
    <t>LPL</t>
  </si>
  <si>
    <t>LALPIR POWERGEN LTD</t>
  </si>
  <si>
    <t>EPL</t>
  </si>
  <si>
    <t>ENGRO POWERGEN QADIRPUR</t>
  </si>
  <si>
    <t>Kohinoor Energy</t>
  </si>
  <si>
    <t>KSE 100</t>
  </si>
  <si>
    <t>SERIES</t>
  </si>
  <si>
    <t>OPEN</t>
  </si>
  <si>
    <t>CLOSE</t>
  </si>
  <si>
    <t>RETURN</t>
  </si>
  <si>
    <t>SLOPE (beta)</t>
  </si>
  <si>
    <t>INTERCEPT (alpha)</t>
  </si>
  <si>
    <t>Event Time</t>
  </si>
  <si>
    <t>Expected Return</t>
  </si>
  <si>
    <t>Abnormal Return</t>
  </si>
  <si>
    <t>Lalpir power Ltd</t>
  </si>
  <si>
    <t>ENGRO POWERGEN LIMITED</t>
  </si>
  <si>
    <t>ABNORMAL RETURNS (AR)</t>
  </si>
  <si>
    <t>Average</t>
  </si>
  <si>
    <t>Abnormal Returns</t>
  </si>
  <si>
    <t>T- Stats</t>
  </si>
  <si>
    <t>Cumulative Abnormal Returns (CARs)</t>
  </si>
  <si>
    <t>AVERAGE</t>
  </si>
  <si>
    <t>CARs</t>
  </si>
  <si>
    <t>CAR</t>
  </si>
  <si>
    <t>T - Stats</t>
  </si>
  <si>
    <t>(-10,-1)</t>
  </si>
  <si>
    <t>(0,1)</t>
  </si>
  <si>
    <t>(2,10)</t>
  </si>
  <si>
    <t>(-10,10)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</si>
</sst>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00"/>
    <numFmt numFmtId="179" formatCode="#,##0.000000000"/>
    <numFmt numFmtId="180" formatCode="0.000000000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0000"/>
      <name val="Arial"/>
      <charset val="134"/>
    </font>
    <font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5" fontId="0" fillId="2" borderId="0" xfId="0" applyNumberFormat="1" applyFill="1"/>
    <xf numFmtId="0" fontId="0" fillId="0" borderId="0" xfId="0" applyFill="1"/>
    <xf numFmtId="58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4" fontId="1" fillId="0" borderId="1" xfId="0" applyNumberFormat="1" applyFont="1" applyBorder="1" applyAlignment="1">
      <alignment horizontal="right" vertical="top" wrapText="1"/>
    </xf>
    <xf numFmtId="0" fontId="0" fillId="0" borderId="0" xfId="0" applyAlignment="1"/>
    <xf numFmtId="4" fontId="0" fillId="0" borderId="0" xfId="0" applyNumberFormat="1" applyFont="1" applyFill="1" applyAlignment="1">
      <alignment vertical="center"/>
    </xf>
    <xf numFmtId="178" fontId="0" fillId="0" borderId="0" xfId="0" applyNumberFormat="1"/>
    <xf numFmtId="3" fontId="0" fillId="0" borderId="0" xfId="0" applyNumberFormat="1"/>
    <xf numFmtId="4" fontId="0" fillId="0" borderId="0" xfId="0" applyNumberFormat="1"/>
    <xf numFmtId="179" fontId="0" fillId="0" borderId="0" xfId="0" applyNumberFormat="1"/>
    <xf numFmtId="4" fontId="1" fillId="0" borderId="1" xfId="0" applyNumberFormat="1" applyFont="1" applyFill="1" applyBorder="1" applyAlignment="1">
      <alignment horizontal="right" vertical="top" wrapText="1"/>
    </xf>
    <xf numFmtId="0" fontId="0" fillId="5" borderId="0" xfId="0" applyFill="1"/>
    <xf numFmtId="58" fontId="0" fillId="5" borderId="0" xfId="0" applyNumberFormat="1" applyFont="1" applyFill="1" applyAlignment="1">
      <alignment vertical="center"/>
    </xf>
    <xf numFmtId="0" fontId="0" fillId="5" borderId="0" xfId="0" applyFont="1" applyFill="1" applyAlignment="1">
      <alignment vertical="center"/>
    </xf>
    <xf numFmtId="4" fontId="1" fillId="5" borderId="1" xfId="0" applyNumberFormat="1" applyFont="1" applyFill="1" applyBorder="1" applyAlignment="1">
      <alignment horizontal="right" vertical="top" wrapText="1"/>
    </xf>
    <xf numFmtId="4" fontId="0" fillId="5" borderId="0" xfId="0" applyNumberFormat="1" applyFont="1" applyFill="1" applyAlignment="1">
      <alignment vertical="center"/>
    </xf>
    <xf numFmtId="178" fontId="0" fillId="5" borderId="0" xfId="0" applyNumberFormat="1" applyFill="1"/>
    <xf numFmtId="3" fontId="0" fillId="0" borderId="0" xfId="0" applyNumberFormat="1" applyFill="1"/>
    <xf numFmtId="15" fontId="0" fillId="6" borderId="0" xfId="0" applyNumberFormat="1" applyFill="1"/>
    <xf numFmtId="0" fontId="0" fillId="6" borderId="0" xfId="0" applyFill="1"/>
    <xf numFmtId="0" fontId="1" fillId="0" borderId="1" xfId="0" applyFont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3" fontId="1" fillId="4" borderId="1" xfId="0" applyNumberFormat="1" applyFont="1" applyFill="1" applyBorder="1" applyAlignment="1">
      <alignment horizontal="right" vertical="top" wrapText="1"/>
    </xf>
    <xf numFmtId="4" fontId="0" fillId="5" borderId="0" xfId="0" applyNumberFormat="1" applyFill="1"/>
    <xf numFmtId="0" fontId="2" fillId="7" borderId="0" xfId="0" applyFont="1" applyFill="1" applyAlignment="1">
      <alignment horizontal="left" vertical="center"/>
    </xf>
    <xf numFmtId="58" fontId="0" fillId="0" borderId="0" xfId="0" applyNumberFormat="1"/>
    <xf numFmtId="15" fontId="0" fillId="8" borderId="0" xfId="0" applyNumberFormat="1" applyFill="1"/>
    <xf numFmtId="0" fontId="0" fillId="8" borderId="0" xfId="0" applyFill="1" applyAlignment="1">
      <alignment horizontal="center"/>
    </xf>
    <xf numFmtId="180" fontId="1" fillId="5" borderId="1" xfId="0" applyNumberFormat="1" applyFont="1" applyFill="1" applyBorder="1" applyAlignment="1">
      <alignment horizontal="right" vertical="top" wrapText="1"/>
    </xf>
    <xf numFmtId="0" fontId="0" fillId="9" borderId="0" xfId="0" applyFill="1"/>
    <xf numFmtId="15" fontId="0" fillId="0" borderId="0" xfId="0" applyNumberFormat="1"/>
    <xf numFmtId="0" fontId="3" fillId="10" borderId="0" xfId="0" applyFont="1" applyFill="1" applyAlignment="1">
      <alignment horizontal="center"/>
    </xf>
    <xf numFmtId="0" fontId="0" fillId="10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11"/>
  <sheetViews>
    <sheetView workbookViewId="0">
      <selection activeCell="Q5" sqref="Q5"/>
    </sheetView>
  </sheetViews>
  <sheetFormatPr defaultColWidth="9" defaultRowHeight="15"/>
  <sheetData>
    <row r="7" ht="33.75" spans="4:14">
      <c r="D7" s="38" t="s">
        <v>0</v>
      </c>
      <c r="E7" s="38"/>
      <c r="F7" s="38"/>
      <c r="G7" s="38"/>
      <c r="H7" s="38"/>
      <c r="I7" s="38"/>
      <c r="J7" s="38"/>
      <c r="K7" s="38"/>
      <c r="L7" s="38"/>
      <c r="M7" s="38"/>
      <c r="N7" s="39"/>
    </row>
    <row r="8" ht="33.75" spans="4:14">
      <c r="D8" s="38" t="s">
        <v>1</v>
      </c>
      <c r="E8" s="38"/>
      <c r="F8" s="38"/>
      <c r="G8" s="38"/>
      <c r="H8" s="38"/>
      <c r="I8" s="38"/>
      <c r="J8" s="38"/>
      <c r="K8" s="38"/>
      <c r="L8" s="38"/>
      <c r="M8" s="38"/>
      <c r="N8" s="38"/>
    </row>
    <row r="9" ht="33.75" spans="4:14">
      <c r="D9" s="38" t="s">
        <v>2</v>
      </c>
      <c r="E9" s="38"/>
      <c r="F9" s="38"/>
      <c r="G9" s="38"/>
      <c r="H9" s="38"/>
      <c r="I9" s="38"/>
      <c r="J9" s="38"/>
      <c r="K9" s="38"/>
      <c r="L9" s="38"/>
      <c r="M9" s="38"/>
      <c r="N9" s="38"/>
    </row>
    <row r="10" ht="33.75" spans="4:14">
      <c r="D10" s="38" t="s">
        <v>3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11" ht="33.75" spans="4:14">
      <c r="D11" s="38" t="s">
        <v>4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</row>
  </sheetData>
  <mergeCells count="5">
    <mergeCell ref="D7:M7"/>
    <mergeCell ref="D8:N8"/>
    <mergeCell ref="D9:N9"/>
    <mergeCell ref="D10:N10"/>
    <mergeCell ref="D11:N1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5" sqref="A5"/>
    </sheetView>
  </sheetViews>
  <sheetFormatPr defaultColWidth="9" defaultRowHeight="15" outlineLevelRow="3" outlineLevelCol="3"/>
  <cols>
    <col min="1" max="1" width="10.1428571428571" customWidth="1"/>
    <col min="3" max="3" width="28.5714285714286" customWidth="1"/>
    <col min="4" max="4" width="19.8571428571429" customWidth="1"/>
  </cols>
  <sheetData>
    <row r="1" spans="1:4">
      <c r="A1" s="36" t="s">
        <v>5</v>
      </c>
      <c r="B1" s="36" t="s">
        <v>6</v>
      </c>
      <c r="C1" s="36" t="s">
        <v>7</v>
      </c>
      <c r="D1" s="36" t="s">
        <v>8</v>
      </c>
    </row>
    <row r="2" spans="1:4">
      <c r="A2" s="37">
        <v>45588</v>
      </c>
      <c r="B2" t="s">
        <v>9</v>
      </c>
      <c r="C2" t="s">
        <v>10</v>
      </c>
      <c r="D2" t="s">
        <v>11</v>
      </c>
    </row>
    <row r="3" spans="1:4">
      <c r="A3" s="37">
        <v>45587</v>
      </c>
      <c r="B3" t="s">
        <v>12</v>
      </c>
      <c r="C3" t="s">
        <v>13</v>
      </c>
      <c r="D3" t="s">
        <v>11</v>
      </c>
    </row>
    <row r="4" spans="1:4">
      <c r="A4" s="37">
        <v>45579</v>
      </c>
      <c r="B4" t="s">
        <v>14</v>
      </c>
      <c r="C4" t="s">
        <v>15</v>
      </c>
      <c r="D4" t="s">
        <v>11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0"/>
  <sheetViews>
    <sheetView workbookViewId="0">
      <selection activeCell="A2" sqref="A2"/>
    </sheetView>
  </sheetViews>
  <sheetFormatPr defaultColWidth="9" defaultRowHeight="15"/>
  <cols>
    <col min="1" max="1" width="12.2857142857143" customWidth="1"/>
    <col min="2" max="2" width="10.8571428571429" customWidth="1"/>
    <col min="3" max="3" width="8.57142857142857" customWidth="1"/>
    <col min="5" max="5" width="13.4285714285714" customWidth="1"/>
    <col min="6" max="6" width="5" customWidth="1"/>
    <col min="7" max="7" width="4.57142857142857" customWidth="1"/>
    <col min="8" max="8" width="10.8571428571429" customWidth="1"/>
    <col min="9" max="9" width="9.71428571428571"/>
    <col min="12" max="12" width="4.42857142857143" customWidth="1"/>
    <col min="13" max="13" width="3.85714285714286" customWidth="1"/>
    <col min="14" max="14" width="10.5714285714286" customWidth="1"/>
    <col min="15" max="15" width="14.8571428571429" customWidth="1"/>
    <col min="16" max="16" width="15.5714285714286" customWidth="1"/>
  </cols>
  <sheetData>
    <row r="1" spans="1:2">
      <c r="A1" s="33">
        <v>45588</v>
      </c>
      <c r="B1" s="34" t="s">
        <v>9</v>
      </c>
    </row>
    <row r="3" spans="1:12">
      <c r="A3" s="1" t="s">
        <v>16</v>
      </c>
      <c r="B3" s="1"/>
      <c r="C3" s="1"/>
      <c r="D3" s="1"/>
      <c r="E3" s="1"/>
      <c r="H3" s="1" t="s">
        <v>17</v>
      </c>
      <c r="I3" s="1"/>
      <c r="J3" s="1"/>
      <c r="K3" s="1"/>
      <c r="L3" s="10"/>
    </row>
    <row r="4" spans="1:11">
      <c r="A4" s="3" t="s">
        <v>18</v>
      </c>
      <c r="B4" s="3" t="s">
        <v>5</v>
      </c>
      <c r="C4" s="3" t="s">
        <v>19</v>
      </c>
      <c r="D4" s="3" t="s">
        <v>20</v>
      </c>
      <c r="E4" s="3" t="s">
        <v>21</v>
      </c>
      <c r="G4" s="6"/>
      <c r="H4" s="3" t="s">
        <v>5</v>
      </c>
      <c r="I4" s="3" t="s">
        <v>19</v>
      </c>
      <c r="J4" s="3" t="s">
        <v>20</v>
      </c>
      <c r="K4" s="3" t="s">
        <v>21</v>
      </c>
    </row>
    <row r="5" ht="15.75" spans="1:16">
      <c r="A5">
        <v>-120</v>
      </c>
      <c r="B5" s="7">
        <v>45407</v>
      </c>
      <c r="C5" s="8">
        <v>40.5</v>
      </c>
      <c r="D5" s="8">
        <v>43.06</v>
      </c>
      <c r="E5" s="26">
        <f t="shared" ref="E5:E36" si="0">(D5-C5)/C5</f>
        <v>0.0632098765432099</v>
      </c>
      <c r="G5" s="27"/>
      <c r="H5" s="7">
        <v>45407</v>
      </c>
      <c r="I5" s="11">
        <v>72254.38</v>
      </c>
      <c r="J5" s="11">
        <v>71971.4</v>
      </c>
      <c r="K5">
        <f>(J5-I5)/I5</f>
        <v>-0.00391644077494002</v>
      </c>
      <c r="N5" t="s">
        <v>22</v>
      </c>
      <c r="P5">
        <f>SLOPE(E$5:E$114,K$5:K$114)</f>
        <v>13.0269181295957</v>
      </c>
    </row>
    <row r="6" ht="15.75" spans="1:16">
      <c r="A6">
        <v>-119</v>
      </c>
      <c r="B6" s="7">
        <v>45408</v>
      </c>
      <c r="C6" s="8">
        <v>46.29</v>
      </c>
      <c r="D6" s="8">
        <v>44.06</v>
      </c>
      <c r="E6" s="26">
        <f t="shared" si="0"/>
        <v>-0.0481745517390364</v>
      </c>
      <c r="G6" s="27"/>
      <c r="H6" s="7">
        <v>45408</v>
      </c>
      <c r="I6" s="11">
        <v>72109.79</v>
      </c>
      <c r="J6" s="11">
        <v>72742.75</v>
      </c>
      <c r="K6">
        <f t="shared" ref="K6:K69" si="1">(J6-I6)/I6</f>
        <v>0.00877772629763596</v>
      </c>
      <c r="M6" s="13"/>
      <c r="N6" s="14" t="s">
        <v>23</v>
      </c>
      <c r="P6">
        <f>INTERCEPT(E5:E114,K5:K114)</f>
        <v>1.78022895083649</v>
      </c>
    </row>
    <row r="7" ht="15.75" spans="1:13">
      <c r="A7">
        <v>-118</v>
      </c>
      <c r="B7" s="7">
        <v>45411</v>
      </c>
      <c r="C7" s="8">
        <v>47</v>
      </c>
      <c r="D7" s="8">
        <v>45.06</v>
      </c>
      <c r="E7" s="26">
        <f t="shared" si="0"/>
        <v>-0.0412765957446808</v>
      </c>
      <c r="G7" s="27"/>
      <c r="H7" s="7">
        <v>45411</v>
      </c>
      <c r="I7" s="11">
        <v>73022.89</v>
      </c>
      <c r="J7" s="11">
        <v>71695.03</v>
      </c>
      <c r="K7">
        <f t="shared" si="1"/>
        <v>-0.0181841611582341</v>
      </c>
      <c r="M7" s="13"/>
    </row>
    <row r="8" ht="15.75" spans="1:13">
      <c r="A8">
        <v>-117</v>
      </c>
      <c r="B8" s="7">
        <v>45412</v>
      </c>
      <c r="C8" s="8">
        <v>46.79</v>
      </c>
      <c r="D8" s="8">
        <v>46.06</v>
      </c>
      <c r="E8" s="26">
        <f t="shared" si="0"/>
        <v>-0.015601624278692</v>
      </c>
      <c r="G8" s="27"/>
      <c r="H8" s="7">
        <v>45412</v>
      </c>
      <c r="I8" s="11">
        <v>71780.95</v>
      </c>
      <c r="J8" s="11">
        <v>71102.55</v>
      </c>
      <c r="K8">
        <f t="shared" si="1"/>
        <v>-0.00945097550255317</v>
      </c>
      <c r="M8" s="13"/>
    </row>
    <row r="9" ht="15.75" spans="1:16">
      <c r="A9">
        <v>-116</v>
      </c>
      <c r="B9" s="7">
        <v>45414</v>
      </c>
      <c r="C9" s="8">
        <v>42.5</v>
      </c>
      <c r="D9" s="8">
        <v>47.06</v>
      </c>
      <c r="E9" s="26">
        <f t="shared" si="0"/>
        <v>0.107294117647059</v>
      </c>
      <c r="G9" s="27"/>
      <c r="H9" s="7">
        <v>45414</v>
      </c>
      <c r="I9" s="11">
        <v>71199.95</v>
      </c>
      <c r="J9" s="11">
        <v>70657.64</v>
      </c>
      <c r="K9">
        <f t="shared" si="1"/>
        <v>-0.00761671883196544</v>
      </c>
      <c r="M9" s="13"/>
      <c r="N9" t="s">
        <v>24</v>
      </c>
      <c r="O9" t="s">
        <v>25</v>
      </c>
      <c r="P9" t="s">
        <v>26</v>
      </c>
    </row>
    <row r="10" ht="15.75" spans="1:16">
      <c r="A10">
        <v>-115</v>
      </c>
      <c r="B10" s="7">
        <v>45415</v>
      </c>
      <c r="C10" s="8">
        <v>40</v>
      </c>
      <c r="D10" s="8">
        <v>48.06</v>
      </c>
      <c r="E10" s="26">
        <f t="shared" si="0"/>
        <v>0.2015</v>
      </c>
      <c r="G10" s="27"/>
      <c r="H10" s="7">
        <v>45415</v>
      </c>
      <c r="I10" s="11">
        <v>70734.47</v>
      </c>
      <c r="J10" s="11">
        <v>71902.09</v>
      </c>
      <c r="K10">
        <f t="shared" si="1"/>
        <v>0.0165070862904606</v>
      </c>
      <c r="M10" s="13"/>
      <c r="N10">
        <v>-10</v>
      </c>
      <c r="O10">
        <f>(P$5+P$6)*K115</f>
        <v>-0.0266609981348901</v>
      </c>
      <c r="P10">
        <f>E115-O10</f>
        <v>4.65386688048783</v>
      </c>
    </row>
    <row r="11" ht="15.75" spans="1:16">
      <c r="A11">
        <v>-114</v>
      </c>
      <c r="B11" s="7">
        <v>45418</v>
      </c>
      <c r="C11" s="8">
        <v>39.8</v>
      </c>
      <c r="D11" s="8">
        <v>49.06</v>
      </c>
      <c r="E11" s="26">
        <f t="shared" si="0"/>
        <v>0.232663316582915</v>
      </c>
      <c r="G11" s="27"/>
      <c r="H11" s="7">
        <v>45418</v>
      </c>
      <c r="I11" s="11">
        <v>72485.86</v>
      </c>
      <c r="J11" s="11">
        <v>72764.24</v>
      </c>
      <c r="K11">
        <f t="shared" si="1"/>
        <v>0.00384047316262792</v>
      </c>
      <c r="M11" s="13"/>
      <c r="N11">
        <v>-9</v>
      </c>
      <c r="O11">
        <f t="shared" ref="O11:O30" si="2">(P$5+P$6)*K116</f>
        <v>-0.0501133091309367</v>
      </c>
      <c r="P11">
        <f t="shared" ref="P11:P30" si="3">E116-O11</f>
        <v>4.62190354421231</v>
      </c>
    </row>
    <row r="12" ht="15.75" spans="1:16">
      <c r="A12">
        <v>-113</v>
      </c>
      <c r="B12" s="7">
        <v>45419</v>
      </c>
      <c r="C12" s="8">
        <v>40.5</v>
      </c>
      <c r="D12" s="8">
        <v>50.06</v>
      </c>
      <c r="E12" s="26">
        <f t="shared" si="0"/>
        <v>0.236049382716049</v>
      </c>
      <c r="G12" s="27"/>
      <c r="H12" s="7">
        <v>45419</v>
      </c>
      <c r="I12" s="11">
        <v>73062.52</v>
      </c>
      <c r="J12" s="11">
        <v>72761.2</v>
      </c>
      <c r="K12">
        <f t="shared" si="1"/>
        <v>-0.00412413916191239</v>
      </c>
      <c r="M12" s="13"/>
      <c r="N12">
        <v>-8</v>
      </c>
      <c r="O12">
        <f t="shared" si="2"/>
        <v>0.00876301614679573</v>
      </c>
      <c r="P12">
        <f t="shared" si="3"/>
        <v>4.61138921292171</v>
      </c>
    </row>
    <row r="13" ht="15.75" spans="1:16">
      <c r="A13">
        <v>-112</v>
      </c>
      <c r="B13" s="7">
        <v>45420</v>
      </c>
      <c r="C13" s="8">
        <v>40</v>
      </c>
      <c r="D13" s="8">
        <v>51.06</v>
      </c>
      <c r="E13" s="26">
        <f t="shared" si="0"/>
        <v>0.2765</v>
      </c>
      <c r="G13" s="27"/>
      <c r="H13" s="7">
        <v>45420</v>
      </c>
      <c r="I13" s="11">
        <v>73079.18</v>
      </c>
      <c r="J13" s="11">
        <v>72601.82</v>
      </c>
      <c r="K13">
        <f t="shared" si="1"/>
        <v>-0.00653209299830658</v>
      </c>
      <c r="M13" s="13"/>
      <c r="N13">
        <v>-7</v>
      </c>
      <c r="O13">
        <f t="shared" si="2"/>
        <v>-0.0580405763295271</v>
      </c>
      <c r="P13">
        <f t="shared" si="3"/>
        <v>5.24844121099831</v>
      </c>
    </row>
    <row r="14" ht="15.75" spans="1:16">
      <c r="A14">
        <v>-111</v>
      </c>
      <c r="B14" s="7">
        <v>45421</v>
      </c>
      <c r="C14" s="8">
        <v>39.6</v>
      </c>
      <c r="D14" s="8">
        <v>52.06</v>
      </c>
      <c r="E14" s="26">
        <f t="shared" si="0"/>
        <v>0.314646464646465</v>
      </c>
      <c r="G14" s="27"/>
      <c r="H14" s="7">
        <v>45421</v>
      </c>
      <c r="I14" s="11">
        <v>72819.48</v>
      </c>
      <c r="J14" s="11">
        <v>72658.05</v>
      </c>
      <c r="K14">
        <f t="shared" si="1"/>
        <v>-0.00221685186436367</v>
      </c>
      <c r="M14" s="13"/>
      <c r="N14">
        <v>-6</v>
      </c>
      <c r="O14">
        <f t="shared" si="2"/>
        <v>0.0999259660630875</v>
      </c>
      <c r="P14">
        <f t="shared" si="3"/>
        <v>5.65243860831352</v>
      </c>
    </row>
    <row r="15" ht="15.75" spans="1:16">
      <c r="A15">
        <v>-110</v>
      </c>
      <c r="B15" s="7">
        <v>45422</v>
      </c>
      <c r="C15" s="8">
        <v>40.4</v>
      </c>
      <c r="D15" s="8">
        <v>53.06</v>
      </c>
      <c r="E15" s="26">
        <f t="shared" si="0"/>
        <v>0.313366336633663</v>
      </c>
      <c r="G15" s="27"/>
      <c r="H15" s="7">
        <v>45422</v>
      </c>
      <c r="I15" s="11">
        <v>72888.93</v>
      </c>
      <c r="J15" s="11">
        <v>73085.5</v>
      </c>
      <c r="K15">
        <f t="shared" si="1"/>
        <v>0.00269684299110999</v>
      </c>
      <c r="M15" s="13"/>
      <c r="N15">
        <v>-5</v>
      </c>
      <c r="O15">
        <f t="shared" si="2"/>
        <v>0.024942771342529</v>
      </c>
      <c r="P15">
        <f t="shared" si="3"/>
        <v>5.70101467546598</v>
      </c>
    </row>
    <row r="16" ht="15.75" spans="1:16">
      <c r="A16">
        <v>-109</v>
      </c>
      <c r="B16" s="7">
        <v>45425</v>
      </c>
      <c r="C16" s="8">
        <v>41.51</v>
      </c>
      <c r="D16" s="8">
        <v>54.06</v>
      </c>
      <c r="E16" s="26">
        <f t="shared" si="0"/>
        <v>0.30233678631655</v>
      </c>
      <c r="G16" s="27"/>
      <c r="H16" s="7">
        <v>45425</v>
      </c>
      <c r="I16" s="11">
        <v>73315.02</v>
      </c>
      <c r="J16" s="11">
        <v>73799.11</v>
      </c>
      <c r="K16">
        <f t="shared" si="1"/>
        <v>0.00660287619099056</v>
      </c>
      <c r="M16" s="13"/>
      <c r="N16">
        <v>-4</v>
      </c>
      <c r="O16">
        <f t="shared" si="2"/>
        <v>-0.146314663611591</v>
      </c>
      <c r="P16">
        <f t="shared" si="3"/>
        <v>5.51635871647503</v>
      </c>
    </row>
    <row r="17" ht="15.75" spans="1:16">
      <c r="A17">
        <v>-108</v>
      </c>
      <c r="B17" s="7">
        <v>45426</v>
      </c>
      <c r="C17" s="8">
        <v>41.8</v>
      </c>
      <c r="D17" s="8">
        <v>55.06</v>
      </c>
      <c r="E17" s="26">
        <f t="shared" si="0"/>
        <v>0.317224880382775</v>
      </c>
      <c r="G17" s="27"/>
      <c r="H17" s="7">
        <v>45426</v>
      </c>
      <c r="I17" s="11">
        <v>74022.18</v>
      </c>
      <c r="J17" s="11">
        <v>74531.19</v>
      </c>
      <c r="K17">
        <f t="shared" si="1"/>
        <v>0.00687645243628341</v>
      </c>
      <c r="M17" s="13"/>
      <c r="N17">
        <v>-3</v>
      </c>
      <c r="O17">
        <f t="shared" si="2"/>
        <v>-0.0671709943027683</v>
      </c>
      <c r="P17">
        <f t="shared" si="3"/>
        <v>5.54733293762261</v>
      </c>
    </row>
    <row r="18" ht="15.75" spans="1:16">
      <c r="A18">
        <v>-107</v>
      </c>
      <c r="B18" s="7">
        <v>45427</v>
      </c>
      <c r="C18" s="8">
        <v>40.57</v>
      </c>
      <c r="D18" s="8">
        <v>56.06</v>
      </c>
      <c r="E18" s="26">
        <f t="shared" si="0"/>
        <v>0.381809218634459</v>
      </c>
      <c r="G18" s="27"/>
      <c r="H18" s="7">
        <v>45427</v>
      </c>
      <c r="I18" s="11">
        <v>74771.18</v>
      </c>
      <c r="J18" s="11">
        <v>74663.98</v>
      </c>
      <c r="K18">
        <f t="shared" si="1"/>
        <v>-0.00143370747927205</v>
      </c>
      <c r="M18" s="13"/>
      <c r="N18">
        <v>-2</v>
      </c>
      <c r="O18">
        <f t="shared" si="2"/>
        <v>0.122161556080862</v>
      </c>
      <c r="P18">
        <f t="shared" si="3"/>
        <v>5.60549090841371</v>
      </c>
    </row>
    <row r="19" ht="15.75" spans="1:16">
      <c r="A19">
        <v>-106</v>
      </c>
      <c r="B19" s="7">
        <v>45428</v>
      </c>
      <c r="C19" s="8">
        <v>40.99</v>
      </c>
      <c r="D19" s="8">
        <v>57.06</v>
      </c>
      <c r="E19" s="26">
        <f t="shared" si="0"/>
        <v>0.392046840692852</v>
      </c>
      <c r="G19" s="27"/>
      <c r="H19" s="7">
        <v>45428</v>
      </c>
      <c r="I19" s="11">
        <v>74744.65</v>
      </c>
      <c r="J19" s="11">
        <v>74930.7</v>
      </c>
      <c r="K19">
        <f t="shared" si="1"/>
        <v>0.00248914136329494</v>
      </c>
      <c r="M19" s="13"/>
      <c r="N19">
        <v>-1</v>
      </c>
      <c r="O19">
        <f t="shared" si="2"/>
        <v>0.0294925695342211</v>
      </c>
      <c r="P19">
        <f t="shared" si="3"/>
        <v>5.72582214493014</v>
      </c>
    </row>
    <row r="20" ht="15.75" spans="1:16">
      <c r="A20">
        <v>-105</v>
      </c>
      <c r="B20" s="7">
        <v>45429</v>
      </c>
      <c r="C20" s="8">
        <v>40.42</v>
      </c>
      <c r="D20" s="8">
        <v>58.06</v>
      </c>
      <c r="E20" s="26">
        <f t="shared" si="0"/>
        <v>0.436417615042058</v>
      </c>
      <c r="G20" s="27"/>
      <c r="H20" s="7">
        <v>45429</v>
      </c>
      <c r="I20" s="11">
        <v>74981.29</v>
      </c>
      <c r="J20" s="11">
        <v>75342.35</v>
      </c>
      <c r="K20">
        <f t="shared" si="1"/>
        <v>0.00481533459880475</v>
      </c>
      <c r="M20" s="13"/>
      <c r="N20">
        <v>0</v>
      </c>
      <c r="O20">
        <f t="shared" si="2"/>
        <v>0.0899605874695073</v>
      </c>
      <c r="P20">
        <f t="shared" si="3"/>
        <v>6.04614444535325</v>
      </c>
    </row>
    <row r="21" ht="15.75" spans="1:16">
      <c r="A21">
        <v>-104</v>
      </c>
      <c r="B21" s="7">
        <v>45432</v>
      </c>
      <c r="C21" s="8">
        <v>41.06</v>
      </c>
      <c r="D21" s="8">
        <v>59.06</v>
      </c>
      <c r="E21" s="26">
        <f t="shared" si="0"/>
        <v>0.438382854359474</v>
      </c>
      <c r="G21" s="27"/>
      <c r="H21" s="7">
        <v>45432</v>
      </c>
      <c r="I21" s="11">
        <v>75454.97</v>
      </c>
      <c r="J21" s="11">
        <v>75084</v>
      </c>
      <c r="K21">
        <f t="shared" si="1"/>
        <v>-0.00491644221712634</v>
      </c>
      <c r="M21" s="13"/>
      <c r="N21">
        <v>1</v>
      </c>
      <c r="O21">
        <f t="shared" si="2"/>
        <v>0.235477150506616</v>
      </c>
      <c r="P21">
        <f t="shared" si="3"/>
        <v>6.20151287669193</v>
      </c>
    </row>
    <row r="22" ht="15.75" spans="1:16">
      <c r="A22">
        <v>-103</v>
      </c>
      <c r="B22" s="7">
        <v>45433</v>
      </c>
      <c r="C22" s="8">
        <v>40.85</v>
      </c>
      <c r="D22" s="8">
        <v>60.06</v>
      </c>
      <c r="E22" s="26">
        <f t="shared" si="0"/>
        <v>0.470257037943696</v>
      </c>
      <c r="G22" s="27"/>
      <c r="H22" s="7">
        <v>45433</v>
      </c>
      <c r="I22" s="11">
        <v>75158.68</v>
      </c>
      <c r="J22" s="11">
        <v>75206.77</v>
      </c>
      <c r="K22">
        <f t="shared" si="1"/>
        <v>0.000639846255948229</v>
      </c>
      <c r="M22" s="13"/>
      <c r="N22" s="13">
        <v>2</v>
      </c>
      <c r="O22">
        <f t="shared" si="2"/>
        <v>0.10274431888365</v>
      </c>
      <c r="P22">
        <f t="shared" si="3"/>
        <v>6.16862131988287</v>
      </c>
    </row>
    <row r="23" ht="15.75" spans="1:16">
      <c r="A23">
        <v>-102</v>
      </c>
      <c r="B23" s="7">
        <v>45434</v>
      </c>
      <c r="C23" s="8">
        <v>41.5</v>
      </c>
      <c r="D23" s="8">
        <v>61.06</v>
      </c>
      <c r="E23" s="26">
        <f t="shared" si="0"/>
        <v>0.471325301204819</v>
      </c>
      <c r="G23" s="27"/>
      <c r="H23" s="7">
        <v>45434</v>
      </c>
      <c r="I23" s="11">
        <v>75246.33</v>
      </c>
      <c r="J23" s="11">
        <v>74956.67</v>
      </c>
      <c r="K23">
        <f t="shared" si="1"/>
        <v>-0.00384949006815354</v>
      </c>
      <c r="M23" s="13"/>
      <c r="N23">
        <v>3</v>
      </c>
      <c r="O23">
        <f t="shared" si="2"/>
        <v>-0.0715788821298668</v>
      </c>
      <c r="P23">
        <f t="shared" si="3"/>
        <v>6.48828276779311</v>
      </c>
    </row>
    <row r="24" ht="15.75" spans="1:16">
      <c r="A24">
        <v>-101</v>
      </c>
      <c r="B24" s="7">
        <v>45435</v>
      </c>
      <c r="C24" s="8">
        <v>41.89</v>
      </c>
      <c r="D24" s="8">
        <v>62.06</v>
      </c>
      <c r="E24" s="26">
        <f t="shared" si="0"/>
        <v>0.481499164478396</v>
      </c>
      <c r="G24" s="27"/>
      <c r="H24" s="7">
        <v>45435</v>
      </c>
      <c r="I24" s="11">
        <v>74982.16</v>
      </c>
      <c r="J24" s="11">
        <v>75114.47</v>
      </c>
      <c r="K24">
        <f t="shared" si="1"/>
        <v>0.00176455306168824</v>
      </c>
      <c r="M24" s="13"/>
      <c r="N24">
        <v>4</v>
      </c>
      <c r="O24">
        <f t="shared" si="2"/>
        <v>0.0580133973390639</v>
      </c>
      <c r="P24">
        <f t="shared" si="3"/>
        <v>6.59826524610732</v>
      </c>
    </row>
    <row r="25" ht="15.75" spans="1:16">
      <c r="A25">
        <v>-100</v>
      </c>
      <c r="B25" s="7">
        <v>45436</v>
      </c>
      <c r="C25" s="8">
        <v>41.17</v>
      </c>
      <c r="D25" s="8">
        <v>63.06</v>
      </c>
      <c r="E25" s="26">
        <f t="shared" si="0"/>
        <v>0.531697838231722</v>
      </c>
      <c r="G25" s="27"/>
      <c r="H25" s="7">
        <v>45436</v>
      </c>
      <c r="I25" s="11">
        <v>75266.61</v>
      </c>
      <c r="J25" s="11">
        <v>75983.04</v>
      </c>
      <c r="K25">
        <f t="shared" si="1"/>
        <v>0.00951856341078724</v>
      </c>
      <c r="M25" s="13"/>
      <c r="N25">
        <v>5</v>
      </c>
      <c r="O25">
        <f t="shared" si="2"/>
        <v>-0.176462898597768</v>
      </c>
      <c r="P25">
        <f t="shared" si="3"/>
        <v>6.81555380768868</v>
      </c>
    </row>
    <row r="26" ht="15.75" spans="1:16">
      <c r="A26">
        <v>-99</v>
      </c>
      <c r="B26" s="7">
        <v>45439</v>
      </c>
      <c r="C26" s="8">
        <v>41.2</v>
      </c>
      <c r="D26" s="8">
        <v>64.06</v>
      </c>
      <c r="E26" s="26">
        <f t="shared" si="0"/>
        <v>0.554854368932039</v>
      </c>
      <c r="G26" s="27"/>
      <c r="H26" s="7">
        <v>45439</v>
      </c>
      <c r="I26" s="11">
        <v>76089.66</v>
      </c>
      <c r="J26" s="11">
        <v>75517.49</v>
      </c>
      <c r="K26">
        <f t="shared" si="1"/>
        <v>-0.00751968138640649</v>
      </c>
      <c r="M26" s="13"/>
      <c r="N26">
        <v>6</v>
      </c>
      <c r="O26">
        <f t="shared" si="2"/>
        <v>-0.244289067684756</v>
      </c>
      <c r="P26">
        <f t="shared" si="3"/>
        <v>6.65920134838651</v>
      </c>
    </row>
    <row r="27" ht="15.75" spans="1:16">
      <c r="A27">
        <v>-98</v>
      </c>
      <c r="B27" s="7">
        <v>45441</v>
      </c>
      <c r="C27" s="8">
        <v>41.36</v>
      </c>
      <c r="D27" s="8">
        <v>65.06</v>
      </c>
      <c r="E27" s="26">
        <f t="shared" si="0"/>
        <v>0.573017408123791</v>
      </c>
      <c r="G27" s="27"/>
      <c r="H27" s="7">
        <v>45441</v>
      </c>
      <c r="I27" s="11">
        <v>75617.79</v>
      </c>
      <c r="J27" s="11">
        <v>74836.3</v>
      </c>
      <c r="K27">
        <f t="shared" si="1"/>
        <v>-0.0103347373680187</v>
      </c>
      <c r="M27" s="13"/>
      <c r="N27">
        <v>7</v>
      </c>
      <c r="O27">
        <f t="shared" si="2"/>
        <v>0.259869147942107</v>
      </c>
      <c r="P27">
        <f t="shared" si="3"/>
        <v>6.00765221957926</v>
      </c>
    </row>
    <row r="28" ht="15.75" spans="1:16">
      <c r="A28">
        <v>-97</v>
      </c>
      <c r="B28" s="7">
        <v>45442</v>
      </c>
      <c r="C28" s="8">
        <v>41.24</v>
      </c>
      <c r="D28" s="8">
        <v>66.06</v>
      </c>
      <c r="E28" s="26">
        <f t="shared" si="0"/>
        <v>0.60184287099903</v>
      </c>
      <c r="G28" s="27"/>
      <c r="H28" s="7">
        <v>45442</v>
      </c>
      <c r="I28" s="11">
        <v>74986.02</v>
      </c>
      <c r="J28" s="11">
        <v>74878.12</v>
      </c>
      <c r="K28">
        <f t="shared" si="1"/>
        <v>-0.00143893488412918</v>
      </c>
      <c r="M28" s="13"/>
      <c r="N28">
        <v>8</v>
      </c>
      <c r="O28">
        <f t="shared" si="2"/>
        <v>0.0783163297327269</v>
      </c>
      <c r="P28">
        <f t="shared" si="3"/>
        <v>6.34616283693394</v>
      </c>
    </row>
    <row r="29" ht="15.75" spans="1:16">
      <c r="A29">
        <v>-96</v>
      </c>
      <c r="B29" s="7">
        <v>45443</v>
      </c>
      <c r="C29" s="8">
        <v>40.76</v>
      </c>
      <c r="D29" s="8">
        <v>67.06</v>
      </c>
      <c r="E29" s="26">
        <f t="shared" si="0"/>
        <v>0.645240431795878</v>
      </c>
      <c r="G29" s="27"/>
      <c r="H29" s="7">
        <v>45443</v>
      </c>
      <c r="I29" s="11">
        <v>75078.43</v>
      </c>
      <c r="J29" s="11">
        <v>75878.48</v>
      </c>
      <c r="K29">
        <f t="shared" si="1"/>
        <v>0.0106561898004527</v>
      </c>
      <c r="M29" s="13"/>
      <c r="N29">
        <v>9</v>
      </c>
      <c r="O29">
        <f t="shared" si="2"/>
        <v>-0.0329977905433172</v>
      </c>
      <c r="P29">
        <f t="shared" si="3"/>
        <v>6.92928048902886</v>
      </c>
    </row>
    <row r="30" ht="15.75" spans="1:16">
      <c r="A30">
        <v>-95</v>
      </c>
      <c r="B30" s="7">
        <v>45446</v>
      </c>
      <c r="C30" s="8">
        <v>41.5</v>
      </c>
      <c r="D30" s="8">
        <v>68.06</v>
      </c>
      <c r="E30" s="26">
        <f t="shared" si="0"/>
        <v>0.64</v>
      </c>
      <c r="G30" s="27"/>
      <c r="H30" s="7">
        <v>45446</v>
      </c>
      <c r="I30" s="11">
        <v>76091.42</v>
      </c>
      <c r="J30" s="11">
        <v>75575.26</v>
      </c>
      <c r="K30">
        <f t="shared" si="1"/>
        <v>-0.00678341920810524</v>
      </c>
      <c r="M30" s="13"/>
      <c r="N30">
        <v>10</v>
      </c>
      <c r="O30">
        <f t="shared" si="2"/>
        <v>-0.0781606833950983</v>
      </c>
      <c r="P30">
        <f t="shared" si="3"/>
        <v>7.05327589076837</v>
      </c>
    </row>
    <row r="31" ht="15.75" spans="1:13">
      <c r="A31">
        <v>-94</v>
      </c>
      <c r="B31" s="7">
        <v>45447</v>
      </c>
      <c r="C31" s="8">
        <v>41.69</v>
      </c>
      <c r="D31" s="8">
        <v>69.06</v>
      </c>
      <c r="E31" s="26">
        <f t="shared" si="0"/>
        <v>0.656512353082274</v>
      </c>
      <c r="G31" s="27"/>
      <c r="H31" s="7">
        <v>45447</v>
      </c>
      <c r="I31" s="11">
        <v>75657.68</v>
      </c>
      <c r="J31" s="11">
        <v>74666.66</v>
      </c>
      <c r="K31">
        <f t="shared" si="1"/>
        <v>-0.0130987363080653</v>
      </c>
      <c r="M31" s="13"/>
    </row>
    <row r="32" ht="15.75" spans="1:13">
      <c r="A32">
        <v>-93</v>
      </c>
      <c r="B32" s="7">
        <v>45448</v>
      </c>
      <c r="C32" s="8">
        <v>41.4</v>
      </c>
      <c r="D32" s="8">
        <v>70.06</v>
      </c>
      <c r="E32" s="26">
        <f t="shared" si="0"/>
        <v>0.692270531400966</v>
      </c>
      <c r="G32" s="27"/>
      <c r="H32" s="7">
        <v>45448</v>
      </c>
      <c r="I32" s="11">
        <v>74672.38</v>
      </c>
      <c r="J32" s="11">
        <v>74219.44</v>
      </c>
      <c r="K32">
        <f t="shared" si="1"/>
        <v>-0.00606569658018135</v>
      </c>
      <c r="M32" s="13"/>
    </row>
    <row r="33" ht="15.75" spans="1:13">
      <c r="A33">
        <v>-92</v>
      </c>
      <c r="B33" s="7">
        <v>45449</v>
      </c>
      <c r="C33" s="8">
        <v>41.12</v>
      </c>
      <c r="D33" s="8">
        <v>71.06</v>
      </c>
      <c r="E33" s="26">
        <f t="shared" si="0"/>
        <v>0.728112840466926</v>
      </c>
      <c r="G33" s="27"/>
      <c r="H33" s="7">
        <v>45449</v>
      </c>
      <c r="I33" s="11">
        <v>74276.84</v>
      </c>
      <c r="J33" s="11">
        <v>73862.93</v>
      </c>
      <c r="K33">
        <f t="shared" si="1"/>
        <v>-0.0055725310877523</v>
      </c>
      <c r="M33" s="13"/>
    </row>
    <row r="34" ht="15.75" spans="1:13">
      <c r="A34">
        <v>-91</v>
      </c>
      <c r="B34" s="7">
        <v>45450</v>
      </c>
      <c r="C34" s="8">
        <v>40.79</v>
      </c>
      <c r="D34" s="8">
        <v>72.06</v>
      </c>
      <c r="E34" s="26">
        <f t="shared" si="0"/>
        <v>0.766609463103702</v>
      </c>
      <c r="G34" s="27"/>
      <c r="H34" s="7">
        <v>45450</v>
      </c>
      <c r="I34" s="11">
        <v>73805.95</v>
      </c>
      <c r="J34" s="11">
        <v>73754.02</v>
      </c>
      <c r="K34">
        <f t="shared" si="1"/>
        <v>-0.000703601809881087</v>
      </c>
      <c r="M34" s="13"/>
    </row>
    <row r="35" ht="15.75" spans="1:13">
      <c r="A35">
        <v>-90</v>
      </c>
      <c r="B35" s="7">
        <v>45453</v>
      </c>
      <c r="C35" s="8">
        <v>40.8</v>
      </c>
      <c r="D35" s="8">
        <v>73.06</v>
      </c>
      <c r="E35" s="26">
        <f t="shared" si="0"/>
        <v>0.790686274509804</v>
      </c>
      <c r="G35" s="27"/>
      <c r="H35" s="7">
        <v>45453</v>
      </c>
      <c r="I35" s="11">
        <v>73841.92</v>
      </c>
      <c r="J35" s="11">
        <v>73252.56</v>
      </c>
      <c r="K35">
        <f t="shared" si="1"/>
        <v>-0.00798137426545789</v>
      </c>
      <c r="M35" s="13"/>
    </row>
    <row r="36" ht="15.75" spans="1:13">
      <c r="A36">
        <v>-89</v>
      </c>
      <c r="B36" s="7">
        <v>45454</v>
      </c>
      <c r="C36" s="8">
        <v>41.85</v>
      </c>
      <c r="D36" s="8">
        <v>74.06</v>
      </c>
      <c r="E36" s="26">
        <f t="shared" si="0"/>
        <v>0.769653524492234</v>
      </c>
      <c r="G36" s="27"/>
      <c r="H36" s="7">
        <v>45454</v>
      </c>
      <c r="I36" s="11">
        <v>73779.99</v>
      </c>
      <c r="J36" s="11">
        <v>72589.49</v>
      </c>
      <c r="K36">
        <f t="shared" si="1"/>
        <v>-0.0161358113493916</v>
      </c>
      <c r="M36" s="13"/>
    </row>
    <row r="37" ht="15.75" spans="1:13">
      <c r="A37">
        <v>-88</v>
      </c>
      <c r="B37" s="7">
        <v>45455</v>
      </c>
      <c r="C37" s="8">
        <v>41.49</v>
      </c>
      <c r="D37" s="8">
        <v>75.06</v>
      </c>
      <c r="E37" s="26">
        <f t="shared" ref="E37:E56" si="4">(D37-C37)/C37</f>
        <v>0.809110629067245</v>
      </c>
      <c r="G37" s="27"/>
      <c r="H37" s="7">
        <v>45455</v>
      </c>
      <c r="I37" s="11">
        <v>72545.24</v>
      </c>
      <c r="J37" s="11">
        <v>72797.43</v>
      </c>
      <c r="K37">
        <f t="shared" si="1"/>
        <v>0.0034763135389722</v>
      </c>
      <c r="M37" s="13"/>
    </row>
    <row r="38" ht="15.75" spans="1:14">
      <c r="A38">
        <v>-87</v>
      </c>
      <c r="B38" s="7">
        <v>45456</v>
      </c>
      <c r="C38" s="8">
        <v>41.05</v>
      </c>
      <c r="D38" s="8">
        <v>76.06</v>
      </c>
      <c r="E38" s="26">
        <f t="shared" si="4"/>
        <v>0.852862362971986</v>
      </c>
      <c r="G38" s="27"/>
      <c r="H38" s="7">
        <v>45456</v>
      </c>
      <c r="I38" s="11">
        <v>73329.8</v>
      </c>
      <c r="J38" s="11">
        <v>76208.16</v>
      </c>
      <c r="K38">
        <f t="shared" si="1"/>
        <v>0.0392522548813716</v>
      </c>
      <c r="M38" s="13"/>
      <c r="N38" s="14"/>
    </row>
    <row r="39" ht="15.75" spans="1:13">
      <c r="A39">
        <v>-86</v>
      </c>
      <c r="B39" s="7">
        <v>45457</v>
      </c>
      <c r="C39" s="8">
        <v>41</v>
      </c>
      <c r="D39" s="8">
        <v>77.06</v>
      </c>
      <c r="E39" s="26">
        <f t="shared" si="4"/>
        <v>0.879512195121951</v>
      </c>
      <c r="G39" s="27"/>
      <c r="H39" s="7">
        <v>45457</v>
      </c>
      <c r="I39" s="11">
        <v>76555.91</v>
      </c>
      <c r="J39" s="11">
        <v>76706.77</v>
      </c>
      <c r="K39">
        <f t="shared" si="1"/>
        <v>0.00197058594169935</v>
      </c>
      <c r="M39" s="13"/>
    </row>
    <row r="40" ht="15.75" spans="1:13">
      <c r="A40">
        <v>-85</v>
      </c>
      <c r="B40" s="7">
        <v>45463</v>
      </c>
      <c r="C40" s="8">
        <v>41.39</v>
      </c>
      <c r="D40" s="8">
        <v>78.06</v>
      </c>
      <c r="E40" s="26">
        <f t="shared" si="4"/>
        <v>0.885962792945156</v>
      </c>
      <c r="G40" s="27"/>
      <c r="H40" s="7">
        <v>45463</v>
      </c>
      <c r="I40" s="11">
        <v>76896.82</v>
      </c>
      <c r="J40" s="11">
        <v>78801.53</v>
      </c>
      <c r="K40">
        <f t="shared" si="1"/>
        <v>0.0247696848842383</v>
      </c>
      <c r="M40" s="13"/>
    </row>
    <row r="41" ht="15.75" spans="1:13">
      <c r="A41">
        <v>-84</v>
      </c>
      <c r="B41" s="7">
        <v>45464</v>
      </c>
      <c r="C41" s="8">
        <v>40.9</v>
      </c>
      <c r="D41" s="8">
        <v>79.06</v>
      </c>
      <c r="E41" s="26">
        <f t="shared" si="4"/>
        <v>0.933007334963325</v>
      </c>
      <c r="G41" s="27"/>
      <c r="H41" s="7">
        <v>45464</v>
      </c>
      <c r="I41" s="11">
        <v>79156.52</v>
      </c>
      <c r="J41" s="11">
        <v>78810.49</v>
      </c>
      <c r="K41">
        <f t="shared" si="1"/>
        <v>-0.00437146554699472</v>
      </c>
      <c r="M41" s="13"/>
    </row>
    <row r="42" ht="15.75" spans="1:13">
      <c r="A42">
        <v>-83</v>
      </c>
      <c r="B42" s="7">
        <v>45467</v>
      </c>
      <c r="C42" s="8">
        <v>41.24</v>
      </c>
      <c r="D42" s="8">
        <v>80.06</v>
      </c>
      <c r="E42" s="26">
        <f t="shared" si="4"/>
        <v>0.941319107662464</v>
      </c>
      <c r="G42" s="27"/>
      <c r="H42" s="7">
        <v>45467</v>
      </c>
      <c r="I42" s="11">
        <v>79247.15</v>
      </c>
      <c r="J42" s="11">
        <v>78232.1</v>
      </c>
      <c r="K42">
        <f t="shared" si="1"/>
        <v>-0.0128086625197245</v>
      </c>
      <c r="M42" s="13"/>
    </row>
    <row r="43" ht="15.75" spans="1:13">
      <c r="A43">
        <v>-82</v>
      </c>
      <c r="B43" s="7">
        <v>45468</v>
      </c>
      <c r="C43" s="8">
        <v>41.25</v>
      </c>
      <c r="D43" s="8">
        <v>81.06</v>
      </c>
      <c r="E43" s="26">
        <f t="shared" si="4"/>
        <v>0.965090909090909</v>
      </c>
      <c r="G43" s="27"/>
      <c r="H43" s="7">
        <v>45468</v>
      </c>
      <c r="I43" s="11">
        <v>78297.4</v>
      </c>
      <c r="J43" s="11">
        <v>77940.58</v>
      </c>
      <c r="K43">
        <f t="shared" si="1"/>
        <v>-0.00455723944856397</v>
      </c>
      <c r="M43" s="13"/>
    </row>
    <row r="44" ht="15.75" spans="1:13">
      <c r="A44">
        <v>-81</v>
      </c>
      <c r="B44" s="7">
        <v>45469</v>
      </c>
      <c r="C44" s="8">
        <v>41</v>
      </c>
      <c r="D44" s="8">
        <v>82.06</v>
      </c>
      <c r="E44" s="26">
        <f t="shared" si="4"/>
        <v>1.00146341463415</v>
      </c>
      <c r="G44" s="27"/>
      <c r="H44" s="7">
        <v>45469</v>
      </c>
      <c r="I44" s="11">
        <v>77968.91</v>
      </c>
      <c r="J44" s="11">
        <v>78275.65</v>
      </c>
      <c r="K44">
        <f t="shared" si="1"/>
        <v>0.00393413220731174</v>
      </c>
      <c r="M44" s="13"/>
    </row>
    <row r="45" ht="15.75" spans="1:13">
      <c r="A45">
        <v>-80</v>
      </c>
      <c r="B45" s="7">
        <v>45470</v>
      </c>
      <c r="C45" s="8">
        <v>41.25</v>
      </c>
      <c r="D45" s="8">
        <v>83.06</v>
      </c>
      <c r="E45" s="26">
        <f t="shared" si="4"/>
        <v>1.01357575757576</v>
      </c>
      <c r="G45" s="27"/>
      <c r="H45" s="7">
        <v>45470</v>
      </c>
      <c r="I45" s="11">
        <v>78470.34</v>
      </c>
      <c r="J45" s="11">
        <v>78528.25</v>
      </c>
      <c r="K45">
        <f t="shared" si="1"/>
        <v>0.000737985842803835</v>
      </c>
      <c r="M45" s="13"/>
    </row>
    <row r="46" ht="15.75" spans="1:13">
      <c r="A46">
        <v>-79</v>
      </c>
      <c r="B46" s="7">
        <v>45471</v>
      </c>
      <c r="C46" s="8">
        <v>40.55</v>
      </c>
      <c r="D46" s="8">
        <v>84.06</v>
      </c>
      <c r="E46" s="26">
        <f t="shared" si="4"/>
        <v>1.07299630086313</v>
      </c>
      <c r="G46" s="27"/>
      <c r="H46" s="7">
        <v>45471</v>
      </c>
      <c r="I46" s="11">
        <v>78698.47</v>
      </c>
      <c r="J46" s="11">
        <v>78444.96</v>
      </c>
      <c r="K46">
        <f t="shared" si="1"/>
        <v>-0.00322128244678702</v>
      </c>
      <c r="M46" s="13"/>
    </row>
    <row r="47" ht="15.75" spans="1:13">
      <c r="A47">
        <v>-78</v>
      </c>
      <c r="B47" s="7">
        <v>45474</v>
      </c>
      <c r="C47" s="8">
        <v>40.72</v>
      </c>
      <c r="D47" s="8">
        <v>85.06</v>
      </c>
      <c r="E47" s="26">
        <f t="shared" si="4"/>
        <v>1.08889980353635</v>
      </c>
      <c r="G47" s="27"/>
      <c r="H47" s="7">
        <v>45474</v>
      </c>
      <c r="I47" s="11">
        <v>78531.93</v>
      </c>
      <c r="J47" s="11">
        <v>78824.33</v>
      </c>
      <c r="K47">
        <f t="shared" si="1"/>
        <v>0.00372332629543179</v>
      </c>
      <c r="M47" s="13"/>
    </row>
    <row r="48" ht="15.75" spans="1:13">
      <c r="A48">
        <v>-77</v>
      </c>
      <c r="B48" s="7">
        <v>45475</v>
      </c>
      <c r="C48" s="8">
        <v>40.69</v>
      </c>
      <c r="D48" s="8">
        <v>86.06</v>
      </c>
      <c r="E48" s="26">
        <f t="shared" si="4"/>
        <v>1.11501597444089</v>
      </c>
      <c r="G48" s="27"/>
      <c r="H48" s="7">
        <v>45475</v>
      </c>
      <c r="I48" s="11">
        <v>78978.55</v>
      </c>
      <c r="J48" s="11">
        <v>79552.89</v>
      </c>
      <c r="K48">
        <f t="shared" si="1"/>
        <v>0.00727210109580382</v>
      </c>
      <c r="M48" s="13"/>
    </row>
    <row r="49" ht="15.75" spans="1:13">
      <c r="A49">
        <v>-76</v>
      </c>
      <c r="B49" s="7">
        <v>45476</v>
      </c>
      <c r="C49" s="8">
        <v>40.99</v>
      </c>
      <c r="D49" s="8">
        <v>87.06</v>
      </c>
      <c r="E49" s="26">
        <f t="shared" si="4"/>
        <v>1.12393266650403</v>
      </c>
      <c r="G49" s="27"/>
      <c r="H49" s="7">
        <v>45476</v>
      </c>
      <c r="I49" s="11">
        <v>79697.25</v>
      </c>
      <c r="J49" s="11">
        <v>80233.67</v>
      </c>
      <c r="K49">
        <f t="shared" si="1"/>
        <v>0.00673072157445832</v>
      </c>
      <c r="M49" s="13"/>
    </row>
    <row r="50" ht="15.75" spans="1:14">
      <c r="A50">
        <v>-75</v>
      </c>
      <c r="B50" s="7">
        <v>45477</v>
      </c>
      <c r="C50" s="8">
        <v>41.22</v>
      </c>
      <c r="D50" s="8">
        <v>88.06</v>
      </c>
      <c r="E50" s="26">
        <f t="shared" si="4"/>
        <v>1.13634158175643</v>
      </c>
      <c r="G50" s="27"/>
      <c r="H50" s="7">
        <v>45477</v>
      </c>
      <c r="I50" s="11">
        <v>80438.84</v>
      </c>
      <c r="J50" s="11">
        <v>80282.8</v>
      </c>
      <c r="K50">
        <f t="shared" si="1"/>
        <v>-0.00193985890398213</v>
      </c>
      <c r="M50" s="13"/>
      <c r="N50" s="14"/>
    </row>
    <row r="51" ht="15.75" spans="1:13">
      <c r="A51">
        <v>-74</v>
      </c>
      <c r="B51" s="7">
        <v>45478</v>
      </c>
      <c r="C51" s="8">
        <v>41.16</v>
      </c>
      <c r="D51" s="8">
        <v>89.06</v>
      </c>
      <c r="E51" s="26">
        <f t="shared" si="4"/>
        <v>1.16375121477162</v>
      </c>
      <c r="G51" s="27"/>
      <c r="H51" s="7">
        <v>45478</v>
      </c>
      <c r="I51" s="11">
        <v>80427.84</v>
      </c>
      <c r="J51" s="11">
        <v>80212.79</v>
      </c>
      <c r="K51">
        <f t="shared" si="1"/>
        <v>-0.00267382538185786</v>
      </c>
      <c r="M51" s="13"/>
    </row>
    <row r="52" ht="15.75" spans="1:13">
      <c r="A52">
        <v>-73</v>
      </c>
      <c r="B52" s="7">
        <v>45481</v>
      </c>
      <c r="C52" s="8">
        <v>41.38</v>
      </c>
      <c r="D52" s="8">
        <v>90.06</v>
      </c>
      <c r="E52" s="26">
        <f t="shared" si="4"/>
        <v>1.17641372643789</v>
      </c>
      <c r="G52" s="27"/>
      <c r="H52" s="7">
        <v>45481</v>
      </c>
      <c r="I52" s="11">
        <v>80332.79</v>
      </c>
      <c r="J52" s="11">
        <v>80566.21</v>
      </c>
      <c r="K52">
        <f t="shared" si="1"/>
        <v>0.00290566280593532</v>
      </c>
      <c r="M52" s="13"/>
    </row>
    <row r="53" ht="15.75" spans="1:14">
      <c r="A53">
        <v>-72</v>
      </c>
      <c r="B53" s="7">
        <v>45482</v>
      </c>
      <c r="C53" s="8">
        <v>40.16</v>
      </c>
      <c r="D53" s="8">
        <v>91.06</v>
      </c>
      <c r="E53" s="26">
        <f t="shared" si="4"/>
        <v>1.26743027888446</v>
      </c>
      <c r="G53" s="27"/>
      <c r="H53" s="7">
        <v>45482</v>
      </c>
      <c r="I53" s="11">
        <v>80752.94</v>
      </c>
      <c r="J53" s="11">
        <v>80672.06</v>
      </c>
      <c r="K53">
        <f t="shared" si="1"/>
        <v>-0.00100157344116517</v>
      </c>
      <c r="M53" s="13"/>
      <c r="N53" s="14"/>
    </row>
    <row r="54" ht="15.75" spans="1:13">
      <c r="A54">
        <v>-71</v>
      </c>
      <c r="B54" s="7">
        <v>45483</v>
      </c>
      <c r="C54" s="8">
        <v>41.3</v>
      </c>
      <c r="D54" s="8">
        <v>92.06</v>
      </c>
      <c r="E54" s="26">
        <f t="shared" si="4"/>
        <v>1.22905569007264</v>
      </c>
      <c r="G54" s="27"/>
      <c r="H54" s="7">
        <v>45483</v>
      </c>
      <c r="I54" s="11">
        <v>80885.06</v>
      </c>
      <c r="J54" s="11">
        <v>79841.56</v>
      </c>
      <c r="K54">
        <f t="shared" si="1"/>
        <v>-0.012901022759951</v>
      </c>
      <c r="M54" s="13"/>
    </row>
    <row r="55" ht="15.75" spans="1:13">
      <c r="A55">
        <v>-70</v>
      </c>
      <c r="B55" s="7">
        <v>45484</v>
      </c>
      <c r="C55" s="8">
        <v>41.2</v>
      </c>
      <c r="D55" s="8">
        <v>93.06</v>
      </c>
      <c r="E55" s="26">
        <f t="shared" si="4"/>
        <v>1.25873786407767</v>
      </c>
      <c r="G55" s="27"/>
      <c r="H55" s="7">
        <v>45484</v>
      </c>
      <c r="I55" s="11">
        <v>79884.02</v>
      </c>
      <c r="J55" s="11">
        <v>79992.35</v>
      </c>
      <c r="K55">
        <f t="shared" si="1"/>
        <v>0.001356090992917</v>
      </c>
      <c r="M55" s="13"/>
    </row>
    <row r="56" ht="15.75" spans="1:13">
      <c r="A56">
        <v>-69</v>
      </c>
      <c r="B56" s="7">
        <v>45485</v>
      </c>
      <c r="C56" s="8">
        <v>40.93</v>
      </c>
      <c r="D56" s="8">
        <v>94.06</v>
      </c>
      <c r="E56" s="26">
        <f t="shared" si="4"/>
        <v>1.29806987539702</v>
      </c>
      <c r="G56" s="27"/>
      <c r="H56" s="7">
        <v>45485</v>
      </c>
      <c r="I56" s="11">
        <v>80094.69</v>
      </c>
      <c r="J56" s="11">
        <v>79944.1</v>
      </c>
      <c r="K56">
        <f t="shared" si="1"/>
        <v>-0.00188014960792028</v>
      </c>
      <c r="M56" s="13"/>
    </row>
    <row r="57" ht="15.75" spans="1:13">
      <c r="A57">
        <v>-68</v>
      </c>
      <c r="B57" s="7">
        <v>45488</v>
      </c>
      <c r="C57" s="8">
        <v>40.51</v>
      </c>
      <c r="D57" s="8">
        <v>95.06</v>
      </c>
      <c r="E57" s="26">
        <f t="shared" ref="E57:E69" si="5">(D57-C57)/C57</f>
        <v>1.34658109108862</v>
      </c>
      <c r="G57" s="27"/>
      <c r="H57" s="7">
        <v>45488</v>
      </c>
      <c r="I57" s="11">
        <v>80743.46</v>
      </c>
      <c r="J57" s="11">
        <v>81155.61</v>
      </c>
      <c r="K57">
        <f t="shared" si="1"/>
        <v>0.00510443817988471</v>
      </c>
      <c r="M57" s="13"/>
    </row>
    <row r="58" ht="15.75" spans="1:13">
      <c r="A58">
        <v>-67</v>
      </c>
      <c r="B58" s="7">
        <v>45491</v>
      </c>
      <c r="C58" s="8">
        <v>41.4</v>
      </c>
      <c r="D58" s="8">
        <v>96.06</v>
      </c>
      <c r="E58" s="26">
        <f t="shared" si="5"/>
        <v>1.32028985507246</v>
      </c>
      <c r="G58" s="27"/>
      <c r="H58" s="7">
        <v>45491</v>
      </c>
      <c r="I58" s="11">
        <v>81418.12</v>
      </c>
      <c r="J58" s="11">
        <v>81839.86</v>
      </c>
      <c r="K58">
        <f t="shared" si="1"/>
        <v>0.00517992800619819</v>
      </c>
      <c r="M58" s="13"/>
    </row>
    <row r="59" ht="15.75" spans="1:13">
      <c r="A59">
        <v>-66</v>
      </c>
      <c r="B59" s="7">
        <v>45492</v>
      </c>
      <c r="C59" s="8">
        <v>41</v>
      </c>
      <c r="D59" s="8">
        <v>97.06</v>
      </c>
      <c r="E59" s="26">
        <f t="shared" si="5"/>
        <v>1.36731707317073</v>
      </c>
      <c r="G59" s="27"/>
      <c r="H59" s="7">
        <v>45492</v>
      </c>
      <c r="I59" s="11">
        <v>81921.71</v>
      </c>
      <c r="J59" s="11">
        <v>80117.89</v>
      </c>
      <c r="K59">
        <f t="shared" si="1"/>
        <v>-0.022018827487854</v>
      </c>
      <c r="M59" s="13"/>
    </row>
    <row r="60" ht="15.75" spans="1:13">
      <c r="A60">
        <v>-65</v>
      </c>
      <c r="B60" s="7">
        <v>45495</v>
      </c>
      <c r="C60" s="8">
        <v>40.52</v>
      </c>
      <c r="D60" s="8">
        <v>98.06</v>
      </c>
      <c r="E60" s="26">
        <f t="shared" si="5"/>
        <v>1.42003948667325</v>
      </c>
      <c r="G60" s="27"/>
      <c r="H60" s="7">
        <v>45495</v>
      </c>
      <c r="I60" s="11">
        <v>79920.23</v>
      </c>
      <c r="J60" s="11">
        <v>78539.19</v>
      </c>
      <c r="K60">
        <f t="shared" si="1"/>
        <v>-0.017280230549887</v>
      </c>
      <c r="M60" s="13"/>
    </row>
    <row r="61" ht="15.75" spans="1:13">
      <c r="A61">
        <v>-64</v>
      </c>
      <c r="B61" s="7">
        <v>45496</v>
      </c>
      <c r="C61" s="8">
        <v>40.72</v>
      </c>
      <c r="D61" s="8">
        <v>99.06</v>
      </c>
      <c r="E61" s="26">
        <f t="shared" si="5"/>
        <v>1.43271119842829</v>
      </c>
      <c r="G61" s="27"/>
      <c r="H61" s="7">
        <v>45496</v>
      </c>
      <c r="I61" s="11">
        <v>78700.25</v>
      </c>
      <c r="J61" s="11">
        <v>78987.09</v>
      </c>
      <c r="K61">
        <f t="shared" si="1"/>
        <v>0.00364471523279782</v>
      </c>
      <c r="M61" s="13"/>
    </row>
    <row r="62" ht="15.75" spans="1:13">
      <c r="A62">
        <v>-63</v>
      </c>
      <c r="B62" s="7">
        <v>45497</v>
      </c>
      <c r="C62" s="8">
        <v>40.98</v>
      </c>
      <c r="D62" s="8">
        <v>100.06</v>
      </c>
      <c r="E62" s="26">
        <f t="shared" si="5"/>
        <v>1.44167886774036</v>
      </c>
      <c r="G62" s="27"/>
      <c r="H62" s="7">
        <v>45497</v>
      </c>
      <c r="I62" s="11">
        <v>79194.74</v>
      </c>
      <c r="J62" s="11">
        <v>79397.01</v>
      </c>
      <c r="K62">
        <f t="shared" si="1"/>
        <v>0.00255408376869461</v>
      </c>
      <c r="M62" s="13"/>
    </row>
    <row r="63" ht="15.75" spans="1:13">
      <c r="A63">
        <v>-62</v>
      </c>
      <c r="B63" s="7">
        <v>45498</v>
      </c>
      <c r="C63" s="8">
        <v>40.54</v>
      </c>
      <c r="D63" s="8">
        <v>101.06</v>
      </c>
      <c r="E63" s="26">
        <f t="shared" si="5"/>
        <v>1.49284657128762</v>
      </c>
      <c r="G63" s="27"/>
      <c r="H63" s="7">
        <v>45498</v>
      </c>
      <c r="I63" s="11">
        <v>79568.48</v>
      </c>
      <c r="J63" s="11">
        <v>78469.33</v>
      </c>
      <c r="K63">
        <f t="shared" si="1"/>
        <v>-0.0138138871070554</v>
      </c>
      <c r="M63" s="13"/>
    </row>
    <row r="64" ht="15.75" spans="1:13">
      <c r="A64">
        <v>-61</v>
      </c>
      <c r="B64" s="7">
        <v>45499</v>
      </c>
      <c r="C64" s="8">
        <v>40.5</v>
      </c>
      <c r="D64" s="8">
        <v>102.06</v>
      </c>
      <c r="E64" s="26">
        <f t="shared" si="5"/>
        <v>1.52</v>
      </c>
      <c r="G64" s="27"/>
      <c r="H64" s="7">
        <v>45499</v>
      </c>
      <c r="I64" s="11">
        <v>78440.36</v>
      </c>
      <c r="J64" s="11">
        <v>78029.51</v>
      </c>
      <c r="K64">
        <f t="shared" si="1"/>
        <v>-0.00523773730768199</v>
      </c>
      <c r="M64" s="13"/>
    </row>
    <row r="65" ht="15.75" spans="1:13">
      <c r="A65">
        <v>-60</v>
      </c>
      <c r="B65" s="7">
        <v>45502</v>
      </c>
      <c r="C65" s="8">
        <v>40.8</v>
      </c>
      <c r="D65" s="8">
        <v>103.06</v>
      </c>
      <c r="E65" s="26">
        <f t="shared" si="5"/>
        <v>1.52598039215686</v>
      </c>
      <c r="G65" s="27"/>
      <c r="H65" s="7">
        <v>45502</v>
      </c>
      <c r="I65" s="11">
        <v>78023.89</v>
      </c>
      <c r="J65" s="11">
        <v>78827.74</v>
      </c>
      <c r="K65">
        <f t="shared" si="1"/>
        <v>0.010302613725104</v>
      </c>
      <c r="M65" s="13"/>
    </row>
    <row r="66" ht="15.75" spans="1:13">
      <c r="A66">
        <v>-59</v>
      </c>
      <c r="B66" s="7">
        <v>45503</v>
      </c>
      <c r="C66" s="8">
        <v>40.5</v>
      </c>
      <c r="D66" s="8">
        <v>104.06</v>
      </c>
      <c r="E66" s="26">
        <f t="shared" si="5"/>
        <v>1.56938271604938</v>
      </c>
      <c r="G66" s="27"/>
      <c r="H66" s="7">
        <v>45503</v>
      </c>
      <c r="I66" s="11">
        <v>79319.2</v>
      </c>
      <c r="J66" s="11">
        <v>78628.81</v>
      </c>
      <c r="K66">
        <f t="shared" si="1"/>
        <v>-0.00870394557685906</v>
      </c>
      <c r="M66" s="13"/>
    </row>
    <row r="67" ht="15.75" spans="1:13">
      <c r="A67">
        <v>-58</v>
      </c>
      <c r="B67" s="7">
        <v>45504</v>
      </c>
      <c r="C67" s="8">
        <v>40.94</v>
      </c>
      <c r="D67" s="8">
        <v>105.06</v>
      </c>
      <c r="E67" s="26">
        <f t="shared" si="5"/>
        <v>1.56619443087445</v>
      </c>
      <c r="G67" s="27"/>
      <c r="H67" s="7">
        <v>45504</v>
      </c>
      <c r="I67" s="11">
        <v>78725.96</v>
      </c>
      <c r="J67" s="11">
        <v>77886.99</v>
      </c>
      <c r="K67">
        <f t="shared" si="1"/>
        <v>-0.0106568405135993</v>
      </c>
      <c r="M67" s="13"/>
    </row>
    <row r="68" ht="15.75" spans="1:13">
      <c r="A68">
        <v>-57</v>
      </c>
      <c r="B68" s="7">
        <v>45505</v>
      </c>
      <c r="C68" s="8">
        <v>40.55</v>
      </c>
      <c r="D68" s="8">
        <v>106.06</v>
      </c>
      <c r="E68" s="26">
        <f t="shared" si="5"/>
        <v>1.61553637484587</v>
      </c>
      <c r="G68" s="27"/>
      <c r="H68" s="7">
        <v>45505</v>
      </c>
      <c r="I68" s="11">
        <v>78101.16</v>
      </c>
      <c r="J68" s="11">
        <v>77740.31</v>
      </c>
      <c r="K68">
        <f t="shared" si="1"/>
        <v>-0.0046202898907008</v>
      </c>
      <c r="M68" s="13"/>
    </row>
    <row r="69" ht="15.75" spans="1:13">
      <c r="A69">
        <v>-56</v>
      </c>
      <c r="B69" s="7">
        <v>45506</v>
      </c>
      <c r="C69" s="8">
        <v>40.48</v>
      </c>
      <c r="D69" s="8">
        <v>107.06</v>
      </c>
      <c r="E69" s="26">
        <f t="shared" si="5"/>
        <v>1.6447628458498</v>
      </c>
      <c r="G69" s="27"/>
      <c r="H69" s="7">
        <v>45506</v>
      </c>
      <c r="I69" s="11">
        <v>77946.16</v>
      </c>
      <c r="J69" s="11">
        <v>78225.98</v>
      </c>
      <c r="K69">
        <f t="shared" si="1"/>
        <v>0.00358991385848889</v>
      </c>
      <c r="M69" s="13"/>
    </row>
    <row r="70" ht="15.75" spans="1:13">
      <c r="A70">
        <v>-55</v>
      </c>
      <c r="B70" s="7">
        <v>45509</v>
      </c>
      <c r="C70" s="8">
        <v>40.21</v>
      </c>
      <c r="D70" s="8">
        <v>108.06</v>
      </c>
      <c r="E70" s="26">
        <f t="shared" ref="E70:E133" si="6">(D70-C70)/C70</f>
        <v>1.68739119621985</v>
      </c>
      <c r="G70" s="27"/>
      <c r="H70" s="7">
        <v>45509</v>
      </c>
      <c r="I70" s="11">
        <v>78303.67</v>
      </c>
      <c r="J70" s="11">
        <v>77084.49</v>
      </c>
      <c r="K70">
        <f t="shared" ref="K70:K133" si="7">(J70-I70)/I70</f>
        <v>-0.0155698960214763</v>
      </c>
      <c r="M70" s="13"/>
    </row>
    <row r="71" ht="15.75" spans="1:13">
      <c r="A71">
        <v>-54</v>
      </c>
      <c r="B71" s="7">
        <v>45510</v>
      </c>
      <c r="C71" s="8">
        <v>40.11</v>
      </c>
      <c r="D71" s="8">
        <v>109.06</v>
      </c>
      <c r="E71" s="26">
        <f t="shared" si="6"/>
        <v>1.71902268760908</v>
      </c>
      <c r="G71" s="27"/>
      <c r="H71" s="7">
        <v>45510</v>
      </c>
      <c r="I71" s="11">
        <v>77417.21</v>
      </c>
      <c r="J71" s="11">
        <v>77191.34</v>
      </c>
      <c r="K71">
        <f t="shared" si="7"/>
        <v>-0.00291756832879937</v>
      </c>
      <c r="M71" s="13"/>
    </row>
    <row r="72" ht="15.75" spans="1:14">
      <c r="A72">
        <v>-53</v>
      </c>
      <c r="B72" s="7">
        <v>45511</v>
      </c>
      <c r="C72" s="8">
        <v>40.5</v>
      </c>
      <c r="D72" s="8">
        <v>110.06</v>
      </c>
      <c r="E72" s="26">
        <f t="shared" si="6"/>
        <v>1.71753086419753</v>
      </c>
      <c r="G72" s="27"/>
      <c r="H72" s="7">
        <v>45511</v>
      </c>
      <c r="I72" s="11">
        <v>77344.86</v>
      </c>
      <c r="J72" s="11">
        <v>77114.49</v>
      </c>
      <c r="K72">
        <f t="shared" si="7"/>
        <v>-0.00297847846644231</v>
      </c>
      <c r="M72" s="13"/>
      <c r="N72" s="14"/>
    </row>
    <row r="73" ht="15.75" spans="1:13">
      <c r="A73">
        <v>-52</v>
      </c>
      <c r="B73" s="7">
        <v>45512</v>
      </c>
      <c r="C73" s="8">
        <v>40.48</v>
      </c>
      <c r="D73" s="8">
        <v>111.06</v>
      </c>
      <c r="E73" s="26">
        <f t="shared" si="6"/>
        <v>1.74357707509881</v>
      </c>
      <c r="G73" s="27"/>
      <c r="H73" s="7">
        <v>45512</v>
      </c>
      <c r="I73" s="11">
        <v>77218.12</v>
      </c>
      <c r="J73" s="11">
        <v>77874.22</v>
      </c>
      <c r="K73">
        <f t="shared" si="7"/>
        <v>0.0084967103576208</v>
      </c>
      <c r="M73" s="13"/>
    </row>
    <row r="74" ht="15.75" spans="1:13">
      <c r="A74">
        <v>-51</v>
      </c>
      <c r="B74" s="7">
        <v>45513</v>
      </c>
      <c r="C74" s="8">
        <v>36</v>
      </c>
      <c r="D74" s="8">
        <v>112.06</v>
      </c>
      <c r="E74" s="26">
        <f t="shared" si="6"/>
        <v>2.11277777777778</v>
      </c>
      <c r="G74" s="27"/>
      <c r="H74" s="7">
        <v>45513</v>
      </c>
      <c r="I74" s="11">
        <v>78322.33</v>
      </c>
      <c r="J74" s="11">
        <v>78569.59</v>
      </c>
      <c r="K74">
        <f t="shared" si="7"/>
        <v>0.00315695408959354</v>
      </c>
      <c r="M74" s="13"/>
    </row>
    <row r="75" ht="15.75" spans="1:13">
      <c r="A75">
        <v>-50</v>
      </c>
      <c r="B75" s="7">
        <v>45516</v>
      </c>
      <c r="C75" s="8">
        <v>33.01</v>
      </c>
      <c r="D75" s="8">
        <v>113.06</v>
      </c>
      <c r="E75" s="26">
        <f t="shared" si="6"/>
        <v>2.42502272038776</v>
      </c>
      <c r="G75" s="27"/>
      <c r="H75" s="7">
        <v>45516</v>
      </c>
      <c r="I75" s="11">
        <v>78867.3</v>
      </c>
      <c r="J75" s="11">
        <v>77980.29</v>
      </c>
      <c r="K75">
        <f t="shared" si="7"/>
        <v>-0.0112468665720775</v>
      </c>
      <c r="M75" s="13"/>
    </row>
    <row r="76" ht="15.75" spans="1:13">
      <c r="A76">
        <v>-49</v>
      </c>
      <c r="B76" s="7">
        <v>45517</v>
      </c>
      <c r="C76" s="8">
        <v>29.16</v>
      </c>
      <c r="D76" s="8">
        <v>114.06</v>
      </c>
      <c r="E76" s="26">
        <f t="shared" si="6"/>
        <v>2.91152263374486</v>
      </c>
      <c r="G76" s="27"/>
      <c r="H76" s="7">
        <v>45517</v>
      </c>
      <c r="I76" s="11">
        <v>77966.72</v>
      </c>
      <c r="J76" s="11">
        <v>77877.42</v>
      </c>
      <c r="K76">
        <f t="shared" si="7"/>
        <v>-0.00114536048201082</v>
      </c>
      <c r="M76" s="13"/>
    </row>
    <row r="77" ht="15.75" spans="1:13">
      <c r="A77">
        <v>-48</v>
      </c>
      <c r="B77" s="7">
        <v>45519</v>
      </c>
      <c r="C77" s="8">
        <v>27.32</v>
      </c>
      <c r="D77" s="8">
        <v>115.06</v>
      </c>
      <c r="E77" s="26">
        <f t="shared" si="6"/>
        <v>3.21156661786237</v>
      </c>
      <c r="G77" s="27"/>
      <c r="H77" s="7">
        <v>45519</v>
      </c>
      <c r="I77" s="11">
        <v>77989.36</v>
      </c>
      <c r="J77" s="11">
        <v>78105.98</v>
      </c>
      <c r="K77">
        <f t="shared" si="7"/>
        <v>0.00149533218377475</v>
      </c>
      <c r="M77" s="13"/>
    </row>
    <row r="78" ht="15.75" spans="1:13">
      <c r="A78">
        <v>-47</v>
      </c>
      <c r="B78" s="7">
        <v>45520</v>
      </c>
      <c r="C78" s="8">
        <v>30.4</v>
      </c>
      <c r="D78" s="8">
        <v>116.06</v>
      </c>
      <c r="E78" s="26">
        <f t="shared" si="6"/>
        <v>2.81776315789474</v>
      </c>
      <c r="G78" s="27"/>
      <c r="H78" s="7">
        <v>45520</v>
      </c>
      <c r="I78" s="11">
        <v>78197.15</v>
      </c>
      <c r="J78" s="11">
        <v>78045.31</v>
      </c>
      <c r="K78">
        <f t="shared" si="7"/>
        <v>-0.00194175874696196</v>
      </c>
      <c r="M78" s="13"/>
    </row>
    <row r="79" ht="15.75" spans="1:13">
      <c r="A79">
        <v>-46</v>
      </c>
      <c r="B79" s="7">
        <v>45523</v>
      </c>
      <c r="C79" s="8">
        <v>30.61</v>
      </c>
      <c r="D79" s="8">
        <v>117.06</v>
      </c>
      <c r="E79" s="26">
        <f t="shared" si="6"/>
        <v>2.82424044429925</v>
      </c>
      <c r="G79" s="27"/>
      <c r="H79" s="7">
        <v>45523</v>
      </c>
      <c r="I79" s="11">
        <v>78272.12</v>
      </c>
      <c r="J79" s="11">
        <v>77830.34</v>
      </c>
      <c r="K79">
        <f t="shared" si="7"/>
        <v>-0.00564415528798759</v>
      </c>
      <c r="M79" s="13"/>
    </row>
    <row r="80" ht="15.75" spans="1:13">
      <c r="A80">
        <v>-45</v>
      </c>
      <c r="B80" s="7">
        <v>45524</v>
      </c>
      <c r="C80" s="8">
        <v>30.28</v>
      </c>
      <c r="D80" s="8">
        <v>118.06</v>
      </c>
      <c r="E80" s="26">
        <f t="shared" si="6"/>
        <v>2.89894319682959</v>
      </c>
      <c r="G80" s="27"/>
      <c r="H80" s="7">
        <v>45524</v>
      </c>
      <c r="I80" s="11">
        <v>77857.79</v>
      </c>
      <c r="J80" s="11">
        <v>77745.52</v>
      </c>
      <c r="K80">
        <f t="shared" si="7"/>
        <v>-0.00144198801430132</v>
      </c>
      <c r="M80" s="13"/>
    </row>
    <row r="81" ht="15.75" spans="1:14">
      <c r="A81">
        <v>-44</v>
      </c>
      <c r="B81" s="7">
        <v>45525</v>
      </c>
      <c r="C81" s="8">
        <v>30.47</v>
      </c>
      <c r="D81" s="8">
        <v>119.06</v>
      </c>
      <c r="E81" s="26">
        <f t="shared" si="6"/>
        <v>2.90744995077125</v>
      </c>
      <c r="G81" s="27"/>
      <c r="H81" s="7">
        <v>45525</v>
      </c>
      <c r="I81" s="11">
        <v>77993.2</v>
      </c>
      <c r="J81" s="11">
        <v>78260.86</v>
      </c>
      <c r="K81">
        <f t="shared" si="7"/>
        <v>0.00343183764738469</v>
      </c>
      <c r="M81" s="13"/>
      <c r="N81" s="14"/>
    </row>
    <row r="82" ht="15.75" spans="1:13">
      <c r="A82">
        <v>-43</v>
      </c>
      <c r="B82" s="7">
        <v>45526</v>
      </c>
      <c r="C82" s="8">
        <v>30.95</v>
      </c>
      <c r="D82" s="8">
        <v>120.06</v>
      </c>
      <c r="E82" s="26">
        <f t="shared" si="6"/>
        <v>2.87915993537964</v>
      </c>
      <c r="G82" s="27"/>
      <c r="H82" s="7">
        <v>45526</v>
      </c>
      <c r="I82" s="11">
        <v>78442.25</v>
      </c>
      <c r="J82" s="11">
        <v>78793.41</v>
      </c>
      <c r="K82">
        <f t="shared" si="7"/>
        <v>0.00447666914194842</v>
      </c>
      <c r="M82" s="13"/>
    </row>
    <row r="83" ht="15.75" spans="1:14">
      <c r="A83">
        <v>-42</v>
      </c>
      <c r="B83" s="7">
        <v>45527</v>
      </c>
      <c r="C83" s="8">
        <v>31.34</v>
      </c>
      <c r="D83" s="8">
        <v>121.06</v>
      </c>
      <c r="E83" s="26">
        <f t="shared" si="6"/>
        <v>2.86279514996809</v>
      </c>
      <c r="G83" s="27"/>
      <c r="H83" s="7">
        <v>45527</v>
      </c>
      <c r="I83" s="11">
        <v>78902.33</v>
      </c>
      <c r="J83" s="11">
        <v>78801.43</v>
      </c>
      <c r="K83">
        <f t="shared" si="7"/>
        <v>-0.00127879620284989</v>
      </c>
      <c r="M83" s="13"/>
      <c r="N83" s="14"/>
    </row>
    <row r="84" ht="15.75" spans="1:13">
      <c r="A84">
        <v>-41</v>
      </c>
      <c r="B84" s="7">
        <v>45530</v>
      </c>
      <c r="C84" s="8">
        <v>30.6</v>
      </c>
      <c r="D84" s="8">
        <v>122.06</v>
      </c>
      <c r="E84" s="26">
        <f t="shared" si="6"/>
        <v>2.98888888888889</v>
      </c>
      <c r="G84" s="27"/>
      <c r="H84" s="7">
        <v>45530</v>
      </c>
      <c r="I84" s="11">
        <v>78907.54</v>
      </c>
      <c r="J84" s="11">
        <v>78571.06</v>
      </c>
      <c r="K84">
        <f t="shared" si="7"/>
        <v>-0.00426423127625061</v>
      </c>
      <c r="M84" s="13"/>
    </row>
    <row r="85" ht="15.75" spans="1:13">
      <c r="A85">
        <v>-40</v>
      </c>
      <c r="B85" s="7">
        <v>45531</v>
      </c>
      <c r="C85" s="8">
        <v>32.5</v>
      </c>
      <c r="D85" s="8">
        <v>123.06</v>
      </c>
      <c r="E85" s="26">
        <f t="shared" si="6"/>
        <v>2.78646153846154</v>
      </c>
      <c r="G85" s="27"/>
      <c r="H85" s="7">
        <v>45531</v>
      </c>
      <c r="I85" s="11">
        <v>78737.23</v>
      </c>
      <c r="J85" s="11">
        <v>78084.24</v>
      </c>
      <c r="K85">
        <f t="shared" si="7"/>
        <v>-0.00829328133590667</v>
      </c>
      <c r="M85" s="13"/>
    </row>
    <row r="86" ht="15.75" spans="1:13">
      <c r="A86">
        <v>-39</v>
      </c>
      <c r="B86" s="7">
        <v>45532</v>
      </c>
      <c r="C86" s="8">
        <v>33.48</v>
      </c>
      <c r="D86" s="8">
        <v>124.06</v>
      </c>
      <c r="E86" s="26">
        <f t="shared" si="6"/>
        <v>2.70549581839904</v>
      </c>
      <c r="G86" s="27"/>
      <c r="H86" s="7">
        <v>45532</v>
      </c>
      <c r="I86" s="11">
        <v>78253.05</v>
      </c>
      <c r="J86" s="11">
        <v>77992.79</v>
      </c>
      <c r="K86">
        <f t="shared" si="7"/>
        <v>-0.00332587675496366</v>
      </c>
      <c r="M86" s="13"/>
    </row>
    <row r="87" ht="15.75" spans="1:13">
      <c r="A87">
        <v>-38</v>
      </c>
      <c r="B87" s="7">
        <v>45533</v>
      </c>
      <c r="C87" s="8">
        <v>33.69</v>
      </c>
      <c r="D87" s="8">
        <v>125.06</v>
      </c>
      <c r="E87" s="26">
        <f t="shared" si="6"/>
        <v>2.71208073612348</v>
      </c>
      <c r="G87" s="27"/>
      <c r="H87" s="7">
        <v>45533</v>
      </c>
      <c r="I87" s="11">
        <v>78019.51</v>
      </c>
      <c r="J87" s="11">
        <v>78349.66</v>
      </c>
      <c r="K87">
        <f t="shared" si="7"/>
        <v>0.00423163385671108</v>
      </c>
      <c r="M87" s="13"/>
    </row>
    <row r="88" ht="15.75" spans="1:13">
      <c r="A88">
        <v>-37</v>
      </c>
      <c r="B88" s="7">
        <v>45534</v>
      </c>
      <c r="C88" s="8">
        <v>33.5</v>
      </c>
      <c r="D88" s="8">
        <v>126.06</v>
      </c>
      <c r="E88" s="26">
        <f t="shared" si="6"/>
        <v>2.76298507462687</v>
      </c>
      <c r="G88" s="27"/>
      <c r="H88" s="7">
        <v>45534</v>
      </c>
      <c r="I88" s="11">
        <v>78552.01</v>
      </c>
      <c r="J88" s="11">
        <v>78488.22</v>
      </c>
      <c r="K88">
        <f t="shared" si="7"/>
        <v>-0.000812073427529017</v>
      </c>
      <c r="M88" s="13"/>
    </row>
    <row r="89" ht="15.75" spans="1:13">
      <c r="A89">
        <v>-36</v>
      </c>
      <c r="B89" s="7">
        <v>45537</v>
      </c>
      <c r="C89" s="8">
        <v>32.04</v>
      </c>
      <c r="D89" s="8">
        <v>127.06</v>
      </c>
      <c r="E89" s="26">
        <f t="shared" si="6"/>
        <v>2.96566791510612</v>
      </c>
      <c r="G89" s="27"/>
      <c r="H89" s="7">
        <v>45537</v>
      </c>
      <c r="I89" s="11">
        <v>78715.16</v>
      </c>
      <c r="J89" s="11">
        <v>78283.3</v>
      </c>
      <c r="K89">
        <f t="shared" si="7"/>
        <v>-0.00548636374492538</v>
      </c>
      <c r="M89" s="13"/>
    </row>
    <row r="90" ht="15.75" spans="1:13">
      <c r="A90">
        <v>-35</v>
      </c>
      <c r="B90" s="7">
        <v>45538</v>
      </c>
      <c r="C90" s="8">
        <v>29</v>
      </c>
      <c r="D90" s="8">
        <v>128.06</v>
      </c>
      <c r="E90" s="26">
        <f t="shared" si="6"/>
        <v>3.41586206896552</v>
      </c>
      <c r="G90" s="27"/>
      <c r="H90" s="7">
        <v>45538</v>
      </c>
      <c r="I90" s="11">
        <v>78566.04</v>
      </c>
      <c r="J90" s="11">
        <v>78356.32</v>
      </c>
      <c r="K90">
        <f t="shared" si="7"/>
        <v>-0.00266934670501385</v>
      </c>
      <c r="M90" s="13"/>
    </row>
    <row r="91" ht="15.75" spans="1:13">
      <c r="A91">
        <v>-34</v>
      </c>
      <c r="B91" s="7">
        <v>45539</v>
      </c>
      <c r="C91" s="8">
        <v>30.45</v>
      </c>
      <c r="D91" s="8">
        <v>129.06</v>
      </c>
      <c r="E91" s="26">
        <f t="shared" si="6"/>
        <v>3.2384236453202</v>
      </c>
      <c r="G91" s="27"/>
      <c r="H91" s="7">
        <v>45539</v>
      </c>
      <c r="I91" s="11">
        <v>78488.88</v>
      </c>
      <c r="J91" s="11">
        <v>78848.01</v>
      </c>
      <c r="K91">
        <f t="shared" si="7"/>
        <v>0.00457555261331274</v>
      </c>
      <c r="M91" s="13"/>
    </row>
    <row r="92" ht="15.75" spans="1:13">
      <c r="A92">
        <v>-33</v>
      </c>
      <c r="B92" s="7">
        <v>45540</v>
      </c>
      <c r="C92" s="8">
        <v>30.05</v>
      </c>
      <c r="D92" s="8">
        <v>130.06</v>
      </c>
      <c r="E92" s="26">
        <f t="shared" si="6"/>
        <v>3.32811980033278</v>
      </c>
      <c r="G92" s="27"/>
      <c r="H92" s="7">
        <v>45540</v>
      </c>
      <c r="I92" s="11">
        <v>79027.52</v>
      </c>
      <c r="J92" s="11">
        <v>78863.34</v>
      </c>
      <c r="K92">
        <f t="shared" si="7"/>
        <v>-0.00207750414032995</v>
      </c>
      <c r="M92" s="13"/>
    </row>
    <row r="93" ht="15.75" spans="1:13">
      <c r="A93">
        <v>-32</v>
      </c>
      <c r="B93" s="7">
        <v>45541</v>
      </c>
      <c r="C93" s="8">
        <v>29.99</v>
      </c>
      <c r="D93" s="8">
        <v>131.06</v>
      </c>
      <c r="E93" s="26">
        <f t="shared" si="6"/>
        <v>3.37012337445815</v>
      </c>
      <c r="G93" s="27"/>
      <c r="H93" s="7">
        <v>45541</v>
      </c>
      <c r="I93" s="11">
        <v>79009.84</v>
      </c>
      <c r="J93" s="11">
        <v>78897.73</v>
      </c>
      <c r="K93">
        <f t="shared" si="7"/>
        <v>-0.0014189371855455</v>
      </c>
      <c r="M93" s="13"/>
    </row>
    <row r="94" ht="15.75" spans="1:13">
      <c r="A94">
        <v>-31</v>
      </c>
      <c r="B94" s="7">
        <v>45544</v>
      </c>
      <c r="C94" s="8">
        <v>29.5</v>
      </c>
      <c r="D94" s="8">
        <v>132.06</v>
      </c>
      <c r="E94" s="26">
        <f t="shared" si="6"/>
        <v>3.47661016949153</v>
      </c>
      <c r="G94" s="27"/>
      <c r="H94" s="7">
        <v>45544</v>
      </c>
      <c r="I94" s="11">
        <v>79117.78</v>
      </c>
      <c r="J94" s="11">
        <v>78615</v>
      </c>
      <c r="K94">
        <f t="shared" si="7"/>
        <v>-0.00635482947069545</v>
      </c>
      <c r="M94" s="13"/>
    </row>
    <row r="95" ht="15.75" spans="1:13">
      <c r="A95">
        <v>-30</v>
      </c>
      <c r="B95" s="7">
        <v>45545</v>
      </c>
      <c r="C95" s="8">
        <v>29.2</v>
      </c>
      <c r="D95" s="8">
        <v>133.06</v>
      </c>
      <c r="E95" s="26">
        <f t="shared" si="6"/>
        <v>3.55684931506849</v>
      </c>
      <c r="G95" s="27"/>
      <c r="H95" s="7">
        <v>45545</v>
      </c>
      <c r="I95" s="11">
        <v>78776.77</v>
      </c>
      <c r="J95" s="11">
        <v>79286.74</v>
      </c>
      <c r="K95">
        <f t="shared" si="7"/>
        <v>0.00647360890780367</v>
      </c>
      <c r="M95" s="13"/>
    </row>
    <row r="96" ht="15.75" spans="1:13">
      <c r="A96">
        <v>-29</v>
      </c>
      <c r="B96" s="7">
        <v>45546</v>
      </c>
      <c r="C96" s="8">
        <v>28.7</v>
      </c>
      <c r="D96" s="8">
        <v>134.06</v>
      </c>
      <c r="E96" s="26">
        <f t="shared" si="6"/>
        <v>3.67108013937282</v>
      </c>
      <c r="G96" s="27"/>
      <c r="H96" s="7">
        <v>45546</v>
      </c>
      <c r="I96" s="11">
        <v>79428.49</v>
      </c>
      <c r="J96" s="11">
        <v>78651.8</v>
      </c>
      <c r="K96">
        <f t="shared" si="7"/>
        <v>-0.00977848124772361</v>
      </c>
      <c r="M96" s="13"/>
    </row>
    <row r="97" ht="15.75" spans="1:13">
      <c r="A97">
        <v>-28</v>
      </c>
      <c r="B97" s="7">
        <v>45547</v>
      </c>
      <c r="C97" s="8">
        <v>29</v>
      </c>
      <c r="D97" s="8">
        <v>135.06</v>
      </c>
      <c r="E97" s="26">
        <f t="shared" si="6"/>
        <v>3.65724137931034</v>
      </c>
      <c r="G97" s="27"/>
      <c r="H97" s="7">
        <v>45547</v>
      </c>
      <c r="I97" s="11">
        <v>78843.06</v>
      </c>
      <c r="J97" s="11">
        <v>79017.62</v>
      </c>
      <c r="K97">
        <f t="shared" si="7"/>
        <v>0.00221401858324623</v>
      </c>
      <c r="M97" s="13"/>
    </row>
    <row r="98" ht="15.75" spans="1:13">
      <c r="A98">
        <v>-27</v>
      </c>
      <c r="B98" s="7">
        <v>45548</v>
      </c>
      <c r="C98" s="8">
        <v>32.69</v>
      </c>
      <c r="D98" s="8">
        <v>136.06</v>
      </c>
      <c r="E98" s="26">
        <f t="shared" si="6"/>
        <v>3.16212909146528</v>
      </c>
      <c r="G98" s="27"/>
      <c r="H98" s="7">
        <v>45548</v>
      </c>
      <c r="I98" s="11">
        <v>79912.34</v>
      </c>
      <c r="J98" s="11">
        <v>79333.06</v>
      </c>
      <c r="K98">
        <f t="shared" si="7"/>
        <v>-0.00724894302932437</v>
      </c>
      <c r="M98" s="13"/>
    </row>
    <row r="99" ht="15.75" spans="1:13">
      <c r="A99">
        <v>-26</v>
      </c>
      <c r="B99" s="7">
        <v>45551</v>
      </c>
      <c r="C99" s="8">
        <v>32</v>
      </c>
      <c r="D99" s="8">
        <v>137.06</v>
      </c>
      <c r="E99" s="26">
        <f t="shared" si="6"/>
        <v>3.283125</v>
      </c>
      <c r="G99" s="27"/>
      <c r="H99" s="7">
        <v>45551</v>
      </c>
      <c r="I99" s="11">
        <v>79682.1</v>
      </c>
      <c r="J99" s="11">
        <v>79491.14</v>
      </c>
      <c r="K99">
        <f t="shared" si="7"/>
        <v>-0.00239652318400251</v>
      </c>
      <c r="M99" s="13"/>
    </row>
    <row r="100" ht="15.75" spans="1:14">
      <c r="A100">
        <v>-25</v>
      </c>
      <c r="B100" s="7">
        <v>45553</v>
      </c>
      <c r="C100" s="8">
        <v>32.97</v>
      </c>
      <c r="D100" s="8">
        <v>138.06</v>
      </c>
      <c r="E100" s="26">
        <f t="shared" si="6"/>
        <v>3.18744313011829</v>
      </c>
      <c r="G100" s="27"/>
      <c r="H100" s="7">
        <v>45553</v>
      </c>
      <c r="I100" s="11">
        <v>79884.41</v>
      </c>
      <c r="J100" s="11">
        <v>80461.34</v>
      </c>
      <c r="K100">
        <f t="shared" si="7"/>
        <v>0.00722205997390471</v>
      </c>
      <c r="M100" s="13"/>
      <c r="N100" s="14"/>
    </row>
    <row r="101" ht="15.75" spans="1:13">
      <c r="A101">
        <v>-24</v>
      </c>
      <c r="B101" s="7">
        <v>45554</v>
      </c>
      <c r="C101" s="8">
        <v>35.52</v>
      </c>
      <c r="D101" s="8">
        <v>139.06</v>
      </c>
      <c r="E101" s="26">
        <f t="shared" si="6"/>
        <v>2.91497747747748</v>
      </c>
      <c r="G101" s="27"/>
      <c r="H101" s="7">
        <v>45554</v>
      </c>
      <c r="I101" s="11">
        <v>80802.77</v>
      </c>
      <c r="J101" s="11">
        <v>81459.29</v>
      </c>
      <c r="K101">
        <f t="shared" si="7"/>
        <v>0.00812496898311765</v>
      </c>
      <c r="M101" s="13"/>
    </row>
    <row r="102" ht="15.75" spans="1:14">
      <c r="A102">
        <v>-23</v>
      </c>
      <c r="B102" s="7">
        <v>45555</v>
      </c>
      <c r="C102" s="8">
        <v>39.57</v>
      </c>
      <c r="D102" s="8">
        <v>140.06</v>
      </c>
      <c r="E102" s="26">
        <f t="shared" si="6"/>
        <v>2.53955016426586</v>
      </c>
      <c r="G102" s="27"/>
      <c r="H102" s="7">
        <v>45555</v>
      </c>
      <c r="I102" s="11">
        <v>81694.98</v>
      </c>
      <c r="J102" s="11">
        <v>82074.45</v>
      </c>
      <c r="K102">
        <f t="shared" si="7"/>
        <v>0.00464496104901429</v>
      </c>
      <c r="M102" s="13"/>
      <c r="N102" s="14"/>
    </row>
    <row r="103" ht="15.75" spans="1:14">
      <c r="A103">
        <v>-22</v>
      </c>
      <c r="B103" s="7">
        <v>45558</v>
      </c>
      <c r="C103" s="8">
        <v>39</v>
      </c>
      <c r="D103" s="8">
        <v>141.06</v>
      </c>
      <c r="E103" s="26">
        <f t="shared" si="6"/>
        <v>2.61692307692308</v>
      </c>
      <c r="G103" s="27"/>
      <c r="H103" s="7">
        <v>45558</v>
      </c>
      <c r="I103" s="11">
        <v>82113.42</v>
      </c>
      <c r="J103" s="11">
        <v>81850.5</v>
      </c>
      <c r="K103">
        <f t="shared" si="7"/>
        <v>-0.00320191267152188</v>
      </c>
      <c r="M103" s="13"/>
      <c r="N103" s="14"/>
    </row>
    <row r="104" ht="15.75" spans="1:13">
      <c r="A104">
        <v>-21</v>
      </c>
      <c r="B104" s="7">
        <v>45559</v>
      </c>
      <c r="C104" s="8">
        <v>38.66</v>
      </c>
      <c r="D104" s="8">
        <v>142.06</v>
      </c>
      <c r="E104" s="26">
        <f t="shared" si="6"/>
        <v>2.67459906880497</v>
      </c>
      <c r="G104" s="27"/>
      <c r="H104" s="7">
        <v>45559</v>
      </c>
      <c r="I104" s="11">
        <v>81873.63</v>
      </c>
      <c r="J104" s="11">
        <v>81483.64</v>
      </c>
      <c r="K104">
        <f t="shared" si="7"/>
        <v>-0.00476331634495753</v>
      </c>
      <c r="M104" s="13"/>
    </row>
    <row r="105" ht="15.75" spans="1:13">
      <c r="A105">
        <v>-20</v>
      </c>
      <c r="B105" s="7">
        <v>45560</v>
      </c>
      <c r="C105" s="8">
        <v>32.01</v>
      </c>
      <c r="D105" s="8">
        <v>143.06</v>
      </c>
      <c r="E105" s="26">
        <f t="shared" si="6"/>
        <v>3.46922836613558</v>
      </c>
      <c r="G105" s="27"/>
      <c r="H105" s="7">
        <v>45560</v>
      </c>
      <c r="I105" s="11">
        <v>81643.5</v>
      </c>
      <c r="J105" s="11">
        <v>82247.92</v>
      </c>
      <c r="K105">
        <f t="shared" si="7"/>
        <v>0.00740316130494158</v>
      </c>
      <c r="M105" s="13"/>
    </row>
    <row r="106" ht="15.75" spans="1:13">
      <c r="A106">
        <v>-19</v>
      </c>
      <c r="B106" s="7">
        <v>45561</v>
      </c>
      <c r="C106" s="8">
        <v>29.95</v>
      </c>
      <c r="D106" s="8">
        <v>144.06</v>
      </c>
      <c r="E106" s="26">
        <f t="shared" si="6"/>
        <v>3.81001669449082</v>
      </c>
      <c r="G106" s="27"/>
      <c r="H106" s="7">
        <v>45561</v>
      </c>
      <c r="I106" s="11">
        <v>82752.07</v>
      </c>
      <c r="J106" s="11">
        <v>81657.97</v>
      </c>
      <c r="K106">
        <f t="shared" si="7"/>
        <v>-0.0132214215306035</v>
      </c>
      <c r="M106" s="13"/>
    </row>
    <row r="107" ht="15.75" spans="1:13">
      <c r="A107">
        <v>-18</v>
      </c>
      <c r="B107" s="7">
        <v>45562</v>
      </c>
      <c r="C107" s="8">
        <v>29.5</v>
      </c>
      <c r="D107" s="8">
        <v>145.06</v>
      </c>
      <c r="E107" s="26">
        <f t="shared" si="6"/>
        <v>3.91728813559322</v>
      </c>
      <c r="G107" s="27"/>
      <c r="H107" s="7">
        <v>45562</v>
      </c>
      <c r="I107" s="11">
        <v>81737.61</v>
      </c>
      <c r="J107" s="11">
        <v>81292.13</v>
      </c>
      <c r="K107">
        <f t="shared" si="7"/>
        <v>-0.00545012265467507</v>
      </c>
      <c r="M107" s="13"/>
    </row>
    <row r="108" ht="15.75" spans="1:13">
      <c r="A108">
        <v>-17</v>
      </c>
      <c r="B108" s="7">
        <v>45565</v>
      </c>
      <c r="C108" s="8">
        <v>28</v>
      </c>
      <c r="D108" s="8">
        <v>146.06</v>
      </c>
      <c r="E108" s="26">
        <f t="shared" si="6"/>
        <v>4.21642857142857</v>
      </c>
      <c r="G108" s="27"/>
      <c r="H108" s="7">
        <v>45565</v>
      </c>
      <c r="I108" s="11">
        <v>81271.08</v>
      </c>
      <c r="J108" s="11">
        <v>81114.2</v>
      </c>
      <c r="K108">
        <f t="shared" si="7"/>
        <v>-0.00193032995254898</v>
      </c>
      <c r="M108" s="13"/>
    </row>
    <row r="109" ht="15.75" spans="1:13">
      <c r="A109">
        <v>-16</v>
      </c>
      <c r="B109" s="7">
        <v>45566</v>
      </c>
      <c r="C109" s="8">
        <v>27.96</v>
      </c>
      <c r="D109" s="8">
        <v>147.06</v>
      </c>
      <c r="E109" s="26">
        <f t="shared" si="6"/>
        <v>4.25965665236051</v>
      </c>
      <c r="G109" s="27"/>
      <c r="H109" s="7">
        <v>45566</v>
      </c>
      <c r="I109" s="11">
        <v>81199.43</v>
      </c>
      <c r="J109" s="11">
        <v>81804.59</v>
      </c>
      <c r="K109">
        <f t="shared" si="7"/>
        <v>0.00745276167579013</v>
      </c>
      <c r="M109" s="13"/>
    </row>
    <row r="110" ht="15.75" spans="1:13">
      <c r="A110">
        <v>-15</v>
      </c>
      <c r="B110" s="7">
        <v>45567</v>
      </c>
      <c r="C110" s="8">
        <v>28.97</v>
      </c>
      <c r="D110" s="8">
        <v>148.06</v>
      </c>
      <c r="E110" s="26">
        <f t="shared" si="6"/>
        <v>4.11080428028996</v>
      </c>
      <c r="G110" s="27"/>
      <c r="H110" s="7">
        <v>45567</v>
      </c>
      <c r="I110" s="11">
        <v>81706.43</v>
      </c>
      <c r="J110" s="11">
        <v>81967.01</v>
      </c>
      <c r="K110">
        <f t="shared" si="7"/>
        <v>0.00318922268418779</v>
      </c>
      <c r="M110" s="13"/>
    </row>
    <row r="111" ht="15.75" spans="1:13">
      <c r="A111">
        <v>-14</v>
      </c>
      <c r="B111" s="7">
        <v>45568</v>
      </c>
      <c r="C111" s="8">
        <v>28.6</v>
      </c>
      <c r="D111" s="8">
        <v>149.06</v>
      </c>
      <c r="E111" s="26">
        <f t="shared" si="6"/>
        <v>4.21188811188811</v>
      </c>
      <c r="G111" s="27"/>
      <c r="H111" s="7">
        <v>45568</v>
      </c>
      <c r="I111" s="11">
        <v>82076.34</v>
      </c>
      <c r="J111" s="11">
        <v>82721.77</v>
      </c>
      <c r="K111">
        <f t="shared" si="7"/>
        <v>0.00786377657678215</v>
      </c>
      <c r="M111" s="13"/>
    </row>
    <row r="112" ht="15.75" spans="1:13">
      <c r="A112">
        <v>-13</v>
      </c>
      <c r="B112" s="7">
        <v>45569</v>
      </c>
      <c r="C112" s="8">
        <v>28.61</v>
      </c>
      <c r="D112" s="8">
        <v>150.06</v>
      </c>
      <c r="E112" s="26">
        <f t="shared" si="6"/>
        <v>4.24501922404754</v>
      </c>
      <c r="G112" s="27"/>
      <c r="H112" s="7">
        <v>45569</v>
      </c>
      <c r="I112" s="11">
        <v>82804.3</v>
      </c>
      <c r="J112" s="11">
        <v>83531.96</v>
      </c>
      <c r="K112">
        <f t="shared" si="7"/>
        <v>0.0087877078847355</v>
      </c>
      <c r="M112" s="13"/>
    </row>
    <row r="113" ht="15.75" spans="1:14">
      <c r="A113">
        <v>-12</v>
      </c>
      <c r="B113" s="7">
        <v>45572</v>
      </c>
      <c r="C113" s="8">
        <v>27.13</v>
      </c>
      <c r="D113" s="8">
        <v>151.06</v>
      </c>
      <c r="E113" s="26">
        <f t="shared" si="6"/>
        <v>4.56800589753041</v>
      </c>
      <c r="G113" s="27"/>
      <c r="H113" s="7">
        <v>45572</v>
      </c>
      <c r="I113" s="11">
        <v>83651.99</v>
      </c>
      <c r="J113" s="11">
        <v>84910.3</v>
      </c>
      <c r="K113">
        <f t="shared" si="7"/>
        <v>0.0150422004306173</v>
      </c>
      <c r="M113" s="13"/>
      <c r="N113" s="14"/>
    </row>
    <row r="114" ht="15.75" spans="1:13">
      <c r="A114">
        <v>-11</v>
      </c>
      <c r="B114" s="7">
        <v>45573</v>
      </c>
      <c r="C114" s="8">
        <v>27.31</v>
      </c>
      <c r="D114" s="8">
        <v>152.06</v>
      </c>
      <c r="E114" s="26">
        <f t="shared" si="6"/>
        <v>4.56792383742219</v>
      </c>
      <c r="G114" s="27"/>
      <c r="H114" s="7">
        <v>45573</v>
      </c>
      <c r="I114" s="11">
        <v>84905.56</v>
      </c>
      <c r="J114" s="11">
        <v>85663.98</v>
      </c>
      <c r="K114">
        <f t="shared" si="7"/>
        <v>0.00893251278243731</v>
      </c>
      <c r="M114" s="13"/>
    </row>
    <row r="115" ht="15.75" spans="1:13">
      <c r="A115">
        <v>-10</v>
      </c>
      <c r="B115" s="7">
        <v>45574</v>
      </c>
      <c r="C115" s="8">
        <v>27.2</v>
      </c>
      <c r="D115" s="8">
        <v>153.06</v>
      </c>
      <c r="E115" s="26">
        <f t="shared" si="6"/>
        <v>4.62720588235294</v>
      </c>
      <c r="G115" s="27"/>
      <c r="H115" s="7">
        <v>45574</v>
      </c>
      <c r="I115" s="11">
        <v>85823.81</v>
      </c>
      <c r="J115" s="11">
        <v>85669.28</v>
      </c>
      <c r="K115">
        <f t="shared" si="7"/>
        <v>-0.00180054928812877</v>
      </c>
      <c r="M115" s="13"/>
    </row>
    <row r="116" ht="15.75" spans="1:13">
      <c r="A116">
        <v>-9</v>
      </c>
      <c r="B116" s="7">
        <v>45575</v>
      </c>
      <c r="C116" s="8">
        <v>27.65</v>
      </c>
      <c r="D116" s="8">
        <v>154.06</v>
      </c>
      <c r="E116" s="26">
        <f t="shared" si="6"/>
        <v>4.57179023508137</v>
      </c>
      <c r="G116" s="27"/>
      <c r="H116" s="7">
        <v>45575</v>
      </c>
      <c r="I116" s="11">
        <v>85743.41</v>
      </c>
      <c r="J116" s="11">
        <v>85453.22</v>
      </c>
      <c r="K116">
        <f t="shared" si="7"/>
        <v>-0.00338440003727403</v>
      </c>
      <c r="M116" s="13"/>
    </row>
    <row r="117" ht="15.75" spans="1:13">
      <c r="A117">
        <v>-8</v>
      </c>
      <c r="B117" s="7">
        <v>45576</v>
      </c>
      <c r="C117" s="8">
        <v>27.59</v>
      </c>
      <c r="D117" s="8">
        <v>155.06</v>
      </c>
      <c r="E117" s="26">
        <f t="shared" si="6"/>
        <v>4.6201522290685</v>
      </c>
      <c r="G117" s="27"/>
      <c r="H117" s="7">
        <v>45576</v>
      </c>
      <c r="I117" s="11">
        <v>85432.84</v>
      </c>
      <c r="J117" s="11">
        <v>85483.4</v>
      </c>
      <c r="K117">
        <f t="shared" si="7"/>
        <v>0.00059180989418118</v>
      </c>
      <c r="M117" s="13"/>
    </row>
    <row r="118" ht="15.75" spans="1:13">
      <c r="A118">
        <v>-7</v>
      </c>
      <c r="B118" s="7">
        <v>45579</v>
      </c>
      <c r="C118" s="8">
        <v>25.21</v>
      </c>
      <c r="D118" s="8">
        <v>156.06</v>
      </c>
      <c r="E118" s="26">
        <f t="shared" si="6"/>
        <v>5.19040063466878</v>
      </c>
      <c r="G118" s="27"/>
      <c r="H118" s="7">
        <v>45579</v>
      </c>
      <c r="I118" s="11">
        <v>85596.91</v>
      </c>
      <c r="J118" s="11">
        <v>85261.39</v>
      </c>
      <c r="K118">
        <f t="shared" si="7"/>
        <v>-0.00391976766451037</v>
      </c>
      <c r="M118" s="13"/>
    </row>
    <row r="119" ht="15.75" spans="1:13">
      <c r="A119">
        <v>-6</v>
      </c>
      <c r="B119" s="7">
        <v>45580</v>
      </c>
      <c r="C119" s="8">
        <v>23.26</v>
      </c>
      <c r="D119" s="8">
        <v>157.06</v>
      </c>
      <c r="E119" s="26">
        <f t="shared" si="6"/>
        <v>5.75236457437661</v>
      </c>
      <c r="G119" s="27"/>
      <c r="H119" s="7">
        <v>45580</v>
      </c>
      <c r="I119" s="11">
        <v>85264.93</v>
      </c>
      <c r="J119" s="11">
        <v>85840.34</v>
      </c>
      <c r="K119">
        <f t="shared" si="7"/>
        <v>0.00674849554207109</v>
      </c>
      <c r="M119" s="13"/>
    </row>
    <row r="120" ht="15.75" spans="1:13">
      <c r="A120">
        <v>-5</v>
      </c>
      <c r="B120" s="7">
        <v>45581</v>
      </c>
      <c r="C120" s="8">
        <v>23.5</v>
      </c>
      <c r="D120" s="8">
        <v>158.06</v>
      </c>
      <c r="E120" s="26">
        <f t="shared" si="6"/>
        <v>5.72595744680851</v>
      </c>
      <c r="G120" s="27"/>
      <c r="H120" s="7">
        <v>45581</v>
      </c>
      <c r="I120" s="11">
        <v>86060.69</v>
      </c>
      <c r="J120" s="11">
        <v>86205.66</v>
      </c>
      <c r="K120">
        <f t="shared" si="7"/>
        <v>0.00168450892039096</v>
      </c>
      <c r="M120" s="13"/>
    </row>
    <row r="121" ht="15.75" spans="1:13">
      <c r="A121">
        <v>-4</v>
      </c>
      <c r="B121" s="7">
        <v>45582</v>
      </c>
      <c r="C121" s="8">
        <v>24.97</v>
      </c>
      <c r="D121" s="8">
        <v>159.06</v>
      </c>
      <c r="E121" s="26">
        <f t="shared" si="6"/>
        <v>5.37004405286344</v>
      </c>
      <c r="G121" s="27"/>
      <c r="H121" s="7">
        <v>45582</v>
      </c>
      <c r="I121" s="11">
        <v>86439.57</v>
      </c>
      <c r="J121" s="11">
        <v>85585.43</v>
      </c>
      <c r="K121">
        <f t="shared" si="7"/>
        <v>-0.00988135410668996</v>
      </c>
      <c r="M121" s="13"/>
    </row>
    <row r="122" ht="15.75" spans="1:13">
      <c r="A122">
        <v>-3</v>
      </c>
      <c r="B122" s="7">
        <v>45583</v>
      </c>
      <c r="C122" s="8">
        <v>24.7</v>
      </c>
      <c r="D122" s="8">
        <v>160.06</v>
      </c>
      <c r="E122" s="26">
        <f t="shared" si="6"/>
        <v>5.48016194331984</v>
      </c>
      <c r="G122" s="27"/>
      <c r="H122" s="7">
        <v>45583</v>
      </c>
      <c r="I122" s="11">
        <v>85638.58</v>
      </c>
      <c r="J122" s="11">
        <v>85250.09</v>
      </c>
      <c r="K122">
        <f t="shared" si="7"/>
        <v>-0.00453639002421578</v>
      </c>
      <c r="M122" s="13"/>
    </row>
    <row r="123" ht="15.75" spans="1:13">
      <c r="A123">
        <v>-2</v>
      </c>
      <c r="B123" s="7">
        <v>45586</v>
      </c>
      <c r="C123" s="8">
        <v>23.94</v>
      </c>
      <c r="D123" s="8">
        <v>161.06</v>
      </c>
      <c r="E123" s="26">
        <f t="shared" si="6"/>
        <v>5.72765246449457</v>
      </c>
      <c r="G123" s="27"/>
      <c r="H123" s="7">
        <v>45586</v>
      </c>
      <c r="I123" s="11">
        <v>85353.34</v>
      </c>
      <c r="J123" s="11">
        <v>86057.52</v>
      </c>
      <c r="K123">
        <f t="shared" si="7"/>
        <v>0.00825017509566711</v>
      </c>
      <c r="M123" s="13"/>
    </row>
    <row r="124" ht="15.75" spans="1:13">
      <c r="A124">
        <v>-1</v>
      </c>
      <c r="B124" s="7">
        <v>45587</v>
      </c>
      <c r="C124" s="8">
        <v>23.99</v>
      </c>
      <c r="D124" s="8">
        <v>162.06</v>
      </c>
      <c r="E124" s="26">
        <f t="shared" si="6"/>
        <v>5.75531471446436</v>
      </c>
      <c r="G124" s="27"/>
      <c r="H124" s="7">
        <v>45587</v>
      </c>
      <c r="I124" s="11">
        <v>86294.7</v>
      </c>
      <c r="J124" s="11">
        <v>86466.58</v>
      </c>
      <c r="K124">
        <f t="shared" si="7"/>
        <v>0.00199177933291389</v>
      </c>
      <c r="M124" s="13"/>
    </row>
    <row r="125" ht="15.75" spans="1:14">
      <c r="A125" s="17">
        <v>0</v>
      </c>
      <c r="B125" s="18">
        <v>45588</v>
      </c>
      <c r="C125" s="19">
        <v>22.85</v>
      </c>
      <c r="D125" s="19">
        <v>163.06</v>
      </c>
      <c r="E125" s="35">
        <f t="shared" si="6"/>
        <v>6.13610503282276</v>
      </c>
      <c r="F125" s="4"/>
      <c r="G125" s="29"/>
      <c r="H125" s="18">
        <v>45588</v>
      </c>
      <c r="I125" s="21">
        <v>86667.99</v>
      </c>
      <c r="J125" s="21">
        <v>87194.54</v>
      </c>
      <c r="K125" s="17">
        <f t="shared" si="7"/>
        <v>0.00607548415510719</v>
      </c>
      <c r="M125" s="23"/>
      <c r="N125" s="6"/>
    </row>
    <row r="126" ht="15.75" spans="1:13">
      <c r="A126">
        <v>1</v>
      </c>
      <c r="B126" s="7">
        <v>45589</v>
      </c>
      <c r="C126" s="8">
        <v>22.06</v>
      </c>
      <c r="D126" s="8">
        <v>164.06</v>
      </c>
      <c r="E126" s="26">
        <f t="shared" si="6"/>
        <v>6.43699002719855</v>
      </c>
      <c r="G126" s="27"/>
      <c r="H126" s="7">
        <v>45589</v>
      </c>
      <c r="I126" s="11">
        <v>87553.63</v>
      </c>
      <c r="J126" s="11">
        <v>88945.99</v>
      </c>
      <c r="K126">
        <f t="shared" si="7"/>
        <v>0.0159029385760476</v>
      </c>
      <c r="M126" s="13"/>
    </row>
    <row r="127" ht="15.75" spans="1:13">
      <c r="A127">
        <v>2</v>
      </c>
      <c r="B127" s="7">
        <v>45590</v>
      </c>
      <c r="C127" s="8">
        <v>22.7</v>
      </c>
      <c r="D127" s="8">
        <v>165.06</v>
      </c>
      <c r="E127" s="26">
        <f t="shared" si="6"/>
        <v>6.27136563876652</v>
      </c>
      <c r="G127" s="27"/>
      <c r="H127" s="7">
        <v>45590</v>
      </c>
      <c r="I127" s="11">
        <v>89373.82</v>
      </c>
      <c r="J127" s="11">
        <v>89993.97</v>
      </c>
      <c r="K127">
        <f t="shared" si="7"/>
        <v>0.00693883287074441</v>
      </c>
      <c r="M127" s="13"/>
    </row>
    <row r="128" ht="15.75" spans="1:13">
      <c r="A128">
        <v>3</v>
      </c>
      <c r="B128" s="7">
        <v>45593</v>
      </c>
      <c r="C128" s="8">
        <v>22.39</v>
      </c>
      <c r="D128" s="8">
        <v>166.06</v>
      </c>
      <c r="E128" s="26">
        <f t="shared" si="6"/>
        <v>6.41670388566324</v>
      </c>
      <c r="G128" s="27"/>
      <c r="H128" s="7">
        <v>45593</v>
      </c>
      <c r="I128" s="11">
        <v>90633.65</v>
      </c>
      <c r="J128" s="11">
        <v>90195.52</v>
      </c>
      <c r="K128">
        <f t="shared" si="7"/>
        <v>-0.00483407652676451</v>
      </c>
      <c r="M128" s="13"/>
    </row>
    <row r="129" ht="15.75" spans="1:13">
      <c r="A129">
        <v>4</v>
      </c>
      <c r="B129" s="7">
        <v>45594</v>
      </c>
      <c r="C129" s="8">
        <v>21.82</v>
      </c>
      <c r="D129" s="8">
        <v>167.06</v>
      </c>
      <c r="E129" s="26">
        <f t="shared" si="6"/>
        <v>6.65627864344638</v>
      </c>
      <c r="G129" s="27"/>
      <c r="H129" s="7">
        <v>45594</v>
      </c>
      <c r="I129" s="11">
        <v>90509.48</v>
      </c>
      <c r="J129" s="11">
        <v>90864.09</v>
      </c>
      <c r="K129">
        <f t="shared" si="7"/>
        <v>0.00391793213263407</v>
      </c>
      <c r="M129" s="13"/>
    </row>
    <row r="130" ht="15.75" spans="1:13">
      <c r="A130">
        <v>5</v>
      </c>
      <c r="B130" s="7">
        <v>45595</v>
      </c>
      <c r="C130" s="8">
        <v>22</v>
      </c>
      <c r="D130" s="8">
        <v>168.06</v>
      </c>
      <c r="E130" s="26">
        <f t="shared" si="6"/>
        <v>6.63909090909091</v>
      </c>
      <c r="G130" s="27"/>
      <c r="H130" s="7">
        <v>45595</v>
      </c>
      <c r="I130" s="11">
        <v>91375.53</v>
      </c>
      <c r="J130" s="11">
        <v>90286.57</v>
      </c>
      <c r="K130">
        <f t="shared" si="7"/>
        <v>-0.0119174137758762</v>
      </c>
      <c r="M130" s="13"/>
    </row>
    <row r="131" ht="15.75" spans="1:13">
      <c r="A131">
        <v>6</v>
      </c>
      <c r="B131" s="7">
        <v>45596</v>
      </c>
      <c r="C131" s="8">
        <v>22.8</v>
      </c>
      <c r="D131" s="8">
        <v>169.06</v>
      </c>
      <c r="E131" s="26">
        <f t="shared" si="6"/>
        <v>6.41491228070175</v>
      </c>
      <c r="G131" s="27"/>
      <c r="H131" s="7">
        <v>45596</v>
      </c>
      <c r="I131" s="11">
        <v>90459.17</v>
      </c>
      <c r="J131" s="11">
        <v>88966.77</v>
      </c>
      <c r="K131">
        <f t="shared" si="7"/>
        <v>-0.0164980509991413</v>
      </c>
      <c r="M131" s="13"/>
    </row>
    <row r="132" ht="15.75" spans="1:13">
      <c r="A132">
        <v>7</v>
      </c>
      <c r="B132" s="7">
        <v>45597</v>
      </c>
      <c r="C132" s="8">
        <v>23.4</v>
      </c>
      <c r="D132" s="8">
        <v>170.06</v>
      </c>
      <c r="E132" s="26">
        <f t="shared" si="6"/>
        <v>6.26752136752137</v>
      </c>
      <c r="G132" s="27"/>
      <c r="H132" s="7">
        <v>45597</v>
      </c>
      <c r="I132" s="11">
        <v>89292.74</v>
      </c>
      <c r="J132" s="11">
        <v>90859.85</v>
      </c>
      <c r="K132">
        <f t="shared" si="7"/>
        <v>0.0175502510058489</v>
      </c>
      <c r="M132" s="13"/>
    </row>
    <row r="133" ht="15.75" spans="1:13">
      <c r="A133">
        <v>8</v>
      </c>
      <c r="B133" s="7">
        <v>45600</v>
      </c>
      <c r="C133" s="8">
        <v>23.04</v>
      </c>
      <c r="D133" s="8">
        <v>171.06</v>
      </c>
      <c r="E133" s="26">
        <f t="shared" si="6"/>
        <v>6.42447916666667</v>
      </c>
      <c r="G133" s="27"/>
      <c r="H133" s="7">
        <v>45600</v>
      </c>
      <c r="I133" s="11">
        <v>91454.3</v>
      </c>
      <c r="J133" s="11">
        <v>91938.01</v>
      </c>
      <c r="K133">
        <f t="shared" si="7"/>
        <v>0.00528908974208968</v>
      </c>
      <c r="M133" s="13"/>
    </row>
    <row r="134" ht="15.75" spans="1:13">
      <c r="A134">
        <v>9</v>
      </c>
      <c r="B134" s="7">
        <v>45601</v>
      </c>
      <c r="C134" s="8">
        <v>21.79</v>
      </c>
      <c r="D134" s="8">
        <v>172.06</v>
      </c>
      <c r="E134" s="26">
        <f t="shared" ref="E134:E135" si="8">(D134-C134)/C134</f>
        <v>6.89628269848554</v>
      </c>
      <c r="G134" s="27"/>
      <c r="H134" s="7">
        <v>45601</v>
      </c>
      <c r="I134" s="11">
        <v>92510.48</v>
      </c>
      <c r="J134" s="11">
        <v>92304.32</v>
      </c>
      <c r="K134">
        <f t="shared" ref="K134:K135" si="9">(J134-I134)/I134</f>
        <v>-0.00222850427324546</v>
      </c>
      <c r="M134" s="13"/>
    </row>
    <row r="135" ht="15.75" spans="1:13">
      <c r="A135">
        <v>10</v>
      </c>
      <c r="B135" s="7">
        <v>45602</v>
      </c>
      <c r="C135" s="8">
        <v>21.7</v>
      </c>
      <c r="D135" s="8">
        <v>173.06</v>
      </c>
      <c r="E135" s="26">
        <f t="shared" si="8"/>
        <v>6.97511520737327</v>
      </c>
      <c r="G135" s="27"/>
      <c r="H135" s="7">
        <v>45602</v>
      </c>
      <c r="I135" s="11">
        <v>92509.76</v>
      </c>
      <c r="J135" s="11">
        <v>92021.44</v>
      </c>
      <c r="K135">
        <f t="shared" si="9"/>
        <v>-0.00527857817380558</v>
      </c>
      <c r="M135" s="13"/>
    </row>
    <row r="136" spans="7:10">
      <c r="G136" s="6"/>
      <c r="I136" s="14"/>
      <c r="J136" s="14"/>
    </row>
    <row r="137" spans="7:10">
      <c r="G137" s="6"/>
      <c r="I137" s="14"/>
      <c r="J137" s="14"/>
    </row>
    <row r="138" spans="7:10">
      <c r="G138" s="6"/>
      <c r="I138" s="14"/>
      <c r="J138" s="14"/>
    </row>
    <row r="139" spans="9:10">
      <c r="I139" s="14"/>
      <c r="J139" s="14"/>
    </row>
    <row r="140" spans="9:10">
      <c r="I140" s="14"/>
      <c r="J140" s="14"/>
    </row>
  </sheetData>
  <mergeCells count="2">
    <mergeCell ref="A3:E3"/>
    <mergeCell ref="H3:K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workbookViewId="0">
      <selection activeCell="B2" sqref="B2"/>
    </sheetView>
  </sheetViews>
  <sheetFormatPr defaultColWidth="9" defaultRowHeight="15"/>
  <cols>
    <col min="1" max="1" width="11.2857142857143" customWidth="1"/>
    <col min="2" max="2" width="11.4285714285714" customWidth="1"/>
    <col min="6" max="6" width="5.14285714285714" customWidth="1"/>
    <col min="7" max="7" width="4.14285714285714" customWidth="1"/>
    <col min="8" max="8" width="11.7142857142857" customWidth="1"/>
    <col min="10" max="10" width="9.71428571428571"/>
    <col min="12" max="12" width="4.42857142857143" customWidth="1"/>
    <col min="13" max="13" width="4" customWidth="1"/>
    <col min="14" max="14" width="10.4285714285714" customWidth="1"/>
    <col min="15" max="15" width="14.8571428571429" customWidth="1"/>
    <col min="16" max="16" width="15.2857142857143" customWidth="1"/>
  </cols>
  <sheetData>
    <row r="1" spans="1:2">
      <c r="A1" s="24">
        <v>45587</v>
      </c>
      <c r="B1" s="25" t="s">
        <v>12</v>
      </c>
    </row>
    <row r="3" spans="1:13">
      <c r="A3" s="1" t="s">
        <v>27</v>
      </c>
      <c r="B3" s="1"/>
      <c r="C3" s="1"/>
      <c r="D3" s="1"/>
      <c r="E3" s="1"/>
      <c r="H3" s="1" t="s">
        <v>17</v>
      </c>
      <c r="I3" s="1"/>
      <c r="J3" s="1"/>
      <c r="K3" s="1"/>
      <c r="L3" s="10"/>
      <c r="M3" s="10"/>
    </row>
    <row r="4" spans="1:11">
      <c r="A4" s="3" t="s">
        <v>18</v>
      </c>
      <c r="B4" s="3" t="s">
        <v>5</v>
      </c>
      <c r="C4" s="3" t="s">
        <v>19</v>
      </c>
      <c r="D4" s="3" t="s">
        <v>20</v>
      </c>
      <c r="E4" s="3" t="s">
        <v>21</v>
      </c>
      <c r="G4" s="6"/>
      <c r="H4" s="3" t="s">
        <v>5</v>
      </c>
      <c r="I4" s="3" t="s">
        <v>19</v>
      </c>
      <c r="J4" s="3" t="s">
        <v>20</v>
      </c>
      <c r="K4" s="3" t="s">
        <v>21</v>
      </c>
    </row>
    <row r="5" ht="15.75" spans="1:16">
      <c r="A5">
        <v>-120</v>
      </c>
      <c r="B5" s="7">
        <v>45406</v>
      </c>
      <c r="C5" s="8">
        <v>20.09</v>
      </c>
      <c r="D5" s="8">
        <v>20.08</v>
      </c>
      <c r="E5" s="26">
        <f>(D5-C5)/C5</f>
        <v>-0.000497760079641691</v>
      </c>
      <c r="G5" s="27"/>
      <c r="H5" s="7">
        <v>45406</v>
      </c>
      <c r="I5" s="11">
        <v>71472.87</v>
      </c>
      <c r="J5" s="11">
        <v>72051.89</v>
      </c>
      <c r="K5" s="12">
        <f>(J5-I5)/I5</f>
        <v>0.00810125576320084</v>
      </c>
      <c r="M5" s="13"/>
      <c r="N5" t="s">
        <v>22</v>
      </c>
      <c r="P5">
        <f>SLOPE(E$5:E$114,K$5:K$114)</f>
        <v>0.948664090851154</v>
      </c>
    </row>
    <row r="6" ht="15.75" spans="1:16">
      <c r="A6">
        <v>-119</v>
      </c>
      <c r="B6" s="7">
        <v>45407</v>
      </c>
      <c r="C6" s="8">
        <v>20.2</v>
      </c>
      <c r="D6" s="8">
        <v>20.35</v>
      </c>
      <c r="E6" s="26">
        <f t="shared" ref="E6:E69" si="0">(D6-C6)/C6</f>
        <v>0.00742574257425753</v>
      </c>
      <c r="G6" s="27"/>
      <c r="H6" s="7">
        <v>45407</v>
      </c>
      <c r="I6" s="11">
        <v>72254.38</v>
      </c>
      <c r="J6" s="11">
        <v>71971.4</v>
      </c>
      <c r="K6" s="14">
        <f t="shared" ref="K6:K69" si="1">(J6-I6)/I6</f>
        <v>-0.00391644077494002</v>
      </c>
      <c r="M6" s="13"/>
      <c r="N6" s="14" t="s">
        <v>23</v>
      </c>
      <c r="P6">
        <f>INTERCEPT(E5:E114,K5:K114)</f>
        <v>-0.00226083595134051</v>
      </c>
    </row>
    <row r="7" ht="15.75" spans="1:13">
      <c r="A7">
        <v>-118</v>
      </c>
      <c r="B7" s="7">
        <v>45408</v>
      </c>
      <c r="C7" s="8">
        <v>20.29</v>
      </c>
      <c r="D7" s="8">
        <v>21.81</v>
      </c>
      <c r="E7" s="26">
        <f t="shared" si="0"/>
        <v>0.074913750616067</v>
      </c>
      <c r="G7" s="27"/>
      <c r="H7" s="7">
        <v>45408</v>
      </c>
      <c r="I7" s="11">
        <v>72109.79</v>
      </c>
      <c r="J7" s="11">
        <v>72742.75</v>
      </c>
      <c r="K7" s="14">
        <f t="shared" si="1"/>
        <v>0.00877772629763596</v>
      </c>
      <c r="M7" s="13"/>
    </row>
    <row r="8" ht="15.75" spans="1:13">
      <c r="A8">
        <v>-117</v>
      </c>
      <c r="B8" s="7">
        <v>45411</v>
      </c>
      <c r="C8" s="8">
        <v>23.45</v>
      </c>
      <c r="D8" s="8">
        <v>23.45</v>
      </c>
      <c r="E8" s="26">
        <f t="shared" si="0"/>
        <v>0</v>
      </c>
      <c r="G8" s="27"/>
      <c r="H8" s="7">
        <v>45411</v>
      </c>
      <c r="I8" s="11">
        <v>73022.89</v>
      </c>
      <c r="J8" s="11">
        <v>71695.03</v>
      </c>
      <c r="K8" s="14">
        <f t="shared" si="1"/>
        <v>-0.0181841611582341</v>
      </c>
      <c r="M8" s="13"/>
    </row>
    <row r="9" ht="15.75" spans="1:16">
      <c r="A9">
        <v>-116</v>
      </c>
      <c r="B9" s="7">
        <v>45412</v>
      </c>
      <c r="C9" s="8">
        <v>23.99</v>
      </c>
      <c r="D9" s="8">
        <v>23.7</v>
      </c>
      <c r="E9" s="26">
        <f t="shared" si="0"/>
        <v>-0.0120883701542309</v>
      </c>
      <c r="G9" s="27"/>
      <c r="H9" s="7">
        <v>45412</v>
      </c>
      <c r="I9" s="11">
        <v>71780.95</v>
      </c>
      <c r="J9" s="11">
        <v>71102.55</v>
      </c>
      <c r="K9" s="14">
        <f t="shared" si="1"/>
        <v>-0.00945097550255317</v>
      </c>
      <c r="M9" s="13"/>
      <c r="N9" t="s">
        <v>24</v>
      </c>
      <c r="O9" t="s">
        <v>25</v>
      </c>
      <c r="P9" t="s">
        <v>26</v>
      </c>
    </row>
    <row r="10" ht="15.75" spans="1:16">
      <c r="A10">
        <v>-115</v>
      </c>
      <c r="B10" s="7">
        <v>45414</v>
      </c>
      <c r="C10" s="8">
        <v>23.6</v>
      </c>
      <c r="D10" s="8">
        <v>23.76</v>
      </c>
      <c r="E10" s="26">
        <f t="shared" si="0"/>
        <v>0.00677966101694916</v>
      </c>
      <c r="G10" s="27"/>
      <c r="H10" s="7">
        <v>45414</v>
      </c>
      <c r="I10" s="11">
        <v>71199.95</v>
      </c>
      <c r="J10" s="11">
        <v>70657.64</v>
      </c>
      <c r="K10" s="14">
        <f t="shared" si="1"/>
        <v>-0.00761671883196544</v>
      </c>
      <c r="M10" s="13"/>
      <c r="N10">
        <v>-10</v>
      </c>
      <c r="O10">
        <f t="shared" ref="O10:O30" si="2">(P$5+P$6)*K115</f>
        <v>0.00845375917173286</v>
      </c>
      <c r="P10">
        <f t="shared" ref="P10:P30" si="3">E115-O10</f>
        <v>-0.015811208589268</v>
      </c>
    </row>
    <row r="11" ht="15.75" spans="1:16">
      <c r="A11">
        <v>-114</v>
      </c>
      <c r="B11" s="7">
        <v>45415</v>
      </c>
      <c r="C11" s="8">
        <v>23.75</v>
      </c>
      <c r="D11" s="8">
        <v>24</v>
      </c>
      <c r="E11" s="26">
        <f t="shared" si="0"/>
        <v>0.0105263157894737</v>
      </c>
      <c r="G11" s="27"/>
      <c r="H11" s="7">
        <v>45415</v>
      </c>
      <c r="I11" s="11">
        <v>70734.47</v>
      </c>
      <c r="J11" s="11">
        <v>71902.09</v>
      </c>
      <c r="K11" s="14">
        <f t="shared" si="1"/>
        <v>0.0165070862904606</v>
      </c>
      <c r="M11" s="13"/>
      <c r="N11">
        <v>-9</v>
      </c>
      <c r="O11">
        <f t="shared" si="2"/>
        <v>-0.00170404570689261</v>
      </c>
      <c r="P11">
        <f t="shared" si="3"/>
        <v>0.00788069796137055</v>
      </c>
    </row>
    <row r="12" ht="15.75" spans="1:16">
      <c r="A12">
        <v>-113</v>
      </c>
      <c r="B12" s="7">
        <v>45418</v>
      </c>
      <c r="C12" s="8">
        <v>24.16</v>
      </c>
      <c r="D12" s="8">
        <v>24.64</v>
      </c>
      <c r="E12" s="26">
        <f t="shared" si="0"/>
        <v>0.0198675496688742</v>
      </c>
      <c r="G12" s="27"/>
      <c r="H12" s="7">
        <v>45418</v>
      </c>
      <c r="I12" s="11">
        <v>72485.86</v>
      </c>
      <c r="J12" s="11">
        <v>72764.24</v>
      </c>
      <c r="K12" s="14">
        <f t="shared" si="1"/>
        <v>0.00384047316262792</v>
      </c>
      <c r="M12" s="13"/>
      <c r="N12">
        <v>-8</v>
      </c>
      <c r="O12">
        <f t="shared" si="2"/>
        <v>-0.00320300721115919</v>
      </c>
      <c r="P12">
        <f t="shared" si="3"/>
        <v>-0.0306431466349947</v>
      </c>
    </row>
    <row r="13" ht="15.75" spans="1:16">
      <c r="A13">
        <v>-112</v>
      </c>
      <c r="B13" s="7">
        <v>45419</v>
      </c>
      <c r="C13" s="8">
        <v>23.11</v>
      </c>
      <c r="D13" s="8">
        <v>21.95</v>
      </c>
      <c r="E13" s="26">
        <f t="shared" si="0"/>
        <v>-0.0501947209000433</v>
      </c>
      <c r="G13" s="27"/>
      <c r="H13" s="7">
        <v>45419</v>
      </c>
      <c r="I13" s="11">
        <v>73062.52</v>
      </c>
      <c r="J13" s="11">
        <v>72761.2</v>
      </c>
      <c r="K13" s="14">
        <f t="shared" si="1"/>
        <v>-0.00412413916191239</v>
      </c>
      <c r="M13" s="13"/>
      <c r="N13">
        <v>-7</v>
      </c>
      <c r="O13">
        <f t="shared" si="2"/>
        <v>0.000560090810134983</v>
      </c>
      <c r="P13">
        <f t="shared" si="3"/>
        <v>-0.0397757770846449</v>
      </c>
    </row>
    <row r="14" ht="15.75" spans="1:16">
      <c r="A14">
        <v>-111</v>
      </c>
      <c r="B14" s="7">
        <v>45420</v>
      </c>
      <c r="C14" s="8">
        <v>22.5</v>
      </c>
      <c r="D14" s="8">
        <v>22.05</v>
      </c>
      <c r="E14" s="26">
        <f t="shared" si="0"/>
        <v>-0.02</v>
      </c>
      <c r="G14" s="27"/>
      <c r="H14" s="7">
        <v>45420</v>
      </c>
      <c r="I14" s="11">
        <v>73079.18</v>
      </c>
      <c r="J14" s="11">
        <v>72601.82</v>
      </c>
      <c r="K14" s="14">
        <f t="shared" si="1"/>
        <v>-0.00653209299830658</v>
      </c>
      <c r="M14" s="13"/>
      <c r="N14">
        <v>-6</v>
      </c>
      <c r="O14">
        <f t="shared" si="2"/>
        <v>-0.00370968087614365</v>
      </c>
      <c r="P14">
        <f t="shared" si="3"/>
        <v>-0.0375202282782938</v>
      </c>
    </row>
    <row r="15" ht="15.75" spans="1:16">
      <c r="A15">
        <v>-110</v>
      </c>
      <c r="B15" s="7">
        <v>45421</v>
      </c>
      <c r="C15" s="8">
        <v>21.98</v>
      </c>
      <c r="D15" s="8">
        <v>22.25</v>
      </c>
      <c r="E15" s="26">
        <f t="shared" si="0"/>
        <v>0.0122838944494995</v>
      </c>
      <c r="G15" s="27"/>
      <c r="H15" s="7">
        <v>45421</v>
      </c>
      <c r="I15" s="11">
        <v>72819.48</v>
      </c>
      <c r="J15" s="11">
        <v>72658.05</v>
      </c>
      <c r="K15" s="14">
        <f t="shared" si="1"/>
        <v>-0.00221685186436367</v>
      </c>
      <c r="M15" s="13"/>
      <c r="N15">
        <v>-5</v>
      </c>
      <c r="O15">
        <f t="shared" si="2"/>
        <v>0.00638679814669296</v>
      </c>
      <c r="P15">
        <f t="shared" si="3"/>
        <v>0.123887073059821</v>
      </c>
    </row>
    <row r="16" ht="15.75" spans="1:16">
      <c r="A16">
        <v>-109</v>
      </c>
      <c r="B16" s="7">
        <v>45422</v>
      </c>
      <c r="C16" s="8">
        <v>22.32</v>
      </c>
      <c r="D16" s="8">
        <v>22.9</v>
      </c>
      <c r="E16" s="26">
        <f t="shared" si="0"/>
        <v>0.0259856630824372</v>
      </c>
      <c r="G16" s="27"/>
      <c r="H16" s="7">
        <v>45422</v>
      </c>
      <c r="I16" s="11">
        <v>72888.93</v>
      </c>
      <c r="J16" s="11">
        <v>73085.5</v>
      </c>
      <c r="K16" s="14">
        <f t="shared" si="1"/>
        <v>0.00269684299110999</v>
      </c>
      <c r="M16" s="13"/>
      <c r="N16">
        <v>-4</v>
      </c>
      <c r="O16">
        <f t="shared" si="2"/>
        <v>0.00159422472516578</v>
      </c>
      <c r="P16">
        <f t="shared" si="3"/>
        <v>0.0829764660430718</v>
      </c>
    </row>
    <row r="17" ht="15.75" spans="1:16">
      <c r="A17">
        <v>-108</v>
      </c>
      <c r="B17" s="7">
        <v>45425</v>
      </c>
      <c r="C17" s="8">
        <v>23</v>
      </c>
      <c r="D17" s="8">
        <v>23.2</v>
      </c>
      <c r="E17" s="26">
        <f t="shared" si="0"/>
        <v>0.00869565217391301</v>
      </c>
      <c r="G17" s="27"/>
      <c r="H17" s="7">
        <v>45425</v>
      </c>
      <c r="I17" s="11">
        <v>73315.02</v>
      </c>
      <c r="J17" s="11">
        <v>73799.11</v>
      </c>
      <c r="K17" s="14">
        <f t="shared" si="1"/>
        <v>0.00660287619099056</v>
      </c>
      <c r="M17" s="13"/>
      <c r="N17">
        <v>-3</v>
      </c>
      <c r="O17">
        <f t="shared" si="2"/>
        <v>-0.00935174568938901</v>
      </c>
      <c r="P17">
        <f t="shared" si="3"/>
        <v>0.00935174568938901</v>
      </c>
    </row>
    <row r="18" ht="15.75" spans="1:16">
      <c r="A18">
        <v>-107</v>
      </c>
      <c r="B18" s="7">
        <v>45426</v>
      </c>
      <c r="C18" s="8">
        <v>23.23</v>
      </c>
      <c r="D18" s="8">
        <v>23.28</v>
      </c>
      <c r="E18" s="26">
        <f t="shared" si="0"/>
        <v>0.0021523891519587</v>
      </c>
      <c r="G18" s="27"/>
      <c r="H18" s="7">
        <v>45426</v>
      </c>
      <c r="I18" s="11">
        <v>74022.18</v>
      </c>
      <c r="J18" s="11">
        <v>74531.19</v>
      </c>
      <c r="K18" s="14">
        <f t="shared" si="1"/>
        <v>0.00687645243628341</v>
      </c>
      <c r="M18" s="13"/>
      <c r="N18">
        <v>-2</v>
      </c>
      <c r="O18">
        <f t="shared" si="2"/>
        <v>-0.00429325428441286</v>
      </c>
      <c r="P18">
        <f t="shared" si="3"/>
        <v>0.00429325428441286</v>
      </c>
    </row>
    <row r="19" ht="15.75" spans="1:16">
      <c r="A19">
        <v>-106</v>
      </c>
      <c r="B19" s="7">
        <v>45427</v>
      </c>
      <c r="C19" s="8">
        <v>23.48</v>
      </c>
      <c r="D19" s="8">
        <v>23.25</v>
      </c>
      <c r="E19" s="26">
        <f t="shared" si="0"/>
        <v>-0.0097955706984668</v>
      </c>
      <c r="G19" s="27"/>
      <c r="H19" s="7">
        <v>45427</v>
      </c>
      <c r="I19" s="11">
        <v>74771.18</v>
      </c>
      <c r="J19" s="11">
        <v>74663.98</v>
      </c>
      <c r="K19" s="14">
        <f t="shared" si="1"/>
        <v>-0.00143370747927205</v>
      </c>
      <c r="M19" s="13"/>
      <c r="N19">
        <v>-1</v>
      </c>
      <c r="O19">
        <f t="shared" si="2"/>
        <v>0.00780799256403273</v>
      </c>
      <c r="P19">
        <f t="shared" si="3"/>
        <v>-0.069451828180471</v>
      </c>
    </row>
    <row r="20" ht="15.75" spans="1:16">
      <c r="A20">
        <v>-105</v>
      </c>
      <c r="B20" s="7">
        <v>45428</v>
      </c>
      <c r="C20" s="8">
        <v>23.24</v>
      </c>
      <c r="D20" s="8">
        <v>23.18</v>
      </c>
      <c r="E20" s="26">
        <f t="shared" si="0"/>
        <v>-0.00258175559380373</v>
      </c>
      <c r="G20" s="27"/>
      <c r="H20" s="7">
        <v>45428</v>
      </c>
      <c r="I20" s="11">
        <v>74744.65</v>
      </c>
      <c r="J20" s="11">
        <v>74930.7</v>
      </c>
      <c r="K20" s="14">
        <f t="shared" si="1"/>
        <v>0.00248914136329494</v>
      </c>
      <c r="M20" s="13"/>
      <c r="N20">
        <v>0</v>
      </c>
      <c r="O20">
        <f t="shared" si="2"/>
        <v>0.00188502644371189</v>
      </c>
      <c r="P20">
        <f t="shared" si="3"/>
        <v>-0.0289786225028252</v>
      </c>
    </row>
    <row r="21" ht="15.75" spans="1:16">
      <c r="A21">
        <v>-104</v>
      </c>
      <c r="B21" s="7">
        <v>45429</v>
      </c>
      <c r="C21" s="8">
        <v>23.2</v>
      </c>
      <c r="D21" s="8">
        <v>23.29</v>
      </c>
      <c r="E21" s="26">
        <f t="shared" si="0"/>
        <v>0.00387931034482758</v>
      </c>
      <c r="G21" s="27"/>
      <c r="H21" s="7">
        <v>45429</v>
      </c>
      <c r="I21" s="11">
        <v>74981.29</v>
      </c>
      <c r="J21" s="11">
        <v>75342.35</v>
      </c>
      <c r="K21" s="14">
        <f t="shared" si="1"/>
        <v>0.00481533459880475</v>
      </c>
      <c r="M21" s="13"/>
      <c r="N21">
        <v>1</v>
      </c>
      <c r="O21">
        <f t="shared" si="2"/>
        <v>0.00574985797948568</v>
      </c>
      <c r="P21">
        <f t="shared" si="3"/>
        <v>0.0176598112317103</v>
      </c>
    </row>
    <row r="22" ht="15.75" spans="1:16">
      <c r="A22">
        <v>-103</v>
      </c>
      <c r="B22" s="7">
        <v>45432</v>
      </c>
      <c r="C22" s="8">
        <v>23.75</v>
      </c>
      <c r="D22" s="8">
        <v>24.48</v>
      </c>
      <c r="E22" s="26">
        <f t="shared" si="0"/>
        <v>0.0307368421052632</v>
      </c>
      <c r="G22" s="27"/>
      <c r="H22" s="7">
        <v>45432</v>
      </c>
      <c r="I22" s="11">
        <v>75454.97</v>
      </c>
      <c r="J22" s="11">
        <v>75084</v>
      </c>
      <c r="K22" s="14">
        <f t="shared" si="1"/>
        <v>-0.00491644221712634</v>
      </c>
      <c r="M22" s="13"/>
      <c r="N22" s="13">
        <v>2</v>
      </c>
      <c r="O22">
        <f t="shared" si="2"/>
        <v>0.0150505928308433</v>
      </c>
      <c r="P22">
        <f t="shared" si="3"/>
        <v>0.0144346645404711</v>
      </c>
    </row>
    <row r="23" ht="15.75" spans="1:16">
      <c r="A23">
        <v>-102</v>
      </c>
      <c r="B23" s="7">
        <v>45433</v>
      </c>
      <c r="C23" s="8">
        <v>24.55</v>
      </c>
      <c r="D23" s="8">
        <v>26.28</v>
      </c>
      <c r="E23" s="26">
        <f t="shared" si="0"/>
        <v>0.0704684317718941</v>
      </c>
      <c r="G23" s="27"/>
      <c r="H23" s="7">
        <v>45433</v>
      </c>
      <c r="I23" s="11">
        <v>75158.68</v>
      </c>
      <c r="J23" s="11">
        <v>75206.77</v>
      </c>
      <c r="K23" s="14">
        <f t="shared" si="1"/>
        <v>0.000639846255948229</v>
      </c>
      <c r="M23" s="13"/>
      <c r="N23">
        <v>3</v>
      </c>
      <c r="O23">
        <f t="shared" si="2"/>
        <v>0.00656693401407832</v>
      </c>
      <c r="P23">
        <f t="shared" si="3"/>
        <v>0.00548125875700601</v>
      </c>
    </row>
    <row r="24" ht="15.75" spans="1:16">
      <c r="A24">
        <v>-101</v>
      </c>
      <c r="B24" s="7">
        <v>45434</v>
      </c>
      <c r="C24" s="8">
        <v>26.8</v>
      </c>
      <c r="D24" s="8">
        <v>28.05</v>
      </c>
      <c r="E24" s="26">
        <f t="shared" si="0"/>
        <v>0.0466417910447761</v>
      </c>
      <c r="G24" s="27"/>
      <c r="H24" s="7">
        <v>45434</v>
      </c>
      <c r="I24" s="11">
        <v>75246.33</v>
      </c>
      <c r="J24" s="11">
        <v>74956.67</v>
      </c>
      <c r="K24" s="14">
        <f t="shared" si="1"/>
        <v>-0.00384949006815354</v>
      </c>
      <c r="M24" s="13"/>
      <c r="N24">
        <v>4</v>
      </c>
      <c r="O24">
        <f t="shared" si="2"/>
        <v>-0.00457498575936472</v>
      </c>
      <c r="P24">
        <f t="shared" si="3"/>
        <v>-0.032444245009866</v>
      </c>
    </row>
    <row r="25" ht="15.75" spans="1:16">
      <c r="A25">
        <v>-100</v>
      </c>
      <c r="B25" s="7">
        <v>45435</v>
      </c>
      <c r="C25" s="8">
        <v>28.99</v>
      </c>
      <c r="D25" s="8">
        <v>28.59</v>
      </c>
      <c r="E25" s="26">
        <f t="shared" si="0"/>
        <v>-0.0137978613314936</v>
      </c>
      <c r="G25" s="27"/>
      <c r="H25" s="7">
        <v>45435</v>
      </c>
      <c r="I25" s="11">
        <v>74982.16</v>
      </c>
      <c r="J25" s="11">
        <v>75114.47</v>
      </c>
      <c r="K25" s="14">
        <f t="shared" si="1"/>
        <v>0.00176455306168824</v>
      </c>
      <c r="M25" s="13"/>
      <c r="N25">
        <v>5</v>
      </c>
      <c r="O25">
        <f t="shared" si="2"/>
        <v>0.00370794372280145</v>
      </c>
      <c r="P25">
        <f t="shared" si="3"/>
        <v>0.00773484234685014</v>
      </c>
    </row>
    <row r="26" ht="15.75" spans="1:16">
      <c r="A26">
        <v>-99</v>
      </c>
      <c r="B26" s="7">
        <v>45436</v>
      </c>
      <c r="C26" s="8">
        <v>28.05</v>
      </c>
      <c r="D26" s="8">
        <v>26.52</v>
      </c>
      <c r="E26" s="26">
        <f t="shared" si="0"/>
        <v>-0.0545454545454546</v>
      </c>
      <c r="G26" s="27"/>
      <c r="H26" s="7">
        <v>45436</v>
      </c>
      <c r="I26" s="11">
        <v>75266.61</v>
      </c>
      <c r="J26" s="11">
        <v>75983.04</v>
      </c>
      <c r="K26" s="14">
        <f t="shared" si="1"/>
        <v>0.00951856341078724</v>
      </c>
      <c r="M26" s="13"/>
      <c r="N26">
        <v>6</v>
      </c>
      <c r="O26">
        <f t="shared" si="2"/>
        <v>-0.0112786791874771</v>
      </c>
      <c r="P26">
        <f t="shared" si="3"/>
        <v>0.000541734336330292</v>
      </c>
    </row>
    <row r="27" ht="15.75" spans="1:16">
      <c r="A27">
        <v>-98</v>
      </c>
      <c r="B27" s="7">
        <v>45439</v>
      </c>
      <c r="C27" s="8">
        <v>26.1</v>
      </c>
      <c r="D27" s="8">
        <v>24.78</v>
      </c>
      <c r="E27" s="26">
        <f t="shared" si="0"/>
        <v>-0.0505747126436782</v>
      </c>
      <c r="G27" s="27"/>
      <c r="H27" s="7">
        <v>45439</v>
      </c>
      <c r="I27" s="11">
        <v>76089.66</v>
      </c>
      <c r="J27" s="11">
        <v>75517.49</v>
      </c>
      <c r="K27" s="14">
        <f t="shared" si="1"/>
        <v>-0.00751968138640649</v>
      </c>
      <c r="M27" s="13"/>
      <c r="N27">
        <v>7</v>
      </c>
      <c r="O27">
        <f t="shared" si="2"/>
        <v>-0.0156138091650905</v>
      </c>
      <c r="P27">
        <f t="shared" si="3"/>
        <v>0.0102084037596849</v>
      </c>
    </row>
    <row r="28" ht="15.75" spans="1:16">
      <c r="A28">
        <v>-97</v>
      </c>
      <c r="B28" s="7">
        <v>45441</v>
      </c>
      <c r="C28" s="8">
        <v>25.12</v>
      </c>
      <c r="D28" s="8">
        <v>23.79</v>
      </c>
      <c r="E28" s="26">
        <f t="shared" si="0"/>
        <v>-0.0529458598726115</v>
      </c>
      <c r="G28" s="27"/>
      <c r="H28" s="7">
        <v>45441</v>
      </c>
      <c r="I28" s="11">
        <v>75617.79</v>
      </c>
      <c r="J28" s="11">
        <v>74836.3</v>
      </c>
      <c r="K28" s="14">
        <f t="shared" si="1"/>
        <v>-0.0103347373680187</v>
      </c>
      <c r="M28" s="13"/>
      <c r="N28">
        <v>8</v>
      </c>
      <c r="O28">
        <f t="shared" si="2"/>
        <v>0.0166096146762441</v>
      </c>
      <c r="P28">
        <f t="shared" si="3"/>
        <v>0.00182586115833494</v>
      </c>
    </row>
    <row r="29" ht="15.75" spans="1:16">
      <c r="A29">
        <v>-96</v>
      </c>
      <c r="B29" s="7">
        <v>45442</v>
      </c>
      <c r="C29" s="8">
        <v>23.7</v>
      </c>
      <c r="D29" s="8">
        <v>23.27</v>
      </c>
      <c r="E29" s="26">
        <f t="shared" si="0"/>
        <v>-0.0181434599156118</v>
      </c>
      <c r="G29" s="27"/>
      <c r="H29" s="7">
        <v>45442</v>
      </c>
      <c r="I29" s="11">
        <v>74986.02</v>
      </c>
      <c r="J29" s="11">
        <v>74878.12</v>
      </c>
      <c r="K29" s="14">
        <f t="shared" si="1"/>
        <v>-0.00143893488412918</v>
      </c>
      <c r="M29" s="13"/>
      <c r="N29">
        <v>9</v>
      </c>
      <c r="O29">
        <f t="shared" si="2"/>
        <v>0.00500561174737088</v>
      </c>
      <c r="P29">
        <f t="shared" si="3"/>
        <v>-0.0235966097904238</v>
      </c>
    </row>
    <row r="30" ht="15.75" spans="1:16">
      <c r="A30">
        <v>-95</v>
      </c>
      <c r="B30" s="7">
        <v>45443</v>
      </c>
      <c r="C30" s="8">
        <v>23.3</v>
      </c>
      <c r="D30" s="8">
        <v>23.75</v>
      </c>
      <c r="E30" s="26">
        <f t="shared" si="0"/>
        <v>0.01931330472103</v>
      </c>
      <c r="G30" s="27"/>
      <c r="H30" s="7">
        <v>45443</v>
      </c>
      <c r="I30" s="11">
        <v>75078.43</v>
      </c>
      <c r="J30" s="11">
        <v>75878.48</v>
      </c>
      <c r="K30" s="14">
        <f t="shared" si="1"/>
        <v>0.0106561898004527</v>
      </c>
      <c r="M30" s="13"/>
      <c r="N30">
        <v>10</v>
      </c>
      <c r="O30">
        <f t="shared" si="2"/>
        <v>-0.00210906369775765</v>
      </c>
      <c r="P30">
        <f t="shared" si="3"/>
        <v>-0.00183376528203527</v>
      </c>
    </row>
    <row r="31" ht="15.75" spans="1:13">
      <c r="A31">
        <v>-94</v>
      </c>
      <c r="B31" s="7">
        <v>45446</v>
      </c>
      <c r="C31" s="8">
        <v>23.77</v>
      </c>
      <c r="D31" s="8">
        <v>23.41</v>
      </c>
      <c r="E31" s="26">
        <f t="shared" si="0"/>
        <v>-0.0151451409339503</v>
      </c>
      <c r="G31" s="27"/>
      <c r="H31" s="7">
        <v>45446</v>
      </c>
      <c r="I31" s="11">
        <v>76091.42</v>
      </c>
      <c r="J31" s="11">
        <v>75575.26</v>
      </c>
      <c r="K31" s="14">
        <f t="shared" si="1"/>
        <v>-0.00678341920810524</v>
      </c>
      <c r="M31" s="13"/>
    </row>
    <row r="32" ht="15.75" spans="1:13">
      <c r="A32">
        <v>-93</v>
      </c>
      <c r="B32" s="7">
        <v>45447</v>
      </c>
      <c r="C32" s="8">
        <v>23.5</v>
      </c>
      <c r="D32" s="8">
        <v>23.01</v>
      </c>
      <c r="E32" s="26">
        <f t="shared" si="0"/>
        <v>-0.0208510638297872</v>
      </c>
      <c r="G32" s="27"/>
      <c r="H32" s="7">
        <v>45447</v>
      </c>
      <c r="I32" s="11">
        <v>75657.68</v>
      </c>
      <c r="J32" s="11">
        <v>74666.66</v>
      </c>
      <c r="K32" s="14">
        <f t="shared" si="1"/>
        <v>-0.0130987363080653</v>
      </c>
      <c r="M32" s="13"/>
    </row>
    <row r="33" ht="15.75" spans="1:13">
      <c r="A33">
        <v>-92</v>
      </c>
      <c r="B33" s="7">
        <v>45448</v>
      </c>
      <c r="C33" s="8">
        <v>23.25</v>
      </c>
      <c r="D33" s="8">
        <v>23.17</v>
      </c>
      <c r="E33" s="26">
        <f t="shared" si="0"/>
        <v>-0.00344086021505369</v>
      </c>
      <c r="G33" s="27"/>
      <c r="H33" s="7">
        <v>45448</v>
      </c>
      <c r="I33" s="11">
        <v>74672.38</v>
      </c>
      <c r="J33" s="11">
        <v>74219.44</v>
      </c>
      <c r="K33" s="14">
        <f t="shared" si="1"/>
        <v>-0.00606569658018135</v>
      </c>
      <c r="M33" s="13"/>
    </row>
    <row r="34" ht="15.75" spans="1:13">
      <c r="A34">
        <v>-91</v>
      </c>
      <c r="B34" s="7">
        <v>45449</v>
      </c>
      <c r="C34" s="8">
        <v>23.2</v>
      </c>
      <c r="D34" s="8">
        <v>23.05</v>
      </c>
      <c r="E34" s="26">
        <f t="shared" si="0"/>
        <v>-0.00646551724137925</v>
      </c>
      <c r="G34" s="27"/>
      <c r="H34" s="7">
        <v>45449</v>
      </c>
      <c r="I34" s="11">
        <v>74276.84</v>
      </c>
      <c r="J34" s="11">
        <v>73862.93</v>
      </c>
      <c r="K34" s="14">
        <f t="shared" si="1"/>
        <v>-0.0055725310877523</v>
      </c>
      <c r="M34" s="13"/>
    </row>
    <row r="35" ht="15.75" spans="1:13">
      <c r="A35">
        <v>-90</v>
      </c>
      <c r="B35" s="7">
        <v>45450</v>
      </c>
      <c r="C35" s="8">
        <v>23</v>
      </c>
      <c r="D35" s="8">
        <v>23</v>
      </c>
      <c r="E35" s="26">
        <f t="shared" si="0"/>
        <v>0</v>
      </c>
      <c r="G35" s="27"/>
      <c r="H35" s="7">
        <v>45450</v>
      </c>
      <c r="I35" s="11">
        <v>73805.95</v>
      </c>
      <c r="J35" s="11">
        <v>73754.02</v>
      </c>
      <c r="K35" s="14">
        <f t="shared" si="1"/>
        <v>-0.000703601809881087</v>
      </c>
      <c r="M35" s="13"/>
    </row>
    <row r="36" ht="15.75" spans="1:13">
      <c r="A36">
        <v>-89</v>
      </c>
      <c r="B36" s="7">
        <v>45453</v>
      </c>
      <c r="C36" s="8">
        <v>23</v>
      </c>
      <c r="D36" s="8">
        <v>23.4</v>
      </c>
      <c r="E36" s="26">
        <f t="shared" si="0"/>
        <v>0.017391304347826</v>
      </c>
      <c r="G36" s="27"/>
      <c r="H36" s="7">
        <v>45453</v>
      </c>
      <c r="I36" s="11">
        <v>73841.92</v>
      </c>
      <c r="J36" s="11">
        <v>73252.56</v>
      </c>
      <c r="K36" s="14">
        <f t="shared" si="1"/>
        <v>-0.00798137426545789</v>
      </c>
      <c r="M36" s="13"/>
    </row>
    <row r="37" ht="15.75" spans="1:13">
      <c r="A37">
        <v>-88</v>
      </c>
      <c r="B37" s="7">
        <v>45454</v>
      </c>
      <c r="C37" s="8">
        <v>23.5</v>
      </c>
      <c r="D37" s="8">
        <v>23.38</v>
      </c>
      <c r="E37" s="26">
        <f t="shared" si="0"/>
        <v>-0.00510638297872345</v>
      </c>
      <c r="G37" s="27"/>
      <c r="H37" s="7">
        <v>45454</v>
      </c>
      <c r="I37" s="11">
        <v>73779.99</v>
      </c>
      <c r="J37" s="11">
        <v>72589.49</v>
      </c>
      <c r="K37" s="14">
        <f t="shared" si="1"/>
        <v>-0.0161358113493916</v>
      </c>
      <c r="M37" s="13"/>
    </row>
    <row r="38" ht="15.75" spans="1:14">
      <c r="A38">
        <v>-87</v>
      </c>
      <c r="B38" s="7">
        <v>45455</v>
      </c>
      <c r="C38" s="8">
        <v>23.2</v>
      </c>
      <c r="D38" s="8">
        <v>23.95</v>
      </c>
      <c r="E38" s="26">
        <f t="shared" si="0"/>
        <v>0.0323275862068966</v>
      </c>
      <c r="G38" s="27"/>
      <c r="H38" s="7">
        <v>45455</v>
      </c>
      <c r="I38" s="11">
        <v>72545.24</v>
      </c>
      <c r="J38" s="11">
        <v>72797.43</v>
      </c>
      <c r="K38" s="14">
        <f t="shared" si="1"/>
        <v>0.0034763135389722</v>
      </c>
      <c r="M38" s="13"/>
      <c r="N38" s="14"/>
    </row>
    <row r="39" ht="15.75" spans="1:13">
      <c r="A39">
        <v>-86</v>
      </c>
      <c r="B39" s="7">
        <v>45456</v>
      </c>
      <c r="C39" s="8">
        <v>23.99</v>
      </c>
      <c r="D39" s="8">
        <v>24.97</v>
      </c>
      <c r="E39" s="26">
        <f t="shared" si="0"/>
        <v>0.0408503543142976</v>
      </c>
      <c r="G39" s="27"/>
      <c r="H39" s="7">
        <v>45456</v>
      </c>
      <c r="I39" s="11">
        <v>73329.8</v>
      </c>
      <c r="J39" s="11">
        <v>76208.16</v>
      </c>
      <c r="K39" s="14">
        <f t="shared" si="1"/>
        <v>0.0392522548813716</v>
      </c>
      <c r="M39" s="13"/>
    </row>
    <row r="40" ht="15.75" spans="1:13">
      <c r="A40">
        <v>-85</v>
      </c>
      <c r="B40" s="7">
        <v>45457</v>
      </c>
      <c r="C40" s="8">
        <v>25.45</v>
      </c>
      <c r="D40" s="8">
        <v>25.1</v>
      </c>
      <c r="E40" s="26">
        <f t="shared" si="0"/>
        <v>-0.0137524557956777</v>
      </c>
      <c r="G40" s="27"/>
      <c r="H40" s="7">
        <v>45457</v>
      </c>
      <c r="I40" s="11">
        <v>76555.91</v>
      </c>
      <c r="J40" s="11">
        <v>76706.77</v>
      </c>
      <c r="K40" s="14">
        <f t="shared" si="1"/>
        <v>0.00197058594169935</v>
      </c>
      <c r="M40" s="13"/>
    </row>
    <row r="41" ht="15.75" spans="1:13">
      <c r="A41">
        <v>-84</v>
      </c>
      <c r="B41" s="7">
        <v>45463</v>
      </c>
      <c r="C41" s="8">
        <v>25</v>
      </c>
      <c r="D41" s="8">
        <v>25.4</v>
      </c>
      <c r="E41" s="26">
        <f t="shared" si="0"/>
        <v>0.0159999999999999</v>
      </c>
      <c r="G41" s="27"/>
      <c r="H41" s="7">
        <v>45463</v>
      </c>
      <c r="I41" s="11">
        <v>76896.82</v>
      </c>
      <c r="J41" s="11">
        <v>78801.53</v>
      </c>
      <c r="K41" s="14">
        <f t="shared" si="1"/>
        <v>0.0247696848842383</v>
      </c>
      <c r="M41" s="13"/>
    </row>
    <row r="42" ht="15.75" spans="1:13">
      <c r="A42">
        <v>-83</v>
      </c>
      <c r="B42" s="7">
        <v>45464</v>
      </c>
      <c r="C42" s="8">
        <v>25.36</v>
      </c>
      <c r="D42" s="8">
        <v>26.21</v>
      </c>
      <c r="E42" s="26">
        <f t="shared" si="0"/>
        <v>0.0335173501577288</v>
      </c>
      <c r="G42" s="27"/>
      <c r="H42" s="7">
        <v>45464</v>
      </c>
      <c r="I42" s="11">
        <v>79156.52</v>
      </c>
      <c r="J42" s="11">
        <v>78810.49</v>
      </c>
      <c r="K42" s="14">
        <f t="shared" si="1"/>
        <v>-0.00437146554699472</v>
      </c>
      <c r="M42" s="13"/>
    </row>
    <row r="43" ht="15.75" spans="1:13">
      <c r="A43">
        <v>-82</v>
      </c>
      <c r="B43" s="7">
        <v>45467</v>
      </c>
      <c r="C43" s="8">
        <v>26.8</v>
      </c>
      <c r="D43" s="8">
        <v>26.15</v>
      </c>
      <c r="E43" s="26">
        <f t="shared" si="0"/>
        <v>-0.0242537313432837</v>
      </c>
      <c r="G43" s="27"/>
      <c r="H43" s="7">
        <v>45467</v>
      </c>
      <c r="I43" s="11">
        <v>79247.15</v>
      </c>
      <c r="J43" s="11">
        <v>78232.1</v>
      </c>
      <c r="K43" s="14">
        <f t="shared" si="1"/>
        <v>-0.0128086625197245</v>
      </c>
      <c r="M43" s="13"/>
    </row>
    <row r="44" ht="15.75" spans="1:13">
      <c r="A44">
        <v>-81</v>
      </c>
      <c r="B44" s="7">
        <v>45468</v>
      </c>
      <c r="C44" s="8">
        <v>26.48</v>
      </c>
      <c r="D44" s="8">
        <v>25.76</v>
      </c>
      <c r="E44" s="26">
        <f t="shared" si="0"/>
        <v>-0.0271903323262839</v>
      </c>
      <c r="G44" s="27"/>
      <c r="H44" s="7">
        <v>45468</v>
      </c>
      <c r="I44" s="11">
        <v>78297.4</v>
      </c>
      <c r="J44" s="11">
        <v>77940.58</v>
      </c>
      <c r="K44" s="14">
        <f t="shared" si="1"/>
        <v>-0.00455723944856397</v>
      </c>
      <c r="M44" s="13"/>
    </row>
    <row r="45" ht="15.75" spans="1:13">
      <c r="A45">
        <v>-80</v>
      </c>
      <c r="B45" s="7">
        <v>45469</v>
      </c>
      <c r="C45" s="8">
        <v>25.98</v>
      </c>
      <c r="D45" s="8">
        <v>25.26</v>
      </c>
      <c r="E45" s="26">
        <f t="shared" si="0"/>
        <v>-0.0277136258660508</v>
      </c>
      <c r="G45" s="27"/>
      <c r="H45" s="7">
        <v>45469</v>
      </c>
      <c r="I45" s="11">
        <v>77968.91</v>
      </c>
      <c r="J45" s="11">
        <v>78275.65</v>
      </c>
      <c r="K45" s="14">
        <f t="shared" si="1"/>
        <v>0.00393413220731174</v>
      </c>
      <c r="M45" s="13"/>
    </row>
    <row r="46" ht="15.75" spans="1:13">
      <c r="A46">
        <v>-79</v>
      </c>
      <c r="B46" s="7">
        <v>45470</v>
      </c>
      <c r="C46" s="8">
        <v>25.5</v>
      </c>
      <c r="D46" s="8">
        <v>25.5</v>
      </c>
      <c r="E46" s="26">
        <f t="shared" si="0"/>
        <v>0</v>
      </c>
      <c r="G46" s="27"/>
      <c r="H46" s="7">
        <v>45470</v>
      </c>
      <c r="I46" s="11">
        <v>78470.34</v>
      </c>
      <c r="J46" s="11">
        <v>78528.25</v>
      </c>
      <c r="K46" s="14">
        <f t="shared" si="1"/>
        <v>0.000737985842803835</v>
      </c>
      <c r="M46" s="13"/>
    </row>
    <row r="47" ht="15.75" spans="1:13">
      <c r="A47">
        <v>-78</v>
      </c>
      <c r="B47" s="7">
        <v>45471</v>
      </c>
      <c r="C47" s="8">
        <v>25.46</v>
      </c>
      <c r="D47" s="8">
        <v>25.5</v>
      </c>
      <c r="E47" s="26">
        <f t="shared" si="0"/>
        <v>0.00157109190887664</v>
      </c>
      <c r="G47" s="27"/>
      <c r="H47" s="7">
        <v>45471</v>
      </c>
      <c r="I47" s="11">
        <v>78698.47</v>
      </c>
      <c r="J47" s="11">
        <v>78444.96</v>
      </c>
      <c r="K47" s="14">
        <f t="shared" si="1"/>
        <v>-0.00322128244678702</v>
      </c>
      <c r="M47" s="13"/>
    </row>
    <row r="48" ht="15.75" spans="1:13">
      <c r="A48">
        <v>-77</v>
      </c>
      <c r="B48" s="7">
        <v>45474</v>
      </c>
      <c r="C48" s="8">
        <v>25.65</v>
      </c>
      <c r="D48" s="8">
        <v>25.45</v>
      </c>
      <c r="E48" s="26">
        <f t="shared" si="0"/>
        <v>-0.00779727095516566</v>
      </c>
      <c r="G48" s="27"/>
      <c r="H48" s="7">
        <v>45474</v>
      </c>
      <c r="I48" s="11">
        <v>78531.93</v>
      </c>
      <c r="J48" s="11">
        <v>78824.33</v>
      </c>
      <c r="K48" s="14">
        <f t="shared" si="1"/>
        <v>0.00372332629543179</v>
      </c>
      <c r="M48" s="13"/>
    </row>
    <row r="49" ht="15.75" spans="1:13">
      <c r="A49">
        <v>-76</v>
      </c>
      <c r="B49" s="7">
        <v>45475</v>
      </c>
      <c r="C49" s="8">
        <v>25.5</v>
      </c>
      <c r="D49" s="8">
        <v>25.49</v>
      </c>
      <c r="E49" s="26">
        <f t="shared" si="0"/>
        <v>-0.000392156862745159</v>
      </c>
      <c r="G49" s="27"/>
      <c r="H49" s="7">
        <v>45475</v>
      </c>
      <c r="I49" s="11">
        <v>78978.55</v>
      </c>
      <c r="J49" s="11">
        <v>79552.89</v>
      </c>
      <c r="K49" s="14">
        <f t="shared" si="1"/>
        <v>0.00727210109580382</v>
      </c>
      <c r="M49" s="13"/>
    </row>
    <row r="50" ht="15.75" spans="1:14">
      <c r="A50">
        <v>-75</v>
      </c>
      <c r="B50" s="7">
        <v>45476</v>
      </c>
      <c r="C50" s="8">
        <v>25.41</v>
      </c>
      <c r="D50" s="8">
        <v>25.99</v>
      </c>
      <c r="E50" s="26">
        <f t="shared" si="0"/>
        <v>0.0228256591892955</v>
      </c>
      <c r="G50" s="27"/>
      <c r="H50" s="7">
        <v>45476</v>
      </c>
      <c r="I50" s="11">
        <v>79697.25</v>
      </c>
      <c r="J50" s="11">
        <v>80233.67</v>
      </c>
      <c r="K50" s="14">
        <f t="shared" si="1"/>
        <v>0.00673072157445832</v>
      </c>
      <c r="M50" s="13"/>
      <c r="N50" s="14"/>
    </row>
    <row r="51" ht="15.75" spans="1:13">
      <c r="A51">
        <v>-74</v>
      </c>
      <c r="B51" s="7">
        <v>45477</v>
      </c>
      <c r="C51" s="8">
        <v>26</v>
      </c>
      <c r="D51" s="8">
        <v>25.79</v>
      </c>
      <c r="E51" s="26">
        <f t="shared" si="0"/>
        <v>-0.00807692307692311</v>
      </c>
      <c r="G51" s="27"/>
      <c r="H51" s="7">
        <v>45477</v>
      </c>
      <c r="I51" s="11">
        <v>80438.84</v>
      </c>
      <c r="J51" s="11">
        <v>80282.8</v>
      </c>
      <c r="K51" s="14">
        <f t="shared" si="1"/>
        <v>-0.00193985890398213</v>
      </c>
      <c r="M51" s="13"/>
    </row>
    <row r="52" ht="15.75" spans="1:13">
      <c r="A52">
        <v>-73</v>
      </c>
      <c r="B52" s="7">
        <v>45478</v>
      </c>
      <c r="C52" s="8">
        <v>25.53</v>
      </c>
      <c r="D52" s="8">
        <v>25.58</v>
      </c>
      <c r="E52" s="26">
        <f t="shared" si="0"/>
        <v>0.00195848021934967</v>
      </c>
      <c r="G52" s="27"/>
      <c r="H52" s="7">
        <v>45478</v>
      </c>
      <c r="I52" s="11">
        <v>80427.84</v>
      </c>
      <c r="J52" s="11">
        <v>80212.79</v>
      </c>
      <c r="K52" s="14">
        <f t="shared" si="1"/>
        <v>-0.00267382538185786</v>
      </c>
      <c r="M52" s="13"/>
    </row>
    <row r="53" ht="15.75" spans="1:14">
      <c r="A53">
        <v>-72</v>
      </c>
      <c r="B53" s="7">
        <v>45481</v>
      </c>
      <c r="C53" s="8">
        <v>25.52</v>
      </c>
      <c r="D53" s="8">
        <v>25.59</v>
      </c>
      <c r="E53" s="26">
        <f t="shared" si="0"/>
        <v>0.00274294670846396</v>
      </c>
      <c r="G53" s="27"/>
      <c r="H53" s="7">
        <v>45481</v>
      </c>
      <c r="I53" s="11">
        <v>80332.79</v>
      </c>
      <c r="J53" s="11">
        <v>80566.21</v>
      </c>
      <c r="K53" s="14">
        <f t="shared" si="1"/>
        <v>0.00290566280593532</v>
      </c>
      <c r="M53" s="13"/>
      <c r="N53" s="14"/>
    </row>
    <row r="54" ht="15.75" spans="1:13">
      <c r="A54">
        <v>-71</v>
      </c>
      <c r="B54" s="7">
        <v>45482</v>
      </c>
      <c r="C54" s="8">
        <v>25.52</v>
      </c>
      <c r="D54" s="8">
        <v>25.34</v>
      </c>
      <c r="E54" s="26">
        <f t="shared" si="0"/>
        <v>-0.00705329153605015</v>
      </c>
      <c r="G54" s="27"/>
      <c r="H54" s="7">
        <v>45482</v>
      </c>
      <c r="I54" s="11">
        <v>80752.94</v>
      </c>
      <c r="J54" s="11">
        <v>80672.06</v>
      </c>
      <c r="K54" s="14">
        <f t="shared" si="1"/>
        <v>-0.00100157344116517</v>
      </c>
      <c r="M54" s="13"/>
    </row>
    <row r="55" ht="15.75" spans="1:13">
      <c r="A55">
        <v>-70</v>
      </c>
      <c r="B55" s="7">
        <v>45483</v>
      </c>
      <c r="C55" s="8">
        <v>25.34</v>
      </c>
      <c r="D55" s="8">
        <v>25.37</v>
      </c>
      <c r="E55" s="26">
        <f t="shared" si="0"/>
        <v>0.00118389897395427</v>
      </c>
      <c r="G55" s="27"/>
      <c r="H55" s="7">
        <v>45483</v>
      </c>
      <c r="I55" s="11">
        <v>80885.06</v>
      </c>
      <c r="J55" s="11">
        <v>79841.56</v>
      </c>
      <c r="K55" s="14">
        <f t="shared" si="1"/>
        <v>-0.012901022759951</v>
      </c>
      <c r="M55" s="13"/>
    </row>
    <row r="56" ht="15.75" spans="1:13">
      <c r="A56">
        <v>-69</v>
      </c>
      <c r="B56" s="7">
        <v>45484</v>
      </c>
      <c r="C56" s="8">
        <v>25.31</v>
      </c>
      <c r="D56" s="8">
        <v>25.49</v>
      </c>
      <c r="E56" s="26">
        <f t="shared" si="0"/>
        <v>0.00711181351244566</v>
      </c>
      <c r="G56" s="27"/>
      <c r="H56" s="7">
        <v>45484</v>
      </c>
      <c r="I56" s="11">
        <v>79884.02</v>
      </c>
      <c r="J56" s="11">
        <v>79992.35</v>
      </c>
      <c r="K56" s="14">
        <f t="shared" si="1"/>
        <v>0.001356090992917</v>
      </c>
      <c r="M56" s="13"/>
    </row>
    <row r="57" ht="15.75" spans="1:13">
      <c r="A57">
        <v>-68</v>
      </c>
      <c r="B57" s="7">
        <v>45485</v>
      </c>
      <c r="C57" s="8">
        <v>25.44</v>
      </c>
      <c r="D57" s="8">
        <v>25.27</v>
      </c>
      <c r="E57" s="26">
        <f t="shared" si="0"/>
        <v>-0.00668238993710699</v>
      </c>
      <c r="G57" s="27"/>
      <c r="H57" s="7">
        <v>45485</v>
      </c>
      <c r="I57" s="11">
        <v>80094.69</v>
      </c>
      <c r="J57" s="11">
        <v>79944.1</v>
      </c>
      <c r="K57" s="14">
        <f t="shared" si="1"/>
        <v>-0.00188014960792028</v>
      </c>
      <c r="M57" s="13"/>
    </row>
    <row r="58" ht="15.75" spans="1:13">
      <c r="A58">
        <v>-67</v>
      </c>
      <c r="B58" s="7">
        <v>45488</v>
      </c>
      <c r="C58" s="8">
        <v>25.3</v>
      </c>
      <c r="D58" s="8">
        <v>25.49</v>
      </c>
      <c r="E58" s="26">
        <f t="shared" si="0"/>
        <v>0.00750988142292481</v>
      </c>
      <c r="G58" s="27"/>
      <c r="H58" s="7">
        <v>45488</v>
      </c>
      <c r="I58" s="11">
        <v>80743.46</v>
      </c>
      <c r="J58" s="11">
        <v>81155.61</v>
      </c>
      <c r="K58" s="14">
        <f t="shared" si="1"/>
        <v>0.00510443817988471</v>
      </c>
      <c r="M58" s="13"/>
    </row>
    <row r="59" ht="15.75" spans="1:13">
      <c r="A59">
        <v>-66</v>
      </c>
      <c r="B59" s="7">
        <v>45491</v>
      </c>
      <c r="C59" s="8">
        <v>25.4</v>
      </c>
      <c r="D59" s="8">
        <v>25.55</v>
      </c>
      <c r="E59" s="26">
        <f t="shared" si="0"/>
        <v>0.00590551181102371</v>
      </c>
      <c r="G59" s="27"/>
      <c r="H59" s="7">
        <v>45491</v>
      </c>
      <c r="I59" s="11">
        <v>81418.12</v>
      </c>
      <c r="J59" s="11">
        <v>81839.86</v>
      </c>
      <c r="K59" s="14">
        <f t="shared" si="1"/>
        <v>0.00517992800619819</v>
      </c>
      <c r="M59" s="13"/>
    </row>
    <row r="60" ht="15.75" spans="1:13">
      <c r="A60">
        <v>-65</v>
      </c>
      <c r="B60" s="7">
        <v>45492</v>
      </c>
      <c r="C60" s="8">
        <v>25.4</v>
      </c>
      <c r="D60" s="8">
        <v>25</v>
      </c>
      <c r="E60" s="26">
        <f t="shared" si="0"/>
        <v>-0.0157480314960629</v>
      </c>
      <c r="G60" s="27"/>
      <c r="H60" s="7">
        <v>45492</v>
      </c>
      <c r="I60" s="11">
        <v>81921.71</v>
      </c>
      <c r="J60" s="11">
        <v>80117.89</v>
      </c>
      <c r="K60" s="14">
        <f t="shared" si="1"/>
        <v>-0.022018827487854</v>
      </c>
      <c r="M60" s="13"/>
    </row>
    <row r="61" ht="15.75" spans="1:13">
      <c r="A61">
        <v>-64</v>
      </c>
      <c r="B61" s="7">
        <v>45495</v>
      </c>
      <c r="C61" s="8">
        <v>24.51</v>
      </c>
      <c r="D61" s="8">
        <v>24</v>
      </c>
      <c r="E61" s="26">
        <f t="shared" si="0"/>
        <v>-0.0208078335373318</v>
      </c>
      <c r="G61" s="27"/>
      <c r="H61" s="7">
        <v>45495</v>
      </c>
      <c r="I61" s="11">
        <v>79920.23</v>
      </c>
      <c r="J61" s="11">
        <v>78539.19</v>
      </c>
      <c r="K61" s="14">
        <f t="shared" si="1"/>
        <v>-0.017280230549887</v>
      </c>
      <c r="M61" s="13"/>
    </row>
    <row r="62" ht="15.75" spans="1:13">
      <c r="A62">
        <v>-63</v>
      </c>
      <c r="B62" s="7">
        <v>45496</v>
      </c>
      <c r="C62" s="8">
        <v>23.95</v>
      </c>
      <c r="D62" s="8">
        <v>24</v>
      </c>
      <c r="E62" s="26">
        <f t="shared" si="0"/>
        <v>0.00208768267223385</v>
      </c>
      <c r="G62" s="27"/>
      <c r="H62" s="7">
        <v>45496</v>
      </c>
      <c r="I62" s="11">
        <v>78700.25</v>
      </c>
      <c r="J62" s="11">
        <v>78987.09</v>
      </c>
      <c r="K62" s="14">
        <f t="shared" si="1"/>
        <v>0.00364471523279782</v>
      </c>
      <c r="M62" s="13"/>
    </row>
    <row r="63" ht="15.75" spans="1:13">
      <c r="A63">
        <v>-62</v>
      </c>
      <c r="B63" s="7">
        <v>45497</v>
      </c>
      <c r="C63" s="8">
        <v>24.1</v>
      </c>
      <c r="D63" s="8">
        <v>23.85</v>
      </c>
      <c r="E63" s="26">
        <f t="shared" si="0"/>
        <v>-0.0103734439834025</v>
      </c>
      <c r="G63" s="27"/>
      <c r="H63" s="7">
        <v>45497</v>
      </c>
      <c r="I63" s="11">
        <v>79194.74</v>
      </c>
      <c r="J63" s="11">
        <v>79397.01</v>
      </c>
      <c r="K63" s="14">
        <f t="shared" si="1"/>
        <v>0.00255408376869461</v>
      </c>
      <c r="M63" s="13"/>
    </row>
    <row r="64" ht="15.75" spans="1:13">
      <c r="A64">
        <v>-61</v>
      </c>
      <c r="B64" s="7">
        <v>45498</v>
      </c>
      <c r="C64" s="8">
        <v>23.68</v>
      </c>
      <c r="D64" s="8">
        <v>23.5</v>
      </c>
      <c r="E64" s="26">
        <f t="shared" si="0"/>
        <v>-0.00760135135135134</v>
      </c>
      <c r="G64" s="27"/>
      <c r="H64" s="7">
        <v>45498</v>
      </c>
      <c r="I64" s="11">
        <v>79568.48</v>
      </c>
      <c r="J64" s="11">
        <v>78469.33</v>
      </c>
      <c r="K64" s="14">
        <f t="shared" si="1"/>
        <v>-0.0138138871070554</v>
      </c>
      <c r="M64" s="13"/>
    </row>
    <row r="65" ht="15.75" spans="1:13">
      <c r="A65">
        <v>-60</v>
      </c>
      <c r="B65" s="7">
        <v>45499</v>
      </c>
      <c r="C65" s="8">
        <v>23.3</v>
      </c>
      <c r="D65" s="8">
        <v>23.36</v>
      </c>
      <c r="E65" s="26">
        <f t="shared" si="0"/>
        <v>0.00257510729613728</v>
      </c>
      <c r="G65" s="27"/>
      <c r="H65" s="7">
        <v>45499</v>
      </c>
      <c r="I65" s="11">
        <v>78440.36</v>
      </c>
      <c r="J65" s="11">
        <v>78029.51</v>
      </c>
      <c r="K65" s="14">
        <f t="shared" si="1"/>
        <v>-0.00523773730768199</v>
      </c>
      <c r="M65" s="13"/>
    </row>
    <row r="66" ht="15.75" spans="1:13">
      <c r="A66">
        <v>-59</v>
      </c>
      <c r="B66" s="7">
        <v>45502</v>
      </c>
      <c r="C66" s="8">
        <v>22.81</v>
      </c>
      <c r="D66" s="8">
        <v>22.9</v>
      </c>
      <c r="E66" s="26">
        <f t="shared" si="0"/>
        <v>0.00394563787812362</v>
      </c>
      <c r="G66" s="27"/>
      <c r="H66" s="7">
        <v>45502</v>
      </c>
      <c r="I66" s="11">
        <v>78023.89</v>
      </c>
      <c r="J66" s="11">
        <v>78827.74</v>
      </c>
      <c r="K66" s="14">
        <f t="shared" si="1"/>
        <v>0.010302613725104</v>
      </c>
      <c r="M66" s="13"/>
    </row>
    <row r="67" ht="15.75" spans="1:13">
      <c r="A67">
        <v>-58</v>
      </c>
      <c r="B67" s="7">
        <v>45503</v>
      </c>
      <c r="C67" s="8">
        <v>23</v>
      </c>
      <c r="D67" s="8">
        <v>23</v>
      </c>
      <c r="E67" s="26">
        <f t="shared" si="0"/>
        <v>0</v>
      </c>
      <c r="G67" s="27"/>
      <c r="H67" s="7">
        <v>45503</v>
      </c>
      <c r="I67" s="11">
        <v>79319.2</v>
      </c>
      <c r="J67" s="11">
        <v>78628.81</v>
      </c>
      <c r="K67" s="14">
        <f t="shared" si="1"/>
        <v>-0.00870394557685906</v>
      </c>
      <c r="M67" s="13"/>
    </row>
    <row r="68" ht="15.75" spans="1:13">
      <c r="A68">
        <v>-57</v>
      </c>
      <c r="B68" s="7">
        <v>45504</v>
      </c>
      <c r="C68" s="8">
        <v>23.4</v>
      </c>
      <c r="D68" s="8">
        <v>22.51</v>
      </c>
      <c r="E68" s="26">
        <f t="shared" si="0"/>
        <v>-0.0380341880341879</v>
      </c>
      <c r="G68" s="27"/>
      <c r="H68" s="7">
        <v>45504</v>
      </c>
      <c r="I68" s="11">
        <v>78725.96</v>
      </c>
      <c r="J68" s="11">
        <v>77886.99</v>
      </c>
      <c r="K68" s="14">
        <f t="shared" si="1"/>
        <v>-0.0106568405135993</v>
      </c>
      <c r="M68" s="13"/>
    </row>
    <row r="69" ht="15.75" spans="1:13">
      <c r="A69">
        <v>-56</v>
      </c>
      <c r="B69" s="7">
        <v>45505</v>
      </c>
      <c r="C69" s="8">
        <v>22.88</v>
      </c>
      <c r="D69" s="8">
        <v>23.45</v>
      </c>
      <c r="E69" s="26">
        <f t="shared" si="0"/>
        <v>0.0249125874125874</v>
      </c>
      <c r="G69" s="27"/>
      <c r="H69" s="7">
        <v>45505</v>
      </c>
      <c r="I69" s="11">
        <v>78101.16</v>
      </c>
      <c r="J69" s="11">
        <v>77740.31</v>
      </c>
      <c r="K69" s="14">
        <f t="shared" si="1"/>
        <v>-0.0046202898907008</v>
      </c>
      <c r="M69" s="13"/>
    </row>
    <row r="70" ht="15.75" spans="1:13">
      <c r="A70">
        <v>-55</v>
      </c>
      <c r="B70" s="7">
        <v>45506</v>
      </c>
      <c r="C70" s="8">
        <v>23.65</v>
      </c>
      <c r="D70" s="8">
        <v>23.95</v>
      </c>
      <c r="E70" s="26">
        <f t="shared" ref="E70:E133" si="4">(D70-C70)/C70</f>
        <v>0.0126849894291755</v>
      </c>
      <c r="G70" s="27"/>
      <c r="H70" s="7">
        <v>45506</v>
      </c>
      <c r="I70" s="11">
        <v>77946.16</v>
      </c>
      <c r="J70" s="11">
        <v>78225.98</v>
      </c>
      <c r="K70" s="14">
        <f t="shared" ref="K70:K133" si="5">(J70-I70)/I70</f>
        <v>0.00358991385848889</v>
      </c>
      <c r="M70" s="13"/>
    </row>
    <row r="71" ht="15.75" spans="1:13">
      <c r="A71">
        <v>-54</v>
      </c>
      <c r="B71" s="7">
        <v>45509</v>
      </c>
      <c r="C71" s="8">
        <v>23.8</v>
      </c>
      <c r="D71" s="8">
        <v>23.5</v>
      </c>
      <c r="E71" s="26">
        <f t="shared" si="4"/>
        <v>-0.0126050420168068</v>
      </c>
      <c r="G71" s="27"/>
      <c r="H71" s="7">
        <v>45509</v>
      </c>
      <c r="I71" s="11">
        <v>78303.67</v>
      </c>
      <c r="J71" s="11">
        <v>77084.49</v>
      </c>
      <c r="K71" s="14">
        <f t="shared" si="5"/>
        <v>-0.0155698960214763</v>
      </c>
      <c r="M71" s="13"/>
    </row>
    <row r="72" ht="15.75" spans="1:14">
      <c r="A72">
        <v>-53</v>
      </c>
      <c r="B72" s="7">
        <v>45510</v>
      </c>
      <c r="C72" s="8">
        <v>23.84</v>
      </c>
      <c r="D72" s="8">
        <v>23.25</v>
      </c>
      <c r="E72" s="26">
        <f t="shared" si="4"/>
        <v>-0.024748322147651</v>
      </c>
      <c r="G72" s="27"/>
      <c r="H72" s="7">
        <v>45510</v>
      </c>
      <c r="I72" s="11">
        <v>77417.21</v>
      </c>
      <c r="J72" s="11">
        <v>77191.34</v>
      </c>
      <c r="K72" s="14">
        <f t="shared" si="5"/>
        <v>-0.00291756832879937</v>
      </c>
      <c r="M72" s="13"/>
      <c r="N72" s="14"/>
    </row>
    <row r="73" ht="15.75" spans="1:13">
      <c r="A73">
        <v>-52</v>
      </c>
      <c r="B73" s="7">
        <v>45511</v>
      </c>
      <c r="C73" s="8">
        <v>23.2</v>
      </c>
      <c r="D73" s="8">
        <v>23</v>
      </c>
      <c r="E73" s="26">
        <f t="shared" si="4"/>
        <v>-0.00862068965517238</v>
      </c>
      <c r="G73" s="27"/>
      <c r="H73" s="7">
        <v>45511</v>
      </c>
      <c r="I73" s="11">
        <v>77344.86</v>
      </c>
      <c r="J73" s="11">
        <v>77114.49</v>
      </c>
      <c r="K73" s="14">
        <f t="shared" si="5"/>
        <v>-0.00297847846644231</v>
      </c>
      <c r="M73" s="13"/>
    </row>
    <row r="74" ht="15.75" spans="1:13">
      <c r="A74">
        <v>-51</v>
      </c>
      <c r="B74" s="7">
        <v>45512</v>
      </c>
      <c r="C74" s="8">
        <v>23.2</v>
      </c>
      <c r="D74" s="8">
        <v>23</v>
      </c>
      <c r="E74" s="26">
        <f t="shared" si="4"/>
        <v>-0.00862068965517238</v>
      </c>
      <c r="G74" s="27"/>
      <c r="H74" s="7">
        <v>45512</v>
      </c>
      <c r="I74" s="11">
        <v>77218.12</v>
      </c>
      <c r="J74" s="11">
        <v>77874.22</v>
      </c>
      <c r="K74" s="14">
        <f t="shared" si="5"/>
        <v>0.0084967103576208</v>
      </c>
      <c r="M74" s="13"/>
    </row>
    <row r="75" ht="15.75" spans="1:13">
      <c r="A75">
        <v>-50</v>
      </c>
      <c r="B75" s="7">
        <v>45513</v>
      </c>
      <c r="C75" s="8">
        <v>22.81</v>
      </c>
      <c r="D75" s="8">
        <v>22.31</v>
      </c>
      <c r="E75" s="26">
        <f t="shared" si="4"/>
        <v>-0.0219202104340202</v>
      </c>
      <c r="G75" s="27"/>
      <c r="H75" s="7">
        <v>45513</v>
      </c>
      <c r="I75" s="11">
        <v>78322.33</v>
      </c>
      <c r="J75" s="11">
        <v>78569.59</v>
      </c>
      <c r="K75" s="14">
        <f t="shared" si="5"/>
        <v>0.00315695408959354</v>
      </c>
      <c r="M75" s="13"/>
    </row>
    <row r="76" ht="15.75" spans="1:13">
      <c r="A76">
        <v>-49</v>
      </c>
      <c r="B76" s="7">
        <v>45516</v>
      </c>
      <c r="C76" s="8">
        <v>22.5</v>
      </c>
      <c r="D76" s="8">
        <v>21.75</v>
      </c>
      <c r="E76" s="26">
        <f t="shared" si="4"/>
        <v>-0.0333333333333333</v>
      </c>
      <c r="G76" s="27"/>
      <c r="H76" s="7">
        <v>45516</v>
      </c>
      <c r="I76" s="11">
        <v>78867.3</v>
      </c>
      <c r="J76" s="11">
        <v>77980.29</v>
      </c>
      <c r="K76" s="14">
        <f t="shared" si="5"/>
        <v>-0.0112468665720775</v>
      </c>
      <c r="M76" s="13"/>
    </row>
    <row r="77" ht="15.75" spans="1:13">
      <c r="A77">
        <v>-48</v>
      </c>
      <c r="B77" s="7">
        <v>45517</v>
      </c>
      <c r="C77" s="8">
        <v>21.52</v>
      </c>
      <c r="D77" s="8">
        <v>21.2</v>
      </c>
      <c r="E77" s="26">
        <f t="shared" si="4"/>
        <v>-0.0148698884758364</v>
      </c>
      <c r="G77" s="27"/>
      <c r="H77" s="7">
        <v>45517</v>
      </c>
      <c r="I77" s="11">
        <v>77966.72</v>
      </c>
      <c r="J77" s="11">
        <v>77877.42</v>
      </c>
      <c r="K77" s="14">
        <f t="shared" si="5"/>
        <v>-0.00114536048201082</v>
      </c>
      <c r="M77" s="13"/>
    </row>
    <row r="78" ht="15.75" spans="1:13">
      <c r="A78">
        <v>-47</v>
      </c>
      <c r="B78" s="7">
        <v>45519</v>
      </c>
      <c r="C78" s="8">
        <v>21.15</v>
      </c>
      <c r="D78" s="8">
        <v>21.25</v>
      </c>
      <c r="E78" s="26">
        <f t="shared" si="4"/>
        <v>0.00472813238770692</v>
      </c>
      <c r="G78" s="27"/>
      <c r="H78" s="7">
        <v>45519</v>
      </c>
      <c r="I78" s="11">
        <v>77989.36</v>
      </c>
      <c r="J78" s="11">
        <v>78105.98</v>
      </c>
      <c r="K78" s="14">
        <f t="shared" si="5"/>
        <v>0.00149533218377475</v>
      </c>
      <c r="M78" s="13"/>
    </row>
    <row r="79" ht="15.75" spans="1:13">
      <c r="A79">
        <v>-46</v>
      </c>
      <c r="B79" s="7">
        <v>45520</v>
      </c>
      <c r="C79" s="8">
        <v>21.3</v>
      </c>
      <c r="D79" s="8">
        <v>20.75</v>
      </c>
      <c r="E79" s="26">
        <f t="shared" si="4"/>
        <v>-0.0258215962441315</v>
      </c>
      <c r="G79" s="27"/>
      <c r="H79" s="7">
        <v>45520</v>
      </c>
      <c r="I79" s="11">
        <v>78197.15</v>
      </c>
      <c r="J79" s="11">
        <v>78045.31</v>
      </c>
      <c r="K79" s="14">
        <f t="shared" si="5"/>
        <v>-0.00194175874696196</v>
      </c>
      <c r="M79" s="13"/>
    </row>
    <row r="80" ht="15.75" spans="1:13">
      <c r="A80">
        <v>-45</v>
      </c>
      <c r="B80" s="7">
        <v>45523</v>
      </c>
      <c r="C80" s="8">
        <v>21.2</v>
      </c>
      <c r="D80" s="8">
        <v>20.9</v>
      </c>
      <c r="E80" s="26">
        <f t="shared" si="4"/>
        <v>-0.0141509433962264</v>
      </c>
      <c r="G80" s="27"/>
      <c r="H80" s="7">
        <v>45523</v>
      </c>
      <c r="I80" s="11">
        <v>78272.12</v>
      </c>
      <c r="J80" s="11">
        <v>77830.34</v>
      </c>
      <c r="K80" s="14">
        <f t="shared" si="5"/>
        <v>-0.00564415528798759</v>
      </c>
      <c r="M80" s="13"/>
    </row>
    <row r="81" ht="15.75" spans="1:14">
      <c r="A81">
        <v>-44</v>
      </c>
      <c r="B81" s="7">
        <v>45524</v>
      </c>
      <c r="C81" s="8">
        <v>21</v>
      </c>
      <c r="D81" s="8">
        <v>21.13</v>
      </c>
      <c r="E81" s="26">
        <f t="shared" si="4"/>
        <v>0.00619047619047614</v>
      </c>
      <c r="G81" s="27"/>
      <c r="H81" s="7">
        <v>45524</v>
      </c>
      <c r="I81" s="11">
        <v>77857.79</v>
      </c>
      <c r="J81" s="11">
        <v>77745.52</v>
      </c>
      <c r="K81" s="14">
        <f t="shared" si="5"/>
        <v>-0.00144198801430132</v>
      </c>
      <c r="M81" s="13"/>
      <c r="N81" s="14"/>
    </row>
    <row r="82" ht="15.75" spans="1:13">
      <c r="A82">
        <v>-43</v>
      </c>
      <c r="B82" s="7">
        <v>45525</v>
      </c>
      <c r="C82" s="8">
        <v>21.01</v>
      </c>
      <c r="D82" s="8">
        <v>23.13</v>
      </c>
      <c r="E82" s="26">
        <f t="shared" si="4"/>
        <v>0.100904331270823</v>
      </c>
      <c r="G82" s="27"/>
      <c r="H82" s="7">
        <v>45525</v>
      </c>
      <c r="I82" s="11">
        <v>77993.2</v>
      </c>
      <c r="J82" s="11">
        <v>78260.86</v>
      </c>
      <c r="K82" s="14">
        <f t="shared" si="5"/>
        <v>0.00343183764738469</v>
      </c>
      <c r="M82" s="13"/>
    </row>
    <row r="83" ht="15.75" spans="1:14">
      <c r="A83">
        <v>-42</v>
      </c>
      <c r="B83" s="7">
        <v>45526</v>
      </c>
      <c r="C83" s="8">
        <v>23.49</v>
      </c>
      <c r="D83" s="8">
        <v>23</v>
      </c>
      <c r="E83" s="26">
        <f t="shared" si="4"/>
        <v>-0.0208599404001702</v>
      </c>
      <c r="G83" s="27"/>
      <c r="H83" s="7">
        <v>45526</v>
      </c>
      <c r="I83" s="11">
        <v>78442.25</v>
      </c>
      <c r="J83" s="11">
        <v>78793.41</v>
      </c>
      <c r="K83" s="14">
        <f t="shared" si="5"/>
        <v>0.00447666914194842</v>
      </c>
      <c r="M83" s="13"/>
      <c r="N83" s="14"/>
    </row>
    <row r="84" ht="15.75" spans="1:13">
      <c r="A84">
        <v>-41</v>
      </c>
      <c r="B84" s="7">
        <v>45527</v>
      </c>
      <c r="C84" s="8">
        <v>23.39</v>
      </c>
      <c r="D84" s="8">
        <v>22.55</v>
      </c>
      <c r="E84" s="26">
        <f t="shared" si="4"/>
        <v>-0.0359127832407012</v>
      </c>
      <c r="G84" s="27"/>
      <c r="H84" s="7">
        <v>45527</v>
      </c>
      <c r="I84" s="11">
        <v>78902.33</v>
      </c>
      <c r="J84" s="11">
        <v>78801.43</v>
      </c>
      <c r="K84" s="14">
        <f t="shared" si="5"/>
        <v>-0.00127879620284989</v>
      </c>
      <c r="M84" s="13"/>
    </row>
    <row r="85" ht="15.75" spans="1:13">
      <c r="A85">
        <v>-40</v>
      </c>
      <c r="B85" s="7">
        <v>45530</v>
      </c>
      <c r="C85" s="8">
        <v>22.75</v>
      </c>
      <c r="D85" s="8">
        <v>23.2</v>
      </c>
      <c r="E85" s="26">
        <f t="shared" si="4"/>
        <v>0.0197802197802197</v>
      </c>
      <c r="G85" s="27"/>
      <c r="H85" s="7">
        <v>45530</v>
      </c>
      <c r="I85" s="11">
        <v>78907.54</v>
      </c>
      <c r="J85" s="11">
        <v>78571.06</v>
      </c>
      <c r="K85" s="14">
        <f t="shared" si="5"/>
        <v>-0.00426423127625061</v>
      </c>
      <c r="M85" s="13"/>
    </row>
    <row r="86" ht="15.75" spans="1:13">
      <c r="A86">
        <v>-39</v>
      </c>
      <c r="B86" s="7">
        <v>45531</v>
      </c>
      <c r="C86" s="8">
        <v>23.2</v>
      </c>
      <c r="D86" s="8">
        <v>23.11</v>
      </c>
      <c r="E86" s="26">
        <f t="shared" si="4"/>
        <v>-0.00387931034482758</v>
      </c>
      <c r="G86" s="27"/>
      <c r="H86" s="7">
        <v>45531</v>
      </c>
      <c r="I86" s="11">
        <v>78737.23</v>
      </c>
      <c r="J86" s="11">
        <v>78084.24</v>
      </c>
      <c r="K86" s="14">
        <f t="shared" si="5"/>
        <v>-0.00829328133590667</v>
      </c>
      <c r="M86" s="13"/>
    </row>
    <row r="87" ht="15.75" spans="1:13">
      <c r="A87">
        <v>-38</v>
      </c>
      <c r="B87" s="7">
        <v>45532</v>
      </c>
      <c r="C87" s="8">
        <v>23.07</v>
      </c>
      <c r="D87" s="8">
        <v>23.99</v>
      </c>
      <c r="E87" s="26">
        <f t="shared" si="4"/>
        <v>0.0398786302557433</v>
      </c>
      <c r="G87" s="27"/>
      <c r="H87" s="7">
        <v>45532</v>
      </c>
      <c r="I87" s="11">
        <v>78253.05</v>
      </c>
      <c r="J87" s="11">
        <v>77992.79</v>
      </c>
      <c r="K87" s="14">
        <f t="shared" si="5"/>
        <v>-0.00332587675496366</v>
      </c>
      <c r="M87" s="13"/>
    </row>
    <row r="88" ht="15.75" spans="1:13">
      <c r="A88">
        <v>-37</v>
      </c>
      <c r="B88" s="7">
        <v>45533</v>
      </c>
      <c r="C88" s="8">
        <v>24.5</v>
      </c>
      <c r="D88" s="8">
        <v>24.11</v>
      </c>
      <c r="E88" s="26">
        <f t="shared" si="4"/>
        <v>-0.0159183673469388</v>
      </c>
      <c r="G88" s="27"/>
      <c r="H88" s="7">
        <v>45533</v>
      </c>
      <c r="I88" s="11">
        <v>78019.51</v>
      </c>
      <c r="J88" s="11">
        <v>78349.66</v>
      </c>
      <c r="K88" s="14">
        <f t="shared" si="5"/>
        <v>0.00423163385671108</v>
      </c>
      <c r="M88" s="13"/>
    </row>
    <row r="89" ht="15.75" spans="1:13">
      <c r="A89">
        <v>-36</v>
      </c>
      <c r="B89" s="7">
        <v>45534</v>
      </c>
      <c r="C89" s="8">
        <v>24.19</v>
      </c>
      <c r="D89" s="8">
        <v>24.1</v>
      </c>
      <c r="E89" s="26">
        <f t="shared" si="4"/>
        <v>-0.00372054568003307</v>
      </c>
      <c r="G89" s="27"/>
      <c r="H89" s="7">
        <v>45534</v>
      </c>
      <c r="I89" s="11">
        <v>78552.01</v>
      </c>
      <c r="J89" s="11">
        <v>78488.22</v>
      </c>
      <c r="K89" s="14">
        <f t="shared" si="5"/>
        <v>-0.000812073427529017</v>
      </c>
      <c r="M89" s="13"/>
    </row>
    <row r="90" ht="15.75" spans="1:13">
      <c r="A90">
        <v>-35</v>
      </c>
      <c r="B90" s="7">
        <v>45537</v>
      </c>
      <c r="C90" s="8">
        <v>24.11</v>
      </c>
      <c r="D90" s="8">
        <v>24.39</v>
      </c>
      <c r="E90" s="26">
        <f t="shared" si="4"/>
        <v>0.0116134384072999</v>
      </c>
      <c r="G90" s="27"/>
      <c r="H90" s="7">
        <v>45537</v>
      </c>
      <c r="I90" s="11">
        <v>78715.16</v>
      </c>
      <c r="J90" s="11">
        <v>78283.3</v>
      </c>
      <c r="K90" s="14">
        <f t="shared" si="5"/>
        <v>-0.00548636374492538</v>
      </c>
      <c r="M90" s="13"/>
    </row>
    <row r="91" ht="15.75" spans="1:13">
      <c r="A91">
        <v>-34</v>
      </c>
      <c r="B91" s="7">
        <v>45538</v>
      </c>
      <c r="C91" s="8">
        <v>24.35</v>
      </c>
      <c r="D91" s="8">
        <v>24.8</v>
      </c>
      <c r="E91" s="26">
        <f t="shared" si="4"/>
        <v>0.0184804928131417</v>
      </c>
      <c r="G91" s="27"/>
      <c r="H91" s="7">
        <v>45538</v>
      </c>
      <c r="I91" s="11">
        <v>78566.04</v>
      </c>
      <c r="J91" s="11">
        <v>78356.32</v>
      </c>
      <c r="K91" s="14">
        <f t="shared" si="5"/>
        <v>-0.00266934670501385</v>
      </c>
      <c r="M91" s="13"/>
    </row>
    <row r="92" ht="15.75" spans="1:13">
      <c r="A92">
        <v>-33</v>
      </c>
      <c r="B92" s="7">
        <v>45539</v>
      </c>
      <c r="C92" s="8">
        <v>24.8</v>
      </c>
      <c r="D92" s="8">
        <v>24.55</v>
      </c>
      <c r="E92" s="26">
        <f t="shared" si="4"/>
        <v>-0.0100806451612903</v>
      </c>
      <c r="G92" s="27"/>
      <c r="H92" s="7">
        <v>45539</v>
      </c>
      <c r="I92" s="11">
        <v>78488.88</v>
      </c>
      <c r="J92" s="11">
        <v>78848.01</v>
      </c>
      <c r="K92" s="14">
        <f t="shared" si="5"/>
        <v>0.00457555261331274</v>
      </c>
      <c r="M92" s="13"/>
    </row>
    <row r="93" ht="15.75" spans="1:13">
      <c r="A93">
        <v>-32</v>
      </c>
      <c r="B93" s="7">
        <v>45540</v>
      </c>
      <c r="C93" s="8">
        <v>24.63</v>
      </c>
      <c r="D93" s="8">
        <v>24.9</v>
      </c>
      <c r="E93" s="26">
        <f t="shared" si="4"/>
        <v>0.0109622411693057</v>
      </c>
      <c r="G93" s="27"/>
      <c r="H93" s="7">
        <v>45540</v>
      </c>
      <c r="I93" s="11">
        <v>79027.52</v>
      </c>
      <c r="J93" s="11">
        <v>78863.34</v>
      </c>
      <c r="K93" s="14">
        <f t="shared" si="5"/>
        <v>-0.00207750414032995</v>
      </c>
      <c r="M93" s="13"/>
    </row>
    <row r="94" ht="15.75" spans="1:13">
      <c r="A94">
        <v>-31</v>
      </c>
      <c r="B94" s="7">
        <v>45541</v>
      </c>
      <c r="C94" s="8">
        <v>23</v>
      </c>
      <c r="D94" s="8">
        <v>22.75</v>
      </c>
      <c r="E94" s="26">
        <f t="shared" si="4"/>
        <v>-0.0108695652173913</v>
      </c>
      <c r="G94" s="27"/>
      <c r="H94" s="7">
        <v>45541</v>
      </c>
      <c r="I94" s="11">
        <v>79009.84</v>
      </c>
      <c r="J94" s="11">
        <v>78897.73</v>
      </c>
      <c r="K94" s="14">
        <f t="shared" si="5"/>
        <v>-0.0014189371855455</v>
      </c>
      <c r="M94" s="13"/>
    </row>
    <row r="95" ht="15.75" spans="1:13">
      <c r="A95">
        <v>-30</v>
      </c>
      <c r="B95" s="7">
        <v>45544</v>
      </c>
      <c r="C95" s="8">
        <v>22.93</v>
      </c>
      <c r="D95" s="8">
        <v>22.25</v>
      </c>
      <c r="E95" s="26">
        <f t="shared" si="4"/>
        <v>-0.0296554731792412</v>
      </c>
      <c r="G95" s="27"/>
      <c r="H95" s="7">
        <v>45544</v>
      </c>
      <c r="I95" s="11">
        <v>79117.78</v>
      </c>
      <c r="J95" s="11">
        <v>78615</v>
      </c>
      <c r="K95" s="14">
        <f t="shared" si="5"/>
        <v>-0.00635482947069545</v>
      </c>
      <c r="M95" s="13"/>
    </row>
    <row r="96" ht="15.75" spans="1:13">
      <c r="A96">
        <v>-29</v>
      </c>
      <c r="B96" s="7">
        <v>45545</v>
      </c>
      <c r="C96" s="8">
        <v>22.39</v>
      </c>
      <c r="D96" s="8">
        <v>22.29</v>
      </c>
      <c r="E96" s="26">
        <f t="shared" si="4"/>
        <v>-0.00446627958910234</v>
      </c>
      <c r="G96" s="27"/>
      <c r="H96" s="7">
        <v>45545</v>
      </c>
      <c r="I96" s="11">
        <v>78776.77</v>
      </c>
      <c r="J96" s="11">
        <v>79286.74</v>
      </c>
      <c r="K96" s="14">
        <f t="shared" si="5"/>
        <v>0.00647360890780367</v>
      </c>
      <c r="M96" s="13"/>
    </row>
    <row r="97" ht="15.75" spans="1:13">
      <c r="A97">
        <v>-28</v>
      </c>
      <c r="B97" s="7">
        <v>45546</v>
      </c>
      <c r="C97" s="8">
        <v>22.2</v>
      </c>
      <c r="D97" s="8">
        <v>22.14</v>
      </c>
      <c r="E97" s="26">
        <f t="shared" si="4"/>
        <v>-0.00270270270270265</v>
      </c>
      <c r="G97" s="27"/>
      <c r="H97" s="7">
        <v>45546</v>
      </c>
      <c r="I97" s="11">
        <v>79428.49</v>
      </c>
      <c r="J97" s="11">
        <v>78651.8</v>
      </c>
      <c r="K97" s="14">
        <f t="shared" si="5"/>
        <v>-0.00977848124772361</v>
      </c>
      <c r="M97" s="13"/>
    </row>
    <row r="98" ht="15.75" spans="1:13">
      <c r="A98">
        <v>-27</v>
      </c>
      <c r="B98" s="7">
        <v>45547</v>
      </c>
      <c r="C98" s="8">
        <v>22.01</v>
      </c>
      <c r="D98" s="8">
        <v>21.99</v>
      </c>
      <c r="E98" s="26">
        <f t="shared" si="4"/>
        <v>-0.000908677873693918</v>
      </c>
      <c r="G98" s="27"/>
      <c r="H98" s="7">
        <v>45547</v>
      </c>
      <c r="I98" s="11">
        <v>78843.06</v>
      </c>
      <c r="J98" s="11">
        <v>79017.62</v>
      </c>
      <c r="K98" s="14">
        <f t="shared" si="5"/>
        <v>0.00221401858324623</v>
      </c>
      <c r="M98" s="13"/>
    </row>
    <row r="99" ht="15.75" spans="1:13">
      <c r="A99">
        <v>-26</v>
      </c>
      <c r="B99" s="7">
        <v>45548</v>
      </c>
      <c r="C99" s="8">
        <v>22.3</v>
      </c>
      <c r="D99" s="8">
        <v>21.8</v>
      </c>
      <c r="E99" s="26">
        <f t="shared" si="4"/>
        <v>-0.0224215246636771</v>
      </c>
      <c r="G99" s="27"/>
      <c r="H99" s="7">
        <v>45548</v>
      </c>
      <c r="I99" s="11">
        <v>79912.34</v>
      </c>
      <c r="J99" s="11">
        <v>79333.06</v>
      </c>
      <c r="K99" s="14">
        <f t="shared" si="5"/>
        <v>-0.00724894302932437</v>
      </c>
      <c r="M99" s="13"/>
    </row>
    <row r="100" ht="15.75" spans="1:14">
      <c r="A100">
        <v>-25</v>
      </c>
      <c r="B100" s="7">
        <v>45551</v>
      </c>
      <c r="C100" s="8">
        <v>21.95</v>
      </c>
      <c r="D100" s="8">
        <v>21.59</v>
      </c>
      <c r="E100" s="26">
        <f t="shared" si="4"/>
        <v>-0.0164009111617312</v>
      </c>
      <c r="G100" s="27"/>
      <c r="H100" s="7">
        <v>45551</v>
      </c>
      <c r="I100" s="11">
        <v>79682.1</v>
      </c>
      <c r="J100" s="11">
        <v>79491.14</v>
      </c>
      <c r="K100" s="14">
        <f t="shared" si="5"/>
        <v>-0.00239652318400251</v>
      </c>
      <c r="M100" s="13"/>
      <c r="N100" s="14"/>
    </row>
    <row r="101" ht="15.75" spans="1:13">
      <c r="A101">
        <v>-24</v>
      </c>
      <c r="B101" s="7">
        <v>45553</v>
      </c>
      <c r="C101" s="8">
        <v>21.55</v>
      </c>
      <c r="D101" s="8">
        <v>21.85</v>
      </c>
      <c r="E101" s="26">
        <f t="shared" si="4"/>
        <v>0.0139211136890952</v>
      </c>
      <c r="G101" s="27"/>
      <c r="H101" s="7">
        <v>45553</v>
      </c>
      <c r="I101" s="11">
        <v>79884.41</v>
      </c>
      <c r="J101" s="11">
        <v>80461.34</v>
      </c>
      <c r="K101" s="14">
        <f t="shared" si="5"/>
        <v>0.00722205997390471</v>
      </c>
      <c r="M101" s="13"/>
    </row>
    <row r="102" ht="15.75" spans="1:14">
      <c r="A102">
        <v>-23</v>
      </c>
      <c r="B102" s="7">
        <v>45554</v>
      </c>
      <c r="C102" s="8">
        <v>21.81</v>
      </c>
      <c r="D102" s="8">
        <v>22.06</v>
      </c>
      <c r="E102" s="26">
        <f t="shared" si="4"/>
        <v>0.0114626318202659</v>
      </c>
      <c r="G102" s="27"/>
      <c r="H102" s="7">
        <v>45554</v>
      </c>
      <c r="I102" s="11">
        <v>80802.77</v>
      </c>
      <c r="J102" s="11">
        <v>81459.29</v>
      </c>
      <c r="K102" s="14">
        <f t="shared" si="5"/>
        <v>0.00812496898311765</v>
      </c>
      <c r="M102" s="13"/>
      <c r="N102" s="14"/>
    </row>
    <row r="103" ht="15.75" spans="1:14">
      <c r="A103">
        <v>-22</v>
      </c>
      <c r="B103" s="7">
        <v>45555</v>
      </c>
      <c r="C103" s="8">
        <v>21.85</v>
      </c>
      <c r="D103" s="8">
        <v>22.01</v>
      </c>
      <c r="E103" s="26">
        <f t="shared" si="4"/>
        <v>0.00732265446224257</v>
      </c>
      <c r="G103" s="27"/>
      <c r="H103" s="7">
        <v>45555</v>
      </c>
      <c r="I103" s="11">
        <v>81694.98</v>
      </c>
      <c r="J103" s="11">
        <v>82074.45</v>
      </c>
      <c r="K103" s="14">
        <f t="shared" si="5"/>
        <v>0.00464496104901429</v>
      </c>
      <c r="M103" s="13"/>
      <c r="N103" s="14"/>
    </row>
    <row r="104" ht="15.75" spans="1:13">
      <c r="A104">
        <v>-21</v>
      </c>
      <c r="B104" s="7">
        <v>45558</v>
      </c>
      <c r="C104" s="8">
        <v>22</v>
      </c>
      <c r="D104" s="8">
        <v>21.25</v>
      </c>
      <c r="E104" s="26">
        <f t="shared" si="4"/>
        <v>-0.0340909090909091</v>
      </c>
      <c r="G104" s="27"/>
      <c r="H104" s="7">
        <v>45558</v>
      </c>
      <c r="I104" s="11">
        <v>82113.42</v>
      </c>
      <c r="J104" s="11">
        <v>81850.5</v>
      </c>
      <c r="K104" s="14">
        <f t="shared" si="5"/>
        <v>-0.00320191267152188</v>
      </c>
      <c r="M104" s="13"/>
    </row>
    <row r="105" ht="15.75" spans="1:13">
      <c r="A105">
        <v>-20</v>
      </c>
      <c r="B105" s="7">
        <v>45559</v>
      </c>
      <c r="C105" s="8">
        <v>21.5</v>
      </c>
      <c r="D105" s="8">
        <v>20</v>
      </c>
      <c r="E105" s="26">
        <f t="shared" si="4"/>
        <v>-0.0697674418604651</v>
      </c>
      <c r="G105" s="27"/>
      <c r="H105" s="7">
        <v>45559</v>
      </c>
      <c r="I105" s="11">
        <v>81873.63</v>
      </c>
      <c r="J105" s="11">
        <v>81483.64</v>
      </c>
      <c r="K105" s="14">
        <f t="shared" si="5"/>
        <v>-0.00476331634495753</v>
      </c>
      <c r="M105" s="13"/>
    </row>
    <row r="106" ht="15.75" spans="1:13">
      <c r="A106">
        <v>-19</v>
      </c>
      <c r="B106" s="7">
        <v>45560</v>
      </c>
      <c r="C106" s="8">
        <v>20</v>
      </c>
      <c r="D106" s="8">
        <v>19.95</v>
      </c>
      <c r="E106" s="26">
        <f t="shared" si="4"/>
        <v>-0.00250000000000004</v>
      </c>
      <c r="G106" s="27"/>
      <c r="H106" s="7">
        <v>45560</v>
      </c>
      <c r="I106" s="11">
        <v>81643.5</v>
      </c>
      <c r="J106" s="11">
        <v>82247.92</v>
      </c>
      <c r="K106" s="14">
        <f t="shared" si="5"/>
        <v>0.00740316130494158</v>
      </c>
      <c r="M106" s="13"/>
    </row>
    <row r="107" ht="15.75" spans="1:13">
      <c r="A107">
        <v>-18</v>
      </c>
      <c r="B107" s="7">
        <v>45561</v>
      </c>
      <c r="C107" s="8">
        <v>20.24</v>
      </c>
      <c r="D107" s="8">
        <v>19.45</v>
      </c>
      <c r="E107" s="26">
        <f t="shared" si="4"/>
        <v>-0.0390316205533596</v>
      </c>
      <c r="G107" s="27"/>
      <c r="H107" s="7">
        <v>45561</v>
      </c>
      <c r="I107" s="11">
        <v>82752.07</v>
      </c>
      <c r="J107" s="11">
        <v>81657.97</v>
      </c>
      <c r="K107" s="14">
        <f t="shared" si="5"/>
        <v>-0.0132214215306035</v>
      </c>
      <c r="M107" s="13"/>
    </row>
    <row r="108" ht="15.75" spans="1:13">
      <c r="A108">
        <v>-17</v>
      </c>
      <c r="B108" s="7">
        <v>45562</v>
      </c>
      <c r="C108" s="8">
        <v>19.65</v>
      </c>
      <c r="D108" s="8">
        <v>18</v>
      </c>
      <c r="E108" s="26">
        <f t="shared" si="4"/>
        <v>-0.0839694656488549</v>
      </c>
      <c r="G108" s="27"/>
      <c r="H108" s="7">
        <v>45562</v>
      </c>
      <c r="I108" s="11">
        <v>81737.61</v>
      </c>
      <c r="J108" s="11">
        <v>81292.13</v>
      </c>
      <c r="K108" s="14">
        <f t="shared" si="5"/>
        <v>-0.00545012265467507</v>
      </c>
      <c r="M108" s="13"/>
    </row>
    <row r="109" ht="15.75" spans="1:13">
      <c r="A109">
        <v>-16</v>
      </c>
      <c r="B109" s="7">
        <v>45565</v>
      </c>
      <c r="C109" s="8">
        <v>18</v>
      </c>
      <c r="D109" s="8">
        <v>18.2</v>
      </c>
      <c r="E109" s="26">
        <f t="shared" si="4"/>
        <v>0.0111111111111111</v>
      </c>
      <c r="G109" s="27"/>
      <c r="H109" s="7">
        <v>45565</v>
      </c>
      <c r="I109" s="11">
        <v>81271.08</v>
      </c>
      <c r="J109" s="11">
        <v>81114.2</v>
      </c>
      <c r="K109" s="14">
        <f t="shared" si="5"/>
        <v>-0.00193032995254898</v>
      </c>
      <c r="M109" s="13"/>
    </row>
    <row r="110" ht="15.75" spans="1:13">
      <c r="A110">
        <v>-15</v>
      </c>
      <c r="B110" s="7">
        <v>45566</v>
      </c>
      <c r="C110" s="8">
        <v>18.1</v>
      </c>
      <c r="D110" s="8">
        <v>19.91</v>
      </c>
      <c r="E110" s="26">
        <f t="shared" si="4"/>
        <v>0.0999999999999999</v>
      </c>
      <c r="G110" s="27"/>
      <c r="H110" s="7">
        <v>45566</v>
      </c>
      <c r="I110" s="11">
        <v>81199.43</v>
      </c>
      <c r="J110" s="11">
        <v>81804.59</v>
      </c>
      <c r="K110" s="14">
        <f t="shared" si="5"/>
        <v>0.00745276167579013</v>
      </c>
      <c r="M110" s="13"/>
    </row>
    <row r="111" ht="15.75" spans="1:13">
      <c r="A111">
        <v>-14</v>
      </c>
      <c r="B111" s="7">
        <v>45567</v>
      </c>
      <c r="C111" s="8">
        <v>19.91</v>
      </c>
      <c r="D111" s="8">
        <v>19.65</v>
      </c>
      <c r="E111" s="26">
        <f t="shared" si="4"/>
        <v>-0.01305876443998</v>
      </c>
      <c r="G111" s="27"/>
      <c r="H111" s="7">
        <v>45567</v>
      </c>
      <c r="I111" s="11">
        <v>81706.43</v>
      </c>
      <c r="J111" s="11">
        <v>81967.01</v>
      </c>
      <c r="K111" s="14">
        <f t="shared" si="5"/>
        <v>0.00318922268418779</v>
      </c>
      <c r="M111" s="13"/>
    </row>
    <row r="112" ht="15.75" spans="1:13">
      <c r="A112">
        <v>-13</v>
      </c>
      <c r="B112" s="7">
        <v>45568</v>
      </c>
      <c r="C112" s="8">
        <v>19.98</v>
      </c>
      <c r="D112" s="8">
        <v>18.95</v>
      </c>
      <c r="E112" s="26">
        <f t="shared" si="4"/>
        <v>-0.0515515515515516</v>
      </c>
      <c r="G112" s="27"/>
      <c r="H112" s="7">
        <v>45568</v>
      </c>
      <c r="I112" s="11">
        <v>82076.34</v>
      </c>
      <c r="J112" s="11">
        <v>82721.77</v>
      </c>
      <c r="K112" s="14">
        <f t="shared" si="5"/>
        <v>0.00786377657678215</v>
      </c>
      <c r="M112" s="13"/>
    </row>
    <row r="113" ht="15.75" spans="1:14">
      <c r="A113">
        <v>-12</v>
      </c>
      <c r="B113" s="7">
        <v>45569</v>
      </c>
      <c r="C113" s="8">
        <v>18.95</v>
      </c>
      <c r="D113" s="8">
        <v>18.35</v>
      </c>
      <c r="E113" s="26">
        <f t="shared" si="4"/>
        <v>-0.0316622691292875</v>
      </c>
      <c r="G113" s="27"/>
      <c r="H113" s="7">
        <v>45569</v>
      </c>
      <c r="I113" s="11">
        <v>82804.3</v>
      </c>
      <c r="J113" s="11">
        <v>83531.96</v>
      </c>
      <c r="K113" s="14">
        <f t="shared" si="5"/>
        <v>0.0087877078847355</v>
      </c>
      <c r="M113" s="13"/>
      <c r="N113" s="14"/>
    </row>
    <row r="114" ht="15.75" spans="1:13">
      <c r="A114">
        <v>-11</v>
      </c>
      <c r="B114" s="7">
        <v>45572</v>
      </c>
      <c r="C114" s="8">
        <v>18.11</v>
      </c>
      <c r="D114" s="8">
        <v>17.52</v>
      </c>
      <c r="E114" s="26">
        <f t="shared" si="4"/>
        <v>-0.0325786858089453</v>
      </c>
      <c r="G114" s="27"/>
      <c r="H114" s="7">
        <v>45572</v>
      </c>
      <c r="I114" s="11">
        <v>83651.99</v>
      </c>
      <c r="J114" s="11">
        <v>84910.3</v>
      </c>
      <c r="K114" s="14">
        <f t="shared" si="5"/>
        <v>0.0150422004306173</v>
      </c>
      <c r="M114" s="13"/>
    </row>
    <row r="115" ht="15.75" spans="1:13">
      <c r="A115">
        <v>-10</v>
      </c>
      <c r="B115" s="7">
        <v>45573</v>
      </c>
      <c r="C115" s="8">
        <v>16.31</v>
      </c>
      <c r="D115" s="8">
        <v>16.19</v>
      </c>
      <c r="E115" s="26">
        <f t="shared" si="4"/>
        <v>-0.0073574494175351</v>
      </c>
      <c r="G115" s="27"/>
      <c r="H115" s="7">
        <v>45573</v>
      </c>
      <c r="I115" s="11">
        <v>84905.56</v>
      </c>
      <c r="J115" s="11">
        <v>85663.98</v>
      </c>
      <c r="K115" s="14">
        <f t="shared" si="5"/>
        <v>0.00893251278243731</v>
      </c>
      <c r="M115" s="13"/>
    </row>
    <row r="116" ht="15.75" spans="1:13">
      <c r="A116">
        <v>-9</v>
      </c>
      <c r="B116" s="7">
        <v>45574</v>
      </c>
      <c r="C116" s="8">
        <v>16.19</v>
      </c>
      <c r="D116" s="8">
        <v>16.29</v>
      </c>
      <c r="E116" s="26">
        <f t="shared" si="4"/>
        <v>0.00617665225447794</v>
      </c>
      <c r="G116" s="27"/>
      <c r="H116" s="7">
        <v>45574</v>
      </c>
      <c r="I116" s="11">
        <v>85823.81</v>
      </c>
      <c r="J116" s="11">
        <v>85669.28</v>
      </c>
      <c r="K116" s="14">
        <f t="shared" si="5"/>
        <v>-0.00180054928812877</v>
      </c>
      <c r="M116" s="13"/>
    </row>
    <row r="117" ht="15.75" spans="1:13">
      <c r="A117">
        <v>-8</v>
      </c>
      <c r="B117" s="7">
        <v>45575</v>
      </c>
      <c r="C117" s="8">
        <v>16.25</v>
      </c>
      <c r="D117" s="8">
        <v>15.7</v>
      </c>
      <c r="E117" s="26">
        <f t="shared" si="4"/>
        <v>-0.0338461538461539</v>
      </c>
      <c r="G117" s="27"/>
      <c r="H117" s="7">
        <v>45575</v>
      </c>
      <c r="I117" s="11">
        <v>85743.41</v>
      </c>
      <c r="J117" s="11">
        <v>85453.22</v>
      </c>
      <c r="K117" s="14">
        <f t="shared" si="5"/>
        <v>-0.00338440003727403</v>
      </c>
      <c r="M117" s="13"/>
    </row>
    <row r="118" ht="15.75" spans="1:13">
      <c r="A118">
        <v>-7</v>
      </c>
      <c r="B118" s="7">
        <v>45576</v>
      </c>
      <c r="C118" s="8">
        <v>15.3</v>
      </c>
      <c r="D118" s="8">
        <v>14.7</v>
      </c>
      <c r="E118" s="26">
        <f t="shared" si="4"/>
        <v>-0.0392156862745099</v>
      </c>
      <c r="G118" s="27"/>
      <c r="H118" s="7">
        <v>45576</v>
      </c>
      <c r="I118" s="11">
        <v>85432.84</v>
      </c>
      <c r="J118" s="11">
        <v>85483.4</v>
      </c>
      <c r="K118" s="14">
        <f t="shared" si="5"/>
        <v>0.00059180989418118</v>
      </c>
      <c r="M118" s="13"/>
    </row>
    <row r="119" ht="15.75" spans="1:13">
      <c r="A119">
        <v>-6</v>
      </c>
      <c r="B119" s="7">
        <v>45579</v>
      </c>
      <c r="C119" s="8">
        <v>14.31</v>
      </c>
      <c r="D119" s="8">
        <v>13.72</v>
      </c>
      <c r="E119" s="26">
        <f t="shared" si="4"/>
        <v>-0.0412299091544374</v>
      </c>
      <c r="G119" s="27"/>
      <c r="H119" s="7">
        <v>45579</v>
      </c>
      <c r="I119" s="11">
        <v>85596.91</v>
      </c>
      <c r="J119" s="11">
        <v>85261.39</v>
      </c>
      <c r="K119" s="14">
        <f t="shared" si="5"/>
        <v>-0.00391976766451037</v>
      </c>
      <c r="M119" s="13"/>
    </row>
    <row r="120" ht="15.75" spans="1:13">
      <c r="A120">
        <v>-5</v>
      </c>
      <c r="B120" s="7">
        <v>45580</v>
      </c>
      <c r="C120" s="8">
        <v>13.51</v>
      </c>
      <c r="D120" s="8">
        <v>15.27</v>
      </c>
      <c r="E120" s="26">
        <f t="shared" si="4"/>
        <v>0.130273871206514</v>
      </c>
      <c r="G120" s="27"/>
      <c r="H120" s="7">
        <v>45580</v>
      </c>
      <c r="I120" s="11">
        <v>85264.93</v>
      </c>
      <c r="J120" s="11">
        <v>85840.34</v>
      </c>
      <c r="K120" s="14">
        <f t="shared" si="5"/>
        <v>0.00674849554207109</v>
      </c>
      <c r="M120" s="13"/>
    </row>
    <row r="121" ht="15.75" spans="1:13">
      <c r="A121">
        <v>-4</v>
      </c>
      <c r="B121" s="7">
        <v>45581</v>
      </c>
      <c r="C121" s="8">
        <v>15.49</v>
      </c>
      <c r="D121" s="8">
        <v>16.8</v>
      </c>
      <c r="E121" s="26">
        <f t="shared" si="4"/>
        <v>0.0845706907682376</v>
      </c>
      <c r="G121" s="27"/>
      <c r="H121" s="7">
        <v>45581</v>
      </c>
      <c r="I121" s="11">
        <v>86060.69</v>
      </c>
      <c r="J121" s="11">
        <v>86205.66</v>
      </c>
      <c r="K121" s="14">
        <f t="shared" si="5"/>
        <v>0.00168450892039096</v>
      </c>
      <c r="M121" s="13"/>
    </row>
    <row r="122" ht="15.75" spans="1:13">
      <c r="A122">
        <v>-3</v>
      </c>
      <c r="B122" s="7">
        <v>45582</v>
      </c>
      <c r="C122" s="8">
        <v>18.48</v>
      </c>
      <c r="D122" s="8">
        <v>18.48</v>
      </c>
      <c r="E122" s="26">
        <f t="shared" si="4"/>
        <v>0</v>
      </c>
      <c r="G122" s="27"/>
      <c r="H122" s="7">
        <v>45582</v>
      </c>
      <c r="I122" s="11">
        <v>86439.57</v>
      </c>
      <c r="J122" s="11">
        <v>85585.43</v>
      </c>
      <c r="K122" s="14">
        <f t="shared" si="5"/>
        <v>-0.00988135410668996</v>
      </c>
      <c r="M122" s="13"/>
    </row>
    <row r="123" ht="15.75" spans="1:13">
      <c r="A123">
        <v>-2</v>
      </c>
      <c r="B123" s="7">
        <v>45583</v>
      </c>
      <c r="C123" s="8">
        <v>20.33</v>
      </c>
      <c r="D123" s="8">
        <v>20.33</v>
      </c>
      <c r="E123" s="26">
        <f t="shared" si="4"/>
        <v>0</v>
      </c>
      <c r="G123" s="27"/>
      <c r="H123" s="7">
        <v>45583</v>
      </c>
      <c r="I123" s="11">
        <v>85638.58</v>
      </c>
      <c r="J123" s="11">
        <v>85250.09</v>
      </c>
      <c r="K123" s="14">
        <f t="shared" si="5"/>
        <v>-0.00453639002421578</v>
      </c>
      <c r="M123" s="13"/>
    </row>
    <row r="124" ht="15.75" spans="1:13">
      <c r="A124">
        <v>-1</v>
      </c>
      <c r="B124" s="7">
        <v>45586</v>
      </c>
      <c r="C124" s="8">
        <v>21.9</v>
      </c>
      <c r="D124" s="8">
        <v>20.55</v>
      </c>
      <c r="E124" s="26">
        <f t="shared" si="4"/>
        <v>-0.0616438356164383</v>
      </c>
      <c r="G124" s="27"/>
      <c r="H124" s="7">
        <v>45586</v>
      </c>
      <c r="I124" s="11">
        <v>85353.34</v>
      </c>
      <c r="J124" s="11">
        <v>86057.52</v>
      </c>
      <c r="K124" s="14">
        <f t="shared" si="5"/>
        <v>0.00825017509566711</v>
      </c>
      <c r="M124" s="13"/>
    </row>
    <row r="125" ht="15.75" spans="1:14">
      <c r="A125" s="17">
        <v>0</v>
      </c>
      <c r="B125" s="18">
        <v>45587</v>
      </c>
      <c r="C125" s="19">
        <v>20.3</v>
      </c>
      <c r="D125" s="19">
        <v>19.75</v>
      </c>
      <c r="E125" s="28">
        <f t="shared" si="4"/>
        <v>-0.0270935960591133</v>
      </c>
      <c r="F125" s="4"/>
      <c r="G125" s="29"/>
      <c r="H125" s="18">
        <v>45587</v>
      </c>
      <c r="I125" s="21">
        <v>86294.7</v>
      </c>
      <c r="J125" s="21">
        <v>86466.58</v>
      </c>
      <c r="K125" s="30">
        <f t="shared" si="5"/>
        <v>0.00199177933291389</v>
      </c>
      <c r="M125" s="13"/>
      <c r="N125" s="6"/>
    </row>
    <row r="126" ht="15.75" spans="1:13">
      <c r="A126">
        <v>1</v>
      </c>
      <c r="B126" s="7">
        <v>45588</v>
      </c>
      <c r="C126" s="8">
        <v>19.65</v>
      </c>
      <c r="D126" s="8">
        <v>20.11</v>
      </c>
      <c r="E126" s="26">
        <f t="shared" si="4"/>
        <v>0.023409669211196</v>
      </c>
      <c r="G126" s="27"/>
      <c r="H126" s="7">
        <v>45588</v>
      </c>
      <c r="I126" s="11">
        <v>86667.99</v>
      </c>
      <c r="J126" s="11">
        <v>87194.54</v>
      </c>
      <c r="K126" s="14">
        <f t="shared" si="5"/>
        <v>0.00607548415510719</v>
      </c>
      <c r="M126" s="13"/>
    </row>
    <row r="127" ht="15.75" spans="1:13">
      <c r="A127">
        <v>2</v>
      </c>
      <c r="B127" s="7">
        <v>45589</v>
      </c>
      <c r="C127" s="8">
        <v>20.01</v>
      </c>
      <c r="D127" s="8">
        <v>20.6</v>
      </c>
      <c r="E127" s="26">
        <f t="shared" si="4"/>
        <v>0.0294852573713143</v>
      </c>
      <c r="G127" s="27"/>
      <c r="H127" s="7">
        <v>45589</v>
      </c>
      <c r="I127" s="11">
        <v>87553.63</v>
      </c>
      <c r="J127" s="11">
        <v>88945.99</v>
      </c>
      <c r="K127" s="14">
        <f t="shared" si="5"/>
        <v>0.0159029385760476</v>
      </c>
      <c r="M127" s="13"/>
    </row>
    <row r="128" ht="15.75" spans="1:13">
      <c r="A128">
        <v>3</v>
      </c>
      <c r="B128" s="7">
        <v>45590</v>
      </c>
      <c r="C128" s="8">
        <v>20.75</v>
      </c>
      <c r="D128" s="8">
        <v>21</v>
      </c>
      <c r="E128" s="26">
        <f t="shared" si="4"/>
        <v>0.0120481927710843</v>
      </c>
      <c r="G128" s="27"/>
      <c r="H128" s="7">
        <v>45590</v>
      </c>
      <c r="I128" s="11">
        <v>89373.82</v>
      </c>
      <c r="J128" s="11">
        <v>89993.97</v>
      </c>
      <c r="K128" s="14">
        <f t="shared" si="5"/>
        <v>0.00693883287074441</v>
      </c>
      <c r="M128" s="13"/>
    </row>
    <row r="129" ht="15.75" spans="1:13">
      <c r="A129">
        <v>4</v>
      </c>
      <c r="B129" s="7">
        <v>45593</v>
      </c>
      <c r="C129" s="8">
        <v>20.8</v>
      </c>
      <c r="D129" s="8">
        <v>20.03</v>
      </c>
      <c r="E129" s="26">
        <f t="shared" si="4"/>
        <v>-0.0370192307692307</v>
      </c>
      <c r="G129" s="27"/>
      <c r="H129" s="7">
        <v>45593</v>
      </c>
      <c r="I129" s="11">
        <v>90633.65</v>
      </c>
      <c r="J129" s="11">
        <v>90195.52</v>
      </c>
      <c r="K129" s="14">
        <f t="shared" si="5"/>
        <v>-0.00483407652676451</v>
      </c>
      <c r="M129" s="13"/>
    </row>
    <row r="130" ht="15.75" spans="1:13">
      <c r="A130">
        <v>5</v>
      </c>
      <c r="B130" s="7">
        <v>45594</v>
      </c>
      <c r="C130" s="8">
        <v>20.1</v>
      </c>
      <c r="D130" s="8">
        <v>20.33</v>
      </c>
      <c r="E130" s="26">
        <f t="shared" si="4"/>
        <v>0.0114427860696516</v>
      </c>
      <c r="G130" s="27"/>
      <c r="H130" s="7">
        <v>45594</v>
      </c>
      <c r="I130" s="11">
        <v>90509.48</v>
      </c>
      <c r="J130" s="11">
        <v>90864.09</v>
      </c>
      <c r="K130" s="14">
        <f t="shared" si="5"/>
        <v>0.00391793213263407</v>
      </c>
      <c r="M130" s="13"/>
    </row>
    <row r="131" ht="15.75" spans="1:13">
      <c r="A131">
        <v>6</v>
      </c>
      <c r="B131" s="7">
        <v>45595</v>
      </c>
      <c r="C131" s="8">
        <v>20.49</v>
      </c>
      <c r="D131" s="8">
        <v>20.27</v>
      </c>
      <c r="E131" s="26">
        <f t="shared" si="4"/>
        <v>-0.0107369448511468</v>
      </c>
      <c r="G131" s="27"/>
      <c r="H131" s="7">
        <v>45595</v>
      </c>
      <c r="I131" s="11">
        <v>91375.53</v>
      </c>
      <c r="J131" s="11">
        <v>90286.57</v>
      </c>
      <c r="K131" s="14">
        <f t="shared" si="5"/>
        <v>-0.0119174137758762</v>
      </c>
      <c r="M131" s="13"/>
    </row>
    <row r="132" ht="15.75" spans="1:13">
      <c r="A132">
        <v>7</v>
      </c>
      <c r="B132" s="7">
        <v>45596</v>
      </c>
      <c r="C132" s="8">
        <v>20.35</v>
      </c>
      <c r="D132" s="8">
        <v>20.24</v>
      </c>
      <c r="E132" s="26">
        <f t="shared" si="4"/>
        <v>-0.00540540540540555</v>
      </c>
      <c r="G132" s="27"/>
      <c r="H132" s="7">
        <v>45596</v>
      </c>
      <c r="I132" s="11">
        <v>90459.17</v>
      </c>
      <c r="J132" s="11">
        <v>88966.77</v>
      </c>
      <c r="K132" s="14">
        <f t="shared" si="5"/>
        <v>-0.0164980509991413</v>
      </c>
      <c r="M132" s="13"/>
    </row>
    <row r="133" ht="15.75" spans="1:13">
      <c r="A133">
        <v>8</v>
      </c>
      <c r="B133" s="7">
        <v>45597</v>
      </c>
      <c r="C133" s="8">
        <v>20.07</v>
      </c>
      <c r="D133" s="8">
        <v>20.44</v>
      </c>
      <c r="E133" s="26">
        <f t="shared" si="4"/>
        <v>0.018435475834579</v>
      </c>
      <c r="G133" s="27"/>
      <c r="H133" s="7">
        <v>45597</v>
      </c>
      <c r="I133" s="11">
        <v>89292.74</v>
      </c>
      <c r="J133" s="11">
        <v>90859.85</v>
      </c>
      <c r="K133" s="14">
        <f t="shared" si="5"/>
        <v>0.0175502510058489</v>
      </c>
      <c r="M133" s="13"/>
    </row>
    <row r="134" ht="15.75" spans="1:13">
      <c r="A134">
        <v>9</v>
      </c>
      <c r="B134" s="7">
        <v>45600</v>
      </c>
      <c r="C134" s="8">
        <v>20.44</v>
      </c>
      <c r="D134" s="8">
        <v>20.06</v>
      </c>
      <c r="E134" s="26">
        <f t="shared" ref="E134:E135" si="6">(D134-C134)/C134</f>
        <v>-0.018590998043053</v>
      </c>
      <c r="G134" s="27"/>
      <c r="H134" s="7">
        <v>45600</v>
      </c>
      <c r="I134" s="11">
        <v>91454.3</v>
      </c>
      <c r="J134" s="11">
        <v>91938.01</v>
      </c>
      <c r="K134" s="14">
        <f t="shared" ref="K134:K135" si="7">(J134-I134)/I134</f>
        <v>0.00528908974208968</v>
      </c>
      <c r="M134" s="13"/>
    </row>
    <row r="135" ht="15.75" spans="1:13">
      <c r="A135">
        <v>10</v>
      </c>
      <c r="B135" s="7">
        <v>45601</v>
      </c>
      <c r="C135" s="8">
        <v>20.29</v>
      </c>
      <c r="D135" s="8">
        <v>20.21</v>
      </c>
      <c r="E135" s="26">
        <f t="shared" si="6"/>
        <v>-0.00394282897979292</v>
      </c>
      <c r="G135" s="27"/>
      <c r="H135" s="7">
        <v>45601</v>
      </c>
      <c r="I135" s="11">
        <v>92510.48</v>
      </c>
      <c r="J135" s="11">
        <v>92304.32</v>
      </c>
      <c r="K135" s="14">
        <f t="shared" si="7"/>
        <v>-0.00222850427324546</v>
      </c>
      <c r="M135" s="13"/>
    </row>
    <row r="136" spans="2:10">
      <c r="B136" s="31"/>
      <c r="G136" s="6"/>
      <c r="H136" s="32"/>
      <c r="I136" s="14"/>
      <c r="J136" s="14"/>
    </row>
    <row r="137" spans="7:10">
      <c r="G137" s="6"/>
      <c r="I137" s="14"/>
      <c r="J137" s="14"/>
    </row>
    <row r="138" spans="7:8">
      <c r="G138" s="6"/>
      <c r="H138" s="6"/>
    </row>
  </sheetData>
  <mergeCells count="2">
    <mergeCell ref="A3:E3"/>
    <mergeCell ref="H3:K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8"/>
  <sheetViews>
    <sheetView tabSelected="1" workbookViewId="0">
      <selection activeCell="A2" sqref="A2"/>
    </sheetView>
  </sheetViews>
  <sheetFormatPr defaultColWidth="9" defaultRowHeight="15"/>
  <cols>
    <col min="1" max="1" width="10.1428571428571" customWidth="1"/>
    <col min="2" max="2" width="11.4285714285714" customWidth="1"/>
    <col min="6" max="6" width="5.14285714285714" customWidth="1"/>
    <col min="7" max="7" width="4.28571428571429" customWidth="1"/>
    <col min="8" max="8" width="12.5714285714286" customWidth="1"/>
    <col min="10" max="10" width="9.42857142857143" customWidth="1"/>
    <col min="12" max="12" width="4" customWidth="1"/>
    <col min="13" max="13" width="4.14285714285714" customWidth="1"/>
    <col min="14" max="14" width="10.8571428571429" customWidth="1"/>
    <col min="15" max="15" width="14.1428571428571" customWidth="1"/>
    <col min="16" max="16" width="15.5714285714286" customWidth="1"/>
  </cols>
  <sheetData>
    <row r="1" spans="1:2">
      <c r="A1" s="5">
        <v>45579</v>
      </c>
      <c r="B1" s="2" t="s">
        <v>14</v>
      </c>
    </row>
    <row r="3" spans="1:12">
      <c r="A3" s="1" t="s">
        <v>28</v>
      </c>
      <c r="B3" s="1"/>
      <c r="C3" s="1"/>
      <c r="D3" s="1"/>
      <c r="E3" s="1"/>
      <c r="H3" s="1" t="s">
        <v>17</v>
      </c>
      <c r="I3" s="1"/>
      <c r="J3" s="1"/>
      <c r="K3" s="1"/>
      <c r="L3" s="10"/>
    </row>
    <row r="4" spans="1:11">
      <c r="A4" s="3" t="s">
        <v>18</v>
      </c>
      <c r="B4" s="3" t="s">
        <v>5</v>
      </c>
      <c r="C4" s="3" t="s">
        <v>19</v>
      </c>
      <c r="D4" s="3" t="s">
        <v>20</v>
      </c>
      <c r="E4" s="3" t="s">
        <v>21</v>
      </c>
      <c r="G4" s="6"/>
      <c r="H4" s="3" t="s">
        <v>5</v>
      </c>
      <c r="I4" s="3" t="s">
        <v>19</v>
      </c>
      <c r="J4" s="3" t="s">
        <v>20</v>
      </c>
      <c r="K4" s="3" t="s">
        <v>21</v>
      </c>
    </row>
    <row r="5" ht="15.75" spans="1:16">
      <c r="A5">
        <v>-120</v>
      </c>
      <c r="B5" s="7">
        <v>45398</v>
      </c>
      <c r="C5" s="8">
        <v>29.71</v>
      </c>
      <c r="D5" s="8">
        <v>28.86</v>
      </c>
      <c r="E5" s="9">
        <f>(D5-C5)/C5</f>
        <v>-0.0286098956580276</v>
      </c>
      <c r="H5" s="7">
        <v>45398</v>
      </c>
      <c r="I5" s="11">
        <v>70661.42</v>
      </c>
      <c r="J5" s="11">
        <v>70483.66</v>
      </c>
      <c r="K5" s="12">
        <f>(J5-I5)/I5</f>
        <v>-0.00251565847388851</v>
      </c>
      <c r="N5" t="s">
        <v>22</v>
      </c>
      <c r="P5">
        <f>SLOPE(E$5:E$114,K$5:K$114)</f>
        <v>0.280529322137297</v>
      </c>
    </row>
    <row r="6" ht="15.75" spans="1:16">
      <c r="A6">
        <v>-119</v>
      </c>
      <c r="B6" s="7">
        <v>45399</v>
      </c>
      <c r="C6" s="8">
        <v>28.51</v>
      </c>
      <c r="D6" s="8">
        <v>28.5</v>
      </c>
      <c r="E6" s="9">
        <f t="shared" ref="E6:E68" si="0">(D6-C6)/C6</f>
        <v>-0.000350754121360981</v>
      </c>
      <c r="H6" s="7">
        <v>45399</v>
      </c>
      <c r="I6" s="11">
        <v>70396.65</v>
      </c>
      <c r="J6" s="11">
        <v>70333.32</v>
      </c>
      <c r="K6" s="12">
        <f t="shared" ref="K6:K69" si="1">(J6-I6)/I6</f>
        <v>-0.000899616672099982</v>
      </c>
      <c r="M6" s="13"/>
      <c r="N6" s="14" t="s">
        <v>23</v>
      </c>
      <c r="P6">
        <f>INTERCEPT(E5:E114,K5:K114)</f>
        <v>-0.00138928333903844</v>
      </c>
    </row>
    <row r="7" ht="15.75" spans="1:13">
      <c r="A7">
        <v>-118</v>
      </c>
      <c r="B7" s="7">
        <v>45400</v>
      </c>
      <c r="C7" s="8">
        <v>28.51</v>
      </c>
      <c r="D7" s="8">
        <v>28.45</v>
      </c>
      <c r="E7" s="9">
        <f t="shared" si="0"/>
        <v>-0.00210452472816564</v>
      </c>
      <c r="H7" s="7">
        <v>45400</v>
      </c>
      <c r="I7" s="11">
        <v>70506.2</v>
      </c>
      <c r="J7" s="11">
        <v>70290.12</v>
      </c>
      <c r="K7" s="12">
        <f t="shared" si="1"/>
        <v>-0.00306469501972879</v>
      </c>
      <c r="L7" s="14"/>
      <c r="M7" s="13"/>
    </row>
    <row r="8" ht="15.75" spans="1:13">
      <c r="A8">
        <v>-117</v>
      </c>
      <c r="B8" s="7">
        <v>45401</v>
      </c>
      <c r="C8" s="8">
        <v>28.03</v>
      </c>
      <c r="D8" s="8">
        <v>28.4</v>
      </c>
      <c r="E8" s="9">
        <f t="shared" si="0"/>
        <v>0.0132001427042454</v>
      </c>
      <c r="H8" s="7">
        <v>45401</v>
      </c>
      <c r="I8" s="11">
        <v>70423.71</v>
      </c>
      <c r="J8" s="11">
        <v>70909.9</v>
      </c>
      <c r="K8" s="12">
        <f t="shared" si="1"/>
        <v>0.00690378283109464</v>
      </c>
      <c r="L8" s="14"/>
      <c r="M8" s="13"/>
    </row>
    <row r="9" ht="15.75" spans="1:16">
      <c r="A9">
        <v>-116</v>
      </c>
      <c r="B9" s="7">
        <v>45404</v>
      </c>
      <c r="C9" s="8">
        <v>28.3</v>
      </c>
      <c r="D9" s="8">
        <v>28.25</v>
      </c>
      <c r="E9" s="9">
        <f t="shared" si="0"/>
        <v>-0.00176678445229684</v>
      </c>
      <c r="H9" s="7">
        <v>45404</v>
      </c>
      <c r="I9" s="11">
        <v>71009.67</v>
      </c>
      <c r="J9" s="11">
        <v>71433.46</v>
      </c>
      <c r="K9" s="12">
        <f t="shared" si="1"/>
        <v>0.00596806040642082</v>
      </c>
      <c r="M9" s="13"/>
      <c r="N9" t="s">
        <v>24</v>
      </c>
      <c r="O9" t="s">
        <v>25</v>
      </c>
      <c r="P9" t="s">
        <v>26</v>
      </c>
    </row>
    <row r="10" ht="15.75" spans="1:16">
      <c r="A10">
        <v>-115</v>
      </c>
      <c r="B10" s="7">
        <v>45405</v>
      </c>
      <c r="C10" s="8">
        <v>28.11</v>
      </c>
      <c r="D10" s="8">
        <v>28.13</v>
      </c>
      <c r="E10" s="9">
        <f t="shared" si="0"/>
        <v>0.000711490572749896</v>
      </c>
      <c r="H10" s="7">
        <v>45405</v>
      </c>
      <c r="I10" s="11">
        <v>71553.58</v>
      </c>
      <c r="J10" s="11">
        <v>71359.41</v>
      </c>
      <c r="K10" s="12">
        <f t="shared" si="1"/>
        <v>-0.00271363082042853</v>
      </c>
      <c r="M10" s="13"/>
      <c r="N10">
        <v>-10</v>
      </c>
      <c r="O10">
        <f t="shared" ref="O10:O30" si="2">(P$5+P$6)*K115</f>
        <v>-0.000538832377847965</v>
      </c>
      <c r="P10" s="15">
        <f>E115-O10</f>
        <v>0.0105346674465693</v>
      </c>
    </row>
    <row r="11" ht="15.75" spans="1:16">
      <c r="A11">
        <v>-114</v>
      </c>
      <c r="B11" s="7">
        <v>45406</v>
      </c>
      <c r="C11" s="8">
        <v>28.2</v>
      </c>
      <c r="D11" s="8">
        <v>28.25</v>
      </c>
      <c r="E11" s="9">
        <f t="shared" si="0"/>
        <v>0.0017730496453901</v>
      </c>
      <c r="H11" s="7">
        <v>45406</v>
      </c>
      <c r="I11" s="11">
        <v>71472.87</v>
      </c>
      <c r="J11" s="11">
        <v>72051.89</v>
      </c>
      <c r="K11" s="12">
        <f t="shared" si="1"/>
        <v>0.00810125576320084</v>
      </c>
      <c r="L11" s="14"/>
      <c r="M11" s="13"/>
      <c r="N11">
        <v>-9</v>
      </c>
      <c r="O11">
        <f t="shared" si="2"/>
        <v>0.00208036418333423</v>
      </c>
      <c r="P11" s="15">
        <f t="shared" ref="P11:P30" si="3">E116-O11</f>
        <v>0.00573534951473246</v>
      </c>
    </row>
    <row r="12" ht="15.75" spans="1:16">
      <c r="A12">
        <v>-113</v>
      </c>
      <c r="B12" s="7">
        <v>45407</v>
      </c>
      <c r="C12" s="8">
        <v>28.2</v>
      </c>
      <c r="D12" s="8">
        <v>28.25</v>
      </c>
      <c r="E12" s="9">
        <f t="shared" si="0"/>
        <v>0.0017730496453901</v>
      </c>
      <c r="H12" s="7">
        <v>45407</v>
      </c>
      <c r="I12" s="11">
        <v>72254.38</v>
      </c>
      <c r="J12" s="11">
        <v>71971.4</v>
      </c>
      <c r="K12" s="12">
        <f t="shared" si="1"/>
        <v>-0.00391644077494002</v>
      </c>
      <c r="L12" s="14"/>
      <c r="M12" s="13"/>
      <c r="N12">
        <v>-8</v>
      </c>
      <c r="O12">
        <f t="shared" si="2"/>
        <v>0.000890239743800467</v>
      </c>
      <c r="P12" s="15">
        <f t="shared" si="3"/>
        <v>-0.00129200752202472</v>
      </c>
    </row>
    <row r="13" ht="15.75" spans="1:16">
      <c r="A13">
        <v>-112</v>
      </c>
      <c r="B13" s="7">
        <v>45408</v>
      </c>
      <c r="C13" s="8">
        <v>28.15</v>
      </c>
      <c r="D13" s="8">
        <v>28.08</v>
      </c>
      <c r="E13" s="9">
        <f t="shared" si="0"/>
        <v>-0.00248667850799291</v>
      </c>
      <c r="H13" s="7">
        <v>45408</v>
      </c>
      <c r="I13" s="11">
        <v>72109.79</v>
      </c>
      <c r="J13" s="11">
        <v>72742.75</v>
      </c>
      <c r="K13" s="12">
        <f t="shared" si="1"/>
        <v>0.00877772629763596</v>
      </c>
      <c r="M13" s="13"/>
      <c r="N13">
        <v>-7</v>
      </c>
      <c r="O13">
        <f t="shared" si="2"/>
        <v>0.00219509489874381</v>
      </c>
      <c r="P13" s="15">
        <f t="shared" si="3"/>
        <v>-0.0159047723180986</v>
      </c>
    </row>
    <row r="14" ht="15.75" spans="1:16">
      <c r="A14">
        <v>-111</v>
      </c>
      <c r="B14" s="7">
        <v>45411</v>
      </c>
      <c r="C14" s="8">
        <v>28.35</v>
      </c>
      <c r="D14" s="8">
        <v>28</v>
      </c>
      <c r="E14" s="9">
        <f t="shared" si="0"/>
        <v>-0.0123456790123457</v>
      </c>
      <c r="H14" s="7">
        <v>45411</v>
      </c>
      <c r="I14" s="11">
        <v>73022.89</v>
      </c>
      <c r="J14" s="11">
        <v>71695.03</v>
      </c>
      <c r="K14" s="12">
        <f t="shared" si="1"/>
        <v>-0.0181841611582341</v>
      </c>
      <c r="M14" s="13"/>
      <c r="N14">
        <v>-6</v>
      </c>
      <c r="O14">
        <f t="shared" si="2"/>
        <v>0.00245300111989283</v>
      </c>
      <c r="P14" s="15">
        <f t="shared" si="3"/>
        <v>-0.0121187280631066</v>
      </c>
    </row>
    <row r="15" ht="15.75" spans="1:16">
      <c r="A15">
        <v>-110</v>
      </c>
      <c r="B15" s="7">
        <v>45412</v>
      </c>
      <c r="C15" s="8">
        <v>28.05</v>
      </c>
      <c r="D15" s="8">
        <v>27.8</v>
      </c>
      <c r="E15" s="9">
        <f t="shared" si="0"/>
        <v>-0.0089126559714795</v>
      </c>
      <c r="H15" s="7">
        <v>45412</v>
      </c>
      <c r="I15" s="11">
        <v>71780.95</v>
      </c>
      <c r="J15" s="11">
        <v>71102.55</v>
      </c>
      <c r="K15" s="12">
        <f t="shared" si="1"/>
        <v>-0.00945097550255317</v>
      </c>
      <c r="L15" s="14"/>
      <c r="M15" s="13"/>
      <c r="N15">
        <v>-5</v>
      </c>
      <c r="O15">
        <f t="shared" si="2"/>
        <v>0.00419888041181371</v>
      </c>
      <c r="P15" s="15">
        <f t="shared" si="3"/>
        <v>-0.0258943404359197</v>
      </c>
    </row>
    <row r="16" ht="15.75" spans="1:16">
      <c r="A16">
        <v>-109</v>
      </c>
      <c r="B16" s="7">
        <v>45414</v>
      </c>
      <c r="C16" s="8">
        <v>27.7</v>
      </c>
      <c r="D16" s="8">
        <v>27.58</v>
      </c>
      <c r="E16" s="9">
        <f t="shared" si="0"/>
        <v>-0.00433212996389895</v>
      </c>
      <c r="H16" s="7">
        <v>45414</v>
      </c>
      <c r="I16" s="11">
        <v>71199.95</v>
      </c>
      <c r="J16" s="11">
        <v>70657.64</v>
      </c>
      <c r="K16" s="12">
        <f t="shared" si="1"/>
        <v>-0.00761671883196544</v>
      </c>
      <c r="M16" s="13"/>
      <c r="N16">
        <v>-4</v>
      </c>
      <c r="O16">
        <f t="shared" si="2"/>
        <v>0.0024934219646555</v>
      </c>
      <c r="P16" s="15">
        <f t="shared" si="3"/>
        <v>0.0296450205569762</v>
      </c>
    </row>
    <row r="17" ht="15.75" spans="1:16">
      <c r="A17">
        <v>-108</v>
      </c>
      <c r="B17" s="7">
        <v>45415</v>
      </c>
      <c r="C17" s="8">
        <v>27.34</v>
      </c>
      <c r="D17" s="8">
        <v>27.98</v>
      </c>
      <c r="E17" s="9">
        <f t="shared" si="0"/>
        <v>0.0234089246525238</v>
      </c>
      <c r="H17" s="7">
        <v>45415</v>
      </c>
      <c r="I17" s="11">
        <v>70734.47</v>
      </c>
      <c r="J17" s="11">
        <v>71902.09</v>
      </c>
      <c r="K17" s="12">
        <f t="shared" si="1"/>
        <v>0.0165070862904606</v>
      </c>
      <c r="M17" s="13"/>
      <c r="N17">
        <v>-3</v>
      </c>
      <c r="O17">
        <f t="shared" si="2"/>
        <v>-0.000502605398146442</v>
      </c>
      <c r="P17" s="15">
        <f t="shared" si="3"/>
        <v>0.0213861395346928</v>
      </c>
    </row>
    <row r="18" ht="15.75" spans="1:16">
      <c r="A18">
        <v>-107</v>
      </c>
      <c r="B18" s="7">
        <v>45418</v>
      </c>
      <c r="C18" s="8">
        <v>28.18</v>
      </c>
      <c r="D18" s="8">
        <v>28.15</v>
      </c>
      <c r="E18" s="9">
        <f t="shared" si="0"/>
        <v>-0.00106458481192339</v>
      </c>
      <c r="H18" s="7">
        <v>45418</v>
      </c>
      <c r="I18" s="11">
        <v>72485.86</v>
      </c>
      <c r="J18" s="11">
        <v>72764.24</v>
      </c>
      <c r="K18" s="12">
        <f t="shared" si="1"/>
        <v>0.00384047316262792</v>
      </c>
      <c r="M18" s="13"/>
      <c r="N18">
        <v>-2</v>
      </c>
      <c r="O18">
        <f t="shared" si="2"/>
        <v>-0.000944721557713501</v>
      </c>
      <c r="P18" s="15">
        <f t="shared" si="3"/>
        <v>0.0032985858182079</v>
      </c>
    </row>
    <row r="19" ht="15.75" spans="1:16">
      <c r="A19">
        <v>-106</v>
      </c>
      <c r="B19" s="7">
        <v>45419</v>
      </c>
      <c r="C19" s="8">
        <v>28.49</v>
      </c>
      <c r="D19" s="8">
        <v>28.3</v>
      </c>
      <c r="E19" s="9">
        <f t="shared" si="0"/>
        <v>-0.00666900666900659</v>
      </c>
      <c r="H19" s="7">
        <v>45419</v>
      </c>
      <c r="I19" s="11">
        <v>73062.52</v>
      </c>
      <c r="J19" s="11">
        <v>72761.2</v>
      </c>
      <c r="K19" s="12">
        <f t="shared" si="1"/>
        <v>-0.00412413916191239</v>
      </c>
      <c r="M19" s="13"/>
      <c r="N19">
        <v>-1</v>
      </c>
      <c r="O19">
        <f t="shared" si="2"/>
        <v>0.000165197836822928</v>
      </c>
      <c r="P19" s="15">
        <f t="shared" si="3"/>
        <v>-0.0180084872084289</v>
      </c>
    </row>
    <row r="20" ht="15.75" spans="1:16">
      <c r="A20">
        <v>-105</v>
      </c>
      <c r="B20" s="7">
        <v>45420</v>
      </c>
      <c r="C20" s="8">
        <v>28.68</v>
      </c>
      <c r="D20" s="8">
        <v>28.24</v>
      </c>
      <c r="E20" s="9">
        <f t="shared" si="0"/>
        <v>-0.0153417015341702</v>
      </c>
      <c r="H20" s="7">
        <v>45420</v>
      </c>
      <c r="I20" s="11">
        <v>73079.18</v>
      </c>
      <c r="J20" s="11">
        <v>72601.82</v>
      </c>
      <c r="K20" s="12">
        <f t="shared" si="1"/>
        <v>-0.00653209299830658</v>
      </c>
      <c r="M20" s="13"/>
      <c r="N20">
        <v>0</v>
      </c>
      <c r="O20">
        <f t="shared" si="2"/>
        <v>-0.00109416409795158</v>
      </c>
      <c r="P20" s="15">
        <f t="shared" si="3"/>
        <v>0.0309152376565997</v>
      </c>
    </row>
    <row r="21" ht="15.75" spans="1:16">
      <c r="A21">
        <v>-104</v>
      </c>
      <c r="B21" s="7">
        <v>45421</v>
      </c>
      <c r="C21" s="8">
        <v>28.05</v>
      </c>
      <c r="D21" s="8">
        <v>28.25</v>
      </c>
      <c r="E21" s="9">
        <f t="shared" si="0"/>
        <v>0.00713012477718358</v>
      </c>
      <c r="H21" s="7">
        <v>45421</v>
      </c>
      <c r="I21" s="11">
        <v>72819.48</v>
      </c>
      <c r="J21" s="11">
        <v>72658.05</v>
      </c>
      <c r="K21" s="12">
        <f t="shared" si="1"/>
        <v>-0.00221685186436367</v>
      </c>
      <c r="M21" s="13"/>
      <c r="N21">
        <v>1</v>
      </c>
      <c r="O21">
        <f t="shared" si="2"/>
        <v>0.0018837753074436</v>
      </c>
      <c r="P21" s="15">
        <f t="shared" si="3"/>
        <v>0.00771683913188052</v>
      </c>
    </row>
    <row r="22" ht="15.75" spans="1:16">
      <c r="A22">
        <v>-103</v>
      </c>
      <c r="B22" s="7">
        <v>45422</v>
      </c>
      <c r="C22" s="8">
        <v>28.3</v>
      </c>
      <c r="D22" s="8">
        <v>28</v>
      </c>
      <c r="E22" s="9">
        <f t="shared" si="0"/>
        <v>-0.0106007067137809</v>
      </c>
      <c r="H22" s="7">
        <v>45422</v>
      </c>
      <c r="I22" s="11">
        <v>72888.93</v>
      </c>
      <c r="J22" s="11">
        <v>73085.5</v>
      </c>
      <c r="K22" s="12">
        <f t="shared" si="1"/>
        <v>0.00269684299110999</v>
      </c>
      <c r="M22" s="13"/>
      <c r="N22" s="13">
        <v>2</v>
      </c>
      <c r="O22">
        <f t="shared" si="2"/>
        <v>0.000470213885393946</v>
      </c>
      <c r="P22" s="15">
        <f t="shared" si="3"/>
        <v>0.031849177749587</v>
      </c>
    </row>
    <row r="23" ht="15.75" spans="1:16">
      <c r="A23">
        <v>-102</v>
      </c>
      <c r="B23" s="7">
        <v>45425</v>
      </c>
      <c r="C23" s="8">
        <v>28.2</v>
      </c>
      <c r="D23" s="8">
        <v>28.21</v>
      </c>
      <c r="E23" s="9">
        <f t="shared" si="0"/>
        <v>0.00035460992907807</v>
      </c>
      <c r="H23" s="7">
        <v>45425</v>
      </c>
      <c r="I23" s="11">
        <v>73315.02</v>
      </c>
      <c r="J23" s="11">
        <v>73799.11</v>
      </c>
      <c r="K23" s="12">
        <f t="shared" si="1"/>
        <v>0.00660287619099056</v>
      </c>
      <c r="M23" s="13"/>
      <c r="N23">
        <v>3</v>
      </c>
      <c r="O23">
        <f t="shared" si="2"/>
        <v>-0.00275828156872077</v>
      </c>
      <c r="P23" s="15">
        <f t="shared" si="3"/>
        <v>-0.0293702324875041</v>
      </c>
    </row>
    <row r="24" ht="15.75" spans="1:16">
      <c r="A24">
        <v>-101</v>
      </c>
      <c r="B24" s="7">
        <v>45426</v>
      </c>
      <c r="C24" s="8">
        <v>28.25</v>
      </c>
      <c r="D24" s="8">
        <v>28.21</v>
      </c>
      <c r="E24" s="9">
        <f t="shared" si="0"/>
        <v>-0.00141592920353979</v>
      </c>
      <c r="H24" s="7">
        <v>45426</v>
      </c>
      <c r="I24" s="11">
        <v>74022.18</v>
      </c>
      <c r="J24" s="11">
        <v>74531.19</v>
      </c>
      <c r="K24" s="12">
        <f t="shared" si="1"/>
        <v>0.00687645243628341</v>
      </c>
      <c r="M24" s="13"/>
      <c r="N24">
        <v>4</v>
      </c>
      <c r="O24">
        <f t="shared" si="2"/>
        <v>-0.00126628808736363</v>
      </c>
      <c r="P24" s="15">
        <f t="shared" si="3"/>
        <v>0.018057332863483</v>
      </c>
    </row>
    <row r="25" ht="15.75" spans="1:16">
      <c r="A25">
        <v>-100</v>
      </c>
      <c r="B25" s="7">
        <v>45427</v>
      </c>
      <c r="C25" s="8">
        <v>28.25</v>
      </c>
      <c r="D25" s="8">
        <v>28.1</v>
      </c>
      <c r="E25" s="9">
        <f t="shared" si="0"/>
        <v>-0.00530973451327429</v>
      </c>
      <c r="H25" s="7">
        <v>45427</v>
      </c>
      <c r="I25" s="11">
        <v>74771.18</v>
      </c>
      <c r="J25" s="11">
        <v>74663.98</v>
      </c>
      <c r="K25" s="12">
        <f t="shared" si="1"/>
        <v>-0.00143370747927205</v>
      </c>
      <c r="M25" s="13"/>
      <c r="N25">
        <v>5</v>
      </c>
      <c r="O25">
        <f t="shared" si="2"/>
        <v>0.00230295419629695</v>
      </c>
      <c r="P25" s="15">
        <f t="shared" si="3"/>
        <v>0.0105410825009508</v>
      </c>
    </row>
    <row r="26" ht="15.75" spans="1:16">
      <c r="A26">
        <v>-99</v>
      </c>
      <c r="B26" s="7">
        <v>45428</v>
      </c>
      <c r="C26" s="8">
        <v>28.25</v>
      </c>
      <c r="D26" s="8">
        <v>28.03</v>
      </c>
      <c r="E26" s="9">
        <f t="shared" si="0"/>
        <v>-0.00778761061946899</v>
      </c>
      <c r="H26" s="7">
        <v>45428</v>
      </c>
      <c r="I26" s="11">
        <v>74744.65</v>
      </c>
      <c r="J26" s="11">
        <v>74930.7</v>
      </c>
      <c r="K26" s="12">
        <f t="shared" si="1"/>
        <v>0.00248914136329494</v>
      </c>
      <c r="M26" s="13"/>
      <c r="N26">
        <v>6</v>
      </c>
      <c r="O26">
        <f t="shared" si="2"/>
        <v>0.000555985360267155</v>
      </c>
      <c r="P26" s="15">
        <f t="shared" si="3"/>
        <v>0.0121251740600226</v>
      </c>
    </row>
    <row r="27" ht="15.75" spans="1:16">
      <c r="A27">
        <v>-98</v>
      </c>
      <c r="B27" s="7">
        <v>45429</v>
      </c>
      <c r="C27" s="8">
        <v>28.24</v>
      </c>
      <c r="D27" s="8">
        <v>28.15</v>
      </c>
      <c r="E27" s="9">
        <f t="shared" si="0"/>
        <v>-0.00318696883852691</v>
      </c>
      <c r="H27" s="7">
        <v>45429</v>
      </c>
      <c r="I27" s="11">
        <v>74981.29</v>
      </c>
      <c r="J27" s="11">
        <v>75342.35</v>
      </c>
      <c r="K27" s="12">
        <f t="shared" si="1"/>
        <v>0.00481533459880475</v>
      </c>
      <c r="M27" s="13"/>
      <c r="N27">
        <v>7</v>
      </c>
      <c r="O27">
        <f t="shared" si="2"/>
        <v>0.00169591088277483</v>
      </c>
      <c r="P27" s="15">
        <f t="shared" si="3"/>
        <v>-0.0116959108827749</v>
      </c>
    </row>
    <row r="28" ht="15.75" spans="1:16">
      <c r="A28">
        <v>-97</v>
      </c>
      <c r="B28" s="7">
        <v>45432</v>
      </c>
      <c r="C28" s="8">
        <v>27.99</v>
      </c>
      <c r="D28" s="8">
        <v>28.15</v>
      </c>
      <c r="E28" s="9">
        <f t="shared" si="0"/>
        <v>0.00571632725973563</v>
      </c>
      <c r="H28" s="7">
        <v>45432</v>
      </c>
      <c r="I28" s="11">
        <v>75454.97</v>
      </c>
      <c r="J28" s="11">
        <v>75084</v>
      </c>
      <c r="K28" s="12">
        <f t="shared" si="1"/>
        <v>-0.00491644221712634</v>
      </c>
      <c r="M28" s="13"/>
      <c r="N28">
        <v>8</v>
      </c>
      <c r="O28">
        <f t="shared" si="2"/>
        <v>0.00443914689112426</v>
      </c>
      <c r="P28" s="15">
        <f t="shared" si="3"/>
        <v>-0.0276051700571473</v>
      </c>
    </row>
    <row r="29" ht="15.75" spans="1:16">
      <c r="A29">
        <v>-96</v>
      </c>
      <c r="B29" s="7">
        <v>45433</v>
      </c>
      <c r="C29" s="8">
        <v>28.29</v>
      </c>
      <c r="D29" s="8">
        <v>28.45</v>
      </c>
      <c r="E29" s="9">
        <f t="shared" si="0"/>
        <v>0.00565570873100036</v>
      </c>
      <c r="H29" s="7">
        <v>45433</v>
      </c>
      <c r="I29" s="11">
        <v>75158.68</v>
      </c>
      <c r="J29" s="11">
        <v>75206.77</v>
      </c>
      <c r="K29" s="12">
        <f t="shared" si="1"/>
        <v>0.000639846255948229</v>
      </c>
      <c r="M29" s="13"/>
      <c r="N29">
        <v>9</v>
      </c>
      <c r="O29">
        <f t="shared" si="2"/>
        <v>0.00193690607675423</v>
      </c>
      <c r="P29" s="15">
        <f t="shared" si="3"/>
        <v>-0.0176849375728172</v>
      </c>
    </row>
    <row r="30" ht="15.75" spans="1:16">
      <c r="A30">
        <v>-95</v>
      </c>
      <c r="B30" s="7">
        <v>45434</v>
      </c>
      <c r="C30" s="8">
        <v>28.48</v>
      </c>
      <c r="D30" s="8">
        <v>28.94</v>
      </c>
      <c r="E30" s="9">
        <f t="shared" si="0"/>
        <v>0.0161516853932585</v>
      </c>
      <c r="H30" s="7">
        <v>45434</v>
      </c>
      <c r="I30" s="11">
        <v>75246.33</v>
      </c>
      <c r="J30" s="11">
        <v>74956.67</v>
      </c>
      <c r="K30" s="12">
        <f t="shared" si="1"/>
        <v>-0.00384949006815354</v>
      </c>
      <c r="M30" s="13"/>
      <c r="N30">
        <v>10</v>
      </c>
      <c r="O30">
        <f t="shared" si="2"/>
        <v>-0.0013493843092348</v>
      </c>
      <c r="P30" s="15">
        <f t="shared" si="3"/>
        <v>-0.000240440810002052</v>
      </c>
    </row>
    <row r="31" ht="15.75" spans="1:13">
      <c r="A31">
        <v>-94</v>
      </c>
      <c r="B31" s="7">
        <v>45435</v>
      </c>
      <c r="C31" s="8">
        <v>28.98</v>
      </c>
      <c r="D31" s="8">
        <v>28.75</v>
      </c>
      <c r="E31" s="9">
        <f t="shared" si="0"/>
        <v>-0.00793650793650795</v>
      </c>
      <c r="H31" s="7">
        <v>45435</v>
      </c>
      <c r="I31" s="11">
        <v>74982.16</v>
      </c>
      <c r="J31" s="11">
        <v>75114.47</v>
      </c>
      <c r="K31" s="12">
        <f t="shared" si="1"/>
        <v>0.00176455306168824</v>
      </c>
      <c r="L31" s="14"/>
      <c r="M31" s="13"/>
    </row>
    <row r="32" ht="15.75" spans="1:13">
      <c r="A32">
        <v>-93</v>
      </c>
      <c r="B32" s="7">
        <v>45436</v>
      </c>
      <c r="C32" s="8">
        <v>28.76</v>
      </c>
      <c r="D32" s="8">
        <v>29.1</v>
      </c>
      <c r="E32" s="9">
        <f t="shared" si="0"/>
        <v>0.0118219749652295</v>
      </c>
      <c r="H32" s="7">
        <v>45436</v>
      </c>
      <c r="I32" s="11">
        <v>75266.61</v>
      </c>
      <c r="J32" s="11">
        <v>75983.04</v>
      </c>
      <c r="K32" s="12">
        <f t="shared" si="1"/>
        <v>0.00951856341078724</v>
      </c>
      <c r="M32" s="13"/>
    </row>
    <row r="33" ht="15.75" spans="1:13">
      <c r="A33">
        <v>-92</v>
      </c>
      <c r="B33" s="7">
        <v>45439</v>
      </c>
      <c r="C33" s="8">
        <v>28.99</v>
      </c>
      <c r="D33" s="8">
        <v>28.3</v>
      </c>
      <c r="E33" s="9">
        <f t="shared" si="0"/>
        <v>-0.0238013107968264</v>
      </c>
      <c r="H33" s="7">
        <v>45439</v>
      </c>
      <c r="I33" s="11">
        <v>76089.66</v>
      </c>
      <c r="J33" s="11">
        <v>75517.49</v>
      </c>
      <c r="K33" s="12">
        <f t="shared" si="1"/>
        <v>-0.00751968138640649</v>
      </c>
      <c r="M33" s="13"/>
    </row>
    <row r="34" ht="15.75" spans="1:13">
      <c r="A34">
        <v>-91</v>
      </c>
      <c r="B34" s="7">
        <v>45441</v>
      </c>
      <c r="C34" s="8">
        <v>28.28</v>
      </c>
      <c r="D34" s="8">
        <v>28.1</v>
      </c>
      <c r="E34" s="9">
        <f t="shared" si="0"/>
        <v>-0.00636492220650635</v>
      </c>
      <c r="H34" s="7">
        <v>45441</v>
      </c>
      <c r="I34" s="11">
        <v>75617.79</v>
      </c>
      <c r="J34" s="11">
        <v>74836.3</v>
      </c>
      <c r="K34" s="12">
        <f t="shared" si="1"/>
        <v>-0.0103347373680187</v>
      </c>
      <c r="M34" s="13"/>
    </row>
    <row r="35" ht="15.75" spans="1:13">
      <c r="A35">
        <v>-90</v>
      </c>
      <c r="B35" s="7">
        <v>45442</v>
      </c>
      <c r="C35" s="8">
        <v>28.11</v>
      </c>
      <c r="D35" s="8">
        <v>28.24</v>
      </c>
      <c r="E35" s="9">
        <f t="shared" si="0"/>
        <v>0.00462468872287439</v>
      </c>
      <c r="H35" s="7">
        <v>45442</v>
      </c>
      <c r="I35" s="11">
        <v>74986.02</v>
      </c>
      <c r="J35" s="11">
        <v>74878.12</v>
      </c>
      <c r="K35" s="12">
        <f t="shared" si="1"/>
        <v>-0.00143893488412918</v>
      </c>
      <c r="M35" s="13"/>
    </row>
    <row r="36" ht="15.75" spans="1:13">
      <c r="A36">
        <v>-89</v>
      </c>
      <c r="B36" s="7">
        <v>45443</v>
      </c>
      <c r="C36" s="8">
        <v>28.23</v>
      </c>
      <c r="D36" s="8">
        <v>28.2</v>
      </c>
      <c r="E36" s="9">
        <f t="shared" si="0"/>
        <v>-0.00106269925611056</v>
      </c>
      <c r="H36" s="7">
        <v>45443</v>
      </c>
      <c r="I36" s="11">
        <v>75078.43</v>
      </c>
      <c r="J36" s="11">
        <v>75878.48</v>
      </c>
      <c r="K36" s="12">
        <f t="shared" si="1"/>
        <v>0.0106561898004527</v>
      </c>
      <c r="M36" s="13"/>
    </row>
    <row r="37" ht="15.75" spans="1:13">
      <c r="A37">
        <v>-88</v>
      </c>
      <c r="B37" s="7">
        <v>45446</v>
      </c>
      <c r="C37" s="8">
        <v>28.01</v>
      </c>
      <c r="D37" s="8">
        <v>28.16</v>
      </c>
      <c r="E37" s="9">
        <f t="shared" si="0"/>
        <v>0.00535523027490177</v>
      </c>
      <c r="H37" s="7">
        <v>45446</v>
      </c>
      <c r="I37" s="11">
        <v>76091.42</v>
      </c>
      <c r="J37" s="11">
        <v>75575.26</v>
      </c>
      <c r="K37" s="12">
        <f t="shared" si="1"/>
        <v>-0.00678341920810524</v>
      </c>
      <c r="M37" s="13"/>
    </row>
    <row r="38" ht="15.75" spans="1:14">
      <c r="A38">
        <v>-87</v>
      </c>
      <c r="B38" s="7">
        <v>45447</v>
      </c>
      <c r="C38" s="8">
        <v>28.09</v>
      </c>
      <c r="D38" s="8">
        <v>27.95</v>
      </c>
      <c r="E38" s="9">
        <f t="shared" si="0"/>
        <v>-0.00498398006407976</v>
      </c>
      <c r="H38" s="7">
        <v>45447</v>
      </c>
      <c r="I38" s="11">
        <v>75657.68</v>
      </c>
      <c r="J38" s="11">
        <v>74666.66</v>
      </c>
      <c r="K38" s="12">
        <f t="shared" si="1"/>
        <v>-0.0130987363080653</v>
      </c>
      <c r="M38" s="13"/>
      <c r="N38" s="14"/>
    </row>
    <row r="39" ht="15.75" spans="1:13">
      <c r="A39">
        <v>-86</v>
      </c>
      <c r="B39" s="7">
        <v>45448</v>
      </c>
      <c r="C39" s="8">
        <v>28.03</v>
      </c>
      <c r="D39" s="8">
        <v>27.9</v>
      </c>
      <c r="E39" s="9">
        <f t="shared" si="0"/>
        <v>-0.00463788797716741</v>
      </c>
      <c r="H39" s="7">
        <v>45448</v>
      </c>
      <c r="I39" s="11">
        <v>74672.38</v>
      </c>
      <c r="J39" s="11">
        <v>74219.44</v>
      </c>
      <c r="K39" s="12">
        <f t="shared" si="1"/>
        <v>-0.00606569658018135</v>
      </c>
      <c r="M39" s="13"/>
    </row>
    <row r="40" ht="15.75" spans="1:13">
      <c r="A40">
        <v>-85</v>
      </c>
      <c r="B40" s="7">
        <v>45449</v>
      </c>
      <c r="C40" s="8">
        <v>27.9</v>
      </c>
      <c r="D40" s="8">
        <v>27.83</v>
      </c>
      <c r="E40" s="9">
        <f t="shared" si="0"/>
        <v>-0.00250896057347671</v>
      </c>
      <c r="H40" s="7">
        <v>45449</v>
      </c>
      <c r="I40" s="11">
        <v>74276.84</v>
      </c>
      <c r="J40" s="11">
        <v>73862.93</v>
      </c>
      <c r="K40" s="12">
        <f t="shared" si="1"/>
        <v>-0.0055725310877523</v>
      </c>
      <c r="M40" s="13"/>
    </row>
    <row r="41" ht="15.75" spans="1:13">
      <c r="A41">
        <v>-84</v>
      </c>
      <c r="B41" s="7">
        <v>45450</v>
      </c>
      <c r="C41" s="8">
        <v>27.83</v>
      </c>
      <c r="D41" s="8">
        <v>27.85</v>
      </c>
      <c r="E41" s="9">
        <f t="shared" si="0"/>
        <v>0.000718648939992926</v>
      </c>
      <c r="H41" s="7">
        <v>45450</v>
      </c>
      <c r="I41" s="11">
        <v>73805.95</v>
      </c>
      <c r="J41" s="11">
        <v>73754.02</v>
      </c>
      <c r="K41" s="12">
        <f t="shared" si="1"/>
        <v>-0.000703601809881087</v>
      </c>
      <c r="M41" s="13"/>
    </row>
    <row r="42" ht="15.75" spans="1:13">
      <c r="A42">
        <v>-83</v>
      </c>
      <c r="B42" s="7">
        <v>45453</v>
      </c>
      <c r="C42" s="8">
        <v>27.55</v>
      </c>
      <c r="D42" s="8">
        <v>27.65</v>
      </c>
      <c r="E42" s="9">
        <f t="shared" si="0"/>
        <v>0.00362976406533568</v>
      </c>
      <c r="H42" s="7">
        <v>45453</v>
      </c>
      <c r="I42" s="11">
        <v>73841.92</v>
      </c>
      <c r="J42" s="11">
        <v>73252.56</v>
      </c>
      <c r="K42" s="12">
        <f t="shared" si="1"/>
        <v>-0.00798137426545789</v>
      </c>
      <c r="M42" s="13"/>
    </row>
    <row r="43" ht="15.75" spans="1:13">
      <c r="A43">
        <v>-82</v>
      </c>
      <c r="B43" s="7">
        <v>45454</v>
      </c>
      <c r="C43" s="8">
        <v>27.45</v>
      </c>
      <c r="D43" s="8">
        <v>27.35</v>
      </c>
      <c r="E43" s="9">
        <f t="shared" si="0"/>
        <v>-0.00364298724954455</v>
      </c>
      <c r="H43" s="7">
        <v>45454</v>
      </c>
      <c r="I43" s="11">
        <v>73779.99</v>
      </c>
      <c r="J43" s="11">
        <v>72589.49</v>
      </c>
      <c r="K43" s="12">
        <f t="shared" si="1"/>
        <v>-0.0161358113493916</v>
      </c>
      <c r="L43" s="14"/>
      <c r="M43" s="13"/>
    </row>
    <row r="44" ht="15.75" spans="1:13">
      <c r="A44">
        <v>-81</v>
      </c>
      <c r="B44" s="7">
        <v>45455</v>
      </c>
      <c r="C44" s="8">
        <v>27.48</v>
      </c>
      <c r="D44" s="8">
        <v>27.52</v>
      </c>
      <c r="E44" s="9">
        <f t="shared" si="0"/>
        <v>0.00145560407569138</v>
      </c>
      <c r="H44" s="7">
        <v>45455</v>
      </c>
      <c r="I44" s="11">
        <v>72545.24</v>
      </c>
      <c r="J44" s="11">
        <v>72797.43</v>
      </c>
      <c r="K44" s="12">
        <f t="shared" si="1"/>
        <v>0.0034763135389722</v>
      </c>
      <c r="M44" s="13"/>
    </row>
    <row r="45" ht="15.75" spans="1:13">
      <c r="A45">
        <v>-80</v>
      </c>
      <c r="B45" s="7">
        <v>45456</v>
      </c>
      <c r="C45" s="8">
        <v>28.25</v>
      </c>
      <c r="D45" s="8">
        <v>27.8</v>
      </c>
      <c r="E45" s="9">
        <f t="shared" si="0"/>
        <v>-0.015929203539823</v>
      </c>
      <c r="H45" s="7">
        <v>45456</v>
      </c>
      <c r="I45" s="11">
        <v>73329.8</v>
      </c>
      <c r="J45" s="11">
        <v>76208.16</v>
      </c>
      <c r="K45" s="12">
        <f t="shared" si="1"/>
        <v>0.0392522548813716</v>
      </c>
      <c r="M45" s="13"/>
    </row>
    <row r="46" ht="15.75" spans="1:13">
      <c r="A46">
        <v>-79</v>
      </c>
      <c r="B46" s="7">
        <v>45457</v>
      </c>
      <c r="C46" s="8">
        <v>28.25</v>
      </c>
      <c r="D46" s="8">
        <v>27.67</v>
      </c>
      <c r="E46" s="9">
        <f t="shared" si="0"/>
        <v>-0.0205309734513274</v>
      </c>
      <c r="H46" s="7">
        <v>45457</v>
      </c>
      <c r="I46" s="11">
        <v>76555.91</v>
      </c>
      <c r="J46" s="11">
        <v>76706.77</v>
      </c>
      <c r="K46" s="12">
        <f t="shared" si="1"/>
        <v>0.00197058594169935</v>
      </c>
      <c r="M46" s="13"/>
    </row>
    <row r="47" ht="15.75" spans="1:13">
      <c r="A47">
        <v>-78</v>
      </c>
      <c r="B47" s="7">
        <v>45463</v>
      </c>
      <c r="C47" s="8">
        <v>27.7</v>
      </c>
      <c r="D47" s="8">
        <v>28.15</v>
      </c>
      <c r="E47" s="9">
        <f t="shared" si="0"/>
        <v>0.0162454873646209</v>
      </c>
      <c r="H47" s="7">
        <v>45463</v>
      </c>
      <c r="I47" s="11">
        <v>76896.82</v>
      </c>
      <c r="J47" s="11">
        <v>78801.53</v>
      </c>
      <c r="K47" s="12">
        <f t="shared" si="1"/>
        <v>0.0247696848842383</v>
      </c>
      <c r="L47" s="14"/>
      <c r="M47" s="13"/>
    </row>
    <row r="48" ht="15.75" spans="1:13">
      <c r="A48">
        <v>-77</v>
      </c>
      <c r="B48" s="7">
        <v>45464</v>
      </c>
      <c r="C48" s="8">
        <v>28.2</v>
      </c>
      <c r="D48" s="8">
        <v>28.24</v>
      </c>
      <c r="E48" s="9">
        <f t="shared" si="0"/>
        <v>0.00141843971631203</v>
      </c>
      <c r="H48" s="7">
        <v>45464</v>
      </c>
      <c r="I48" s="11">
        <v>79156.52</v>
      </c>
      <c r="J48" s="11">
        <v>78810.49</v>
      </c>
      <c r="K48" s="12">
        <f t="shared" si="1"/>
        <v>-0.00437146554699472</v>
      </c>
      <c r="M48" s="13"/>
    </row>
    <row r="49" ht="15.75" spans="1:13">
      <c r="A49">
        <v>-76</v>
      </c>
      <c r="B49" s="7">
        <v>45467</v>
      </c>
      <c r="C49" s="8">
        <v>28.17</v>
      </c>
      <c r="D49" s="8">
        <v>27.8</v>
      </c>
      <c r="E49" s="9">
        <f t="shared" si="0"/>
        <v>-0.0131345402910898</v>
      </c>
      <c r="H49" s="7">
        <v>45467</v>
      </c>
      <c r="I49" s="11">
        <v>79247.15</v>
      </c>
      <c r="J49" s="11">
        <v>78232.1</v>
      </c>
      <c r="K49" s="12">
        <f t="shared" si="1"/>
        <v>-0.0128086625197245</v>
      </c>
      <c r="M49" s="13"/>
    </row>
    <row r="50" ht="15.75" spans="1:14">
      <c r="A50">
        <v>-75</v>
      </c>
      <c r="B50" s="7">
        <v>45468</v>
      </c>
      <c r="C50" s="8">
        <v>27.85</v>
      </c>
      <c r="D50" s="8">
        <v>28</v>
      </c>
      <c r="E50" s="9">
        <f t="shared" si="0"/>
        <v>0.00538599640933568</v>
      </c>
      <c r="H50" s="7">
        <v>45468</v>
      </c>
      <c r="I50" s="11">
        <v>78297.4</v>
      </c>
      <c r="J50" s="11">
        <v>77940.58</v>
      </c>
      <c r="K50" s="12">
        <f t="shared" si="1"/>
        <v>-0.00455723944856397</v>
      </c>
      <c r="M50" s="13"/>
      <c r="N50" s="14"/>
    </row>
    <row r="51" ht="15.75" spans="1:13">
      <c r="A51">
        <v>-74</v>
      </c>
      <c r="B51" s="7">
        <v>45469</v>
      </c>
      <c r="C51" s="8">
        <v>28.38</v>
      </c>
      <c r="D51" s="8">
        <v>28.1</v>
      </c>
      <c r="E51" s="9">
        <f t="shared" si="0"/>
        <v>-0.00986610288935862</v>
      </c>
      <c r="H51" s="7">
        <v>45469</v>
      </c>
      <c r="I51" s="11">
        <v>77968.91</v>
      </c>
      <c r="J51" s="11">
        <v>78275.65</v>
      </c>
      <c r="K51" s="12">
        <f t="shared" si="1"/>
        <v>0.00393413220731174</v>
      </c>
      <c r="M51" s="13"/>
    </row>
    <row r="52" ht="15.75" spans="1:13">
      <c r="A52">
        <v>-73</v>
      </c>
      <c r="B52" s="7">
        <v>45470</v>
      </c>
      <c r="C52" s="8">
        <v>27.9</v>
      </c>
      <c r="D52" s="8">
        <v>27.9</v>
      </c>
      <c r="E52" s="9">
        <f t="shared" si="0"/>
        <v>0</v>
      </c>
      <c r="H52" s="7">
        <v>45470</v>
      </c>
      <c r="I52" s="11">
        <v>78470.34</v>
      </c>
      <c r="J52" s="11">
        <v>78528.25</v>
      </c>
      <c r="K52" s="12">
        <f t="shared" si="1"/>
        <v>0.000737985842803835</v>
      </c>
      <c r="M52" s="13"/>
    </row>
    <row r="53" ht="15.75" spans="1:14">
      <c r="A53">
        <v>-72</v>
      </c>
      <c r="B53" s="7">
        <v>45471</v>
      </c>
      <c r="C53" s="8">
        <v>27.99</v>
      </c>
      <c r="D53" s="8">
        <v>28.04</v>
      </c>
      <c r="E53" s="9">
        <f t="shared" si="0"/>
        <v>0.00178635226866741</v>
      </c>
      <c r="H53" s="7">
        <v>45471</v>
      </c>
      <c r="I53" s="11">
        <v>78698.47</v>
      </c>
      <c r="J53" s="11">
        <v>78444.96</v>
      </c>
      <c r="K53" s="12">
        <f t="shared" si="1"/>
        <v>-0.00322128244678702</v>
      </c>
      <c r="M53" s="13"/>
      <c r="N53" s="14"/>
    </row>
    <row r="54" ht="15.75" spans="1:13">
      <c r="A54">
        <v>-71</v>
      </c>
      <c r="B54" s="7">
        <v>45474</v>
      </c>
      <c r="C54" s="8">
        <v>28.1</v>
      </c>
      <c r="D54" s="8">
        <v>28.1</v>
      </c>
      <c r="E54" s="9">
        <f t="shared" si="0"/>
        <v>0</v>
      </c>
      <c r="H54" s="7">
        <v>45474</v>
      </c>
      <c r="I54" s="11">
        <v>78531.93</v>
      </c>
      <c r="J54" s="11">
        <v>78824.33</v>
      </c>
      <c r="K54" s="12">
        <f t="shared" si="1"/>
        <v>0.00372332629543179</v>
      </c>
      <c r="M54" s="13"/>
    </row>
    <row r="55" ht="15.75" spans="1:13">
      <c r="A55">
        <v>-70</v>
      </c>
      <c r="B55" s="7">
        <v>45475</v>
      </c>
      <c r="C55" s="8">
        <v>28.18</v>
      </c>
      <c r="D55" s="8">
        <v>28.12</v>
      </c>
      <c r="E55" s="9">
        <f t="shared" si="0"/>
        <v>-0.00212916962384665</v>
      </c>
      <c r="H55" s="7">
        <v>45475</v>
      </c>
      <c r="I55" s="11">
        <v>78978.55</v>
      </c>
      <c r="J55" s="11">
        <v>79552.89</v>
      </c>
      <c r="K55" s="12">
        <f t="shared" si="1"/>
        <v>0.00727210109580382</v>
      </c>
      <c r="M55" s="13"/>
    </row>
    <row r="56" ht="15.75" spans="1:13">
      <c r="A56">
        <v>-69</v>
      </c>
      <c r="B56" s="7">
        <v>45476</v>
      </c>
      <c r="C56" s="8">
        <v>28.1</v>
      </c>
      <c r="D56" s="8">
        <v>28.15</v>
      </c>
      <c r="E56" s="9">
        <f t="shared" si="0"/>
        <v>0.00177935943060488</v>
      </c>
      <c r="H56" s="7">
        <v>45476</v>
      </c>
      <c r="I56" s="11">
        <v>79697.25</v>
      </c>
      <c r="J56" s="11">
        <v>80233.67</v>
      </c>
      <c r="K56" s="12">
        <f t="shared" si="1"/>
        <v>0.00673072157445832</v>
      </c>
      <c r="M56" s="13"/>
    </row>
    <row r="57" ht="15.75" spans="1:13">
      <c r="A57">
        <v>-68</v>
      </c>
      <c r="B57" s="7">
        <v>45477</v>
      </c>
      <c r="C57" s="8">
        <v>28.2</v>
      </c>
      <c r="D57" s="8">
        <v>28.16</v>
      </c>
      <c r="E57" s="9">
        <f t="shared" si="0"/>
        <v>-0.00141843971631203</v>
      </c>
      <c r="H57" s="7">
        <v>45477</v>
      </c>
      <c r="I57" s="11">
        <v>80438.84</v>
      </c>
      <c r="J57" s="11">
        <v>80282.8</v>
      </c>
      <c r="K57" s="12">
        <f t="shared" si="1"/>
        <v>-0.00193985890398213</v>
      </c>
      <c r="M57" s="13"/>
    </row>
    <row r="58" ht="15.75" spans="1:13">
      <c r="A58">
        <v>-67</v>
      </c>
      <c r="B58" s="7">
        <v>45478</v>
      </c>
      <c r="C58" s="8">
        <v>28.18</v>
      </c>
      <c r="D58" s="8">
        <v>28.03</v>
      </c>
      <c r="E58" s="9">
        <f t="shared" si="0"/>
        <v>-0.0053229240596167</v>
      </c>
      <c r="H58" s="7">
        <v>45478</v>
      </c>
      <c r="I58" s="11">
        <v>80427.84</v>
      </c>
      <c r="J58" s="11">
        <v>80212.79</v>
      </c>
      <c r="K58" s="12">
        <f t="shared" si="1"/>
        <v>-0.00267382538185786</v>
      </c>
      <c r="M58" s="13"/>
    </row>
    <row r="59" ht="15.75" spans="1:13">
      <c r="A59">
        <v>-66</v>
      </c>
      <c r="B59" s="7">
        <v>45481</v>
      </c>
      <c r="C59" s="8">
        <v>28.19</v>
      </c>
      <c r="D59" s="8">
        <v>28.19</v>
      </c>
      <c r="E59" s="9">
        <f t="shared" si="0"/>
        <v>0</v>
      </c>
      <c r="H59" s="7">
        <v>45481</v>
      </c>
      <c r="I59" s="11">
        <v>80332.79</v>
      </c>
      <c r="J59" s="11">
        <v>80566.21</v>
      </c>
      <c r="K59" s="12">
        <f t="shared" si="1"/>
        <v>0.00290566280593532</v>
      </c>
      <c r="L59" s="14"/>
      <c r="M59" s="13"/>
    </row>
    <row r="60" ht="15.75" spans="1:13">
      <c r="A60">
        <v>-65</v>
      </c>
      <c r="B60" s="7">
        <v>45482</v>
      </c>
      <c r="C60" s="8">
        <v>27.8</v>
      </c>
      <c r="D60" s="8">
        <v>28.15</v>
      </c>
      <c r="E60" s="9">
        <f t="shared" si="0"/>
        <v>0.0125899280575539</v>
      </c>
      <c r="H60" s="7">
        <v>45482</v>
      </c>
      <c r="I60" s="11">
        <v>80752.94</v>
      </c>
      <c r="J60" s="11">
        <v>80672.06</v>
      </c>
      <c r="K60" s="12">
        <f t="shared" si="1"/>
        <v>-0.00100157344116517</v>
      </c>
      <c r="M60" s="13"/>
    </row>
    <row r="61" ht="15.75" spans="1:13">
      <c r="A61">
        <v>-64</v>
      </c>
      <c r="B61" s="7">
        <v>45483</v>
      </c>
      <c r="C61" s="8">
        <v>28.23</v>
      </c>
      <c r="D61" s="8">
        <v>27.9</v>
      </c>
      <c r="E61" s="9">
        <f t="shared" si="0"/>
        <v>-0.0116896918172158</v>
      </c>
      <c r="H61" s="7">
        <v>45483</v>
      </c>
      <c r="I61" s="11">
        <v>80885.06</v>
      </c>
      <c r="J61" s="11">
        <v>79841.56</v>
      </c>
      <c r="K61" s="12">
        <f t="shared" si="1"/>
        <v>-0.012901022759951</v>
      </c>
      <c r="M61" s="13"/>
    </row>
    <row r="62" ht="15.75" spans="1:13">
      <c r="A62">
        <v>-63</v>
      </c>
      <c r="B62" s="7">
        <v>45484</v>
      </c>
      <c r="C62" s="8">
        <v>28</v>
      </c>
      <c r="D62" s="8">
        <v>27.99</v>
      </c>
      <c r="E62" s="9">
        <f t="shared" si="0"/>
        <v>-0.000357142857142913</v>
      </c>
      <c r="H62" s="7">
        <v>45484</v>
      </c>
      <c r="I62" s="11">
        <v>79884.02</v>
      </c>
      <c r="J62" s="11">
        <v>79992.35</v>
      </c>
      <c r="K62" s="12">
        <f t="shared" si="1"/>
        <v>0.001356090992917</v>
      </c>
      <c r="L62" s="14"/>
      <c r="M62" s="13"/>
    </row>
    <row r="63" ht="15.75" spans="1:13">
      <c r="A63">
        <v>-62</v>
      </c>
      <c r="B63" s="7">
        <v>45485</v>
      </c>
      <c r="C63" s="8">
        <v>28</v>
      </c>
      <c r="D63" s="8">
        <v>27.99</v>
      </c>
      <c r="E63" s="9">
        <f t="shared" si="0"/>
        <v>-0.000357142857142913</v>
      </c>
      <c r="H63" s="7">
        <v>45485</v>
      </c>
      <c r="I63" s="11">
        <v>80094.69</v>
      </c>
      <c r="J63" s="11">
        <v>79944.1</v>
      </c>
      <c r="K63" s="12">
        <f t="shared" si="1"/>
        <v>-0.00188014960792028</v>
      </c>
      <c r="M63" s="13"/>
    </row>
    <row r="64" ht="15.75" spans="1:13">
      <c r="A64">
        <v>-61</v>
      </c>
      <c r="B64" s="7">
        <v>45488</v>
      </c>
      <c r="C64" s="8">
        <v>27.75</v>
      </c>
      <c r="D64" s="8">
        <v>27.9</v>
      </c>
      <c r="E64" s="9">
        <f t="shared" si="0"/>
        <v>0.00540540540540535</v>
      </c>
      <c r="H64" s="7">
        <v>45488</v>
      </c>
      <c r="I64" s="11">
        <v>80743.46</v>
      </c>
      <c r="J64" s="11">
        <v>81155.61</v>
      </c>
      <c r="K64" s="12">
        <f t="shared" si="1"/>
        <v>0.00510443817988471</v>
      </c>
      <c r="M64" s="13"/>
    </row>
    <row r="65" ht="15.75" spans="1:13">
      <c r="A65">
        <v>-60</v>
      </c>
      <c r="B65" s="7">
        <v>45491</v>
      </c>
      <c r="C65" s="8">
        <v>27.91</v>
      </c>
      <c r="D65" s="8">
        <v>27.95</v>
      </c>
      <c r="E65" s="9">
        <f t="shared" si="0"/>
        <v>0.00143317807237546</v>
      </c>
      <c r="H65" s="7">
        <v>45491</v>
      </c>
      <c r="I65" s="11">
        <v>81418.12</v>
      </c>
      <c r="J65" s="11">
        <v>81839.86</v>
      </c>
      <c r="K65" s="12">
        <f t="shared" si="1"/>
        <v>0.00517992800619819</v>
      </c>
      <c r="M65" s="13"/>
    </row>
    <row r="66" ht="15.75" spans="1:13">
      <c r="A66">
        <v>-59</v>
      </c>
      <c r="B66" s="7">
        <v>45492</v>
      </c>
      <c r="C66" s="8">
        <v>27.91</v>
      </c>
      <c r="D66" s="8">
        <v>27.66</v>
      </c>
      <c r="E66" s="9">
        <f t="shared" si="0"/>
        <v>-0.00895736295234683</v>
      </c>
      <c r="H66" s="7">
        <v>45492</v>
      </c>
      <c r="I66" s="11">
        <v>81921.71</v>
      </c>
      <c r="J66" s="11">
        <v>80117.89</v>
      </c>
      <c r="K66" s="12">
        <f t="shared" si="1"/>
        <v>-0.022018827487854</v>
      </c>
      <c r="M66" s="13"/>
    </row>
    <row r="67" ht="15.75" spans="1:13">
      <c r="A67">
        <v>-58</v>
      </c>
      <c r="B67" s="7">
        <v>45495</v>
      </c>
      <c r="C67" s="8">
        <v>27.75</v>
      </c>
      <c r="D67" s="8">
        <v>27.54</v>
      </c>
      <c r="E67" s="9">
        <f t="shared" si="0"/>
        <v>-0.0075675675675676</v>
      </c>
      <c r="H67" s="7">
        <v>45495</v>
      </c>
      <c r="I67" s="11">
        <v>79920.23</v>
      </c>
      <c r="J67" s="11">
        <v>78539.19</v>
      </c>
      <c r="K67" s="12">
        <f t="shared" si="1"/>
        <v>-0.017280230549887</v>
      </c>
      <c r="M67" s="13"/>
    </row>
    <row r="68" ht="15.75" spans="1:13">
      <c r="A68">
        <v>-57</v>
      </c>
      <c r="B68" s="7">
        <v>45496</v>
      </c>
      <c r="C68" s="8">
        <v>27.4</v>
      </c>
      <c r="D68" s="8">
        <v>27.16</v>
      </c>
      <c r="E68" s="9">
        <f t="shared" si="0"/>
        <v>-0.00875912408759118</v>
      </c>
      <c r="H68" s="7">
        <v>45496</v>
      </c>
      <c r="I68" s="11">
        <v>78700.25</v>
      </c>
      <c r="J68" s="11">
        <v>78987.09</v>
      </c>
      <c r="K68" s="12">
        <f t="shared" si="1"/>
        <v>0.00364471523279782</v>
      </c>
      <c r="M68" s="13"/>
    </row>
    <row r="69" ht="15.75" spans="1:13">
      <c r="A69">
        <v>-56</v>
      </c>
      <c r="B69" s="7">
        <v>45497</v>
      </c>
      <c r="C69" s="8">
        <v>27.35</v>
      </c>
      <c r="D69" s="8">
        <v>27.45</v>
      </c>
      <c r="E69" s="9">
        <f t="shared" ref="E69:E132" si="4">(D69-C69)/C69</f>
        <v>0.00365630712979883</v>
      </c>
      <c r="H69" s="7">
        <v>45497</v>
      </c>
      <c r="I69" s="11">
        <v>79194.74</v>
      </c>
      <c r="J69" s="11">
        <v>79397.01</v>
      </c>
      <c r="K69" s="12">
        <f t="shared" si="1"/>
        <v>0.00255408376869461</v>
      </c>
      <c r="M69" s="13"/>
    </row>
    <row r="70" ht="15.75" spans="1:13">
      <c r="A70">
        <v>-55</v>
      </c>
      <c r="B70" s="7">
        <v>45498</v>
      </c>
      <c r="C70" s="8">
        <v>27.45</v>
      </c>
      <c r="D70" s="8">
        <v>27.01</v>
      </c>
      <c r="E70" s="9">
        <f t="shared" si="4"/>
        <v>-0.0160291438979963</v>
      </c>
      <c r="H70" s="7">
        <v>45498</v>
      </c>
      <c r="I70" s="11">
        <v>79568.48</v>
      </c>
      <c r="J70" s="11">
        <v>78469.33</v>
      </c>
      <c r="K70" s="12">
        <f t="shared" ref="K70:K133" si="5">(J70-I70)/I70</f>
        <v>-0.0138138871070554</v>
      </c>
      <c r="M70" s="13"/>
    </row>
    <row r="71" ht="15.75" spans="1:13">
      <c r="A71">
        <v>-54</v>
      </c>
      <c r="B71" s="7">
        <v>45499</v>
      </c>
      <c r="C71" s="8">
        <v>27</v>
      </c>
      <c r="D71" s="8">
        <v>27.1</v>
      </c>
      <c r="E71" s="9">
        <f t="shared" si="4"/>
        <v>0.00370370370370376</v>
      </c>
      <c r="H71" s="7">
        <v>45499</v>
      </c>
      <c r="I71" s="11">
        <v>78440.36</v>
      </c>
      <c r="J71" s="11">
        <v>78029.51</v>
      </c>
      <c r="K71" s="12">
        <f t="shared" si="5"/>
        <v>-0.00523773730768199</v>
      </c>
      <c r="M71" s="13"/>
    </row>
    <row r="72" ht="15.75" spans="1:14">
      <c r="A72">
        <v>-53</v>
      </c>
      <c r="B72" s="7">
        <v>45502</v>
      </c>
      <c r="C72" s="8">
        <v>27.05</v>
      </c>
      <c r="D72" s="8">
        <v>27.54</v>
      </c>
      <c r="E72" s="9">
        <f t="shared" si="4"/>
        <v>0.0181146025878003</v>
      </c>
      <c r="H72" s="7">
        <v>45502</v>
      </c>
      <c r="I72" s="11">
        <v>78023.89</v>
      </c>
      <c r="J72" s="11">
        <v>78827.74</v>
      </c>
      <c r="K72" s="12">
        <f t="shared" si="5"/>
        <v>0.010302613725104</v>
      </c>
      <c r="M72" s="13"/>
      <c r="N72" s="14"/>
    </row>
    <row r="73" ht="15.75" spans="1:13">
      <c r="A73">
        <v>-52</v>
      </c>
      <c r="B73" s="7">
        <v>45503</v>
      </c>
      <c r="C73" s="8">
        <v>27.74</v>
      </c>
      <c r="D73" s="8">
        <v>27.75</v>
      </c>
      <c r="E73" s="9">
        <f t="shared" si="4"/>
        <v>0.000360490266762854</v>
      </c>
      <c r="H73" s="7">
        <v>45503</v>
      </c>
      <c r="I73" s="11">
        <v>79319.2</v>
      </c>
      <c r="J73" s="11">
        <v>78628.81</v>
      </c>
      <c r="K73" s="12">
        <f t="shared" si="5"/>
        <v>-0.00870394557685906</v>
      </c>
      <c r="M73" s="13"/>
    </row>
    <row r="74" ht="15.75" spans="1:13">
      <c r="A74">
        <v>-51</v>
      </c>
      <c r="B74" s="7">
        <v>45504</v>
      </c>
      <c r="C74" s="8">
        <v>27.36</v>
      </c>
      <c r="D74" s="8">
        <v>27.58</v>
      </c>
      <c r="E74" s="9">
        <f t="shared" si="4"/>
        <v>0.00804093567251458</v>
      </c>
      <c r="H74" s="7">
        <v>45504</v>
      </c>
      <c r="I74" s="11">
        <v>78725.96</v>
      </c>
      <c r="J74" s="11">
        <v>77886.99</v>
      </c>
      <c r="K74" s="12">
        <f t="shared" si="5"/>
        <v>-0.0106568405135993</v>
      </c>
      <c r="M74" s="13"/>
    </row>
    <row r="75" ht="15.75" spans="1:13">
      <c r="A75">
        <v>-50</v>
      </c>
      <c r="B75" s="7">
        <v>45505</v>
      </c>
      <c r="C75" s="8">
        <v>27.65</v>
      </c>
      <c r="D75" s="8">
        <v>30.17</v>
      </c>
      <c r="E75" s="9">
        <f t="shared" si="4"/>
        <v>0.0911392405063292</v>
      </c>
      <c r="H75" s="7">
        <v>45505</v>
      </c>
      <c r="I75" s="11">
        <v>78101.16</v>
      </c>
      <c r="J75" s="11">
        <v>77740.31</v>
      </c>
      <c r="K75" s="12">
        <f t="shared" si="5"/>
        <v>-0.0046202898907008</v>
      </c>
      <c r="M75" s="13"/>
    </row>
    <row r="76" ht="15.75" spans="1:13">
      <c r="A76">
        <v>-49</v>
      </c>
      <c r="B76" s="7">
        <v>45506</v>
      </c>
      <c r="C76" s="8">
        <v>30.26</v>
      </c>
      <c r="D76" s="8">
        <v>30.2</v>
      </c>
      <c r="E76" s="9">
        <f t="shared" si="4"/>
        <v>-0.00198281559814945</v>
      </c>
      <c r="H76" s="7">
        <v>45506</v>
      </c>
      <c r="I76" s="11">
        <v>77946.16</v>
      </c>
      <c r="J76" s="11">
        <v>78225.98</v>
      </c>
      <c r="K76" s="12">
        <f t="shared" si="5"/>
        <v>0.00358991385848889</v>
      </c>
      <c r="M76" s="13"/>
    </row>
    <row r="77" ht="15.75" spans="1:13">
      <c r="A77">
        <v>-48</v>
      </c>
      <c r="B77" s="7">
        <v>45509</v>
      </c>
      <c r="C77" s="8">
        <v>30.05</v>
      </c>
      <c r="D77" s="8">
        <v>30.39</v>
      </c>
      <c r="E77" s="9">
        <f t="shared" si="4"/>
        <v>0.0113144758735441</v>
      </c>
      <c r="H77" s="7">
        <v>45509</v>
      </c>
      <c r="I77" s="11">
        <v>78303.67</v>
      </c>
      <c r="J77" s="11">
        <v>77084.49</v>
      </c>
      <c r="K77" s="12">
        <f t="shared" si="5"/>
        <v>-0.0155698960214763</v>
      </c>
      <c r="M77" s="13"/>
    </row>
    <row r="78" ht="15.75" spans="1:13">
      <c r="A78">
        <v>-47</v>
      </c>
      <c r="B78" s="7">
        <v>45510</v>
      </c>
      <c r="C78" s="8">
        <v>30.5</v>
      </c>
      <c r="D78" s="8">
        <v>30.45</v>
      </c>
      <c r="E78" s="9">
        <f t="shared" si="4"/>
        <v>-0.00163934426229511</v>
      </c>
      <c r="H78" s="7">
        <v>45510</v>
      </c>
      <c r="I78" s="11">
        <v>77417.21</v>
      </c>
      <c r="J78" s="11">
        <v>77191.34</v>
      </c>
      <c r="K78" s="12">
        <f t="shared" si="5"/>
        <v>-0.00291756832879937</v>
      </c>
      <c r="M78" s="13"/>
    </row>
    <row r="79" ht="15.75" spans="1:13">
      <c r="A79">
        <v>-46</v>
      </c>
      <c r="B79" s="7">
        <v>45511</v>
      </c>
      <c r="C79" s="8">
        <v>30.65</v>
      </c>
      <c r="D79" s="8">
        <v>30.65</v>
      </c>
      <c r="E79" s="9">
        <f t="shared" si="4"/>
        <v>0</v>
      </c>
      <c r="H79" s="7">
        <v>45511</v>
      </c>
      <c r="I79" s="11">
        <v>77344.86</v>
      </c>
      <c r="J79" s="11">
        <v>77114.49</v>
      </c>
      <c r="K79" s="12">
        <f t="shared" si="5"/>
        <v>-0.00297847846644231</v>
      </c>
      <c r="M79" s="13"/>
    </row>
    <row r="80" ht="15.75" spans="1:13">
      <c r="A80">
        <v>-45</v>
      </c>
      <c r="B80" s="7">
        <v>45512</v>
      </c>
      <c r="C80" s="8">
        <v>30.85</v>
      </c>
      <c r="D80" s="8">
        <v>30.75</v>
      </c>
      <c r="E80" s="9">
        <f t="shared" si="4"/>
        <v>-0.00324149108589956</v>
      </c>
      <c r="H80" s="7">
        <v>45512</v>
      </c>
      <c r="I80" s="11">
        <v>77218.12</v>
      </c>
      <c r="J80" s="11">
        <v>77874.22</v>
      </c>
      <c r="K80" s="12">
        <f t="shared" si="5"/>
        <v>0.0084967103576208</v>
      </c>
      <c r="M80" s="13"/>
    </row>
    <row r="81" ht="15.75" spans="1:14">
      <c r="A81">
        <v>-44</v>
      </c>
      <c r="B81" s="7">
        <v>45513</v>
      </c>
      <c r="C81" s="8">
        <v>30.5</v>
      </c>
      <c r="D81" s="8">
        <v>30.55</v>
      </c>
      <c r="E81" s="9">
        <f t="shared" si="4"/>
        <v>0.00163934426229511</v>
      </c>
      <c r="H81" s="7">
        <v>45513</v>
      </c>
      <c r="I81" s="11">
        <v>78322.33</v>
      </c>
      <c r="J81" s="11">
        <v>78569.59</v>
      </c>
      <c r="K81" s="12">
        <f t="shared" si="5"/>
        <v>0.00315695408959354</v>
      </c>
      <c r="L81" s="14"/>
      <c r="M81" s="13"/>
      <c r="N81" s="14"/>
    </row>
    <row r="82" ht="15.75" spans="1:13">
      <c r="A82">
        <v>-43</v>
      </c>
      <c r="B82" s="7">
        <v>45516</v>
      </c>
      <c r="C82" s="8">
        <v>27.4</v>
      </c>
      <c r="D82" s="8">
        <v>26</v>
      </c>
      <c r="E82" s="9">
        <f t="shared" si="4"/>
        <v>-0.0510948905109489</v>
      </c>
      <c r="H82" s="7">
        <v>45516</v>
      </c>
      <c r="I82" s="11">
        <v>78867.3</v>
      </c>
      <c r="J82" s="11">
        <v>77980.29</v>
      </c>
      <c r="K82" s="12">
        <f t="shared" si="5"/>
        <v>-0.0112468665720775</v>
      </c>
      <c r="M82" s="13"/>
    </row>
    <row r="83" ht="15.75" spans="1:14">
      <c r="A83">
        <v>-42</v>
      </c>
      <c r="B83" s="7">
        <v>45517</v>
      </c>
      <c r="C83" s="8">
        <v>26</v>
      </c>
      <c r="D83" s="8">
        <v>25.31</v>
      </c>
      <c r="E83" s="9">
        <f t="shared" si="4"/>
        <v>-0.0265384615384616</v>
      </c>
      <c r="H83" s="7">
        <v>45517</v>
      </c>
      <c r="I83" s="11">
        <v>77966.72</v>
      </c>
      <c r="J83" s="11">
        <v>77877.42</v>
      </c>
      <c r="K83" s="12">
        <f t="shared" si="5"/>
        <v>-0.00114536048201082</v>
      </c>
      <c r="M83" s="13"/>
      <c r="N83" s="14"/>
    </row>
    <row r="84" ht="15.75" spans="1:13">
      <c r="A84">
        <v>-41</v>
      </c>
      <c r="B84" s="7">
        <v>45519</v>
      </c>
      <c r="C84" s="8">
        <v>25.3</v>
      </c>
      <c r="D84" s="8">
        <v>25.55</v>
      </c>
      <c r="E84" s="9">
        <f t="shared" si="4"/>
        <v>0.00988142292490119</v>
      </c>
      <c r="H84" s="7">
        <v>45519</v>
      </c>
      <c r="I84" s="11">
        <v>77989.36</v>
      </c>
      <c r="J84" s="11">
        <v>78105.98</v>
      </c>
      <c r="K84" s="12">
        <f t="shared" si="5"/>
        <v>0.00149533218377475</v>
      </c>
      <c r="M84" s="13"/>
    </row>
    <row r="85" ht="15.75" spans="1:13">
      <c r="A85">
        <v>-40</v>
      </c>
      <c r="B85" s="7">
        <v>45520</v>
      </c>
      <c r="C85" s="8">
        <v>25.6</v>
      </c>
      <c r="D85" s="8">
        <v>25.85</v>
      </c>
      <c r="E85" s="9">
        <f t="shared" si="4"/>
        <v>0.009765625</v>
      </c>
      <c r="H85" s="7">
        <v>45520</v>
      </c>
      <c r="I85" s="11">
        <v>78197.15</v>
      </c>
      <c r="J85" s="11">
        <v>78045.31</v>
      </c>
      <c r="K85" s="12">
        <f t="shared" si="5"/>
        <v>-0.00194175874696196</v>
      </c>
      <c r="M85" s="13"/>
    </row>
    <row r="86" ht="15.75" spans="1:13">
      <c r="A86">
        <v>-39</v>
      </c>
      <c r="B86" s="7">
        <v>45523</v>
      </c>
      <c r="C86" s="8">
        <v>26</v>
      </c>
      <c r="D86" s="8">
        <v>25.6</v>
      </c>
      <c r="E86" s="9">
        <f t="shared" si="4"/>
        <v>-0.0153846153846153</v>
      </c>
      <c r="H86" s="7">
        <v>45523</v>
      </c>
      <c r="I86" s="11">
        <v>78272.12</v>
      </c>
      <c r="J86" s="11">
        <v>77830.34</v>
      </c>
      <c r="K86" s="12">
        <f t="shared" si="5"/>
        <v>-0.00564415528798759</v>
      </c>
      <c r="M86" s="13"/>
    </row>
    <row r="87" ht="15.75" spans="1:13">
      <c r="A87">
        <v>-38</v>
      </c>
      <c r="B87" s="7">
        <v>45524</v>
      </c>
      <c r="C87" s="8">
        <v>25.31</v>
      </c>
      <c r="D87" s="8">
        <v>25.77</v>
      </c>
      <c r="E87" s="9">
        <f t="shared" si="4"/>
        <v>0.0181746345318056</v>
      </c>
      <c r="H87" s="7">
        <v>45524</v>
      </c>
      <c r="I87" s="11">
        <v>77857.79</v>
      </c>
      <c r="J87" s="11">
        <v>77745.52</v>
      </c>
      <c r="K87" s="12">
        <f t="shared" si="5"/>
        <v>-0.00144198801430132</v>
      </c>
      <c r="M87" s="13"/>
    </row>
    <row r="88" ht="15.75" spans="1:13">
      <c r="A88">
        <v>-37</v>
      </c>
      <c r="B88" s="7">
        <v>45525</v>
      </c>
      <c r="C88" s="8">
        <v>25.36</v>
      </c>
      <c r="D88" s="8">
        <v>25.72</v>
      </c>
      <c r="E88" s="9">
        <f t="shared" si="4"/>
        <v>0.0141955835962145</v>
      </c>
      <c r="H88" s="7">
        <v>45525</v>
      </c>
      <c r="I88" s="11">
        <v>77993.2</v>
      </c>
      <c r="J88" s="11">
        <v>78260.86</v>
      </c>
      <c r="K88" s="12">
        <f t="shared" si="5"/>
        <v>0.00343183764738469</v>
      </c>
      <c r="M88" s="13"/>
    </row>
    <row r="89" ht="15.75" spans="1:13">
      <c r="A89">
        <v>-36</v>
      </c>
      <c r="B89" s="7">
        <v>45526</v>
      </c>
      <c r="C89" s="8">
        <v>25.97</v>
      </c>
      <c r="D89" s="8">
        <v>26.04</v>
      </c>
      <c r="E89" s="9">
        <f t="shared" si="4"/>
        <v>0.00269541778975742</v>
      </c>
      <c r="H89" s="7">
        <v>45526</v>
      </c>
      <c r="I89" s="11">
        <v>78442.25</v>
      </c>
      <c r="J89" s="11">
        <v>78793.41</v>
      </c>
      <c r="K89" s="12">
        <f t="shared" si="5"/>
        <v>0.00447666914194842</v>
      </c>
      <c r="M89" s="13"/>
    </row>
    <row r="90" ht="15.75" spans="1:13">
      <c r="A90">
        <v>-35</v>
      </c>
      <c r="B90" s="7">
        <v>45527</v>
      </c>
      <c r="C90" s="8">
        <v>26.12</v>
      </c>
      <c r="D90" s="8">
        <v>26.1</v>
      </c>
      <c r="E90" s="9">
        <f t="shared" si="4"/>
        <v>-0.000765696784073491</v>
      </c>
      <c r="H90" s="7">
        <v>45527</v>
      </c>
      <c r="I90" s="11">
        <v>78902.33</v>
      </c>
      <c r="J90" s="11">
        <v>78801.43</v>
      </c>
      <c r="K90" s="12">
        <f t="shared" si="5"/>
        <v>-0.00127879620284989</v>
      </c>
      <c r="L90" s="14"/>
      <c r="M90" s="13"/>
    </row>
    <row r="91" ht="15.75" spans="1:13">
      <c r="A91">
        <v>-34</v>
      </c>
      <c r="B91" s="7">
        <v>45530</v>
      </c>
      <c r="C91" s="8">
        <v>26.13</v>
      </c>
      <c r="D91" s="8">
        <v>26.15</v>
      </c>
      <c r="E91" s="9">
        <f t="shared" si="4"/>
        <v>0.000765403750478361</v>
      </c>
      <c r="H91" s="7">
        <v>45530</v>
      </c>
      <c r="I91" s="11">
        <v>78907.54</v>
      </c>
      <c r="J91" s="11">
        <v>78571.06</v>
      </c>
      <c r="K91" s="12">
        <f t="shared" si="5"/>
        <v>-0.00426423127625061</v>
      </c>
      <c r="M91" s="13"/>
    </row>
    <row r="92" ht="15.75" spans="1:13">
      <c r="A92">
        <v>-33</v>
      </c>
      <c r="B92" s="7">
        <v>45531</v>
      </c>
      <c r="C92" s="8">
        <v>26.2</v>
      </c>
      <c r="D92" s="8">
        <v>26.06</v>
      </c>
      <c r="E92" s="9">
        <f t="shared" si="4"/>
        <v>-0.0053435114503817</v>
      </c>
      <c r="H92" s="7">
        <v>45531</v>
      </c>
      <c r="I92" s="11">
        <v>78737.23</v>
      </c>
      <c r="J92" s="11">
        <v>78084.24</v>
      </c>
      <c r="K92" s="12">
        <f t="shared" si="5"/>
        <v>-0.00829328133590667</v>
      </c>
      <c r="L92" s="14"/>
      <c r="M92" s="13"/>
    </row>
    <row r="93" ht="15.75" spans="1:13">
      <c r="A93">
        <v>-32</v>
      </c>
      <c r="B93" s="7">
        <v>45532</v>
      </c>
      <c r="C93" s="8">
        <v>26</v>
      </c>
      <c r="D93" s="8">
        <v>25.87</v>
      </c>
      <c r="E93" s="9">
        <f t="shared" si="4"/>
        <v>-0.00499999999999996</v>
      </c>
      <c r="H93" s="7">
        <v>45532</v>
      </c>
      <c r="I93" s="11">
        <v>78253.05</v>
      </c>
      <c r="J93" s="11">
        <v>77992.79</v>
      </c>
      <c r="K93" s="12">
        <f t="shared" si="5"/>
        <v>-0.00332587675496366</v>
      </c>
      <c r="L93" s="14"/>
      <c r="M93" s="13"/>
    </row>
    <row r="94" ht="15.75" spans="1:13">
      <c r="A94">
        <v>-31</v>
      </c>
      <c r="B94" s="7">
        <v>45533</v>
      </c>
      <c r="C94" s="8">
        <v>25.74</v>
      </c>
      <c r="D94" s="8">
        <v>26.1</v>
      </c>
      <c r="E94" s="9">
        <f t="shared" si="4"/>
        <v>0.0139860139860141</v>
      </c>
      <c r="H94" s="7">
        <v>45533</v>
      </c>
      <c r="I94" s="11">
        <v>78019.51</v>
      </c>
      <c r="J94" s="11">
        <v>78349.66</v>
      </c>
      <c r="K94" s="12">
        <f t="shared" si="5"/>
        <v>0.00423163385671108</v>
      </c>
      <c r="M94" s="13"/>
    </row>
    <row r="95" ht="15.75" spans="1:13">
      <c r="A95">
        <v>-30</v>
      </c>
      <c r="B95" s="7">
        <v>45534</v>
      </c>
      <c r="C95" s="8">
        <v>26.25</v>
      </c>
      <c r="D95" s="8">
        <v>26.11</v>
      </c>
      <c r="E95" s="9">
        <f t="shared" si="4"/>
        <v>-0.00533333333333335</v>
      </c>
      <c r="H95" s="7">
        <v>45534</v>
      </c>
      <c r="I95" s="11">
        <v>78552.01</v>
      </c>
      <c r="J95" s="11">
        <v>78488.22</v>
      </c>
      <c r="K95" s="12">
        <f t="shared" si="5"/>
        <v>-0.000812073427529017</v>
      </c>
      <c r="M95" s="13"/>
    </row>
    <row r="96" ht="15.75" spans="1:13">
      <c r="A96">
        <v>-29</v>
      </c>
      <c r="B96" s="7">
        <v>45537</v>
      </c>
      <c r="C96" s="8">
        <v>26.05</v>
      </c>
      <c r="D96" s="8">
        <v>26.05</v>
      </c>
      <c r="E96" s="9">
        <f t="shared" si="4"/>
        <v>0</v>
      </c>
      <c r="H96" s="7">
        <v>45537</v>
      </c>
      <c r="I96" s="11">
        <v>78715.16</v>
      </c>
      <c r="J96" s="11">
        <v>78283.3</v>
      </c>
      <c r="K96" s="12">
        <f t="shared" si="5"/>
        <v>-0.00548636374492538</v>
      </c>
      <c r="M96" s="13"/>
    </row>
    <row r="97" ht="15.75" spans="1:13">
      <c r="A97">
        <v>-28</v>
      </c>
      <c r="B97" s="7">
        <v>45538</v>
      </c>
      <c r="C97" s="8">
        <v>26.22</v>
      </c>
      <c r="D97" s="8">
        <v>26.07</v>
      </c>
      <c r="E97" s="9">
        <f t="shared" si="4"/>
        <v>-0.00572082379862695</v>
      </c>
      <c r="H97" s="7">
        <v>45538</v>
      </c>
      <c r="I97" s="11">
        <v>78566.04</v>
      </c>
      <c r="J97" s="11">
        <v>78356.32</v>
      </c>
      <c r="K97" s="12">
        <f t="shared" si="5"/>
        <v>-0.00266934670501385</v>
      </c>
      <c r="M97" s="13"/>
    </row>
    <row r="98" ht="15.75" spans="1:13">
      <c r="A98">
        <v>-27</v>
      </c>
      <c r="B98" s="7">
        <v>45539</v>
      </c>
      <c r="C98" s="8">
        <v>26.3</v>
      </c>
      <c r="D98" s="8">
        <v>25.91</v>
      </c>
      <c r="E98" s="9">
        <f t="shared" si="4"/>
        <v>-0.0148288973384031</v>
      </c>
      <c r="H98" s="7">
        <v>45539</v>
      </c>
      <c r="I98" s="11">
        <v>78488.88</v>
      </c>
      <c r="J98" s="11">
        <v>78848.01</v>
      </c>
      <c r="K98" s="12">
        <f t="shared" si="5"/>
        <v>0.00457555261331274</v>
      </c>
      <c r="M98" s="13"/>
    </row>
    <row r="99" ht="15.75" spans="1:13">
      <c r="A99">
        <v>-26</v>
      </c>
      <c r="B99" s="7">
        <v>45540</v>
      </c>
      <c r="C99" s="8">
        <v>26</v>
      </c>
      <c r="D99" s="8">
        <v>25.61</v>
      </c>
      <c r="E99" s="9">
        <f t="shared" si="4"/>
        <v>-0.015</v>
      </c>
      <c r="H99" s="7">
        <v>45540</v>
      </c>
      <c r="I99" s="11">
        <v>79027.52</v>
      </c>
      <c r="J99" s="11">
        <v>78863.34</v>
      </c>
      <c r="K99" s="12">
        <f t="shared" si="5"/>
        <v>-0.00207750414032995</v>
      </c>
      <c r="M99" s="13"/>
    </row>
    <row r="100" ht="15.75" spans="1:14">
      <c r="A100">
        <v>-25</v>
      </c>
      <c r="B100" s="7">
        <v>45541</v>
      </c>
      <c r="C100" s="8">
        <v>25.7</v>
      </c>
      <c r="D100" s="8">
        <v>25.9</v>
      </c>
      <c r="E100" s="9">
        <f t="shared" si="4"/>
        <v>0.00778210116731515</v>
      </c>
      <c r="H100" s="7">
        <v>45541</v>
      </c>
      <c r="I100" s="11">
        <v>79009.84</v>
      </c>
      <c r="J100" s="11">
        <v>78897.73</v>
      </c>
      <c r="K100" s="12">
        <f t="shared" si="5"/>
        <v>-0.0014189371855455</v>
      </c>
      <c r="M100" s="13"/>
      <c r="N100" s="14"/>
    </row>
    <row r="101" ht="15.75" spans="1:13">
      <c r="A101">
        <v>-24</v>
      </c>
      <c r="B101" s="7">
        <v>45544</v>
      </c>
      <c r="C101" s="8">
        <v>25.77</v>
      </c>
      <c r="D101" s="8">
        <v>25.7</v>
      </c>
      <c r="E101" s="9">
        <f t="shared" si="4"/>
        <v>-0.00271633682576641</v>
      </c>
      <c r="H101" s="7">
        <v>45544</v>
      </c>
      <c r="I101" s="11">
        <v>79117.78</v>
      </c>
      <c r="J101" s="11">
        <v>78615</v>
      </c>
      <c r="K101" s="12">
        <f t="shared" si="5"/>
        <v>-0.00635482947069545</v>
      </c>
      <c r="M101" s="13"/>
    </row>
    <row r="102" ht="15.75" spans="1:14">
      <c r="A102">
        <v>-23</v>
      </c>
      <c r="B102" s="7">
        <v>45545</v>
      </c>
      <c r="C102" s="8">
        <v>25.35</v>
      </c>
      <c r="D102" s="8">
        <v>25.7</v>
      </c>
      <c r="E102" s="9">
        <f t="shared" si="4"/>
        <v>0.0138067061143983</v>
      </c>
      <c r="H102" s="7">
        <v>45545</v>
      </c>
      <c r="I102" s="11">
        <v>78776.77</v>
      </c>
      <c r="J102" s="11">
        <v>79286.74</v>
      </c>
      <c r="K102" s="12">
        <f t="shared" si="5"/>
        <v>0.00647360890780367</v>
      </c>
      <c r="M102" s="13"/>
      <c r="N102" s="14"/>
    </row>
    <row r="103" ht="15.75" spans="1:14">
      <c r="A103">
        <v>-22</v>
      </c>
      <c r="B103" s="7">
        <v>45546</v>
      </c>
      <c r="C103" s="8">
        <v>25.71</v>
      </c>
      <c r="D103" s="8">
        <v>25.95</v>
      </c>
      <c r="E103" s="9">
        <f t="shared" si="4"/>
        <v>0.0093348891481913</v>
      </c>
      <c r="H103" s="7">
        <v>45546</v>
      </c>
      <c r="I103" s="11">
        <v>79428.49</v>
      </c>
      <c r="J103" s="11">
        <v>78651.8</v>
      </c>
      <c r="K103" s="12">
        <f t="shared" si="5"/>
        <v>-0.00977848124772361</v>
      </c>
      <c r="M103" s="13"/>
      <c r="N103" s="14"/>
    </row>
    <row r="104" ht="15.75" spans="1:13">
      <c r="A104">
        <v>-21</v>
      </c>
      <c r="B104" s="7">
        <v>45547</v>
      </c>
      <c r="C104" s="8">
        <v>26.09</v>
      </c>
      <c r="D104" s="8">
        <v>25.72</v>
      </c>
      <c r="E104" s="9">
        <f t="shared" si="4"/>
        <v>-0.0141816788041396</v>
      </c>
      <c r="H104" s="7">
        <v>45547</v>
      </c>
      <c r="I104" s="11">
        <v>78843.06</v>
      </c>
      <c r="J104" s="11">
        <v>79017.62</v>
      </c>
      <c r="K104" s="12">
        <f t="shared" si="5"/>
        <v>0.00221401858324623</v>
      </c>
      <c r="M104" s="13"/>
    </row>
    <row r="105" ht="15.75" spans="1:13">
      <c r="A105">
        <v>-20</v>
      </c>
      <c r="B105" s="7">
        <v>45548</v>
      </c>
      <c r="C105" s="8">
        <v>26.15</v>
      </c>
      <c r="D105" s="8">
        <v>25.72</v>
      </c>
      <c r="E105" s="9">
        <f t="shared" si="4"/>
        <v>-0.0164435946462715</v>
      </c>
      <c r="H105" s="7">
        <v>45548</v>
      </c>
      <c r="I105" s="11">
        <v>79912.34</v>
      </c>
      <c r="J105" s="11">
        <v>79333.06</v>
      </c>
      <c r="K105" s="12">
        <f t="shared" si="5"/>
        <v>-0.00724894302932437</v>
      </c>
      <c r="M105" s="13"/>
    </row>
    <row r="106" ht="15.75" spans="1:13">
      <c r="A106">
        <v>-19</v>
      </c>
      <c r="B106" s="7">
        <v>45551</v>
      </c>
      <c r="C106" s="8">
        <v>26.11</v>
      </c>
      <c r="D106" s="8">
        <v>26</v>
      </c>
      <c r="E106" s="9">
        <f t="shared" si="4"/>
        <v>-0.00421294523171197</v>
      </c>
      <c r="H106" s="7">
        <v>45551</v>
      </c>
      <c r="I106" s="11">
        <v>79682.1</v>
      </c>
      <c r="J106" s="11">
        <v>79491.14</v>
      </c>
      <c r="K106" s="12">
        <f t="shared" si="5"/>
        <v>-0.00239652318400251</v>
      </c>
      <c r="M106" s="13"/>
    </row>
    <row r="107" ht="15.75" spans="1:13">
      <c r="A107">
        <v>-18</v>
      </c>
      <c r="B107" s="7">
        <v>45553</v>
      </c>
      <c r="C107" s="8">
        <v>26</v>
      </c>
      <c r="D107" s="8">
        <v>25.66</v>
      </c>
      <c r="E107" s="9">
        <f t="shared" si="4"/>
        <v>-0.0130769230769231</v>
      </c>
      <c r="H107" s="7">
        <v>45553</v>
      </c>
      <c r="I107" s="11">
        <v>79884.41</v>
      </c>
      <c r="J107" s="11">
        <v>80461.34</v>
      </c>
      <c r="K107" s="12">
        <f t="shared" si="5"/>
        <v>0.00722205997390471</v>
      </c>
      <c r="L107" s="14"/>
      <c r="M107" s="13"/>
    </row>
    <row r="108" ht="15.75" spans="1:13">
      <c r="A108">
        <v>-17</v>
      </c>
      <c r="B108" s="7">
        <v>45554</v>
      </c>
      <c r="C108" s="8">
        <v>25.67</v>
      </c>
      <c r="D108" s="8">
        <v>25.68</v>
      </c>
      <c r="E108" s="9">
        <f t="shared" si="4"/>
        <v>0.000389559797428828</v>
      </c>
      <c r="H108" s="7">
        <v>45554</v>
      </c>
      <c r="I108" s="11">
        <v>80802.77</v>
      </c>
      <c r="J108" s="11">
        <v>81459.29</v>
      </c>
      <c r="K108" s="12">
        <f t="shared" si="5"/>
        <v>0.00812496898311765</v>
      </c>
      <c r="M108" s="13"/>
    </row>
    <row r="109" ht="15.75" spans="1:13">
      <c r="A109">
        <v>-16</v>
      </c>
      <c r="B109" s="7">
        <v>45555</v>
      </c>
      <c r="C109" s="8">
        <v>25.6</v>
      </c>
      <c r="D109" s="8">
        <v>25.5</v>
      </c>
      <c r="E109" s="9">
        <f t="shared" si="4"/>
        <v>-0.00390625000000006</v>
      </c>
      <c r="H109" s="7">
        <v>45555</v>
      </c>
      <c r="I109" s="11">
        <v>81694.98</v>
      </c>
      <c r="J109" s="11">
        <v>82074.45</v>
      </c>
      <c r="K109" s="12">
        <f t="shared" si="5"/>
        <v>0.00464496104901429</v>
      </c>
      <c r="L109" s="14"/>
      <c r="M109" s="13"/>
    </row>
    <row r="110" ht="15.75" spans="1:13">
      <c r="A110">
        <v>-15</v>
      </c>
      <c r="B110" s="7">
        <v>45558</v>
      </c>
      <c r="C110" s="8">
        <v>25.42</v>
      </c>
      <c r="D110" s="8">
        <v>25</v>
      </c>
      <c r="E110" s="9">
        <f t="shared" si="4"/>
        <v>-0.0165224232887491</v>
      </c>
      <c r="H110" s="7">
        <v>45558</v>
      </c>
      <c r="I110" s="11">
        <v>82113.42</v>
      </c>
      <c r="J110" s="11">
        <v>81850.5</v>
      </c>
      <c r="K110" s="12">
        <f t="shared" si="5"/>
        <v>-0.00320191267152188</v>
      </c>
      <c r="M110" s="13"/>
    </row>
    <row r="111" ht="15.75" spans="1:13">
      <c r="A111">
        <v>-14</v>
      </c>
      <c r="B111" s="7">
        <v>45559</v>
      </c>
      <c r="C111" s="8">
        <v>25.43</v>
      </c>
      <c r="D111" s="8">
        <v>24.75</v>
      </c>
      <c r="E111" s="9">
        <f t="shared" si="4"/>
        <v>-0.0267400707825403</v>
      </c>
      <c r="H111" s="7">
        <v>45559</v>
      </c>
      <c r="I111" s="11">
        <v>81873.63</v>
      </c>
      <c r="J111" s="11">
        <v>81483.64</v>
      </c>
      <c r="K111" s="12">
        <f t="shared" si="5"/>
        <v>-0.00476331634495753</v>
      </c>
      <c r="L111" s="14"/>
      <c r="M111" s="13"/>
    </row>
    <row r="112" ht="15.75" spans="1:13">
      <c r="A112">
        <v>-13</v>
      </c>
      <c r="B112" s="7">
        <v>45560</v>
      </c>
      <c r="C112" s="8">
        <v>24.99</v>
      </c>
      <c r="D112" s="8">
        <v>24.64</v>
      </c>
      <c r="E112" s="9">
        <f t="shared" si="4"/>
        <v>-0.0140056022408963</v>
      </c>
      <c r="H112" s="7">
        <v>45560</v>
      </c>
      <c r="I112" s="11">
        <v>81643.5</v>
      </c>
      <c r="J112" s="11">
        <v>82247.92</v>
      </c>
      <c r="K112" s="12">
        <f t="shared" si="5"/>
        <v>0.00740316130494158</v>
      </c>
      <c r="L112" s="14"/>
      <c r="M112" s="13"/>
    </row>
    <row r="113" ht="15.75" spans="1:14">
      <c r="A113">
        <v>-12</v>
      </c>
      <c r="B113" s="7">
        <v>45561</v>
      </c>
      <c r="C113" s="8">
        <v>24.84</v>
      </c>
      <c r="D113" s="8">
        <v>24.61</v>
      </c>
      <c r="E113" s="9">
        <f t="shared" si="4"/>
        <v>-0.00925925925925928</v>
      </c>
      <c r="H113" s="7">
        <v>45561</v>
      </c>
      <c r="I113" s="11">
        <v>82752.07</v>
      </c>
      <c r="J113" s="11">
        <v>81657.97</v>
      </c>
      <c r="K113" s="12">
        <f t="shared" si="5"/>
        <v>-0.0132214215306035</v>
      </c>
      <c r="M113" s="13"/>
      <c r="N113" s="14"/>
    </row>
    <row r="114" ht="15.75" spans="1:13">
      <c r="A114">
        <v>-11</v>
      </c>
      <c r="B114" s="7">
        <v>45562</v>
      </c>
      <c r="C114" s="8">
        <v>24.9</v>
      </c>
      <c r="D114" s="8">
        <v>24.65</v>
      </c>
      <c r="E114" s="9">
        <f t="shared" si="4"/>
        <v>-0.0100401606425703</v>
      </c>
      <c r="H114" s="7">
        <v>45562</v>
      </c>
      <c r="I114" s="11">
        <v>81737.61</v>
      </c>
      <c r="J114" s="11">
        <v>81292.13</v>
      </c>
      <c r="K114" s="12">
        <f t="shared" si="5"/>
        <v>-0.00545012265467507</v>
      </c>
      <c r="M114" s="13"/>
    </row>
    <row r="115" ht="15.75" spans="1:13">
      <c r="A115">
        <v>-10</v>
      </c>
      <c r="B115" s="7">
        <v>45565</v>
      </c>
      <c r="C115" s="8">
        <v>24.01</v>
      </c>
      <c r="D115" s="8">
        <v>24.25</v>
      </c>
      <c r="E115" s="9">
        <f t="shared" si="4"/>
        <v>0.0099958350687213</v>
      </c>
      <c r="H115" s="7">
        <v>45565</v>
      </c>
      <c r="I115" s="11">
        <v>81271.08</v>
      </c>
      <c r="J115" s="11">
        <v>81114.2</v>
      </c>
      <c r="K115" s="12">
        <f t="shared" si="5"/>
        <v>-0.00193032995254898</v>
      </c>
      <c r="L115" s="14"/>
      <c r="M115" s="13"/>
    </row>
    <row r="116" ht="15.75" spans="1:13">
      <c r="A116">
        <v>-9</v>
      </c>
      <c r="B116" s="7">
        <v>45566</v>
      </c>
      <c r="C116" s="8">
        <v>24.31</v>
      </c>
      <c r="D116" s="8">
        <v>24.5</v>
      </c>
      <c r="E116" s="9">
        <f t="shared" si="4"/>
        <v>0.00781571369806669</v>
      </c>
      <c r="H116" s="7">
        <v>45566</v>
      </c>
      <c r="I116" s="11">
        <v>81199.43</v>
      </c>
      <c r="J116" s="11">
        <v>81804.59</v>
      </c>
      <c r="K116" s="12">
        <f t="shared" si="5"/>
        <v>0.00745276167579013</v>
      </c>
      <c r="M116" s="13"/>
    </row>
    <row r="117" ht="15.75" spans="1:13">
      <c r="A117">
        <v>-8</v>
      </c>
      <c r="B117" s="7">
        <v>45567</v>
      </c>
      <c r="C117" s="8">
        <v>24.89</v>
      </c>
      <c r="D117" s="8">
        <v>24.88</v>
      </c>
      <c r="E117" s="9">
        <f t="shared" si="4"/>
        <v>-0.000401767778224249</v>
      </c>
      <c r="H117" s="7">
        <v>45567</v>
      </c>
      <c r="I117" s="11">
        <v>81706.43</v>
      </c>
      <c r="J117" s="11">
        <v>81967.01</v>
      </c>
      <c r="K117" s="12">
        <f t="shared" si="5"/>
        <v>0.00318922268418779</v>
      </c>
      <c r="M117" s="13"/>
    </row>
    <row r="118" ht="15.75" spans="1:13">
      <c r="A118">
        <v>-7</v>
      </c>
      <c r="B118" s="7">
        <v>45568</v>
      </c>
      <c r="C118" s="8">
        <v>24.8</v>
      </c>
      <c r="D118" s="8">
        <v>24.46</v>
      </c>
      <c r="E118" s="9">
        <f t="shared" si="4"/>
        <v>-0.0137096774193548</v>
      </c>
      <c r="H118" s="7">
        <v>45568</v>
      </c>
      <c r="I118" s="11">
        <v>82076.34</v>
      </c>
      <c r="J118" s="11">
        <v>82721.77</v>
      </c>
      <c r="K118" s="12">
        <f t="shared" si="5"/>
        <v>0.00786377657678215</v>
      </c>
      <c r="M118" s="13"/>
    </row>
    <row r="119" ht="15.75" spans="1:13">
      <c r="A119">
        <v>-6</v>
      </c>
      <c r="B119" s="7">
        <v>45569</v>
      </c>
      <c r="C119" s="8">
        <v>24.83</v>
      </c>
      <c r="D119" s="8">
        <v>24.59</v>
      </c>
      <c r="E119" s="9">
        <f t="shared" si="4"/>
        <v>-0.00966572694321379</v>
      </c>
      <c r="H119" s="7">
        <v>45569</v>
      </c>
      <c r="I119" s="11">
        <v>82804.3</v>
      </c>
      <c r="J119" s="11">
        <v>83531.96</v>
      </c>
      <c r="K119" s="12">
        <f t="shared" si="5"/>
        <v>0.0087877078847355</v>
      </c>
      <c r="L119" s="14"/>
      <c r="M119" s="13"/>
    </row>
    <row r="120" ht="15.75" spans="1:13">
      <c r="A120">
        <v>-5</v>
      </c>
      <c r="B120" s="7">
        <v>45572</v>
      </c>
      <c r="C120" s="8">
        <v>24.89</v>
      </c>
      <c r="D120" s="8">
        <v>24.35</v>
      </c>
      <c r="E120" s="9">
        <f t="shared" si="4"/>
        <v>-0.021695460024106</v>
      </c>
      <c r="H120" s="7">
        <v>45572</v>
      </c>
      <c r="I120" s="11">
        <v>83651.99</v>
      </c>
      <c r="J120" s="11">
        <v>84910.3</v>
      </c>
      <c r="K120" s="12">
        <f t="shared" si="5"/>
        <v>0.0150422004306173</v>
      </c>
      <c r="M120" s="13"/>
    </row>
    <row r="121" ht="15.75" spans="1:13">
      <c r="A121">
        <v>-4</v>
      </c>
      <c r="B121" s="7">
        <v>45573</v>
      </c>
      <c r="C121" s="8">
        <v>24.27</v>
      </c>
      <c r="D121" s="8">
        <v>25.05</v>
      </c>
      <c r="E121" s="9">
        <f t="shared" si="4"/>
        <v>0.0321384425216317</v>
      </c>
      <c r="H121" s="7">
        <v>45573</v>
      </c>
      <c r="I121" s="11">
        <v>84905.56</v>
      </c>
      <c r="J121" s="11">
        <v>85663.98</v>
      </c>
      <c r="K121" s="12">
        <f t="shared" si="5"/>
        <v>0.00893251278243731</v>
      </c>
      <c r="M121" s="13"/>
    </row>
    <row r="122" ht="15.75" spans="1:13">
      <c r="A122">
        <v>-3</v>
      </c>
      <c r="B122" s="7">
        <v>45574</v>
      </c>
      <c r="C122" s="8">
        <v>24.9</v>
      </c>
      <c r="D122" s="8">
        <v>25.42</v>
      </c>
      <c r="E122" s="9">
        <f t="shared" si="4"/>
        <v>0.0208835341365463</v>
      </c>
      <c r="H122" s="7">
        <v>45574</v>
      </c>
      <c r="I122" s="11">
        <v>85823.81</v>
      </c>
      <c r="J122" s="11">
        <v>85669.28</v>
      </c>
      <c r="K122" s="12">
        <f t="shared" si="5"/>
        <v>-0.00180054928812877</v>
      </c>
      <c r="L122" s="14"/>
      <c r="M122" s="13"/>
    </row>
    <row r="123" ht="15.75" spans="1:13">
      <c r="A123">
        <v>-2</v>
      </c>
      <c r="B123" s="7">
        <v>45575</v>
      </c>
      <c r="C123" s="8">
        <v>25.49</v>
      </c>
      <c r="D123" s="8">
        <v>25.55</v>
      </c>
      <c r="E123" s="9">
        <f t="shared" si="4"/>
        <v>0.0023538642604944</v>
      </c>
      <c r="H123" s="7">
        <v>45575</v>
      </c>
      <c r="I123" s="11">
        <v>85743.41</v>
      </c>
      <c r="J123" s="11">
        <v>85453.22</v>
      </c>
      <c r="K123" s="12">
        <f t="shared" si="5"/>
        <v>-0.00338440003727403</v>
      </c>
      <c r="L123" s="14"/>
      <c r="M123" s="13"/>
    </row>
    <row r="124" ht="15.75" spans="1:13">
      <c r="A124">
        <v>-1</v>
      </c>
      <c r="B124" s="7">
        <v>45576</v>
      </c>
      <c r="C124" s="8">
        <v>25.78</v>
      </c>
      <c r="D124" s="8">
        <v>25.32</v>
      </c>
      <c r="E124" s="16">
        <f t="shared" si="4"/>
        <v>-0.0178432893716059</v>
      </c>
      <c r="H124" s="7">
        <v>45576</v>
      </c>
      <c r="I124" s="11">
        <v>85432.84</v>
      </c>
      <c r="J124" s="11">
        <v>85483.4</v>
      </c>
      <c r="K124" s="12">
        <f t="shared" si="5"/>
        <v>0.00059180989418118</v>
      </c>
      <c r="L124" s="14"/>
      <c r="M124" s="13"/>
    </row>
    <row r="125" ht="15.75" spans="1:14">
      <c r="A125" s="17">
        <v>0</v>
      </c>
      <c r="B125" s="18">
        <v>45579</v>
      </c>
      <c r="C125" s="19">
        <v>25.15</v>
      </c>
      <c r="D125" s="19">
        <v>25.9</v>
      </c>
      <c r="E125" s="20">
        <f t="shared" si="4"/>
        <v>0.0298210735586481</v>
      </c>
      <c r="F125" s="4"/>
      <c r="G125" s="4"/>
      <c r="H125" s="18">
        <v>45579</v>
      </c>
      <c r="I125" s="21">
        <v>85596.91</v>
      </c>
      <c r="J125" s="21">
        <v>85261.39</v>
      </c>
      <c r="K125" s="22">
        <f t="shared" si="5"/>
        <v>-0.00391976766451037</v>
      </c>
      <c r="L125" s="14"/>
      <c r="M125" s="23"/>
      <c r="N125" s="6"/>
    </row>
    <row r="126" ht="15.75" spans="1:13">
      <c r="A126">
        <v>1</v>
      </c>
      <c r="B126" s="7">
        <v>45580</v>
      </c>
      <c r="C126" s="8">
        <v>26.04</v>
      </c>
      <c r="D126" s="8">
        <v>26.29</v>
      </c>
      <c r="E126" s="9">
        <f t="shared" si="4"/>
        <v>0.00960061443932412</v>
      </c>
      <c r="H126" s="7">
        <v>45580</v>
      </c>
      <c r="I126" s="11">
        <v>85264.93</v>
      </c>
      <c r="J126" s="11">
        <v>85840.34</v>
      </c>
      <c r="K126" s="12">
        <f t="shared" si="5"/>
        <v>0.00674849554207109</v>
      </c>
      <c r="M126" s="13"/>
    </row>
    <row r="127" ht="15.75" spans="1:13">
      <c r="A127">
        <v>2</v>
      </c>
      <c r="B127" s="7">
        <v>45581</v>
      </c>
      <c r="C127" s="8">
        <v>26.3</v>
      </c>
      <c r="D127" s="8">
        <v>27.15</v>
      </c>
      <c r="E127" s="9">
        <f t="shared" si="4"/>
        <v>0.0323193916349809</v>
      </c>
      <c r="H127" s="7">
        <v>45581</v>
      </c>
      <c r="I127" s="11">
        <v>86060.69</v>
      </c>
      <c r="J127" s="11">
        <v>86205.66</v>
      </c>
      <c r="K127" s="12">
        <f t="shared" si="5"/>
        <v>0.00168450892039096</v>
      </c>
      <c r="L127" s="14"/>
      <c r="M127" s="13"/>
    </row>
    <row r="128" ht="15.75" spans="1:13">
      <c r="A128">
        <v>3</v>
      </c>
      <c r="B128" s="7">
        <v>45582</v>
      </c>
      <c r="C128" s="8">
        <v>27.39</v>
      </c>
      <c r="D128" s="8">
        <v>26.51</v>
      </c>
      <c r="E128" s="9">
        <f t="shared" si="4"/>
        <v>-0.0321285140562249</v>
      </c>
      <c r="H128" s="7">
        <v>45582</v>
      </c>
      <c r="I128" s="11">
        <v>86439.57</v>
      </c>
      <c r="J128" s="11">
        <v>85585.43</v>
      </c>
      <c r="K128" s="12">
        <f t="shared" si="5"/>
        <v>-0.00988135410668996</v>
      </c>
      <c r="M128" s="13"/>
    </row>
    <row r="129" ht="15.75" spans="1:13">
      <c r="A129">
        <v>4</v>
      </c>
      <c r="B129" s="7">
        <v>45583</v>
      </c>
      <c r="C129" s="8">
        <v>26.8</v>
      </c>
      <c r="D129" s="8">
        <v>27.25</v>
      </c>
      <c r="E129" s="9">
        <f t="shared" si="4"/>
        <v>0.0167910447761194</v>
      </c>
      <c r="H129" s="7">
        <v>45583</v>
      </c>
      <c r="I129" s="11">
        <v>85638.58</v>
      </c>
      <c r="J129" s="11">
        <v>85250.09</v>
      </c>
      <c r="K129" s="12">
        <f t="shared" si="5"/>
        <v>-0.00453639002421578</v>
      </c>
      <c r="M129" s="13"/>
    </row>
    <row r="130" ht="15.75" spans="1:13">
      <c r="A130">
        <v>5</v>
      </c>
      <c r="B130" s="7">
        <v>45586</v>
      </c>
      <c r="C130" s="8">
        <v>27.25</v>
      </c>
      <c r="D130" s="8">
        <v>27.6</v>
      </c>
      <c r="E130" s="9">
        <f t="shared" si="4"/>
        <v>0.0128440366972478</v>
      </c>
      <c r="H130" s="7">
        <v>45586</v>
      </c>
      <c r="I130" s="11">
        <v>85353.34</v>
      </c>
      <c r="J130" s="11">
        <v>86057.52</v>
      </c>
      <c r="K130" s="12">
        <f t="shared" si="5"/>
        <v>0.00825017509566711</v>
      </c>
      <c r="M130" s="13"/>
    </row>
    <row r="131" ht="15.75" spans="1:13">
      <c r="A131">
        <v>6</v>
      </c>
      <c r="B131" s="7">
        <v>45587</v>
      </c>
      <c r="C131" s="8">
        <v>27.6</v>
      </c>
      <c r="D131" s="8">
        <v>27.95</v>
      </c>
      <c r="E131" s="9">
        <f t="shared" si="4"/>
        <v>0.0126811594202898</v>
      </c>
      <c r="H131" s="7">
        <v>45587</v>
      </c>
      <c r="I131" s="11">
        <v>86294.7</v>
      </c>
      <c r="J131" s="11">
        <v>86466.58</v>
      </c>
      <c r="K131" s="12">
        <f t="shared" si="5"/>
        <v>0.00199177933291389</v>
      </c>
      <c r="M131" s="13"/>
    </row>
    <row r="132" ht="15.75" spans="1:13">
      <c r="A132">
        <v>7</v>
      </c>
      <c r="B132" s="7">
        <v>45588</v>
      </c>
      <c r="C132" s="8">
        <v>28</v>
      </c>
      <c r="D132" s="8">
        <v>27.72</v>
      </c>
      <c r="E132" s="9">
        <f t="shared" si="4"/>
        <v>-0.01</v>
      </c>
      <c r="H132" s="7">
        <v>45588</v>
      </c>
      <c r="I132" s="11">
        <v>86667.99</v>
      </c>
      <c r="J132" s="11">
        <v>87194.54</v>
      </c>
      <c r="K132" s="12">
        <f t="shared" si="5"/>
        <v>0.00607548415510719</v>
      </c>
      <c r="M132" s="13"/>
    </row>
    <row r="133" ht="15.75" spans="1:13">
      <c r="A133">
        <v>8</v>
      </c>
      <c r="B133" s="7">
        <v>45589</v>
      </c>
      <c r="C133" s="8">
        <v>25.9</v>
      </c>
      <c r="D133" s="8">
        <v>25.3</v>
      </c>
      <c r="E133" s="9">
        <f t="shared" ref="E133:E135" si="6">(D133-C133)/C133</f>
        <v>-0.0231660231660231</v>
      </c>
      <c r="H133" s="7">
        <v>45589</v>
      </c>
      <c r="I133" s="11">
        <v>87553.63</v>
      </c>
      <c r="J133" s="11">
        <v>88945.99</v>
      </c>
      <c r="K133" s="12">
        <f t="shared" si="5"/>
        <v>0.0159029385760476</v>
      </c>
      <c r="M133" s="13"/>
    </row>
    <row r="134" ht="15.75" spans="1:13">
      <c r="A134">
        <v>9</v>
      </c>
      <c r="B134" s="7">
        <v>45590</v>
      </c>
      <c r="C134" s="8">
        <v>25.4</v>
      </c>
      <c r="D134" s="8">
        <v>25</v>
      </c>
      <c r="E134" s="9">
        <f t="shared" si="6"/>
        <v>-0.0157480314960629</v>
      </c>
      <c r="H134" s="7">
        <v>45590</v>
      </c>
      <c r="I134" s="11">
        <v>89373.82</v>
      </c>
      <c r="J134" s="11">
        <v>89993.97</v>
      </c>
      <c r="K134" s="12">
        <f t="shared" ref="K134:K135" si="7">(J134-I134)/I134</f>
        <v>0.00693883287074441</v>
      </c>
      <c r="M134" s="13"/>
    </row>
    <row r="135" ht="15.75" spans="1:13">
      <c r="A135">
        <v>10</v>
      </c>
      <c r="B135" s="7">
        <v>45593</v>
      </c>
      <c r="C135" s="8">
        <v>25.16</v>
      </c>
      <c r="D135" s="8">
        <v>25.12</v>
      </c>
      <c r="E135" s="9">
        <f t="shared" si="6"/>
        <v>-0.00158982511923685</v>
      </c>
      <c r="H135" s="7">
        <v>45593</v>
      </c>
      <c r="I135" s="11">
        <v>90633.65</v>
      </c>
      <c r="J135" s="11">
        <v>90195.52</v>
      </c>
      <c r="K135" s="12">
        <f t="shared" si="7"/>
        <v>-0.00483407652676451</v>
      </c>
      <c r="M135" s="13"/>
    </row>
    <row r="136" spans="3:10">
      <c r="C136" s="14"/>
      <c r="D136" s="14"/>
      <c r="E136" s="14"/>
      <c r="F136" s="14"/>
      <c r="I136" s="14"/>
      <c r="J136" s="14"/>
    </row>
    <row r="137" spans="3:10">
      <c r="C137" s="14"/>
      <c r="G137" s="6"/>
      <c r="H137" s="6"/>
      <c r="I137" s="14"/>
      <c r="J137" s="14"/>
    </row>
    <row r="138" spans="7:8">
      <c r="G138" s="6"/>
      <c r="H138" s="6"/>
    </row>
  </sheetData>
  <mergeCells count="2">
    <mergeCell ref="A3:E3"/>
    <mergeCell ref="H3:K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0" workbookViewId="0">
      <selection activeCell="M28" sqref="M28"/>
    </sheetView>
  </sheetViews>
  <sheetFormatPr defaultColWidth="9" defaultRowHeight="15" outlineLevelCol="6"/>
  <cols>
    <col min="1" max="1" width="10.2857142857143" customWidth="1"/>
    <col min="2" max="2" width="15.8571428571429" customWidth="1"/>
    <col min="3" max="4" width="16.4285714285714" customWidth="1"/>
    <col min="6" max="6" width="15.4285714285714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3" spans="2:6">
      <c r="B3" s="2" t="s">
        <v>9</v>
      </c>
      <c r="C3" s="2" t="s">
        <v>12</v>
      </c>
      <c r="D3" s="2" t="s">
        <v>14</v>
      </c>
      <c r="F3" t="s">
        <v>30</v>
      </c>
    </row>
    <row r="4" spans="1:7">
      <c r="A4" s="3" t="s">
        <v>24</v>
      </c>
      <c r="B4" s="3" t="s">
        <v>31</v>
      </c>
      <c r="C4" s="3" t="s">
        <v>31</v>
      </c>
      <c r="D4" s="3" t="s">
        <v>31</v>
      </c>
      <c r="E4" s="3"/>
      <c r="F4" s="3" t="s">
        <v>26</v>
      </c>
      <c r="G4" s="3" t="s">
        <v>32</v>
      </c>
    </row>
    <row r="5" spans="1:7">
      <c r="A5">
        <v>-10</v>
      </c>
      <c r="B5">
        <f>KEL!P10</f>
        <v>4.65386688048783</v>
      </c>
      <c r="C5">
        <f>LPL!P10</f>
        <v>-0.015811208589268</v>
      </c>
      <c r="D5">
        <f>EPL!P10</f>
        <v>0.0105346674465693</v>
      </c>
      <c r="F5">
        <f>AVERAGE(B5:D5)</f>
        <v>1.54953011311504</v>
      </c>
      <c r="G5" s="4">
        <f>F5/(STDEV(B5:D5)/SQRT(3))</f>
        <v>0.998288284139158</v>
      </c>
    </row>
    <row r="6" spans="1:7">
      <c r="A6">
        <v>-9</v>
      </c>
      <c r="B6">
        <f>KEL!P11</f>
        <v>4.62190354421231</v>
      </c>
      <c r="C6">
        <f>LPL!P11</f>
        <v>0.00788069796137055</v>
      </c>
      <c r="D6">
        <f>EPL!P11</f>
        <v>0.00573534951473246</v>
      </c>
      <c r="F6">
        <f t="shared" ref="F6:F25" si="0">AVERAGE(B6:D6)</f>
        <v>1.54517319722947</v>
      </c>
      <c r="G6">
        <f t="shared" ref="G6:G25" si="1">F6/(STDEV(B6:D6)/SQRT(3))</f>
        <v>1.00442541123805</v>
      </c>
    </row>
    <row r="7" spans="1:7">
      <c r="A7">
        <v>-8</v>
      </c>
      <c r="B7">
        <f>KEL!P12</f>
        <v>4.61138921292171</v>
      </c>
      <c r="C7">
        <f>LPL!P12</f>
        <v>-0.0306431466349947</v>
      </c>
      <c r="D7">
        <f>EPL!P12</f>
        <v>-0.00129200752202472</v>
      </c>
      <c r="F7">
        <f t="shared" si="0"/>
        <v>1.5264846862549</v>
      </c>
      <c r="G7">
        <f t="shared" si="1"/>
        <v>0.989632996971446</v>
      </c>
    </row>
    <row r="8" spans="1:7">
      <c r="A8">
        <v>-7</v>
      </c>
      <c r="B8">
        <f>KEL!P13</f>
        <v>5.24844121099831</v>
      </c>
      <c r="C8">
        <f>LPL!P13</f>
        <v>-0.0397757770846449</v>
      </c>
      <c r="D8">
        <f>EPL!P13</f>
        <v>-0.0159047723180986</v>
      </c>
      <c r="F8">
        <f t="shared" si="0"/>
        <v>1.73092022053186</v>
      </c>
      <c r="G8" s="4">
        <f t="shared" si="1"/>
        <v>0.984162959874112</v>
      </c>
    </row>
    <row r="9" spans="1:7">
      <c r="A9">
        <v>-6</v>
      </c>
      <c r="B9">
        <f>KEL!P14</f>
        <v>5.65243860831352</v>
      </c>
      <c r="C9">
        <f>LPL!P14</f>
        <v>-0.0375202282782938</v>
      </c>
      <c r="D9">
        <f>EPL!P14</f>
        <v>-0.0121187280631066</v>
      </c>
      <c r="F9">
        <f t="shared" si="0"/>
        <v>1.86759988399071</v>
      </c>
      <c r="G9">
        <f t="shared" si="1"/>
        <v>0.986877380994185</v>
      </c>
    </row>
    <row r="10" spans="1:7">
      <c r="A10">
        <v>-5</v>
      </c>
      <c r="B10">
        <f>KEL!P15</f>
        <v>5.70101467546598</v>
      </c>
      <c r="C10">
        <f>LPL!P15</f>
        <v>0.123887073059821</v>
      </c>
      <c r="D10">
        <f>EPL!P15</f>
        <v>-0.0258943404359197</v>
      </c>
      <c r="F10">
        <f t="shared" si="0"/>
        <v>1.93300246936329</v>
      </c>
      <c r="G10">
        <f t="shared" si="1"/>
        <v>1.02573638334692</v>
      </c>
    </row>
    <row r="11" spans="1:7">
      <c r="A11">
        <v>-4</v>
      </c>
      <c r="B11">
        <f>KEL!P16</f>
        <v>5.51635871647503</v>
      </c>
      <c r="C11">
        <f>LPL!P16</f>
        <v>0.0829764660430718</v>
      </c>
      <c r="D11">
        <f>EPL!P16</f>
        <v>0.0296450205569762</v>
      </c>
      <c r="F11">
        <f t="shared" si="0"/>
        <v>1.87632673435836</v>
      </c>
      <c r="G11">
        <f t="shared" si="1"/>
        <v>1.03090281495381</v>
      </c>
    </row>
    <row r="12" spans="1:7">
      <c r="A12">
        <v>-3</v>
      </c>
      <c r="B12">
        <f>KEL!P17</f>
        <v>5.54733293762261</v>
      </c>
      <c r="C12">
        <f>LPL!P17</f>
        <v>0.00935174568938901</v>
      </c>
      <c r="D12">
        <f>EPL!P17</f>
        <v>0.0213861395346928</v>
      </c>
      <c r="F12">
        <f t="shared" si="0"/>
        <v>1.8593569409489</v>
      </c>
      <c r="G12">
        <f t="shared" si="1"/>
        <v>1.00833283235237</v>
      </c>
    </row>
    <row r="13" spans="1:7">
      <c r="A13">
        <v>-2</v>
      </c>
      <c r="B13">
        <f>KEL!P18</f>
        <v>5.60549090841371</v>
      </c>
      <c r="C13">
        <f>LPL!P18</f>
        <v>0.00429325428441286</v>
      </c>
      <c r="D13">
        <f>EPL!P18</f>
        <v>0.0032985858182079</v>
      </c>
      <c r="F13">
        <f t="shared" si="0"/>
        <v>1.87102758283878</v>
      </c>
      <c r="G13">
        <f t="shared" si="1"/>
        <v>1.00203290143623</v>
      </c>
    </row>
    <row r="14" spans="1:7">
      <c r="A14">
        <v>-1</v>
      </c>
      <c r="B14">
        <f>KEL!P19</f>
        <v>5.72582214493014</v>
      </c>
      <c r="C14">
        <f>LPL!P19</f>
        <v>-0.069451828180471</v>
      </c>
      <c r="D14">
        <f>EPL!P19</f>
        <v>-0.0180084872084289</v>
      </c>
      <c r="F14">
        <f t="shared" si="0"/>
        <v>1.87945394318041</v>
      </c>
      <c r="G14">
        <f t="shared" si="1"/>
        <v>0.977232451490547</v>
      </c>
    </row>
    <row r="15" spans="1:7">
      <c r="A15">
        <v>0</v>
      </c>
      <c r="B15">
        <f>KEL!P20</f>
        <v>6.04614444535325</v>
      </c>
      <c r="C15">
        <f>LPL!P20</f>
        <v>-0.0289786225028252</v>
      </c>
      <c r="D15">
        <f>EPL!P20</f>
        <v>0.0309152376565997</v>
      </c>
      <c r="F15">
        <f t="shared" si="0"/>
        <v>2.01602702016901</v>
      </c>
      <c r="G15">
        <f t="shared" si="1"/>
        <v>1.00044370897965</v>
      </c>
    </row>
    <row r="16" spans="1:7">
      <c r="A16">
        <v>1</v>
      </c>
      <c r="B16">
        <f>KEL!P21</f>
        <v>6.20151287669193</v>
      </c>
      <c r="C16">
        <f>LPL!P21</f>
        <v>0.0176598112317103</v>
      </c>
      <c r="D16">
        <f>EPL!P21</f>
        <v>0.00771683913188052</v>
      </c>
      <c r="F16">
        <f t="shared" si="0"/>
        <v>2.07562984235184</v>
      </c>
      <c r="G16">
        <f t="shared" si="1"/>
        <v>1.006149624698</v>
      </c>
    </row>
    <row r="17" spans="1:7">
      <c r="A17">
        <v>2</v>
      </c>
      <c r="B17">
        <f>KEL!P22</f>
        <v>6.16862131988287</v>
      </c>
      <c r="C17">
        <f>LPL!P22</f>
        <v>0.0144346645404711</v>
      </c>
      <c r="D17">
        <f>EPL!P22</f>
        <v>0.031849177749587</v>
      </c>
      <c r="F17">
        <f t="shared" si="0"/>
        <v>2.07163505405764</v>
      </c>
      <c r="G17">
        <f t="shared" si="1"/>
        <v>1.0112940007724</v>
      </c>
    </row>
    <row r="18" spans="1:7">
      <c r="A18">
        <v>3</v>
      </c>
      <c r="B18">
        <f>KEL!P23</f>
        <v>6.48828276779311</v>
      </c>
      <c r="C18">
        <f>LPL!P23</f>
        <v>0.00548125875700601</v>
      </c>
      <c r="D18">
        <f>EPL!P23</f>
        <v>-0.0293702324875041</v>
      </c>
      <c r="F18">
        <f t="shared" si="0"/>
        <v>2.1547979313542</v>
      </c>
      <c r="G18" s="4">
        <f t="shared" si="1"/>
        <v>0.994476632288095</v>
      </c>
    </row>
    <row r="19" spans="1:7">
      <c r="A19">
        <v>4</v>
      </c>
      <c r="B19">
        <f>KEL!P24</f>
        <v>6.59826524610732</v>
      </c>
      <c r="C19">
        <f>LPL!P24</f>
        <v>-0.032444245009866</v>
      </c>
      <c r="D19">
        <f>EPL!P24</f>
        <v>0.018057332863483</v>
      </c>
      <c r="F19">
        <f t="shared" si="0"/>
        <v>2.19462611132031</v>
      </c>
      <c r="G19">
        <f t="shared" si="1"/>
        <v>0.996711101940191</v>
      </c>
    </row>
    <row r="20" spans="1:7">
      <c r="A20">
        <v>5</v>
      </c>
      <c r="B20">
        <f>KEL!P25</f>
        <v>6.81555380768868</v>
      </c>
      <c r="C20">
        <f>LPL!P25</f>
        <v>0.00773484234685014</v>
      </c>
      <c r="D20">
        <f>EPL!P25</f>
        <v>0.0105410825009508</v>
      </c>
      <c r="F20">
        <f t="shared" si="0"/>
        <v>2.27794324417883</v>
      </c>
      <c r="G20">
        <f t="shared" si="1"/>
        <v>1.00402758989087</v>
      </c>
    </row>
    <row r="21" spans="1:7">
      <c r="A21">
        <v>6</v>
      </c>
      <c r="B21">
        <f>KEL!P26</f>
        <v>6.65920134838651</v>
      </c>
      <c r="C21">
        <f>LPL!P26</f>
        <v>0.000541734336330292</v>
      </c>
      <c r="D21">
        <f>EPL!P26</f>
        <v>0.0121251740600226</v>
      </c>
      <c r="F21">
        <f t="shared" si="0"/>
        <v>2.22395608559429</v>
      </c>
      <c r="G21">
        <f t="shared" si="1"/>
        <v>1.00285482565584</v>
      </c>
    </row>
    <row r="22" spans="1:7">
      <c r="A22">
        <v>7</v>
      </c>
      <c r="B22">
        <f>KEL!P27</f>
        <v>6.00765221957926</v>
      </c>
      <c r="C22">
        <f>LPL!P27</f>
        <v>0.0102084037596849</v>
      </c>
      <c r="D22">
        <f>EPL!P27</f>
        <v>-0.0116959108827749</v>
      </c>
      <c r="F22">
        <f t="shared" si="0"/>
        <v>2.00205490415206</v>
      </c>
      <c r="G22">
        <f t="shared" si="1"/>
        <v>0.99962366080992</v>
      </c>
    </row>
    <row r="23" spans="1:7">
      <c r="A23">
        <v>8</v>
      </c>
      <c r="B23">
        <f>KEL!P28</f>
        <v>6.34616283693394</v>
      </c>
      <c r="C23">
        <f>LPL!P28</f>
        <v>0.00182586115833494</v>
      </c>
      <c r="D23">
        <f>EPL!P28</f>
        <v>-0.0276051700571473</v>
      </c>
      <c r="F23">
        <f t="shared" si="0"/>
        <v>2.10679450934504</v>
      </c>
      <c r="G23">
        <f t="shared" si="1"/>
        <v>0.993911084701744</v>
      </c>
    </row>
    <row r="24" spans="1:7">
      <c r="A24">
        <v>9</v>
      </c>
      <c r="B24">
        <f>KEL!P29</f>
        <v>6.92928048902886</v>
      </c>
      <c r="C24">
        <f>LPL!P29</f>
        <v>-0.0235966097904238</v>
      </c>
      <c r="D24">
        <f>EPL!P29</f>
        <v>-0.0176849375728172</v>
      </c>
      <c r="F24">
        <f t="shared" si="0"/>
        <v>2.29599964722187</v>
      </c>
      <c r="G24" s="4">
        <f t="shared" si="1"/>
        <v>0.99108994366988</v>
      </c>
    </row>
    <row r="25" spans="1:7">
      <c r="A25">
        <v>10</v>
      </c>
      <c r="B25">
        <f>KEL!P30</f>
        <v>7.05327589076837</v>
      </c>
      <c r="C25">
        <f>LPL!P30</f>
        <v>-0.00183376528203527</v>
      </c>
      <c r="D25">
        <f>EPL!P30</f>
        <v>-0.000240440810002052</v>
      </c>
      <c r="F25">
        <f t="shared" si="0"/>
        <v>2.35040056155878</v>
      </c>
      <c r="G25">
        <f t="shared" si="1"/>
        <v>0.999558930255147</v>
      </c>
    </row>
    <row r="28" spans="1:7">
      <c r="A28" s="1" t="s">
        <v>33</v>
      </c>
      <c r="B28" s="1"/>
      <c r="C28" s="1"/>
      <c r="D28" s="1"/>
      <c r="E28" s="1"/>
      <c r="F28" s="1"/>
      <c r="G28" s="1"/>
    </row>
    <row r="29" spans="2:6">
      <c r="B29" t="s">
        <v>9</v>
      </c>
      <c r="C29" t="s">
        <v>12</v>
      </c>
      <c r="D29" t="s">
        <v>14</v>
      </c>
      <c r="F29" t="s">
        <v>34</v>
      </c>
    </row>
    <row r="30" spans="1:7">
      <c r="A30" s="3" t="s">
        <v>24</v>
      </c>
      <c r="B30" s="3" t="s">
        <v>35</v>
      </c>
      <c r="C30" s="3" t="s">
        <v>35</v>
      </c>
      <c r="D30" s="3" t="s">
        <v>35</v>
      </c>
      <c r="E30" s="3"/>
      <c r="F30" s="3" t="s">
        <v>36</v>
      </c>
      <c r="G30" s="3" t="s">
        <v>37</v>
      </c>
    </row>
    <row r="31" spans="1:7">
      <c r="A31" t="s">
        <v>38</v>
      </c>
      <c r="B31">
        <f>SUM(B5:B14)</f>
        <v>52.8840588398411</v>
      </c>
      <c r="C31">
        <f t="shared" ref="C31:D31" si="2">SUM(C5:C14)</f>
        <v>0.0351870482703926</v>
      </c>
      <c r="D31">
        <f t="shared" si="2"/>
        <v>-0.00261857267640001</v>
      </c>
      <c r="F31">
        <f>AVERAGE(B31:D31)</f>
        <v>17.6388757718117</v>
      </c>
      <c r="G31" s="4">
        <f>F31/(STDEV(B31:D31)/SQRT(3))</f>
        <v>1.00092386271934</v>
      </c>
    </row>
    <row r="32" spans="1:7">
      <c r="A32" t="s">
        <v>39</v>
      </c>
      <c r="B32">
        <f>SUM(B15:B16)</f>
        <v>12.2476573220452</v>
      </c>
      <c r="C32">
        <f t="shared" ref="C32:D32" si="3">SUM(C15:C16)</f>
        <v>-0.0113188112711149</v>
      </c>
      <c r="D32">
        <f t="shared" si="3"/>
        <v>0.0386320767884802</v>
      </c>
      <c r="F32">
        <f t="shared" ref="F32:F34" si="4">AVERAGE(B32:D32)</f>
        <v>4.09165686252085</v>
      </c>
      <c r="G32">
        <f t="shared" ref="G32:G34" si="5">F32/(STDEV(B32:D32)/SQRT(3))</f>
        <v>1.00334258299319</v>
      </c>
    </row>
    <row r="33" spans="1:7">
      <c r="A33" t="s">
        <v>40</v>
      </c>
      <c r="B33">
        <f>SUM(B17:B25)</f>
        <v>59.0662959261689</v>
      </c>
      <c r="C33">
        <f t="shared" ref="C33:D33" si="6">SUM(C17:C25)</f>
        <v>-0.0176478551836478</v>
      </c>
      <c r="D33">
        <f t="shared" si="6"/>
        <v>-0.0140239246362021</v>
      </c>
      <c r="F33">
        <f t="shared" si="4"/>
        <v>19.678208048783</v>
      </c>
      <c r="G33">
        <f t="shared" si="5"/>
        <v>0.999195903201898</v>
      </c>
    </row>
    <row r="34" spans="1:7">
      <c r="A34" t="s">
        <v>41</v>
      </c>
      <c r="B34">
        <f>SUM(B5:B25)</f>
        <v>124.198012088055</v>
      </c>
      <c r="C34">
        <f t="shared" ref="C34:D34" si="7">SUM(C5:C25)</f>
        <v>0.00622038181562992</v>
      </c>
      <c r="D34">
        <f t="shared" si="7"/>
        <v>0.0219895794758781</v>
      </c>
      <c r="F34">
        <f t="shared" si="4"/>
        <v>41.4087406831156</v>
      </c>
      <c r="G34">
        <f t="shared" si="5"/>
        <v>1.00034073811786</v>
      </c>
    </row>
  </sheetData>
  <mergeCells count="2">
    <mergeCell ref="A1:G1"/>
    <mergeCell ref="A28:G2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Introduction</vt:lpstr>
      <vt:lpstr>INFO</vt:lpstr>
      <vt:lpstr>KEL</vt:lpstr>
      <vt:lpstr>LPL</vt:lpstr>
      <vt:lpstr>EPL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Islam Butt</dc:creator>
  <cp:lastModifiedBy>hp</cp:lastModifiedBy>
  <dcterms:created xsi:type="dcterms:W3CDTF">2024-12-19T17:05:00Z</dcterms:created>
  <dcterms:modified xsi:type="dcterms:W3CDTF">2024-12-24T06:24:39Z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C6C5268872CE40F9B3AA50FA4CBE365D_13</vt:lpwstr>
  </property>
  <property fmtid="{D5CDD505-2E9C-101B-9397-08002B2CF9AE}" pid="3" name="KSOProductBuildVer">
    <vt:lpwstr>1033-12.2.0.19307</vt:lpwstr>
  </property>
</Properties>
</file>