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Data analytics\SQL\Healthcare_Anlysis_project\"/>
    </mc:Choice>
  </mc:AlternateContent>
  <xr:revisionPtr revIDLastSave="0" documentId="13_ncr:1_{8C045A0C-DBE8-4F7F-8E22-3AEB9B9A4199}" xr6:coauthVersionLast="36" xr6:coauthVersionMax="36" xr10:uidLastSave="{00000000-0000-0000-0000-000000000000}"/>
  <bookViews>
    <workbookView xWindow="0" yWindow="0" windowWidth="17256" windowHeight="5556" firstSheet="9" activeTab="9" xr2:uid="{02DBE149-DAC5-4ABA-A73D-1281317D3B36}"/>
  </bookViews>
  <sheets>
    <sheet name="burden patients" sheetId="8" state="hidden" r:id="rId1"/>
    <sheet name="department_readmission" sheetId="16" state="hidden" r:id="rId2"/>
    <sheet name="Dashboard_building_data" sheetId="1" state="hidden" r:id="rId3"/>
    <sheet name="costs_noreadmission" sheetId="20" state="hidden" r:id="rId4"/>
    <sheet name="labs" sheetId="18" state="hidden" r:id="rId5"/>
    <sheet name="Slicer insights" sheetId="12" state="hidden" r:id="rId6"/>
    <sheet name="age_readmission" sheetId="19" state="hidden" r:id="rId7"/>
    <sheet name="top5diag" sheetId="14" state="hidden" r:id="rId8"/>
    <sheet name="readmission_forecasting" sheetId="4" state="hidden" r:id="rId9"/>
    <sheet name="OVERVIEW" sheetId="5" r:id="rId10"/>
    <sheet name="RISK DRIVERS" sheetId="6" r:id="rId11"/>
    <sheet name="FINANCIAL IMPACT" sheetId="7" r:id="rId12"/>
  </sheets>
  <definedNames>
    <definedName name="Slicer_admission_year">#N/A</definedName>
    <definedName name="Slicer_Month">#N/A</definedName>
    <definedName name="Slicer_month1">#N/A</definedName>
    <definedName name="Slicer_year">#N/A</definedName>
    <definedName name="Slicer_year1">#N/A</definedName>
    <definedName name="Slicer_year2">#N/A</definedName>
    <definedName name="Slicer_year3">#N/A</definedName>
    <definedName name="Slicer_year4">#N/A</definedName>
    <definedName name="Slicer_year5">#N/A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8" l="1"/>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4" i="8"/>
  <c r="I3" i="18" l="1"/>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2" i="18"/>
  <c r="AA12" i="1" l="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11" i="1"/>
  <c r="G76" i="1" l="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75" i="1"/>
  <c r="N23" i="6" l="1"/>
  <c r="O26" i="6"/>
  <c r="O24" i="6"/>
  <c r="O25" i="6"/>
  <c r="O27" i="6"/>
  <c r="O28" i="6"/>
  <c r="O23" i="6"/>
  <c r="N26" i="6"/>
  <c r="N24" i="6"/>
  <c r="N25" i="6"/>
  <c r="N27" i="6"/>
  <c r="N28" i="6"/>
  <c r="G6" i="6"/>
  <c r="I6" i="6"/>
  <c r="I7" i="6"/>
  <c r="I8" i="6"/>
  <c r="I9" i="6"/>
  <c r="I10" i="6"/>
  <c r="I11" i="6"/>
  <c r="I12" i="6"/>
  <c r="I13" i="6"/>
  <c r="I14" i="6"/>
  <c r="I15" i="6"/>
  <c r="I5" i="6"/>
  <c r="H6" i="6"/>
  <c r="H7" i="6"/>
  <c r="H8" i="6"/>
  <c r="H9" i="6"/>
  <c r="H10" i="6"/>
  <c r="H11" i="6"/>
  <c r="H12" i="6"/>
  <c r="H13" i="6"/>
  <c r="H14" i="6"/>
  <c r="H15" i="6"/>
  <c r="H5" i="6"/>
  <c r="G7" i="6"/>
  <c r="G8" i="6"/>
  <c r="G9" i="6"/>
  <c r="G10" i="6"/>
  <c r="G11" i="6"/>
  <c r="G12" i="6"/>
  <c r="G13" i="6"/>
  <c r="G14" i="6"/>
  <c r="G15" i="6"/>
  <c r="G5" i="6"/>
  <c r="F6" i="6"/>
  <c r="F7" i="6"/>
  <c r="F8" i="6"/>
  <c r="F9" i="6"/>
  <c r="F10" i="6"/>
  <c r="F11" i="6"/>
  <c r="F12" i="6"/>
  <c r="F13" i="6"/>
  <c r="F14" i="6"/>
  <c r="F15" i="6"/>
  <c r="F5" i="6"/>
  <c r="C27" i="4"/>
  <c r="C33" i="4"/>
  <c r="C30" i="4"/>
  <c r="C28" i="4"/>
  <c r="C32" i="4"/>
  <c r="C29" i="4"/>
  <c r="C31" i="4"/>
  <c r="D31" i="4"/>
  <c r="D30" i="4"/>
  <c r="D33" i="4"/>
  <c r="E32" i="4"/>
  <c r="E31" i="4"/>
  <c r="E30" i="4"/>
  <c r="D29" i="4"/>
  <c r="D32" i="4"/>
  <c r="E29" i="4"/>
  <c r="E33" i="4"/>
  <c r="E27" i="4"/>
  <c r="E28" i="4"/>
  <c r="D27" i="4"/>
  <c r="D28" i="4"/>
</calcChain>
</file>

<file path=xl/sharedStrings.xml><?xml version="1.0" encoding="utf-8"?>
<sst xmlns="http://schemas.openxmlformats.org/spreadsheetml/2006/main" count="839" uniqueCount="118">
  <si>
    <t>Total_Patients</t>
  </si>
  <si>
    <t>Overview Tab</t>
  </si>
  <si>
    <t>Readmission_rate_within_30days</t>
  </si>
  <si>
    <t>Avg_LOS</t>
  </si>
  <si>
    <t>Avg_cost_per_readmission</t>
  </si>
  <si>
    <t>Normal %</t>
  </si>
  <si>
    <t>Abnormal %</t>
  </si>
  <si>
    <t>chart for normal &amp; abnormal test</t>
  </si>
  <si>
    <t>readmitted_rate_30days</t>
  </si>
  <si>
    <t>month</t>
  </si>
  <si>
    <t>year</t>
  </si>
  <si>
    <t>Chart for Monthly Readmission Rate</t>
  </si>
  <si>
    <t>Asthma</t>
  </si>
  <si>
    <t>count</t>
  </si>
  <si>
    <t>diagnosis</t>
  </si>
  <si>
    <t>Diabetes mellitus ll</t>
  </si>
  <si>
    <t>Chart for top 5 diagnosis causing readmission</t>
  </si>
  <si>
    <t>Emergency</t>
  </si>
  <si>
    <t>Neurology</t>
  </si>
  <si>
    <t>ICU</t>
  </si>
  <si>
    <t>Pediatrics</t>
  </si>
  <si>
    <t>General Surgery</t>
  </si>
  <si>
    <t>Orthopedics</t>
  </si>
  <si>
    <t>Oncology</t>
  </si>
  <si>
    <t>Cardiology</t>
  </si>
  <si>
    <t>no_of_readmission</t>
  </si>
  <si>
    <t>department</t>
  </si>
  <si>
    <t>Major depressive disorder</t>
  </si>
  <si>
    <t>Epilepsy</t>
  </si>
  <si>
    <t>Chronic kidney disease</t>
  </si>
  <si>
    <t>Acute myocardial infarction</t>
  </si>
  <si>
    <t>Back pain</t>
  </si>
  <si>
    <t>Primary Hypertension</t>
  </si>
  <si>
    <t>Gastro-esophageal reflux</t>
  </si>
  <si>
    <t xml:space="preserve">Gastro-esophageal reflux </t>
  </si>
  <si>
    <t>Diagnosis</t>
  </si>
  <si>
    <t>Abnormal Lab Count</t>
  </si>
  <si>
    <t>Normal Lab Count</t>
  </si>
  <si>
    <t>Total Labs</t>
  </si>
  <si>
    <t>Malignant neoplasm (bronchus&amp;lung)</t>
  </si>
  <si>
    <t>Diabetes Mellitus II</t>
  </si>
  <si>
    <t>Heatmap : Diagnosis vs Labs result</t>
  </si>
  <si>
    <t>Blood Sugar</t>
  </si>
  <si>
    <t>Lipid Panel</t>
  </si>
  <si>
    <t>CBC</t>
  </si>
  <si>
    <t>Creatinine</t>
  </si>
  <si>
    <t>Liver Function</t>
  </si>
  <si>
    <t>Lab Test</t>
  </si>
  <si>
    <t>Number of Tests</t>
  </si>
  <si>
    <t>Top Lab tests Linked to Readmission</t>
  </si>
  <si>
    <t>Infant</t>
  </si>
  <si>
    <t>Toddler</t>
  </si>
  <si>
    <t>Adolescent</t>
  </si>
  <si>
    <t>Child</t>
  </si>
  <si>
    <t>Young Adult</t>
  </si>
  <si>
    <t>Adult</t>
  </si>
  <si>
    <t>Elderly</t>
  </si>
  <si>
    <t>Middle-Aged Adult</t>
  </si>
  <si>
    <t>Geriatric</t>
  </si>
  <si>
    <t>age_group</t>
  </si>
  <si>
    <t>Age vs. Readmissions</t>
  </si>
  <si>
    <t>Chart Number of readmission by departments</t>
  </si>
  <si>
    <t>Risk Drivers Insights</t>
  </si>
  <si>
    <t>Financial Impact Insights</t>
  </si>
  <si>
    <t>Cost of readmissions</t>
  </si>
  <si>
    <t xml:space="preserve"> Cost of non-readmissions</t>
  </si>
  <si>
    <t>Cost of readmissions vs. non-readmissions</t>
  </si>
  <si>
    <t>Department vs. ReadmissionRate vs. Bill_paid</t>
  </si>
  <si>
    <t>High Burden patients</t>
  </si>
  <si>
    <t>Re-admission Rate</t>
  </si>
  <si>
    <t>Month</t>
  </si>
  <si>
    <t>Forecast(Re-admission Rate)</t>
  </si>
  <si>
    <t>Lower Confidence Bound(Re-admission Rate)</t>
  </si>
  <si>
    <t>Upper Confidence Bound(Re-admission Rate)</t>
  </si>
  <si>
    <t>Color</t>
  </si>
  <si>
    <t>Background</t>
  </si>
  <si>
    <t>White</t>
  </si>
  <si>
    <t>healthcare blue</t>
  </si>
  <si>
    <t>soft teal</t>
  </si>
  <si>
    <t>Neutral text</t>
  </si>
  <si>
    <t>Dark grey</t>
  </si>
  <si>
    <t>Light grey</t>
  </si>
  <si>
    <t>sections background</t>
  </si>
  <si>
    <t>sum</t>
  </si>
  <si>
    <t>headings&amp;key highlights&amp;outline</t>
  </si>
  <si>
    <t>charts &amp; labels &amp; dividers &amp; slicers</t>
  </si>
  <si>
    <t>Patient ID</t>
  </si>
  <si>
    <t>No. of Visits</t>
  </si>
  <si>
    <t>Cost Spent</t>
  </si>
  <si>
    <t>Grand Total</t>
  </si>
  <si>
    <t>Row Labels</t>
  </si>
  <si>
    <t>Sum of Cost Spent</t>
  </si>
  <si>
    <t>Avg. Readmission Rate</t>
  </si>
  <si>
    <t>Avg. Bill Paid</t>
  </si>
  <si>
    <t>Malignant neoplasm</t>
  </si>
  <si>
    <t>Essential (primary) hypertension</t>
  </si>
  <si>
    <t>Gastro-esophageal reflux disease</t>
  </si>
  <si>
    <t>Malignant neoplasm of bronchus and lung</t>
  </si>
  <si>
    <t>Type 2 diabetes mellitus</t>
  </si>
  <si>
    <t>mon</t>
  </si>
  <si>
    <t>Sum of count</t>
  </si>
  <si>
    <t>Diabetes Mellitus ll</t>
  </si>
  <si>
    <t>Sum of no_of_readmission</t>
  </si>
  <si>
    <t>normal_lab_percentage</t>
  </si>
  <si>
    <t>abnormal_lab_percentage</t>
  </si>
  <si>
    <t>total_labs</t>
  </si>
  <si>
    <t>normal_lab_count</t>
  </si>
  <si>
    <t>Normal Labs %</t>
  </si>
  <si>
    <t>Abnormal Labs %</t>
  </si>
  <si>
    <t>Age groups</t>
  </si>
  <si>
    <t xml:space="preserve"> no_of_readmission</t>
  </si>
  <si>
    <t xml:space="preserve"> readmissions</t>
  </si>
  <si>
    <t>non-readmissions</t>
  </si>
  <si>
    <t>Patients ID</t>
  </si>
  <si>
    <t>cost_spent</t>
  </si>
  <si>
    <t>patients_id</t>
  </si>
  <si>
    <t xml:space="preserve"> cost spent</t>
  </si>
  <si>
    <t>Cost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</si>
</sst>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d\ mmmm\ yyyy;@" x16r2:formatCode16="[$-en-PK,1]d\ mmmm\ yyyy;@"/>
    <numFmt numFmtId="165" formatCode="0,\ &quot;K&quot;"/>
    <numFmt numFmtId="166" formatCode="_-* #,##0_-;\-* #,##0_-;_-* &quot;-&quot;??_-;_-@_-"/>
    <numFmt numFmtId="167" formatCode="[$$-409]#,##0.0"/>
    <numFmt numFmtId="168" formatCode="0.0"/>
  </numFmts>
  <fonts count="10" x14ac:knownFonts="1">
    <font>
      <sz val="11"/>
      <color theme="1"/>
      <name val="Calibri"/>
      <family val="2"/>
      <scheme val="minor"/>
    </font>
    <font>
      <b/>
      <sz val="12"/>
      <color theme="1"/>
      <name val="Calibri"/>
      <family val="2"/>
      <scheme val="minor"/>
    </font>
    <font>
      <b/>
      <sz val="22"/>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0"/>
        <bgColor indexed="64"/>
      </patternFill>
    </fill>
    <fill>
      <patternFill patternType="solid">
        <fgColor rgb="FF007BFF"/>
        <bgColor indexed="64"/>
      </patternFill>
    </fill>
    <fill>
      <patternFill patternType="solid">
        <fgColor rgb="FF20C997"/>
        <bgColor indexed="64"/>
      </patternFill>
    </fill>
    <fill>
      <patternFill patternType="solid">
        <fgColor rgb="FF343A40"/>
        <bgColor indexed="64"/>
      </patternFill>
    </fill>
    <fill>
      <patternFill patternType="solid">
        <fgColor rgb="FFF8F9FA"/>
        <bgColor indexed="64"/>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double">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65">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2" borderId="1" xfId="0" applyFill="1" applyBorder="1"/>
    <xf numFmtId="0" fontId="1" fillId="0" borderId="0" xfId="0" applyFont="1" applyAlignment="1">
      <alignment vertical="center"/>
    </xf>
    <xf numFmtId="0" fontId="0" fillId="2" borderId="1" xfId="0" applyFill="1" applyBorder="1" applyAlignment="1">
      <alignment horizontal="center" vertical="center"/>
    </xf>
    <xf numFmtId="0" fontId="1" fillId="0" borderId="0" xfId="0" applyFont="1" applyAlignment="1">
      <alignment horizontal="left" vertical="center"/>
    </xf>
    <xf numFmtId="0" fontId="1" fillId="0" borderId="0" xfId="0" applyFont="1"/>
    <xf numFmtId="0" fontId="0" fillId="0" borderId="1" xfId="0" applyBorder="1" applyAlignment="1">
      <alignment horizontal="center"/>
    </xf>
    <xf numFmtId="3" fontId="0" fillId="0" borderId="1" xfId="0" applyNumberFormat="1" applyBorder="1"/>
    <xf numFmtId="0" fontId="2" fillId="3" borderId="0" xfId="0" applyFont="1" applyFill="1"/>
    <xf numFmtId="0" fontId="0" fillId="3" borderId="0" xfId="0" applyFill="1"/>
    <xf numFmtId="0" fontId="0" fillId="0" borderId="0" xfId="0" applyAlignment="1">
      <alignment horizontal="center"/>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0" fontId="4" fillId="0" borderId="0" xfId="0" applyFont="1"/>
    <xf numFmtId="0" fontId="0" fillId="4" borderId="1" xfId="0" applyFill="1" applyBorder="1"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2" fontId="0" fillId="0" borderId="1" xfId="0" applyNumberFormat="1" applyBorder="1" applyAlignment="1">
      <alignment horizontal="center"/>
    </xf>
    <xf numFmtId="0" fontId="1" fillId="0" borderId="0" xfId="0" applyFont="1" applyAlignment="1">
      <alignment horizontal="center"/>
    </xf>
    <xf numFmtId="0" fontId="3" fillId="2" borderId="1" xfId="0" applyFont="1" applyFill="1" applyBorder="1" applyAlignment="1">
      <alignment horizontal="center" vertical="center"/>
    </xf>
    <xf numFmtId="0" fontId="5" fillId="3" borderId="0" xfId="0" applyFont="1" applyFill="1"/>
    <xf numFmtId="0" fontId="3" fillId="0" borderId="0" xfId="0" applyFont="1"/>
    <xf numFmtId="0" fontId="3" fillId="2" borderId="1" xfId="0" applyFont="1" applyFill="1" applyBorder="1" applyAlignment="1">
      <alignment horizontal="center"/>
    </xf>
    <xf numFmtId="164" fontId="0" fillId="0" borderId="0" xfId="0" applyNumberFormat="1"/>
    <xf numFmtId="10" fontId="0" fillId="0" borderId="0" xfId="0" applyNumberFormat="1"/>
    <xf numFmtId="0" fontId="0" fillId="4" borderId="0" xfId="0" applyFont="1" applyFill="1"/>
    <xf numFmtId="0" fontId="0" fillId="5" borderId="0" xfId="0" applyFill="1"/>
    <xf numFmtId="0" fontId="0" fillId="6" borderId="0" xfId="0" applyFill="1"/>
    <xf numFmtId="0" fontId="7" fillId="7" borderId="0" xfId="0" applyFont="1" applyFill="1"/>
    <xf numFmtId="0" fontId="0" fillId="8" borderId="0" xfId="0" applyFill="1"/>
    <xf numFmtId="165" fontId="0" fillId="0" borderId="3" xfId="0" applyNumberFormat="1" applyBorder="1" applyAlignment="1">
      <alignment horizontal="center" vertical="center"/>
    </xf>
    <xf numFmtId="10" fontId="0" fillId="0" borderId="1" xfId="2" applyNumberFormat="1" applyFont="1" applyBorder="1" applyAlignment="1">
      <alignment horizontal="center" vertical="center"/>
    </xf>
    <xf numFmtId="10" fontId="0" fillId="0" borderId="1" xfId="0" applyNumberFormat="1" applyBorder="1" applyAlignment="1">
      <alignment horizontal="center"/>
    </xf>
    <xf numFmtId="166" fontId="0" fillId="0" borderId="1" xfId="1" applyNumberFormat="1" applyFont="1" applyBorder="1" applyAlignment="1">
      <alignment horizontal="center"/>
    </xf>
    <xf numFmtId="167" fontId="0" fillId="0" borderId="1" xfId="0" applyNumberFormat="1" applyBorder="1" applyAlignment="1">
      <alignment horizontal="center" vertical="center"/>
    </xf>
    <xf numFmtId="166" fontId="0" fillId="0" borderId="1" xfId="1" applyNumberFormat="1" applyFont="1" applyBorder="1" applyAlignment="1">
      <alignment horizontal="right" vertical="center" wrapText="1"/>
    </xf>
    <xf numFmtId="166" fontId="0" fillId="4" borderId="1" xfId="1" applyNumberFormat="1" applyFont="1" applyFill="1" applyBorder="1" applyAlignment="1">
      <alignment horizontal="center" vertical="center" wrapText="1"/>
    </xf>
    <xf numFmtId="166" fontId="0" fillId="0" borderId="1" xfId="1" applyNumberFormat="1" applyFont="1" applyBorder="1" applyAlignment="1">
      <alignment horizontal="center" vertical="center"/>
    </xf>
    <xf numFmtId="0" fontId="0" fillId="9" borderId="0" xfId="0" applyFill="1"/>
    <xf numFmtId="0" fontId="3" fillId="4" borderId="1" xfId="0" applyFont="1" applyFill="1" applyBorder="1" applyAlignment="1">
      <alignment horizontal="center" vertical="center" wrapText="1"/>
    </xf>
    <xf numFmtId="0" fontId="1" fillId="9" borderId="0" xfId="0" applyFont="1" applyFill="1" applyAlignment="1">
      <alignment horizontal="center" vertical="center"/>
    </xf>
    <xf numFmtId="0" fontId="9" fillId="9" borderId="0" xfId="0" applyFont="1" applyFill="1" applyBorder="1" applyAlignment="1">
      <alignment horizontal="center" vertical="center"/>
    </xf>
    <xf numFmtId="166" fontId="9" fillId="9" borderId="0" xfId="1" applyNumberFormat="1" applyFont="1" applyFill="1" applyBorder="1" applyAlignment="1">
      <alignment horizontal="center" vertical="center"/>
    </xf>
    <xf numFmtId="0" fontId="9" fillId="9" borderId="5" xfId="0" applyFont="1" applyFill="1" applyBorder="1" applyAlignment="1">
      <alignment horizontal="center" vertical="center"/>
    </xf>
    <xf numFmtId="166" fontId="9" fillId="9" borderId="5" xfId="1" applyNumberFormat="1" applyFont="1" applyFill="1" applyBorder="1" applyAlignment="1">
      <alignment horizontal="center" vertical="center"/>
    </xf>
    <xf numFmtId="0" fontId="4" fillId="9" borderId="0" xfId="0" applyFont="1" applyFill="1" applyBorder="1" applyAlignment="1">
      <alignment horizontal="center" vertical="center"/>
    </xf>
    <xf numFmtId="0" fontId="9" fillId="9" borderId="4" xfId="0" applyFont="1" applyFill="1" applyBorder="1" applyAlignment="1">
      <alignment horizontal="center" vertical="center"/>
    </xf>
    <xf numFmtId="166" fontId="9" fillId="9" borderId="4" xfId="1" applyNumberFormat="1" applyFont="1" applyFill="1" applyBorder="1" applyAlignment="1">
      <alignment horizontal="center" vertical="center"/>
    </xf>
    <xf numFmtId="0" fontId="8" fillId="9" borderId="4" xfId="0" applyFont="1" applyFill="1" applyBorder="1" applyAlignment="1">
      <alignment horizontal="center" vertical="center"/>
    </xf>
    <xf numFmtId="166" fontId="8" fillId="9" borderId="4" xfId="1" applyNumberFormat="1" applyFont="1" applyFill="1" applyBorder="1" applyAlignment="1">
      <alignment horizontal="center" vertical="center"/>
    </xf>
    <xf numFmtId="0" fontId="8" fillId="9" borderId="0" xfId="0" applyFont="1" applyFill="1" applyBorder="1" applyAlignment="1">
      <alignment horizontal="center" vertical="center"/>
    </xf>
    <xf numFmtId="166" fontId="8" fillId="9" borderId="0" xfId="1" applyNumberFormat="1" applyFont="1" applyFill="1" applyBorder="1" applyAlignment="1">
      <alignment horizontal="center" vertical="center"/>
    </xf>
    <xf numFmtId="0" fontId="8" fillId="9" borderId="5" xfId="0" applyFont="1" applyFill="1" applyBorder="1" applyAlignment="1">
      <alignment horizontal="center" vertical="center"/>
    </xf>
    <xf numFmtId="166" fontId="8" fillId="9" borderId="5" xfId="1" applyNumberFormat="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49" fontId="0" fillId="0" borderId="1" xfId="0" applyNumberFormat="1" applyBorder="1" applyAlignment="1">
      <alignment horizontal="center"/>
    </xf>
    <xf numFmtId="0" fontId="0" fillId="2" borderId="0" xfId="0" applyFill="1" applyBorder="1" applyAlignment="1">
      <alignment horizontal="center"/>
    </xf>
    <xf numFmtId="0" fontId="0" fillId="0" borderId="0" xfId="0" applyBorder="1" applyAlignment="1">
      <alignment horizontal="center"/>
    </xf>
    <xf numFmtId="168" fontId="0" fillId="0" borderId="0" xfId="0" applyNumberFormat="1"/>
    <xf numFmtId="10" fontId="0" fillId="0" borderId="0" xfId="2" applyNumberFormat="1" applyFont="1"/>
    <xf numFmtId="0" fontId="3" fillId="10" borderId="0" xfId="0" applyFont="1" applyFill="1"/>
  </cellXfs>
  <cellStyles count="3">
    <cellStyle name="Comma" xfId="1" builtinId="3"/>
    <cellStyle name="Normal" xfId="0" builtinId="0"/>
    <cellStyle name="Percent" xfId="2" builtinId="5"/>
  </cellStyles>
  <dxfs count="6">
    <dxf>
      <numFmt numFmtId="14" formatCode="0.00%"/>
    </dxf>
    <dxf>
      <numFmt numFmtId="14" formatCode="0.00%"/>
    </dxf>
    <dxf>
      <numFmt numFmtId="14" formatCode="0.00%"/>
    </dxf>
    <dxf>
      <numFmt numFmtId="164" formatCode="[$]d\ mmmm\ yyyy;@" x16r2:formatCode16="[$-en-PK,1]d\ mmmm\ yyyy;@"/>
    </dxf>
    <dxf>
      <font>
        <b/>
        <color theme="1"/>
      </font>
      <border>
        <bottom style="thin">
          <color theme="9"/>
        </bottom>
        <vertical/>
        <horizontal/>
      </border>
    </dxf>
    <dxf>
      <font>
        <color theme="1"/>
      </font>
      <border diagonalUp="0" diagonalDown="0">
        <left/>
        <right/>
        <top/>
        <bottom/>
        <vertical/>
        <horizontal/>
      </border>
    </dxf>
  </dxfs>
  <tableStyles count="2" defaultTableStyle="TableStyleMedium2" defaultPivotStyle="PivotStyleLight16">
    <tableStyle name="Slicer Style 1" pivot="0" table="0" count="0" xr9:uid="{FCEC7E39-6AB8-4109-BED0-6B14E7E23462}"/>
    <tableStyle name="SlicerStyleLight6 2" pivot="0" table="0" count="10" xr9:uid="{268954D9-260F-4B37-9282-93FE7E6928AA}">
      <tableStyleElement type="wholeTable" dxfId="5"/>
      <tableStyleElement type="headerRow" dxfId="4"/>
    </tableStyle>
  </tableStyles>
  <colors>
    <mruColors>
      <color rgb="FF20C997"/>
      <color rgb="FF343A40"/>
      <color rgb="FFF8F9FA"/>
      <color rgb="FF007B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3.xml"/><Relationship Id="rId28" Type="http://schemas.microsoft.com/office/2007/relationships/slicerCache" Target="slicerCaches/slicerCache8.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microsoft.com/office/2007/relationships/slicerCache" Target="slicerCaches/slicerCache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Re-admission Rate : Forecasting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manualLayout>
          <c:layoutTarget val="inner"/>
          <c:xMode val="edge"/>
          <c:yMode val="edge"/>
          <c:x val="0.10700409332489949"/>
          <c:y val="5.589430894308943E-2"/>
          <c:w val="0.86760347823558071"/>
          <c:h val="0.34596736764611741"/>
        </c:manualLayout>
      </c:layout>
      <c:lineChart>
        <c:grouping val="standard"/>
        <c:varyColors val="0"/>
        <c:ser>
          <c:idx val="0"/>
          <c:order val="0"/>
          <c:tx>
            <c:strRef>
              <c:f>readmission_forecasting!$B$1</c:f>
              <c:strCache>
                <c:ptCount val="1"/>
                <c:pt idx="0">
                  <c:v>Re-admission Rate</c:v>
                </c:pt>
              </c:strCache>
            </c:strRef>
          </c:tx>
          <c:spPr>
            <a:ln w="28575" cap="rnd">
              <a:solidFill>
                <a:srgbClr val="20C997"/>
              </a:solidFill>
              <a:round/>
            </a:ln>
            <a:effectLst/>
          </c:spPr>
          <c:marker>
            <c:symbol val="none"/>
          </c:marker>
          <c:val>
            <c:numRef>
              <c:f>readmission_forecasting!$B$2:$B$33</c:f>
              <c:numCache>
                <c:formatCode>0.00%</c:formatCode>
                <c:ptCount val="32"/>
                <c:pt idx="0">
                  <c:v>8.3000000000000004E-2</c:v>
                </c:pt>
                <c:pt idx="1">
                  <c:v>8.4599999999999995E-2</c:v>
                </c:pt>
                <c:pt idx="2">
                  <c:v>8.6300000000000002E-2</c:v>
                </c:pt>
                <c:pt idx="3">
                  <c:v>8.8099999999999998E-2</c:v>
                </c:pt>
                <c:pt idx="4">
                  <c:v>8.5999999999999993E-2</c:v>
                </c:pt>
                <c:pt idx="5">
                  <c:v>9.4600000000000004E-2</c:v>
                </c:pt>
                <c:pt idx="6">
                  <c:v>0.1014</c:v>
                </c:pt>
                <c:pt idx="7">
                  <c:v>9.7699999999999995E-2</c:v>
                </c:pt>
                <c:pt idx="8">
                  <c:v>0.105</c:v>
                </c:pt>
                <c:pt idx="9">
                  <c:v>0.1159</c:v>
                </c:pt>
                <c:pt idx="10">
                  <c:v>0.1099</c:v>
                </c:pt>
                <c:pt idx="11">
                  <c:v>0.114</c:v>
                </c:pt>
                <c:pt idx="12">
                  <c:v>0.12189999999999999</c:v>
                </c:pt>
                <c:pt idx="13">
                  <c:v>0.14530000000000001</c:v>
                </c:pt>
                <c:pt idx="14">
                  <c:v>0.156</c:v>
                </c:pt>
                <c:pt idx="15">
                  <c:v>0.17649999999999999</c:v>
                </c:pt>
                <c:pt idx="16">
                  <c:v>0.17910000000000001</c:v>
                </c:pt>
                <c:pt idx="17">
                  <c:v>0.19500000000000001</c:v>
                </c:pt>
                <c:pt idx="18">
                  <c:v>0.24510000000000001</c:v>
                </c:pt>
                <c:pt idx="19">
                  <c:v>0.26340000000000002</c:v>
                </c:pt>
                <c:pt idx="20">
                  <c:v>0.35139999999999999</c:v>
                </c:pt>
                <c:pt idx="21">
                  <c:v>0.43580000000000002</c:v>
                </c:pt>
                <c:pt idx="22">
                  <c:v>0.68989999999999996</c:v>
                </c:pt>
                <c:pt idx="23">
                  <c:v>0.98409999999999997</c:v>
                </c:pt>
                <c:pt idx="24">
                  <c:v>1</c:v>
                </c:pt>
              </c:numCache>
            </c:numRef>
          </c:val>
          <c:smooth val="0"/>
          <c:extLst>
            <c:ext xmlns:c16="http://schemas.microsoft.com/office/drawing/2014/chart" uri="{C3380CC4-5D6E-409C-BE32-E72D297353CC}">
              <c16:uniqueId val="{00000000-C8F8-488A-BF32-D53B6897F529}"/>
            </c:ext>
          </c:extLst>
        </c:ser>
        <c:ser>
          <c:idx val="1"/>
          <c:order val="1"/>
          <c:tx>
            <c:strRef>
              <c:f>readmission_forecasting!$C$1</c:f>
              <c:strCache>
                <c:ptCount val="1"/>
                <c:pt idx="0">
                  <c:v>Forecast(Re-admission Rate)</c:v>
                </c:pt>
              </c:strCache>
            </c:strRef>
          </c:tx>
          <c:spPr>
            <a:ln w="25400" cap="rnd">
              <a:solidFill>
                <a:schemeClr val="accent6">
                  <a:lumMod val="40000"/>
                  <a:lumOff val="60000"/>
                </a:schemeClr>
              </a:solidFill>
              <a:round/>
            </a:ln>
            <a:effectLst/>
          </c:spPr>
          <c:marker>
            <c:symbol val="none"/>
          </c:marker>
          <c:cat>
            <c:numRef>
              <c:f>readmission_forecasting!$A$2:$A$33</c:f>
              <c:numCache>
                <mc:AlternateContent xmlns:mc="http://schemas.openxmlformats.org/markup-compatibility/2006">
                  <mc:Choice Requires="c16r2">
                    <c16r2:formatcode2>[$-en-PK,1]d\ mmmm\ yyyy;@</c16r2:formatcode2>
                  </mc:Choice>
                  <mc:Fallback>
                    <c:formatCode>[$]d\ mmmm\ yyyy;@</c:formatCode>
                  </mc:Fallback>
                </mc:AlternateContent>
                <c:ptCount val="32"/>
                <c:pt idx="0">
                  <c:v>45047</c:v>
                </c:pt>
                <c:pt idx="1">
                  <c:v>45078</c:v>
                </c:pt>
                <c:pt idx="2">
                  <c:v>45108</c:v>
                </c:pt>
                <c:pt idx="3">
                  <c:v>45139</c:v>
                </c:pt>
                <c:pt idx="4">
                  <c:v>45170</c:v>
                </c:pt>
                <c:pt idx="5">
                  <c:v>45200</c:v>
                </c:pt>
                <c:pt idx="6">
                  <c:v>45231</c:v>
                </c:pt>
                <c:pt idx="7">
                  <c:v>45261</c:v>
                </c:pt>
                <c:pt idx="8">
                  <c:v>45292</c:v>
                </c:pt>
                <c:pt idx="9">
                  <c:v>45323</c:v>
                </c:pt>
                <c:pt idx="10">
                  <c:v>45352</c:v>
                </c:pt>
                <c:pt idx="11">
                  <c:v>45383</c:v>
                </c:pt>
                <c:pt idx="12">
                  <c:v>45413</c:v>
                </c:pt>
                <c:pt idx="13">
                  <c:v>45444</c:v>
                </c:pt>
                <c:pt idx="14">
                  <c:v>45474</c:v>
                </c:pt>
                <c:pt idx="15">
                  <c:v>45505</c:v>
                </c:pt>
                <c:pt idx="16">
                  <c:v>45536</c:v>
                </c:pt>
                <c:pt idx="17">
                  <c:v>45566</c:v>
                </c:pt>
                <c:pt idx="18">
                  <c:v>45597</c:v>
                </c:pt>
                <c:pt idx="19">
                  <c:v>45627</c:v>
                </c:pt>
                <c:pt idx="20">
                  <c:v>45658</c:v>
                </c:pt>
                <c:pt idx="21">
                  <c:v>45689</c:v>
                </c:pt>
                <c:pt idx="22">
                  <c:v>45717</c:v>
                </c:pt>
                <c:pt idx="23">
                  <c:v>45748</c:v>
                </c:pt>
                <c:pt idx="24">
                  <c:v>45778</c:v>
                </c:pt>
                <c:pt idx="25">
                  <c:v>45809</c:v>
                </c:pt>
                <c:pt idx="26">
                  <c:v>45839</c:v>
                </c:pt>
                <c:pt idx="27">
                  <c:v>45870</c:v>
                </c:pt>
                <c:pt idx="28">
                  <c:v>45901</c:v>
                </c:pt>
                <c:pt idx="29">
                  <c:v>45931</c:v>
                </c:pt>
                <c:pt idx="30">
                  <c:v>45962</c:v>
                </c:pt>
                <c:pt idx="31">
                  <c:v>45992</c:v>
                </c:pt>
              </c:numCache>
            </c:numRef>
          </c:cat>
          <c:val>
            <c:numRef>
              <c:f>readmission_forecasting!$C$2:$C$33</c:f>
              <c:numCache>
                <c:formatCode>General</c:formatCode>
                <c:ptCount val="32"/>
                <c:pt idx="24" formatCode="0.00%">
                  <c:v>1</c:v>
                </c:pt>
                <c:pt idx="25" formatCode="0.00%">
                  <c:v>0.75944271721553969</c:v>
                </c:pt>
                <c:pt idx="26" formatCode="0.00%">
                  <c:v>0.78666425103030946</c:v>
                </c:pt>
                <c:pt idx="27" formatCode="0.00%">
                  <c:v>0.81388578484507912</c:v>
                </c:pt>
                <c:pt idx="28" formatCode="0.00%">
                  <c:v>0.84110731865984878</c:v>
                </c:pt>
                <c:pt idx="29" formatCode="0.00%">
                  <c:v>0.86832885247461844</c:v>
                </c:pt>
                <c:pt idx="30" formatCode="0.00%">
                  <c:v>0.89555038628938821</c:v>
                </c:pt>
                <c:pt idx="31" formatCode="0.00%">
                  <c:v>0.92277192010415787</c:v>
                </c:pt>
              </c:numCache>
            </c:numRef>
          </c:val>
          <c:smooth val="0"/>
          <c:extLst>
            <c:ext xmlns:c16="http://schemas.microsoft.com/office/drawing/2014/chart" uri="{C3380CC4-5D6E-409C-BE32-E72D297353CC}">
              <c16:uniqueId val="{00000001-C8F8-488A-BF32-D53B6897F529}"/>
            </c:ext>
          </c:extLst>
        </c:ser>
        <c:ser>
          <c:idx val="2"/>
          <c:order val="2"/>
          <c:tx>
            <c:strRef>
              <c:f>readmission_forecasting!$D$1</c:f>
              <c:strCache>
                <c:ptCount val="1"/>
                <c:pt idx="0">
                  <c:v>Lower Confidence Bound(Re-admission Rate)</c:v>
                </c:pt>
              </c:strCache>
            </c:strRef>
          </c:tx>
          <c:spPr>
            <a:ln w="12700" cap="rnd">
              <a:solidFill>
                <a:schemeClr val="accent6">
                  <a:lumMod val="40000"/>
                  <a:lumOff val="60000"/>
                </a:schemeClr>
              </a:solidFill>
              <a:prstDash val="solid"/>
              <a:round/>
            </a:ln>
            <a:effectLst/>
          </c:spPr>
          <c:marker>
            <c:symbol val="none"/>
          </c:marker>
          <c:cat>
            <c:numRef>
              <c:f>readmission_forecasting!$A$2:$A$33</c:f>
              <c:numCache>
                <mc:AlternateContent xmlns:mc="http://schemas.openxmlformats.org/markup-compatibility/2006">
                  <mc:Choice Requires="c16r2">
                    <c16r2:formatcode2>[$-en-PK,1]d\ mmmm\ yyyy;@</c16r2:formatcode2>
                  </mc:Choice>
                  <mc:Fallback>
                    <c:formatCode>[$]d\ mmmm\ yyyy;@</c:formatCode>
                  </mc:Fallback>
                </mc:AlternateContent>
                <c:ptCount val="32"/>
                <c:pt idx="0">
                  <c:v>45047</c:v>
                </c:pt>
                <c:pt idx="1">
                  <c:v>45078</c:v>
                </c:pt>
                <c:pt idx="2">
                  <c:v>45108</c:v>
                </c:pt>
                <c:pt idx="3">
                  <c:v>45139</c:v>
                </c:pt>
                <c:pt idx="4">
                  <c:v>45170</c:v>
                </c:pt>
                <c:pt idx="5">
                  <c:v>45200</c:v>
                </c:pt>
                <c:pt idx="6">
                  <c:v>45231</c:v>
                </c:pt>
                <c:pt idx="7">
                  <c:v>45261</c:v>
                </c:pt>
                <c:pt idx="8">
                  <c:v>45292</c:v>
                </c:pt>
                <c:pt idx="9">
                  <c:v>45323</c:v>
                </c:pt>
                <c:pt idx="10">
                  <c:v>45352</c:v>
                </c:pt>
                <c:pt idx="11">
                  <c:v>45383</c:v>
                </c:pt>
                <c:pt idx="12">
                  <c:v>45413</c:v>
                </c:pt>
                <c:pt idx="13">
                  <c:v>45444</c:v>
                </c:pt>
                <c:pt idx="14">
                  <c:v>45474</c:v>
                </c:pt>
                <c:pt idx="15">
                  <c:v>45505</c:v>
                </c:pt>
                <c:pt idx="16">
                  <c:v>45536</c:v>
                </c:pt>
                <c:pt idx="17">
                  <c:v>45566</c:v>
                </c:pt>
                <c:pt idx="18">
                  <c:v>45597</c:v>
                </c:pt>
                <c:pt idx="19">
                  <c:v>45627</c:v>
                </c:pt>
                <c:pt idx="20">
                  <c:v>45658</c:v>
                </c:pt>
                <c:pt idx="21">
                  <c:v>45689</c:v>
                </c:pt>
                <c:pt idx="22">
                  <c:v>45717</c:v>
                </c:pt>
                <c:pt idx="23">
                  <c:v>45748</c:v>
                </c:pt>
                <c:pt idx="24">
                  <c:v>45778</c:v>
                </c:pt>
                <c:pt idx="25">
                  <c:v>45809</c:v>
                </c:pt>
                <c:pt idx="26">
                  <c:v>45839</c:v>
                </c:pt>
                <c:pt idx="27">
                  <c:v>45870</c:v>
                </c:pt>
                <c:pt idx="28">
                  <c:v>45901</c:v>
                </c:pt>
                <c:pt idx="29">
                  <c:v>45931</c:v>
                </c:pt>
                <c:pt idx="30">
                  <c:v>45962</c:v>
                </c:pt>
                <c:pt idx="31">
                  <c:v>45992</c:v>
                </c:pt>
              </c:numCache>
            </c:numRef>
          </c:cat>
          <c:val>
            <c:numRef>
              <c:f>readmission_forecasting!$D$2:$D$33</c:f>
              <c:numCache>
                <c:formatCode>General</c:formatCode>
                <c:ptCount val="32"/>
                <c:pt idx="24" formatCode="0.00%">
                  <c:v>1</c:v>
                </c:pt>
                <c:pt idx="25" formatCode="0.00%">
                  <c:v>0.46724770346894268</c:v>
                </c:pt>
                <c:pt idx="26" formatCode="0.00%">
                  <c:v>0.48540552372439777</c:v>
                </c:pt>
                <c:pt idx="27" formatCode="0.00%">
                  <c:v>0.50375893887009959</c:v>
                </c:pt>
                <c:pt idx="28" formatCode="0.00%">
                  <c:v>0.52229135879670274</c:v>
                </c:pt>
                <c:pt idx="29" formatCode="0.00%">
                  <c:v>0.54098826754656337</c:v>
                </c:pt>
                <c:pt idx="30" formatCode="0.00%">
                  <c:v>0.55983688018189337</c:v>
                </c:pt>
                <c:pt idx="31" formatCode="0.00%">
                  <c:v>0.57882586918170786</c:v>
                </c:pt>
              </c:numCache>
            </c:numRef>
          </c:val>
          <c:smooth val="0"/>
          <c:extLst>
            <c:ext xmlns:c16="http://schemas.microsoft.com/office/drawing/2014/chart" uri="{C3380CC4-5D6E-409C-BE32-E72D297353CC}">
              <c16:uniqueId val="{00000002-C8F8-488A-BF32-D53B6897F529}"/>
            </c:ext>
          </c:extLst>
        </c:ser>
        <c:ser>
          <c:idx val="3"/>
          <c:order val="3"/>
          <c:tx>
            <c:strRef>
              <c:f>readmission_forecasting!$E$1</c:f>
              <c:strCache>
                <c:ptCount val="1"/>
                <c:pt idx="0">
                  <c:v>Upper Confidence Bound(Re-admission Rate)</c:v>
                </c:pt>
              </c:strCache>
            </c:strRef>
          </c:tx>
          <c:spPr>
            <a:ln w="12700" cap="rnd">
              <a:solidFill>
                <a:schemeClr val="accent6">
                  <a:lumMod val="40000"/>
                  <a:lumOff val="60000"/>
                </a:schemeClr>
              </a:solidFill>
              <a:prstDash val="solid"/>
              <a:round/>
            </a:ln>
            <a:effectLst/>
          </c:spPr>
          <c:marker>
            <c:symbol val="none"/>
          </c:marker>
          <c:cat>
            <c:numRef>
              <c:f>readmission_forecasting!$A$2:$A$33</c:f>
              <c:numCache>
                <mc:AlternateContent xmlns:mc="http://schemas.openxmlformats.org/markup-compatibility/2006">
                  <mc:Choice Requires="c16r2">
                    <c16r2:formatcode2>[$-en-PK,1]d\ mmmm\ yyyy;@</c16r2:formatcode2>
                  </mc:Choice>
                  <mc:Fallback>
                    <c:formatCode>[$]d\ mmmm\ yyyy;@</c:formatCode>
                  </mc:Fallback>
                </mc:AlternateContent>
                <c:ptCount val="32"/>
                <c:pt idx="0">
                  <c:v>45047</c:v>
                </c:pt>
                <c:pt idx="1">
                  <c:v>45078</c:v>
                </c:pt>
                <c:pt idx="2">
                  <c:v>45108</c:v>
                </c:pt>
                <c:pt idx="3">
                  <c:v>45139</c:v>
                </c:pt>
                <c:pt idx="4">
                  <c:v>45170</c:v>
                </c:pt>
                <c:pt idx="5">
                  <c:v>45200</c:v>
                </c:pt>
                <c:pt idx="6">
                  <c:v>45231</c:v>
                </c:pt>
                <c:pt idx="7">
                  <c:v>45261</c:v>
                </c:pt>
                <c:pt idx="8">
                  <c:v>45292</c:v>
                </c:pt>
                <c:pt idx="9">
                  <c:v>45323</c:v>
                </c:pt>
                <c:pt idx="10">
                  <c:v>45352</c:v>
                </c:pt>
                <c:pt idx="11">
                  <c:v>45383</c:v>
                </c:pt>
                <c:pt idx="12">
                  <c:v>45413</c:v>
                </c:pt>
                <c:pt idx="13">
                  <c:v>45444</c:v>
                </c:pt>
                <c:pt idx="14">
                  <c:v>45474</c:v>
                </c:pt>
                <c:pt idx="15">
                  <c:v>45505</c:v>
                </c:pt>
                <c:pt idx="16">
                  <c:v>45536</c:v>
                </c:pt>
                <c:pt idx="17">
                  <c:v>45566</c:v>
                </c:pt>
                <c:pt idx="18">
                  <c:v>45597</c:v>
                </c:pt>
                <c:pt idx="19">
                  <c:v>45627</c:v>
                </c:pt>
                <c:pt idx="20">
                  <c:v>45658</c:v>
                </c:pt>
                <c:pt idx="21">
                  <c:v>45689</c:v>
                </c:pt>
                <c:pt idx="22">
                  <c:v>45717</c:v>
                </c:pt>
                <c:pt idx="23">
                  <c:v>45748</c:v>
                </c:pt>
                <c:pt idx="24">
                  <c:v>45778</c:v>
                </c:pt>
                <c:pt idx="25">
                  <c:v>45809</c:v>
                </c:pt>
                <c:pt idx="26">
                  <c:v>45839</c:v>
                </c:pt>
                <c:pt idx="27">
                  <c:v>45870</c:v>
                </c:pt>
                <c:pt idx="28">
                  <c:v>45901</c:v>
                </c:pt>
                <c:pt idx="29">
                  <c:v>45931</c:v>
                </c:pt>
                <c:pt idx="30">
                  <c:v>45962</c:v>
                </c:pt>
                <c:pt idx="31">
                  <c:v>45992</c:v>
                </c:pt>
              </c:numCache>
            </c:numRef>
          </c:cat>
          <c:val>
            <c:numRef>
              <c:f>readmission_forecasting!$E$2:$E$33</c:f>
              <c:numCache>
                <c:formatCode>General</c:formatCode>
                <c:ptCount val="32"/>
                <c:pt idx="24" formatCode="0.00%">
                  <c:v>1</c:v>
                </c:pt>
                <c:pt idx="25" formatCode="0.00%">
                  <c:v>1.0516377309621368</c:v>
                </c:pt>
                <c:pt idx="26" formatCode="0.00%">
                  <c:v>1.0879229783362212</c:v>
                </c:pt>
                <c:pt idx="27" formatCode="0.00%">
                  <c:v>1.1240126308200586</c:v>
                </c:pt>
                <c:pt idx="28" formatCode="0.00%">
                  <c:v>1.1599232785229949</c:v>
                </c:pt>
                <c:pt idx="29" formatCode="0.00%">
                  <c:v>1.1956694374026735</c:v>
                </c:pt>
                <c:pt idx="30" formatCode="0.00%">
                  <c:v>1.2312638923968831</c:v>
                </c:pt>
                <c:pt idx="31" formatCode="0.00%">
                  <c:v>1.2667179710266079</c:v>
                </c:pt>
              </c:numCache>
            </c:numRef>
          </c:val>
          <c:smooth val="0"/>
          <c:extLst>
            <c:ext xmlns:c16="http://schemas.microsoft.com/office/drawing/2014/chart" uri="{C3380CC4-5D6E-409C-BE32-E72D297353CC}">
              <c16:uniqueId val="{00000003-C8F8-488A-BF32-D53B6897F529}"/>
            </c:ext>
          </c:extLst>
        </c:ser>
        <c:dLbls>
          <c:showLegendKey val="0"/>
          <c:showVal val="0"/>
          <c:showCatName val="0"/>
          <c:showSerName val="0"/>
          <c:showPercent val="0"/>
          <c:showBubbleSize val="0"/>
        </c:dLbls>
        <c:smooth val="0"/>
        <c:axId val="690449648"/>
        <c:axId val="622036176"/>
      </c:lineChart>
      <c:catAx>
        <c:axId val="690449648"/>
        <c:scaling>
          <c:orientation val="minMax"/>
        </c:scaling>
        <c:delete val="0"/>
        <c:axPos val="b"/>
        <c:numFmt formatCode="mmm\ 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622036176"/>
        <c:crosses val="autoZero"/>
        <c:auto val="1"/>
        <c:lblAlgn val="ctr"/>
        <c:lblOffset val="100"/>
        <c:noMultiLvlLbl val="0"/>
      </c:catAx>
      <c:valAx>
        <c:axId val="62203617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Re-amission</a:t>
                </a:r>
                <a:r>
                  <a:rPr lang="en-US" sz="1400" b="0" baseline="0"/>
                  <a:t> Rate</a:t>
                </a:r>
                <a:endParaRPr lang="en-US"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K"/>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6904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[Dashboard.xlsx]top5diag!PivotTable2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Diagnosis causing Re-admission</a:t>
            </a:r>
            <a:endParaRPr lang="en-US" b="1"/>
          </a:p>
        </c:rich>
      </c:tx>
      <c:layout>
        <c:manualLayout>
          <c:xMode val="edge"/>
          <c:yMode val="edge"/>
          <c:x val="4.1351351351351352E-2"/>
          <c:y val="7.699529131892218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20C997"/>
          </a:solidFill>
          <a:ln>
            <a:solidFill>
              <a:srgbClr val="20C997"/>
            </a:solid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C997"/>
          </a:solidFill>
          <a:ln>
            <a:solidFill>
              <a:srgbClr val="20C997"/>
            </a:solid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67567567567571E-3"/>
          <c:y val="0.22528089887640451"/>
          <c:w val="0.98873873873873874"/>
          <c:h val="0.53591327769422081"/>
        </c:manualLayout>
      </c:layout>
      <c:barChart>
        <c:barDir val="col"/>
        <c:grouping val="clustered"/>
        <c:varyColors val="0"/>
        <c:ser>
          <c:idx val="0"/>
          <c:order val="0"/>
          <c:tx>
            <c:strRef>
              <c:f>top5diag!$B$3</c:f>
              <c:strCache>
                <c:ptCount val="1"/>
                <c:pt idx="0">
                  <c:v>Total</c:v>
                </c:pt>
              </c:strCache>
            </c:strRef>
          </c:tx>
          <c:spPr>
            <a:solidFill>
              <a:srgbClr val="20C997"/>
            </a:solidFill>
            <a:ln>
              <a:solidFill>
                <a:srgbClr val="20C997"/>
              </a:solidFill>
            </a:ln>
            <a:effectLst/>
          </c:spPr>
          <c:invertIfNegative val="0"/>
          <c:dLbls>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top5diag!$A$4:$A$8</c:f>
              <c:strCache>
                <c:ptCount val="5"/>
                <c:pt idx="0">
                  <c:v>Gastro-esophageal reflux disease</c:v>
                </c:pt>
                <c:pt idx="1">
                  <c:v>Diabetes Mellitus ll</c:v>
                </c:pt>
                <c:pt idx="2">
                  <c:v>Major depressive disorder</c:v>
                </c:pt>
                <c:pt idx="3">
                  <c:v>Acute myocardial infarction</c:v>
                </c:pt>
                <c:pt idx="4">
                  <c:v>Asthma</c:v>
                </c:pt>
              </c:strCache>
            </c:strRef>
          </c:cat>
          <c:val>
            <c:numRef>
              <c:f>top5diag!$B$4:$B$8</c:f>
              <c:numCache>
                <c:formatCode>General</c:formatCode>
                <c:ptCount val="5"/>
                <c:pt idx="0">
                  <c:v>1851</c:v>
                </c:pt>
                <c:pt idx="1">
                  <c:v>1829</c:v>
                </c:pt>
                <c:pt idx="2">
                  <c:v>1821</c:v>
                </c:pt>
                <c:pt idx="3">
                  <c:v>1819</c:v>
                </c:pt>
                <c:pt idx="4">
                  <c:v>1808</c:v>
                </c:pt>
              </c:numCache>
            </c:numRef>
          </c:val>
          <c:extLst>
            <c:ext xmlns:c16="http://schemas.microsoft.com/office/drawing/2014/chart" uri="{C3380CC4-5D6E-409C-BE32-E72D297353CC}">
              <c16:uniqueId val="{00000000-3543-4359-AE31-B22379DBEEF6}"/>
            </c:ext>
          </c:extLst>
        </c:ser>
        <c:dLbls>
          <c:dLblPos val="outEnd"/>
          <c:showLegendKey val="0"/>
          <c:showVal val="1"/>
          <c:showCatName val="0"/>
          <c:showSerName val="0"/>
          <c:showPercent val="0"/>
          <c:showBubbleSize val="0"/>
        </c:dLbls>
        <c:gapWidth val="219"/>
        <c:overlap val="-27"/>
        <c:axId val="1742024384"/>
        <c:axId val="1959164800"/>
      </c:barChart>
      <c:catAx>
        <c:axId val="174202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1959164800"/>
        <c:crosses val="autoZero"/>
        <c:auto val="1"/>
        <c:lblAlgn val="ctr"/>
        <c:lblOffset val="100"/>
        <c:noMultiLvlLbl val="0"/>
      </c:catAx>
      <c:valAx>
        <c:axId val="1959164800"/>
        <c:scaling>
          <c:orientation val="minMax"/>
          <c:min val="0"/>
        </c:scaling>
        <c:delete val="1"/>
        <c:axPos val="l"/>
        <c:numFmt formatCode="General" sourceLinked="1"/>
        <c:majorTickMark val="none"/>
        <c:minorTickMark val="none"/>
        <c:tickLblPos val="nextTo"/>
        <c:crossAx val="174202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[Dashboard.xlsx]department_readmission!PivotTable3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Department-wise</a:t>
            </a:r>
            <a:r>
              <a:rPr lang="en-US" b="1" baseline="0"/>
              <a:t> Re-admissions</a:t>
            </a:r>
            <a:endParaRPr lang="en-US" b="1"/>
          </a:p>
        </c:rich>
      </c:tx>
      <c:layout>
        <c:manualLayout>
          <c:xMode val="edge"/>
          <c:yMode val="edge"/>
          <c:x val="6.2764595303965387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67567567567571E-3"/>
          <c:y val="0.23045977011494256"/>
          <c:w val="0.99099099099099097"/>
          <c:h val="0.55717309761567158"/>
        </c:manualLayout>
      </c:layout>
      <c:barChart>
        <c:barDir val="col"/>
        <c:grouping val="clustered"/>
        <c:varyColors val="0"/>
        <c:ser>
          <c:idx val="0"/>
          <c:order val="0"/>
          <c:tx>
            <c:strRef>
              <c:f>department_readmission!$B$3</c:f>
              <c:strCache>
                <c:ptCount val="1"/>
                <c:pt idx="0">
                  <c:v>Total</c:v>
                </c:pt>
              </c:strCache>
            </c:strRef>
          </c:tx>
          <c:spPr>
            <a:solidFill>
              <a:srgbClr val="20C997"/>
            </a:solidFill>
            <a:ln>
              <a:solidFill>
                <a:srgbClr val="20C997"/>
              </a:solidFill>
            </a:ln>
            <a:effectLst/>
          </c:spPr>
          <c:invertIfNegative val="0"/>
          <c:dLbls>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department_readmission!$A$4:$A$11</c:f>
              <c:strCache>
                <c:ptCount val="8"/>
                <c:pt idx="0">
                  <c:v>Cardiology</c:v>
                </c:pt>
                <c:pt idx="1">
                  <c:v>Oncology</c:v>
                </c:pt>
                <c:pt idx="2">
                  <c:v>Orthopedics</c:v>
                </c:pt>
                <c:pt idx="3">
                  <c:v>Pediatrics</c:v>
                </c:pt>
                <c:pt idx="4">
                  <c:v>General Surgery</c:v>
                </c:pt>
                <c:pt idx="5">
                  <c:v>ICU</c:v>
                </c:pt>
                <c:pt idx="6">
                  <c:v>Emergency</c:v>
                </c:pt>
                <c:pt idx="7">
                  <c:v>Neurology</c:v>
                </c:pt>
              </c:strCache>
            </c:strRef>
          </c:cat>
          <c:val>
            <c:numRef>
              <c:f>department_readmission!$B$4:$B$11</c:f>
              <c:numCache>
                <c:formatCode>General</c:formatCode>
                <c:ptCount val="8"/>
                <c:pt idx="0">
                  <c:v>4124</c:v>
                </c:pt>
                <c:pt idx="1">
                  <c:v>4097</c:v>
                </c:pt>
                <c:pt idx="2">
                  <c:v>4058</c:v>
                </c:pt>
                <c:pt idx="3">
                  <c:v>4003</c:v>
                </c:pt>
                <c:pt idx="4">
                  <c:v>3982</c:v>
                </c:pt>
                <c:pt idx="5">
                  <c:v>3977</c:v>
                </c:pt>
                <c:pt idx="6">
                  <c:v>3965</c:v>
                </c:pt>
                <c:pt idx="7">
                  <c:v>3955</c:v>
                </c:pt>
              </c:numCache>
            </c:numRef>
          </c:val>
          <c:extLst>
            <c:ext xmlns:c16="http://schemas.microsoft.com/office/drawing/2014/chart" uri="{C3380CC4-5D6E-409C-BE32-E72D297353CC}">
              <c16:uniqueId val="{00000000-C668-41B9-8219-729915D7A841}"/>
            </c:ext>
          </c:extLst>
        </c:ser>
        <c:dLbls>
          <c:dLblPos val="outEnd"/>
          <c:showLegendKey val="0"/>
          <c:showVal val="1"/>
          <c:showCatName val="0"/>
          <c:showSerName val="0"/>
          <c:showPercent val="0"/>
          <c:showBubbleSize val="0"/>
        </c:dLbls>
        <c:gapWidth val="219"/>
        <c:overlap val="-27"/>
        <c:axId val="1960326032"/>
        <c:axId val="2050210048"/>
      </c:barChart>
      <c:catAx>
        <c:axId val="196032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2050210048"/>
        <c:crosses val="autoZero"/>
        <c:auto val="1"/>
        <c:lblAlgn val="ctr"/>
        <c:lblOffset val="100"/>
        <c:noMultiLvlLbl val="0"/>
      </c:catAx>
      <c:valAx>
        <c:axId val="2050210048"/>
        <c:scaling>
          <c:orientation val="minMax"/>
          <c:min val="0"/>
        </c:scaling>
        <c:delete val="1"/>
        <c:axPos val="l"/>
        <c:numFmt formatCode="General" sourceLinked="1"/>
        <c:majorTickMark val="none"/>
        <c:minorTickMark val="none"/>
        <c:tickLblPos val="nextTo"/>
        <c:crossAx val="19603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[Dashboard.xlsx]labs!PivotTable2</c:name>
    <c:fmtId val="6"/>
  </c:pivotSource>
  <c:chart>
    <c:title>
      <c:tx>
        <c:rich>
          <a:bodyPr rot="0" spcFirstLastPara="1" vertOverflow="ellipsis" vert="horz" wrap="square" anchor="ctr" anchorCtr="1"/>
          <a:lstStyle/>
          <a:p>
            <a:pPr>
              <a:defRPr sz="1400" b="0" i="0" u="none" strike="noStrike" kern="1200" spc="0" baseline="0">
                <a:solidFill>
                  <a:srgbClr val="343A40"/>
                </a:solidFill>
                <a:latin typeface="+mn-lt"/>
                <a:ea typeface="+mn-ea"/>
                <a:cs typeface="+mn-cs"/>
              </a:defRPr>
            </a:pPr>
            <a:r>
              <a:rPr lang="en-US" b="1">
                <a:solidFill>
                  <a:srgbClr val="343A40"/>
                </a:solidFill>
              </a:rPr>
              <a:t>Abnormal</a:t>
            </a:r>
            <a:r>
              <a:rPr lang="en-US" b="1" baseline="0">
                <a:solidFill>
                  <a:srgbClr val="343A40"/>
                </a:solidFill>
              </a:rPr>
              <a:t> vs. Normal Labs</a:t>
            </a:r>
            <a:endParaRPr lang="en-US" b="1">
              <a:solidFill>
                <a:srgbClr val="343A40"/>
              </a:solidFill>
            </a:endParaRPr>
          </a:p>
        </c:rich>
      </c:tx>
      <c:layout>
        <c:manualLayout>
          <c:xMode val="edge"/>
          <c:yMode val="edge"/>
          <c:x val="7.3247033441208184E-2"/>
          <c:y val="2.5445292620865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43A40"/>
              </a:solidFill>
              <a:latin typeface="+mn-lt"/>
              <a:ea typeface="+mn-ea"/>
              <a:cs typeface="+mn-cs"/>
            </a:defRPr>
          </a:pPr>
          <a:endParaRPr lang="en-PK"/>
        </a:p>
      </c:txPr>
    </c:title>
    <c:autoTitleDeleted val="0"/>
    <c:pivotFmts>
      <c:pivotFmt>
        <c:idx val="0"/>
        <c:spPr>
          <a:solidFill>
            <a:schemeClr val="accent6">
              <a:lumMod val="40000"/>
              <a:lumOff val="60000"/>
            </a:schemeClr>
          </a:solidFill>
          <a:ln>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C9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0C9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0C9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88512816494934E-2"/>
          <c:y val="0.15277777777777779"/>
          <c:w val="0.5923969391885715"/>
          <c:h val="0.72130431612715074"/>
        </c:manualLayout>
      </c:layout>
      <c:barChart>
        <c:barDir val="bar"/>
        <c:grouping val="clustered"/>
        <c:varyColors val="0"/>
        <c:ser>
          <c:idx val="0"/>
          <c:order val="0"/>
          <c:tx>
            <c:strRef>
              <c:f>labs!$A$1</c:f>
              <c:strCache>
                <c:ptCount val="1"/>
                <c:pt idx="0">
                  <c:v>Abnormal Labs %</c:v>
                </c:pt>
              </c:strCache>
            </c:strRef>
          </c:tx>
          <c:spPr>
            <a:solidFill>
              <a:schemeClr val="accent6">
                <a:lumMod val="40000"/>
                <a:lumOff val="60000"/>
              </a:schemeClr>
            </a:solidFill>
            <a:ln>
              <a:solidFill>
                <a:schemeClr val="accent6">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labs!$A$2</c:f>
              <c:strCache>
                <c:ptCount val="1"/>
                <c:pt idx="0">
                  <c:v>Total</c:v>
                </c:pt>
              </c:strCache>
            </c:strRef>
          </c:cat>
          <c:val>
            <c:numRef>
              <c:f>labs!$A$2</c:f>
              <c:numCache>
                <c:formatCode>0.00%</c:formatCode>
                <c:ptCount val="1"/>
                <c:pt idx="0">
                  <c:v>0.50012999999999996</c:v>
                </c:pt>
              </c:numCache>
            </c:numRef>
          </c:val>
          <c:extLst>
            <c:ext xmlns:c16="http://schemas.microsoft.com/office/drawing/2014/chart" uri="{C3380CC4-5D6E-409C-BE32-E72D297353CC}">
              <c16:uniqueId val="{00000000-4A55-434D-8BEC-AF7A81C9C3FC}"/>
            </c:ext>
          </c:extLst>
        </c:ser>
        <c:ser>
          <c:idx val="1"/>
          <c:order val="1"/>
          <c:tx>
            <c:strRef>
              <c:f>labs!$B$1</c:f>
              <c:strCache>
                <c:ptCount val="1"/>
                <c:pt idx="0">
                  <c:v>Normal Labs %</c:v>
                </c:pt>
              </c:strCache>
            </c:strRef>
          </c:tx>
          <c:spPr>
            <a:solidFill>
              <a:srgbClr val="20C9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labs!$A$2</c:f>
              <c:strCache>
                <c:ptCount val="1"/>
                <c:pt idx="0">
                  <c:v>Total</c:v>
                </c:pt>
              </c:strCache>
            </c:strRef>
          </c:cat>
          <c:val>
            <c:numRef>
              <c:f>labs!$B$2</c:f>
              <c:numCache>
                <c:formatCode>0.00%</c:formatCode>
                <c:ptCount val="1"/>
                <c:pt idx="0">
                  <c:v>0.49987000000000004</c:v>
                </c:pt>
              </c:numCache>
            </c:numRef>
          </c:val>
          <c:extLst>
            <c:ext xmlns:c16="http://schemas.microsoft.com/office/drawing/2014/chart" uri="{C3380CC4-5D6E-409C-BE32-E72D297353CC}">
              <c16:uniqueId val="{00000001-4A55-434D-8BEC-AF7A81C9C3FC}"/>
            </c:ext>
          </c:extLst>
        </c:ser>
        <c:dLbls>
          <c:dLblPos val="outEnd"/>
          <c:showLegendKey val="0"/>
          <c:showVal val="1"/>
          <c:showCatName val="0"/>
          <c:showSerName val="0"/>
          <c:showPercent val="0"/>
          <c:showBubbleSize val="0"/>
        </c:dLbls>
        <c:gapWidth val="182"/>
        <c:axId val="2049278720"/>
        <c:axId val="1745066320"/>
      </c:barChart>
      <c:catAx>
        <c:axId val="2049278720"/>
        <c:scaling>
          <c:orientation val="minMax"/>
        </c:scaling>
        <c:delete val="1"/>
        <c:axPos val="l"/>
        <c:numFmt formatCode="General" sourceLinked="1"/>
        <c:majorTickMark val="out"/>
        <c:minorTickMark val="none"/>
        <c:tickLblPos val="nextTo"/>
        <c:crossAx val="1745066320"/>
        <c:crosses val="autoZero"/>
        <c:auto val="1"/>
        <c:lblAlgn val="ctr"/>
        <c:lblOffset val="100"/>
        <c:noMultiLvlLbl val="0"/>
      </c:catAx>
      <c:valAx>
        <c:axId val="1745066320"/>
        <c:scaling>
          <c:orientation val="minMax"/>
          <c:max val="1"/>
          <c:min val="0"/>
        </c:scaling>
        <c:delete val="1"/>
        <c:axPos val="b"/>
        <c:numFmt formatCode="0.00%" sourceLinked="1"/>
        <c:majorTickMark val="out"/>
        <c:minorTickMark val="none"/>
        <c:tickLblPos val="nextTo"/>
        <c:crossAx val="2049278720"/>
        <c:crosses val="autoZero"/>
        <c:crossBetween val="between"/>
      </c:valAx>
      <c:spPr>
        <a:noFill/>
        <a:ln>
          <a:noFill/>
        </a:ln>
        <a:effectLst/>
      </c:spPr>
    </c:plotArea>
    <c:legend>
      <c:legendPos val="r"/>
      <c:layout>
        <c:manualLayout>
          <c:xMode val="edge"/>
          <c:yMode val="edge"/>
          <c:x val="0.73102983277819611"/>
          <c:y val="0.59073216992914057"/>
          <c:w val="0.2662689154596416"/>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[Dashboard.xlsx]age_readmission!PivotTable1</c:name>
    <c:fmtId val="3"/>
  </c:pivotSource>
  <c:chart>
    <c:title>
      <c:tx>
        <c:rich>
          <a:bodyPr rot="0" spcFirstLastPara="1" vertOverflow="ellipsis" vert="horz" wrap="square" anchor="ctr" anchorCtr="1"/>
          <a:lstStyle/>
          <a:p>
            <a:pPr>
              <a:defRPr sz="1400" b="1" i="0" u="none" strike="noStrike" kern="1200" spc="0" baseline="0">
                <a:solidFill>
                  <a:srgbClr val="343A40"/>
                </a:solidFill>
                <a:latin typeface="+mn-lt"/>
                <a:ea typeface="+mn-ea"/>
                <a:cs typeface="+mn-cs"/>
              </a:defRPr>
            </a:pPr>
            <a:r>
              <a:rPr lang="en-US" b="1">
                <a:solidFill>
                  <a:srgbClr val="343A40"/>
                </a:solidFill>
              </a:rPr>
              <a:t>Age</a:t>
            </a:r>
            <a:r>
              <a:rPr lang="en-US" b="1" baseline="0">
                <a:solidFill>
                  <a:srgbClr val="343A40"/>
                </a:solidFill>
              </a:rPr>
              <a:t> Group wise Re-admissions</a:t>
            </a:r>
            <a:endParaRPr lang="en-US" b="1">
              <a:solidFill>
                <a:srgbClr val="343A4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43A40"/>
              </a:solidFill>
              <a:latin typeface="+mn-lt"/>
              <a:ea typeface="+mn-ea"/>
              <a:cs typeface="+mn-cs"/>
            </a:defRPr>
          </a:pPr>
          <a:endParaRPr lang="en-PK"/>
        </a:p>
      </c:txPr>
    </c:title>
    <c:autoTitleDeleted val="0"/>
    <c:pivotFmts>
      <c:pivotFmt>
        <c:idx val="0"/>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0C997"/>
          </a:solidFill>
          <a:ln>
            <a:solidFill>
              <a:srgbClr val="20C997"/>
            </a:solidFill>
          </a:ln>
          <a:effectLst/>
        </c:spPr>
        <c:marker>
          <c:symbol val="none"/>
        </c:marker>
        <c:dLbl>
          <c:idx val="0"/>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age_readmission!$B$1</c:f>
              <c:strCache>
                <c:ptCount val="1"/>
                <c:pt idx="0">
                  <c:v>Total</c:v>
                </c:pt>
              </c:strCache>
            </c:strRef>
          </c:tx>
          <c:spPr>
            <a:solidFill>
              <a:srgbClr val="20C997"/>
            </a:solidFill>
            <a:ln>
              <a:solidFill>
                <a:srgbClr val="20C997"/>
              </a:solidFill>
            </a:ln>
            <a:effectLst/>
          </c:spPr>
          <c:invertIfNegative val="0"/>
          <c:dLbls>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age_readmission!$A$2:$A$10</c:f>
              <c:strCache>
                <c:ptCount val="9"/>
                <c:pt idx="0">
                  <c:v>Infant</c:v>
                </c:pt>
                <c:pt idx="1">
                  <c:v>Toddler</c:v>
                </c:pt>
                <c:pt idx="2">
                  <c:v>Adolescent</c:v>
                </c:pt>
                <c:pt idx="3">
                  <c:v>Child</c:v>
                </c:pt>
                <c:pt idx="4">
                  <c:v>Young Adult</c:v>
                </c:pt>
                <c:pt idx="5">
                  <c:v>Adult</c:v>
                </c:pt>
                <c:pt idx="6">
                  <c:v>Elderly</c:v>
                </c:pt>
                <c:pt idx="7">
                  <c:v>Middle-Aged Adult</c:v>
                </c:pt>
                <c:pt idx="8">
                  <c:v>Geriatric</c:v>
                </c:pt>
              </c:strCache>
            </c:strRef>
          </c:cat>
          <c:val>
            <c:numRef>
              <c:f>age_readmission!$B$2:$B$10</c:f>
              <c:numCache>
                <c:formatCode>General</c:formatCode>
                <c:ptCount val="9"/>
                <c:pt idx="0">
                  <c:v>622</c:v>
                </c:pt>
                <c:pt idx="1">
                  <c:v>1315</c:v>
                </c:pt>
                <c:pt idx="2">
                  <c:v>1596</c:v>
                </c:pt>
                <c:pt idx="3">
                  <c:v>2099</c:v>
                </c:pt>
                <c:pt idx="4">
                  <c:v>2433</c:v>
                </c:pt>
                <c:pt idx="5">
                  <c:v>4610</c:v>
                </c:pt>
                <c:pt idx="6">
                  <c:v>4878</c:v>
                </c:pt>
                <c:pt idx="7">
                  <c:v>6380</c:v>
                </c:pt>
                <c:pt idx="8">
                  <c:v>8228</c:v>
                </c:pt>
              </c:numCache>
            </c:numRef>
          </c:val>
          <c:extLst>
            <c:ext xmlns:c16="http://schemas.microsoft.com/office/drawing/2014/chart" uri="{C3380CC4-5D6E-409C-BE32-E72D297353CC}">
              <c16:uniqueId val="{00000000-BD13-4DAD-AA6F-2B0846217697}"/>
            </c:ext>
          </c:extLst>
        </c:ser>
        <c:dLbls>
          <c:dLblPos val="outEnd"/>
          <c:showLegendKey val="0"/>
          <c:showVal val="1"/>
          <c:showCatName val="0"/>
          <c:showSerName val="0"/>
          <c:showPercent val="0"/>
          <c:showBubbleSize val="0"/>
        </c:dLbls>
        <c:gapWidth val="182"/>
        <c:axId val="1943674111"/>
        <c:axId val="1947864671"/>
      </c:barChart>
      <c:catAx>
        <c:axId val="1943674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1947864671"/>
        <c:crosses val="autoZero"/>
        <c:auto val="1"/>
        <c:lblAlgn val="ctr"/>
        <c:lblOffset val="100"/>
        <c:noMultiLvlLbl val="0"/>
      </c:catAx>
      <c:valAx>
        <c:axId val="1947864671"/>
        <c:scaling>
          <c:orientation val="minMax"/>
        </c:scaling>
        <c:delete val="1"/>
        <c:axPos val="b"/>
        <c:numFmt formatCode="General" sourceLinked="1"/>
        <c:majorTickMark val="none"/>
        <c:minorTickMark val="none"/>
        <c:tickLblPos val="nextTo"/>
        <c:crossAx val="19436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[Dashboard.xlsx]Slicer insights!PivotTable20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vs. Re-admission Rate vs. Bill Paid</a:t>
            </a:r>
            <a:endParaRPr lang="en-US" b="1"/>
          </a:p>
        </c:rich>
      </c:tx>
      <c:layout>
        <c:manualLayout>
          <c:xMode val="edge"/>
          <c:yMode val="edge"/>
          <c:x val="0.17485140811432343"/>
          <c:y val="1.34048257372654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20C997"/>
          </a:solidFill>
          <a:ln>
            <a:noFill/>
          </a:ln>
          <a:effectLst/>
        </c:spPr>
        <c:marker>
          <c:symbol val="none"/>
        </c:marker>
      </c:pivotFmt>
      <c:pivotFmt>
        <c:idx val="5"/>
        <c:spPr>
          <a:ln w="28575" cap="rnd">
            <a:solidFill>
              <a:schemeClr val="accent6">
                <a:lumMod val="40000"/>
                <a:lumOff val="60000"/>
              </a:schemeClr>
            </a:solidFill>
            <a:round/>
          </a:ln>
          <a:effectLst/>
        </c:spPr>
        <c:marker>
          <c:symbol val="none"/>
        </c:marker>
      </c:pivotFmt>
    </c:pivotFmts>
    <c:plotArea>
      <c:layout/>
      <c:barChart>
        <c:barDir val="col"/>
        <c:grouping val="clustered"/>
        <c:varyColors val="0"/>
        <c:ser>
          <c:idx val="0"/>
          <c:order val="0"/>
          <c:tx>
            <c:strRef>
              <c:f>'Slicer insights'!$B$3</c:f>
              <c:strCache>
                <c:ptCount val="1"/>
                <c:pt idx="0">
                  <c:v>Avg. Readmission Rate</c:v>
                </c:pt>
              </c:strCache>
            </c:strRef>
          </c:tx>
          <c:spPr>
            <a:solidFill>
              <a:srgbClr val="20C997"/>
            </a:solidFill>
            <a:ln>
              <a:noFill/>
            </a:ln>
            <a:effectLst/>
          </c:spPr>
          <c:invertIfNegative val="0"/>
          <c:cat>
            <c:strRef>
              <c:f>'Slicer insights'!$A$4:$A$12</c:f>
              <c:strCache>
                <c:ptCount val="8"/>
                <c:pt idx="0">
                  <c:v>Cardiology</c:v>
                </c:pt>
                <c:pt idx="1">
                  <c:v>Emergency</c:v>
                </c:pt>
                <c:pt idx="2">
                  <c:v>General Surgery</c:v>
                </c:pt>
                <c:pt idx="3">
                  <c:v>ICU</c:v>
                </c:pt>
                <c:pt idx="4">
                  <c:v>Neurology</c:v>
                </c:pt>
                <c:pt idx="5">
                  <c:v>Oncology</c:v>
                </c:pt>
                <c:pt idx="6">
                  <c:v>Orthopedics</c:v>
                </c:pt>
                <c:pt idx="7">
                  <c:v>Pediatrics</c:v>
                </c:pt>
              </c:strCache>
            </c:strRef>
          </c:cat>
          <c:val>
            <c:numRef>
              <c:f>'Slicer insights'!$B$4:$B$12</c:f>
              <c:numCache>
                <c:formatCode>0.0</c:formatCode>
                <c:ptCount val="8"/>
                <c:pt idx="0">
                  <c:v>25.140403609415333</c:v>
                </c:pt>
                <c:pt idx="1">
                  <c:v>24.510928070242485</c:v>
                </c:pt>
                <c:pt idx="2">
                  <c:v>24.59273279734948</c:v>
                </c:pt>
                <c:pt idx="3">
                  <c:v>24.472541398370812</c:v>
                </c:pt>
                <c:pt idx="4">
                  <c:v>23.535054738483694</c:v>
                </c:pt>
                <c:pt idx="5">
                  <c:v>24.222250145121574</c:v>
                </c:pt>
                <c:pt idx="6">
                  <c:v>24.179690562425122</c:v>
                </c:pt>
                <c:pt idx="7">
                  <c:v>24.762184773646233</c:v>
                </c:pt>
              </c:numCache>
            </c:numRef>
          </c:val>
          <c:extLst>
            <c:ext xmlns:c16="http://schemas.microsoft.com/office/drawing/2014/chart" uri="{C3380CC4-5D6E-409C-BE32-E72D297353CC}">
              <c16:uniqueId val="{00000000-5AC0-40B6-9EDC-D5310806CA88}"/>
            </c:ext>
          </c:extLst>
        </c:ser>
        <c:dLbls>
          <c:showLegendKey val="0"/>
          <c:showVal val="0"/>
          <c:showCatName val="0"/>
          <c:showSerName val="0"/>
          <c:showPercent val="0"/>
          <c:showBubbleSize val="0"/>
        </c:dLbls>
        <c:gapWidth val="219"/>
        <c:overlap val="-27"/>
        <c:axId val="1865051615"/>
        <c:axId val="2097378911"/>
      </c:barChart>
      <c:lineChart>
        <c:grouping val="standard"/>
        <c:varyColors val="0"/>
        <c:ser>
          <c:idx val="1"/>
          <c:order val="1"/>
          <c:tx>
            <c:strRef>
              <c:f>'Slicer insights'!$C$3</c:f>
              <c:strCache>
                <c:ptCount val="1"/>
                <c:pt idx="0">
                  <c:v>Avg. Bill Paid</c:v>
                </c:pt>
              </c:strCache>
            </c:strRef>
          </c:tx>
          <c:spPr>
            <a:ln w="28575" cap="rnd">
              <a:solidFill>
                <a:schemeClr val="accent6">
                  <a:lumMod val="40000"/>
                  <a:lumOff val="60000"/>
                </a:schemeClr>
              </a:solidFill>
              <a:round/>
            </a:ln>
            <a:effectLst/>
          </c:spPr>
          <c:marker>
            <c:symbol val="none"/>
          </c:marker>
          <c:cat>
            <c:strRef>
              <c:f>'Slicer insights'!$A$4:$A$12</c:f>
              <c:strCache>
                <c:ptCount val="8"/>
                <c:pt idx="0">
                  <c:v>Cardiology</c:v>
                </c:pt>
                <c:pt idx="1">
                  <c:v>Emergency</c:v>
                </c:pt>
                <c:pt idx="2">
                  <c:v>General Surgery</c:v>
                </c:pt>
                <c:pt idx="3">
                  <c:v>ICU</c:v>
                </c:pt>
                <c:pt idx="4">
                  <c:v>Neurology</c:v>
                </c:pt>
                <c:pt idx="5">
                  <c:v>Oncology</c:v>
                </c:pt>
                <c:pt idx="6">
                  <c:v>Orthopedics</c:v>
                </c:pt>
                <c:pt idx="7">
                  <c:v>Pediatrics</c:v>
                </c:pt>
              </c:strCache>
            </c:strRef>
          </c:cat>
          <c:val>
            <c:numRef>
              <c:f>'Slicer insights'!$C$4:$C$12</c:f>
              <c:numCache>
                <c:formatCode>General</c:formatCode>
                <c:ptCount val="8"/>
                <c:pt idx="0">
                  <c:v>5351747.7895999998</c:v>
                </c:pt>
                <c:pt idx="1">
                  <c:v>955205.82919999969</c:v>
                </c:pt>
                <c:pt idx="2">
                  <c:v>1687168.6431999996</c:v>
                </c:pt>
                <c:pt idx="3">
                  <c:v>9547440.4139999989</c:v>
                </c:pt>
                <c:pt idx="4">
                  <c:v>1662326.9884000001</c:v>
                </c:pt>
                <c:pt idx="5">
                  <c:v>1688761.6655999997</c:v>
                </c:pt>
                <c:pt idx="6">
                  <c:v>1692625.0683999995</c:v>
                </c:pt>
                <c:pt idx="7">
                  <c:v>1681989.4947999995</c:v>
                </c:pt>
              </c:numCache>
            </c:numRef>
          </c:val>
          <c:smooth val="0"/>
          <c:extLst>
            <c:ext xmlns:c16="http://schemas.microsoft.com/office/drawing/2014/chart" uri="{C3380CC4-5D6E-409C-BE32-E72D297353CC}">
              <c16:uniqueId val="{00000001-5AC0-40B6-9EDC-D5310806CA88}"/>
            </c:ext>
          </c:extLst>
        </c:ser>
        <c:dLbls>
          <c:showLegendKey val="0"/>
          <c:showVal val="0"/>
          <c:showCatName val="0"/>
          <c:showSerName val="0"/>
          <c:showPercent val="0"/>
          <c:showBubbleSize val="0"/>
        </c:dLbls>
        <c:marker val="1"/>
        <c:smooth val="0"/>
        <c:axId val="1865080415"/>
        <c:axId val="2097390143"/>
      </c:lineChart>
      <c:catAx>
        <c:axId val="18650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crossAx val="2097378911"/>
        <c:crosses val="autoZero"/>
        <c:auto val="1"/>
        <c:lblAlgn val="ctr"/>
        <c:lblOffset val="100"/>
        <c:noMultiLvlLbl val="0"/>
      </c:catAx>
      <c:valAx>
        <c:axId val="209737891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Readmission</a:t>
                </a:r>
                <a:r>
                  <a:rPr lang="en-US" sz="1200" b="1" baseline="0"/>
                  <a:t> Rate %</a:t>
                </a:r>
                <a:endParaRPr lang="en-US" sz="1200" b="1"/>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1865051615"/>
        <c:crosses val="autoZero"/>
        <c:crossBetween val="between"/>
      </c:valAx>
      <c:valAx>
        <c:axId val="2097390143"/>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Bill</a:t>
                </a:r>
                <a:r>
                  <a:rPr lang="en-US" sz="1200" b="1" baseline="0"/>
                  <a:t> Paid $</a:t>
                </a:r>
                <a:endParaRPr lang="en-US" sz="1200" b="1"/>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title>
        <c:numFmt formatCode="\$##0.0,,\ &quot;M&quot;"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1865080415"/>
        <c:crosses val="max"/>
        <c:crossBetween val="between"/>
      </c:valAx>
      <c:catAx>
        <c:axId val="1865080415"/>
        <c:scaling>
          <c:orientation val="minMax"/>
        </c:scaling>
        <c:delete val="1"/>
        <c:axPos val="b"/>
        <c:numFmt formatCode="General" sourceLinked="1"/>
        <c:majorTickMark val="out"/>
        <c:minorTickMark val="none"/>
        <c:tickLblPos val="nextTo"/>
        <c:crossAx val="2097390143"/>
        <c:crosses val="autoZero"/>
        <c:auto val="1"/>
        <c:lblAlgn val="ctr"/>
        <c:lblOffset val="100"/>
        <c:noMultiLvlLbl val="0"/>
      </c:catAx>
      <c:spPr>
        <a:noFill/>
        <a:ln>
          <a:noFill/>
        </a:ln>
        <a:effectLst/>
      </c:spPr>
    </c:plotArea>
    <c:legend>
      <c:legendPos val="r"/>
      <c:layout>
        <c:manualLayout>
          <c:xMode val="edge"/>
          <c:yMode val="edge"/>
          <c:x val="0.79396436256912539"/>
          <c:y val="0.80906989508348992"/>
          <c:w val="0.17632957113944248"/>
          <c:h val="0.150805345042325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[Dashboard.xlsx]costs_noreadmission!PivotTable2</c:name>
    <c:fmtId val="3"/>
  </c:pivotSource>
  <c:chart>
    <c:autoTitleDeleted val="0"/>
    <c:pivotFmts>
      <c:pivotFmt>
        <c:idx val="0"/>
        <c:spPr>
          <a:solidFill>
            <a:schemeClr val="accent6">
              <a:lumMod val="40000"/>
              <a:lumOff val="60000"/>
            </a:schemeClr>
          </a:solidFill>
          <a:ln>
            <a:solidFill>
              <a:schemeClr val="accent6">
                <a:lumMod val="40000"/>
                <a:lumOff val="60000"/>
              </a:schemeClr>
            </a:solid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C997"/>
          </a:solidFill>
          <a:ln>
            <a:solidFill>
              <a:srgbClr val="20C997"/>
            </a:solid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6">
                <a:lumMod val="40000"/>
                <a:lumOff val="60000"/>
              </a:schemeClr>
            </a:solid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0C997"/>
          </a:solidFill>
          <a:ln>
            <a:solidFill>
              <a:srgbClr val="20C997"/>
            </a:solidFill>
          </a:ln>
          <a:effectLst/>
        </c:spPr>
        <c:marker>
          <c:symbol val="none"/>
        </c:marker>
        <c:dLbl>
          <c:idx val="0"/>
          <c:numFmt formatCode="\$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solidFill>
              <a:schemeClr val="accent6">
                <a:lumMod val="40000"/>
                <a:lumOff val="60000"/>
              </a:schemeClr>
            </a:solidFill>
          </a:ln>
          <a:effectLst/>
        </c:spPr>
        <c:marker>
          <c:symbol val="none"/>
        </c:marker>
        <c:dLbl>
          <c:idx val="0"/>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343A40"/>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0C997"/>
          </a:solidFill>
          <a:ln>
            <a:solidFill>
              <a:srgbClr val="20C997"/>
            </a:solidFill>
          </a:ln>
          <a:effectLst/>
        </c:spPr>
        <c:marker>
          <c:symbol val="none"/>
        </c:marker>
        <c:dLbl>
          <c:idx val="0"/>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343A40"/>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solidFill>
              <a:schemeClr val="accent6">
                <a:lumMod val="40000"/>
                <a:lumOff val="60000"/>
              </a:schemeClr>
            </a:solidFill>
          </a:ln>
          <a:effectLst/>
        </c:spPr>
      </c:pivotFmt>
    </c:pivotFmts>
    <c:plotArea>
      <c:layout>
        <c:manualLayout>
          <c:layoutTarget val="inner"/>
          <c:xMode val="edge"/>
          <c:yMode val="edge"/>
          <c:x val="3.4396497811131958E-2"/>
          <c:y val="8.3996463306808128E-2"/>
          <c:w val="0.61521792655842977"/>
          <c:h val="0.86737400530503961"/>
        </c:manualLayout>
      </c:layout>
      <c:barChart>
        <c:barDir val="col"/>
        <c:grouping val="clustered"/>
        <c:varyColors val="0"/>
        <c:ser>
          <c:idx val="0"/>
          <c:order val="0"/>
          <c:tx>
            <c:strRef>
              <c:f>costs_noreadmission!$A$1</c:f>
              <c:strCache>
                <c:ptCount val="1"/>
                <c:pt idx="0">
                  <c:v>non-readmissions</c:v>
                </c:pt>
              </c:strCache>
            </c:strRef>
          </c:tx>
          <c:spPr>
            <a:solidFill>
              <a:schemeClr val="accent6">
                <a:lumMod val="40000"/>
                <a:lumOff val="60000"/>
              </a:schemeClr>
            </a:solidFill>
            <a:ln>
              <a:solidFill>
                <a:schemeClr val="accent6">
                  <a:lumMod val="40000"/>
                  <a:lumOff val="60000"/>
                </a:schemeClr>
              </a:solidFill>
            </a:ln>
            <a:effectLst/>
          </c:spPr>
          <c:invertIfNegative val="0"/>
          <c:dLbls>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343A40"/>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costs_noreadmission!$A$2</c:f>
              <c:strCache>
                <c:ptCount val="1"/>
                <c:pt idx="0">
                  <c:v>Total</c:v>
                </c:pt>
              </c:strCache>
            </c:strRef>
          </c:cat>
          <c:val>
            <c:numRef>
              <c:f>costs_noreadmission!$A$2</c:f>
              <c:numCache>
                <c:formatCode>General</c:formatCode>
                <c:ptCount val="1"/>
                <c:pt idx="0">
                  <c:v>201935261.46000001</c:v>
                </c:pt>
              </c:numCache>
            </c:numRef>
          </c:val>
          <c:extLst>
            <c:ext xmlns:c16="http://schemas.microsoft.com/office/drawing/2014/chart" uri="{C3380CC4-5D6E-409C-BE32-E72D297353CC}">
              <c16:uniqueId val="{00000000-01EA-4315-8532-8D4C24A91C6E}"/>
            </c:ext>
          </c:extLst>
        </c:ser>
        <c:ser>
          <c:idx val="1"/>
          <c:order val="1"/>
          <c:tx>
            <c:strRef>
              <c:f>costs_noreadmission!$B$1</c:f>
              <c:strCache>
                <c:ptCount val="1"/>
                <c:pt idx="0">
                  <c:v> readmissions</c:v>
                </c:pt>
              </c:strCache>
            </c:strRef>
          </c:tx>
          <c:spPr>
            <a:solidFill>
              <a:srgbClr val="20C997"/>
            </a:solidFill>
            <a:ln>
              <a:solidFill>
                <a:srgbClr val="20C997"/>
              </a:solidFill>
            </a:ln>
            <a:effectLst/>
          </c:spPr>
          <c:invertIfNegative val="0"/>
          <c:dLbls>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343A40"/>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costs_noreadmission!$A$2</c:f>
              <c:strCache>
                <c:ptCount val="1"/>
                <c:pt idx="0">
                  <c:v>Total</c:v>
                </c:pt>
              </c:strCache>
            </c:strRef>
          </c:cat>
          <c:val>
            <c:numRef>
              <c:f>costs_noreadmission!$B$2</c:f>
              <c:numCache>
                <c:formatCode>General</c:formatCode>
                <c:ptCount val="1"/>
                <c:pt idx="0">
                  <c:v>233284882.03999999</c:v>
                </c:pt>
              </c:numCache>
            </c:numRef>
          </c:val>
          <c:extLst>
            <c:ext xmlns:c16="http://schemas.microsoft.com/office/drawing/2014/chart" uri="{C3380CC4-5D6E-409C-BE32-E72D297353CC}">
              <c16:uniqueId val="{00000001-01EA-4315-8532-8D4C24A91C6E}"/>
            </c:ext>
          </c:extLst>
        </c:ser>
        <c:dLbls>
          <c:dLblPos val="outEnd"/>
          <c:showLegendKey val="0"/>
          <c:showVal val="1"/>
          <c:showCatName val="0"/>
          <c:showSerName val="0"/>
          <c:showPercent val="0"/>
          <c:showBubbleSize val="0"/>
        </c:dLbls>
        <c:gapWidth val="219"/>
        <c:overlap val="-27"/>
        <c:axId val="1943727311"/>
        <c:axId val="1954454767"/>
      </c:barChart>
      <c:catAx>
        <c:axId val="1943727311"/>
        <c:scaling>
          <c:orientation val="minMax"/>
        </c:scaling>
        <c:delete val="1"/>
        <c:axPos val="b"/>
        <c:numFmt formatCode="General" sourceLinked="1"/>
        <c:majorTickMark val="out"/>
        <c:minorTickMark val="none"/>
        <c:tickLblPos val="nextTo"/>
        <c:crossAx val="1954454767"/>
        <c:crosses val="autoZero"/>
        <c:auto val="1"/>
        <c:lblAlgn val="ctr"/>
        <c:lblOffset val="100"/>
        <c:noMultiLvlLbl val="0"/>
      </c:catAx>
      <c:valAx>
        <c:axId val="1954454767"/>
        <c:scaling>
          <c:orientation val="minMax"/>
          <c:min val="0"/>
        </c:scaling>
        <c:delete val="1"/>
        <c:axPos val="l"/>
        <c:numFmt formatCode="General" sourceLinked="1"/>
        <c:majorTickMark val="out"/>
        <c:minorTickMark val="none"/>
        <c:tickLblPos val="nextTo"/>
        <c:crossAx val="194372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a:t>
            </a:r>
            <a:r>
              <a:rPr lang="en-US" b="1" baseline="0"/>
              <a:t> Burden Patients: Top 100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lineChart>
        <c:grouping val="standard"/>
        <c:varyColors val="0"/>
        <c:ser>
          <c:idx val="0"/>
          <c:order val="0"/>
          <c:tx>
            <c:strRef>
              <c:f>'burden patients'!$I$3</c:f>
              <c:strCache>
                <c:ptCount val="1"/>
                <c:pt idx="0">
                  <c:v>Patients ID</c:v>
                </c:pt>
              </c:strCache>
            </c:strRef>
          </c:tx>
          <c:spPr>
            <a:ln w="28575" cap="rnd">
              <a:solidFill>
                <a:srgbClr val="20C997"/>
              </a:solidFill>
              <a:round/>
            </a:ln>
            <a:effectLst/>
          </c:spPr>
          <c:marker>
            <c:symbol val="none"/>
          </c:marker>
          <c:val>
            <c:numRef>
              <c:f>'burden patients'!$I$4:$I$103</c:f>
              <c:numCache>
                <c:formatCode>General</c:formatCode>
                <c:ptCount val="100"/>
                <c:pt idx="0">
                  <c:v>17260</c:v>
                </c:pt>
                <c:pt idx="1">
                  <c:v>73130</c:v>
                </c:pt>
                <c:pt idx="2">
                  <c:v>65499</c:v>
                </c:pt>
                <c:pt idx="3">
                  <c:v>1688</c:v>
                </c:pt>
                <c:pt idx="4">
                  <c:v>66167</c:v>
                </c:pt>
                <c:pt idx="5">
                  <c:v>96599</c:v>
                </c:pt>
                <c:pt idx="6">
                  <c:v>58228</c:v>
                </c:pt>
                <c:pt idx="7">
                  <c:v>45334</c:v>
                </c:pt>
                <c:pt idx="8">
                  <c:v>98835</c:v>
                </c:pt>
                <c:pt idx="9">
                  <c:v>35833</c:v>
                </c:pt>
                <c:pt idx="10">
                  <c:v>55198</c:v>
                </c:pt>
                <c:pt idx="11">
                  <c:v>14196</c:v>
                </c:pt>
                <c:pt idx="12">
                  <c:v>55609</c:v>
                </c:pt>
                <c:pt idx="13">
                  <c:v>99266</c:v>
                </c:pt>
                <c:pt idx="14">
                  <c:v>75738</c:v>
                </c:pt>
                <c:pt idx="15">
                  <c:v>52070</c:v>
                </c:pt>
                <c:pt idx="16">
                  <c:v>69600</c:v>
                </c:pt>
                <c:pt idx="17">
                  <c:v>7297</c:v>
                </c:pt>
                <c:pt idx="18">
                  <c:v>30405</c:v>
                </c:pt>
                <c:pt idx="19">
                  <c:v>78236</c:v>
                </c:pt>
                <c:pt idx="20">
                  <c:v>55633</c:v>
                </c:pt>
                <c:pt idx="21">
                  <c:v>47257</c:v>
                </c:pt>
                <c:pt idx="22">
                  <c:v>25803</c:v>
                </c:pt>
                <c:pt idx="23">
                  <c:v>73619</c:v>
                </c:pt>
                <c:pt idx="24">
                  <c:v>91183</c:v>
                </c:pt>
                <c:pt idx="25">
                  <c:v>43791</c:v>
                </c:pt>
                <c:pt idx="26">
                  <c:v>32191</c:v>
                </c:pt>
                <c:pt idx="27">
                  <c:v>84359</c:v>
                </c:pt>
                <c:pt idx="28">
                  <c:v>95448</c:v>
                </c:pt>
                <c:pt idx="29">
                  <c:v>76811</c:v>
                </c:pt>
                <c:pt idx="30">
                  <c:v>61400</c:v>
                </c:pt>
                <c:pt idx="31">
                  <c:v>17021</c:v>
                </c:pt>
                <c:pt idx="32">
                  <c:v>9187</c:v>
                </c:pt>
                <c:pt idx="33">
                  <c:v>51783</c:v>
                </c:pt>
                <c:pt idx="34">
                  <c:v>38805</c:v>
                </c:pt>
                <c:pt idx="35">
                  <c:v>44990</c:v>
                </c:pt>
                <c:pt idx="36">
                  <c:v>70896</c:v>
                </c:pt>
                <c:pt idx="37">
                  <c:v>16028</c:v>
                </c:pt>
                <c:pt idx="38">
                  <c:v>80522</c:v>
                </c:pt>
                <c:pt idx="39">
                  <c:v>97759</c:v>
                </c:pt>
                <c:pt idx="40">
                  <c:v>12771</c:v>
                </c:pt>
                <c:pt idx="41">
                  <c:v>50695</c:v>
                </c:pt>
                <c:pt idx="42">
                  <c:v>81644</c:v>
                </c:pt>
                <c:pt idx="43">
                  <c:v>12787</c:v>
                </c:pt>
                <c:pt idx="44">
                  <c:v>7960</c:v>
                </c:pt>
                <c:pt idx="45">
                  <c:v>63791</c:v>
                </c:pt>
                <c:pt idx="46">
                  <c:v>21110</c:v>
                </c:pt>
                <c:pt idx="47">
                  <c:v>48426</c:v>
                </c:pt>
                <c:pt idx="48">
                  <c:v>67698</c:v>
                </c:pt>
                <c:pt idx="49">
                  <c:v>69268</c:v>
                </c:pt>
                <c:pt idx="50">
                  <c:v>21278</c:v>
                </c:pt>
                <c:pt idx="51">
                  <c:v>97436</c:v>
                </c:pt>
                <c:pt idx="52">
                  <c:v>21336</c:v>
                </c:pt>
                <c:pt idx="53">
                  <c:v>48620</c:v>
                </c:pt>
                <c:pt idx="54">
                  <c:v>4268</c:v>
                </c:pt>
                <c:pt idx="55">
                  <c:v>21317</c:v>
                </c:pt>
                <c:pt idx="56">
                  <c:v>71769</c:v>
                </c:pt>
                <c:pt idx="57">
                  <c:v>96906</c:v>
                </c:pt>
                <c:pt idx="58">
                  <c:v>18082</c:v>
                </c:pt>
                <c:pt idx="59">
                  <c:v>1070</c:v>
                </c:pt>
                <c:pt idx="60">
                  <c:v>93512</c:v>
                </c:pt>
                <c:pt idx="61">
                  <c:v>27468</c:v>
                </c:pt>
                <c:pt idx="62">
                  <c:v>57847</c:v>
                </c:pt>
                <c:pt idx="63">
                  <c:v>78708</c:v>
                </c:pt>
                <c:pt idx="64">
                  <c:v>96446</c:v>
                </c:pt>
                <c:pt idx="65">
                  <c:v>42231</c:v>
                </c:pt>
                <c:pt idx="66">
                  <c:v>59088</c:v>
                </c:pt>
                <c:pt idx="67">
                  <c:v>21236</c:v>
                </c:pt>
                <c:pt idx="68">
                  <c:v>562</c:v>
                </c:pt>
                <c:pt idx="69">
                  <c:v>7714</c:v>
                </c:pt>
                <c:pt idx="70">
                  <c:v>15475</c:v>
                </c:pt>
                <c:pt idx="71">
                  <c:v>8797</c:v>
                </c:pt>
                <c:pt idx="72">
                  <c:v>8134</c:v>
                </c:pt>
                <c:pt idx="73">
                  <c:v>24731</c:v>
                </c:pt>
                <c:pt idx="74">
                  <c:v>60998</c:v>
                </c:pt>
                <c:pt idx="75">
                  <c:v>39648</c:v>
                </c:pt>
                <c:pt idx="76">
                  <c:v>97512</c:v>
                </c:pt>
                <c:pt idx="77">
                  <c:v>81546</c:v>
                </c:pt>
                <c:pt idx="78">
                  <c:v>30309</c:v>
                </c:pt>
                <c:pt idx="79">
                  <c:v>85005</c:v>
                </c:pt>
                <c:pt idx="80">
                  <c:v>50699</c:v>
                </c:pt>
                <c:pt idx="81">
                  <c:v>27476</c:v>
                </c:pt>
                <c:pt idx="82">
                  <c:v>65163</c:v>
                </c:pt>
                <c:pt idx="83">
                  <c:v>30608</c:v>
                </c:pt>
                <c:pt idx="84">
                  <c:v>50070</c:v>
                </c:pt>
                <c:pt idx="85">
                  <c:v>42792</c:v>
                </c:pt>
                <c:pt idx="86">
                  <c:v>3569</c:v>
                </c:pt>
                <c:pt idx="87">
                  <c:v>22006</c:v>
                </c:pt>
                <c:pt idx="88">
                  <c:v>21112</c:v>
                </c:pt>
                <c:pt idx="89">
                  <c:v>39038</c:v>
                </c:pt>
                <c:pt idx="90">
                  <c:v>21303</c:v>
                </c:pt>
                <c:pt idx="91">
                  <c:v>95084</c:v>
                </c:pt>
                <c:pt idx="92">
                  <c:v>4831</c:v>
                </c:pt>
                <c:pt idx="93">
                  <c:v>97039</c:v>
                </c:pt>
                <c:pt idx="94">
                  <c:v>64197</c:v>
                </c:pt>
                <c:pt idx="95">
                  <c:v>68188</c:v>
                </c:pt>
                <c:pt idx="96">
                  <c:v>65301</c:v>
                </c:pt>
                <c:pt idx="97">
                  <c:v>40664</c:v>
                </c:pt>
                <c:pt idx="98">
                  <c:v>48345</c:v>
                </c:pt>
                <c:pt idx="99">
                  <c:v>15288</c:v>
                </c:pt>
              </c:numCache>
            </c:numRef>
          </c:val>
          <c:smooth val="0"/>
          <c:extLst>
            <c:ext xmlns:c16="http://schemas.microsoft.com/office/drawing/2014/chart" uri="{C3380CC4-5D6E-409C-BE32-E72D297353CC}">
              <c16:uniqueId val="{00000000-96C4-4538-93A1-6739F756B85A}"/>
            </c:ext>
          </c:extLst>
        </c:ser>
        <c:ser>
          <c:idx val="1"/>
          <c:order val="1"/>
          <c:tx>
            <c:strRef>
              <c:f>'burden patients'!$J$3</c:f>
              <c:strCache>
                <c:ptCount val="1"/>
                <c:pt idx="0">
                  <c:v>Cost spent</c:v>
                </c:pt>
              </c:strCache>
            </c:strRef>
          </c:tx>
          <c:spPr>
            <a:ln w="28575" cap="rnd">
              <a:solidFill>
                <a:schemeClr val="accent6">
                  <a:lumMod val="40000"/>
                  <a:lumOff val="60000"/>
                </a:schemeClr>
              </a:solidFill>
              <a:round/>
            </a:ln>
            <a:effectLst/>
          </c:spPr>
          <c:marker>
            <c:symbol val="none"/>
          </c:marker>
          <c:val>
            <c:numRef>
              <c:f>'burden patients'!$J$4:$J$103</c:f>
              <c:numCache>
                <c:formatCode>General</c:formatCode>
                <c:ptCount val="100"/>
                <c:pt idx="0">
                  <c:v>81852.66</c:v>
                </c:pt>
                <c:pt idx="1">
                  <c:v>75955.149999999994</c:v>
                </c:pt>
                <c:pt idx="2">
                  <c:v>75695.34</c:v>
                </c:pt>
                <c:pt idx="3">
                  <c:v>74131.55</c:v>
                </c:pt>
                <c:pt idx="4">
                  <c:v>73090.740000000005</c:v>
                </c:pt>
                <c:pt idx="5">
                  <c:v>72533.460000000006</c:v>
                </c:pt>
                <c:pt idx="6">
                  <c:v>68501.86</c:v>
                </c:pt>
                <c:pt idx="7">
                  <c:v>68345.350000000006</c:v>
                </c:pt>
                <c:pt idx="8">
                  <c:v>68223.710000000006</c:v>
                </c:pt>
                <c:pt idx="9">
                  <c:v>67378.25</c:v>
                </c:pt>
                <c:pt idx="10">
                  <c:v>65974.78</c:v>
                </c:pt>
                <c:pt idx="11">
                  <c:v>65192.44</c:v>
                </c:pt>
                <c:pt idx="12">
                  <c:v>65004.02</c:v>
                </c:pt>
                <c:pt idx="13">
                  <c:v>64403.98</c:v>
                </c:pt>
                <c:pt idx="14">
                  <c:v>64236.99</c:v>
                </c:pt>
                <c:pt idx="15">
                  <c:v>64150.82</c:v>
                </c:pt>
                <c:pt idx="16">
                  <c:v>63825.07</c:v>
                </c:pt>
                <c:pt idx="17">
                  <c:v>63605.95</c:v>
                </c:pt>
                <c:pt idx="18">
                  <c:v>63337.72</c:v>
                </c:pt>
                <c:pt idx="19">
                  <c:v>63026.3</c:v>
                </c:pt>
                <c:pt idx="20">
                  <c:v>62880.15</c:v>
                </c:pt>
                <c:pt idx="21">
                  <c:v>62846.69</c:v>
                </c:pt>
                <c:pt idx="22">
                  <c:v>62615.53</c:v>
                </c:pt>
                <c:pt idx="23">
                  <c:v>62466.080000000002</c:v>
                </c:pt>
                <c:pt idx="24">
                  <c:v>62046.22</c:v>
                </c:pt>
                <c:pt idx="25">
                  <c:v>61431.06</c:v>
                </c:pt>
                <c:pt idx="26">
                  <c:v>61427.28</c:v>
                </c:pt>
                <c:pt idx="27">
                  <c:v>60596.11</c:v>
                </c:pt>
                <c:pt idx="28">
                  <c:v>60545.95</c:v>
                </c:pt>
                <c:pt idx="29">
                  <c:v>60252.35</c:v>
                </c:pt>
                <c:pt idx="30">
                  <c:v>60172.77</c:v>
                </c:pt>
                <c:pt idx="31">
                  <c:v>59868.76</c:v>
                </c:pt>
                <c:pt idx="32">
                  <c:v>59515.73</c:v>
                </c:pt>
                <c:pt idx="33">
                  <c:v>58592.11</c:v>
                </c:pt>
                <c:pt idx="34">
                  <c:v>58560.92</c:v>
                </c:pt>
                <c:pt idx="35">
                  <c:v>58487.14</c:v>
                </c:pt>
                <c:pt idx="36">
                  <c:v>58471.92</c:v>
                </c:pt>
                <c:pt idx="37">
                  <c:v>58454.51</c:v>
                </c:pt>
                <c:pt idx="38">
                  <c:v>58131.73</c:v>
                </c:pt>
                <c:pt idx="39">
                  <c:v>58130.61</c:v>
                </c:pt>
                <c:pt idx="40">
                  <c:v>57907.33</c:v>
                </c:pt>
                <c:pt idx="41">
                  <c:v>57903.28</c:v>
                </c:pt>
                <c:pt idx="42">
                  <c:v>57815.39</c:v>
                </c:pt>
                <c:pt idx="43">
                  <c:v>57749.93</c:v>
                </c:pt>
                <c:pt idx="44">
                  <c:v>57572.38</c:v>
                </c:pt>
                <c:pt idx="45">
                  <c:v>57320.19</c:v>
                </c:pt>
                <c:pt idx="46">
                  <c:v>56954.36</c:v>
                </c:pt>
                <c:pt idx="47">
                  <c:v>56760.800000000003</c:v>
                </c:pt>
                <c:pt idx="48">
                  <c:v>56707.34</c:v>
                </c:pt>
                <c:pt idx="49">
                  <c:v>56702.34</c:v>
                </c:pt>
                <c:pt idx="50">
                  <c:v>56653.61</c:v>
                </c:pt>
                <c:pt idx="51">
                  <c:v>56596.480000000003</c:v>
                </c:pt>
                <c:pt idx="52">
                  <c:v>56549.760000000002</c:v>
                </c:pt>
                <c:pt idx="53">
                  <c:v>56398.61</c:v>
                </c:pt>
                <c:pt idx="54">
                  <c:v>56354.13</c:v>
                </c:pt>
                <c:pt idx="55">
                  <c:v>56249.3</c:v>
                </c:pt>
                <c:pt idx="56">
                  <c:v>56245.599999999999</c:v>
                </c:pt>
                <c:pt idx="57">
                  <c:v>56229.33</c:v>
                </c:pt>
                <c:pt idx="58">
                  <c:v>56062.61</c:v>
                </c:pt>
                <c:pt idx="59">
                  <c:v>56040.61</c:v>
                </c:pt>
                <c:pt idx="60">
                  <c:v>55937.41</c:v>
                </c:pt>
                <c:pt idx="61">
                  <c:v>55933.56</c:v>
                </c:pt>
                <c:pt idx="62">
                  <c:v>55880.28</c:v>
                </c:pt>
                <c:pt idx="63">
                  <c:v>55741.93</c:v>
                </c:pt>
                <c:pt idx="64">
                  <c:v>55405.7</c:v>
                </c:pt>
                <c:pt idx="65">
                  <c:v>55380.44</c:v>
                </c:pt>
                <c:pt idx="66">
                  <c:v>55347.26</c:v>
                </c:pt>
                <c:pt idx="67">
                  <c:v>55166.34</c:v>
                </c:pt>
                <c:pt idx="68">
                  <c:v>55160.97</c:v>
                </c:pt>
                <c:pt idx="69">
                  <c:v>55108.73</c:v>
                </c:pt>
                <c:pt idx="70">
                  <c:v>55068.17</c:v>
                </c:pt>
                <c:pt idx="71">
                  <c:v>54996.21</c:v>
                </c:pt>
                <c:pt idx="72">
                  <c:v>54863.519999999997</c:v>
                </c:pt>
                <c:pt idx="73">
                  <c:v>54684.72</c:v>
                </c:pt>
                <c:pt idx="74">
                  <c:v>54588.4</c:v>
                </c:pt>
                <c:pt idx="75">
                  <c:v>54298.06</c:v>
                </c:pt>
                <c:pt idx="76">
                  <c:v>54168.37</c:v>
                </c:pt>
                <c:pt idx="77">
                  <c:v>54143.29</c:v>
                </c:pt>
                <c:pt idx="78">
                  <c:v>53689.93</c:v>
                </c:pt>
                <c:pt idx="79">
                  <c:v>53685.83</c:v>
                </c:pt>
                <c:pt idx="80">
                  <c:v>53584.88</c:v>
                </c:pt>
                <c:pt idx="81">
                  <c:v>53383.39</c:v>
                </c:pt>
                <c:pt idx="82">
                  <c:v>53337.26</c:v>
                </c:pt>
                <c:pt idx="83">
                  <c:v>53157.599999999999</c:v>
                </c:pt>
                <c:pt idx="84">
                  <c:v>53021.82</c:v>
                </c:pt>
                <c:pt idx="85">
                  <c:v>52893.59</c:v>
                </c:pt>
                <c:pt idx="86">
                  <c:v>52870.879999999997</c:v>
                </c:pt>
                <c:pt idx="87">
                  <c:v>52842.94</c:v>
                </c:pt>
                <c:pt idx="88">
                  <c:v>52826.720000000001</c:v>
                </c:pt>
                <c:pt idx="89">
                  <c:v>52779.49</c:v>
                </c:pt>
                <c:pt idx="90">
                  <c:v>52162.59</c:v>
                </c:pt>
                <c:pt idx="91">
                  <c:v>52130.43</c:v>
                </c:pt>
                <c:pt idx="92">
                  <c:v>52129.85</c:v>
                </c:pt>
                <c:pt idx="93">
                  <c:v>51903.83</c:v>
                </c:pt>
                <c:pt idx="94">
                  <c:v>51829.87</c:v>
                </c:pt>
                <c:pt idx="95">
                  <c:v>51740.44</c:v>
                </c:pt>
                <c:pt idx="96">
                  <c:v>51636.55</c:v>
                </c:pt>
                <c:pt idx="97">
                  <c:v>51573.84</c:v>
                </c:pt>
                <c:pt idx="98">
                  <c:v>51438.47</c:v>
                </c:pt>
                <c:pt idx="99">
                  <c:v>51336.6</c:v>
                </c:pt>
              </c:numCache>
            </c:numRef>
          </c:val>
          <c:smooth val="0"/>
          <c:extLst>
            <c:ext xmlns:c16="http://schemas.microsoft.com/office/drawing/2014/chart" uri="{C3380CC4-5D6E-409C-BE32-E72D297353CC}">
              <c16:uniqueId val="{00000001-96C4-4538-93A1-6739F756B85A}"/>
            </c:ext>
          </c:extLst>
        </c:ser>
        <c:dLbls>
          <c:showLegendKey val="0"/>
          <c:showVal val="0"/>
          <c:showCatName val="0"/>
          <c:showSerName val="0"/>
          <c:showPercent val="0"/>
          <c:showBubbleSize val="0"/>
        </c:dLbls>
        <c:smooth val="0"/>
        <c:axId val="1947476415"/>
        <c:axId val="1555525663"/>
      </c:lineChart>
      <c:catAx>
        <c:axId val="194747641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No.</a:t>
                </a:r>
                <a:r>
                  <a:rPr lang="en-US" sz="1100" b="1" baseline="0"/>
                  <a:t> of patients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crossAx val="1555525663"/>
        <c:crosses val="autoZero"/>
        <c:auto val="1"/>
        <c:lblAlgn val="ctr"/>
        <c:lblOffset val="100"/>
        <c:noMultiLvlLbl val="0"/>
      </c:catAx>
      <c:valAx>
        <c:axId val="1555525663"/>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Cost</a:t>
                </a:r>
                <a:r>
                  <a:rPr lang="en-US" sz="1100" b="1" baseline="0"/>
                  <a:t> Spent $</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PK"/>
            </a:p>
          </c:txPr>
        </c:title>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194747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2.xml"/><Relationship Id="rId3" Type="http://schemas.openxmlformats.org/officeDocument/2006/relationships/hyperlink" Target="#'FINANCIAL IMPACT'!A1"/><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hyperlink" Target="#'RISK DRIVERS'!A1"/><Relationship Id="rId1" Type="http://schemas.openxmlformats.org/officeDocument/2006/relationships/hyperlink" Target="#OVERVIEW!A1"/><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1.xml"/><Relationship Id="rId9" Type="http://schemas.openxmlformats.org/officeDocument/2006/relationships/image" Target="../media/image5.png"/><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FINANCIAL IMPACT'!A1"/><Relationship Id="rId1" Type="http://schemas.openxmlformats.org/officeDocument/2006/relationships/hyperlink" Target="#OVERVIEW!A1"/><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RISK DRIVERS'!A1"/><Relationship Id="rId1" Type="http://schemas.openxmlformats.org/officeDocument/2006/relationships/hyperlink" Target="#OVERVIEW!A1"/><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1813560</xdr:colOff>
      <xdr:row>10</xdr:row>
      <xdr:rowOff>83820</xdr:rowOff>
    </xdr:from>
    <xdr:to>
      <xdr:col>3</xdr:col>
      <xdr:colOff>243840</xdr:colOff>
      <xdr:row>23</xdr:row>
      <xdr:rowOff>173355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9168B85A-C13D-4956-B8C1-FA4C884C658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813560" y="1912620"/>
              <a:ext cx="1828800" cy="24669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xdr:row>
      <xdr:rowOff>0</xdr:rowOff>
    </xdr:from>
    <xdr:to>
      <xdr:col>23</xdr:col>
      <xdr:colOff>0</xdr:colOff>
      <xdr:row>7</xdr:row>
      <xdr:rowOff>0</xdr:rowOff>
    </xdr:to>
    <xdr:sp macro="" textlink="">
      <xdr:nvSpPr>
        <xdr:cNvPr id="3" name="Rectangle: Rounded Corners 2">
          <a:extLst>
            <a:ext uri="{FF2B5EF4-FFF2-40B4-BE49-F238E27FC236}">
              <a16:creationId xmlns:a16="http://schemas.microsoft.com/office/drawing/2014/main" id="{AFCE8C5C-B5FF-4EFB-83BC-B15A6EB247C5}"/>
            </a:ext>
          </a:extLst>
        </xdr:cNvPr>
        <xdr:cNvSpPr/>
      </xdr:nvSpPr>
      <xdr:spPr>
        <a:xfrm>
          <a:off x="2369820" y="182880"/>
          <a:ext cx="11277600" cy="109728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endParaRPr lang="en-PK" sz="1100"/>
        </a:p>
      </xdr:txBody>
    </xdr:sp>
    <xdr:clientData/>
  </xdr:twoCellAnchor>
  <xdr:twoCellAnchor>
    <xdr:from>
      <xdr:col>4</xdr:col>
      <xdr:colOff>304800</xdr:colOff>
      <xdr:row>7</xdr:row>
      <xdr:rowOff>0</xdr:rowOff>
    </xdr:from>
    <xdr:to>
      <xdr:col>13</xdr:col>
      <xdr:colOff>434400</xdr:colOff>
      <xdr:row>17</xdr:row>
      <xdr:rowOff>137160</xdr:rowOff>
    </xdr:to>
    <xdr:sp macro="" textlink="">
      <xdr:nvSpPr>
        <xdr:cNvPr id="4" name="Rectangle: Rounded Corners 3">
          <a:extLst>
            <a:ext uri="{FF2B5EF4-FFF2-40B4-BE49-F238E27FC236}">
              <a16:creationId xmlns:a16="http://schemas.microsoft.com/office/drawing/2014/main" id="{2F24153C-1831-48FB-BAF9-33140B83B4BB}"/>
            </a:ext>
          </a:extLst>
        </xdr:cNvPr>
        <xdr:cNvSpPr/>
      </xdr:nvSpPr>
      <xdr:spPr>
        <a:xfrm>
          <a:off x="2453640" y="1280160"/>
          <a:ext cx="5616000" cy="19659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13</xdr:col>
      <xdr:colOff>434280</xdr:colOff>
      <xdr:row>7</xdr:row>
      <xdr:rowOff>15240</xdr:rowOff>
    </xdr:from>
    <xdr:to>
      <xdr:col>22</xdr:col>
      <xdr:colOff>601980</xdr:colOff>
      <xdr:row>17</xdr:row>
      <xdr:rowOff>152400</xdr:rowOff>
    </xdr:to>
    <xdr:sp macro="" textlink="">
      <xdr:nvSpPr>
        <xdr:cNvPr id="5" name="Rectangle: Rounded Corners 4">
          <a:extLst>
            <a:ext uri="{FF2B5EF4-FFF2-40B4-BE49-F238E27FC236}">
              <a16:creationId xmlns:a16="http://schemas.microsoft.com/office/drawing/2014/main" id="{6EAF4D08-67B1-4C13-A048-5C5D0D08ED57}"/>
            </a:ext>
          </a:extLst>
        </xdr:cNvPr>
        <xdr:cNvSpPr/>
      </xdr:nvSpPr>
      <xdr:spPr>
        <a:xfrm>
          <a:off x="8069520" y="1295400"/>
          <a:ext cx="5654100" cy="19659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4</xdr:col>
      <xdr:colOff>266700</xdr:colOff>
      <xdr:row>17</xdr:row>
      <xdr:rowOff>152400</xdr:rowOff>
    </xdr:from>
    <xdr:to>
      <xdr:col>22</xdr:col>
      <xdr:colOff>571500</xdr:colOff>
      <xdr:row>32</xdr:row>
      <xdr:rowOff>83820</xdr:rowOff>
    </xdr:to>
    <xdr:sp macro="" textlink="">
      <xdr:nvSpPr>
        <xdr:cNvPr id="6" name="Rectangle: Rounded Corners 5">
          <a:extLst>
            <a:ext uri="{FF2B5EF4-FFF2-40B4-BE49-F238E27FC236}">
              <a16:creationId xmlns:a16="http://schemas.microsoft.com/office/drawing/2014/main" id="{12AF2D00-C2AF-4C57-8C17-2948814B4344}"/>
            </a:ext>
          </a:extLst>
        </xdr:cNvPr>
        <xdr:cNvSpPr/>
      </xdr:nvSpPr>
      <xdr:spPr>
        <a:xfrm>
          <a:off x="2415540" y="3261360"/>
          <a:ext cx="11277600" cy="267462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30480</xdr:colOff>
      <xdr:row>1</xdr:row>
      <xdr:rowOff>0</xdr:rowOff>
    </xdr:from>
    <xdr:to>
      <xdr:col>4</xdr:col>
      <xdr:colOff>59280</xdr:colOff>
      <xdr:row>32</xdr:row>
      <xdr:rowOff>121920</xdr:rowOff>
    </xdr:to>
    <xdr:grpSp>
      <xdr:nvGrpSpPr>
        <xdr:cNvPr id="33" name="Group 32">
          <a:extLst>
            <a:ext uri="{FF2B5EF4-FFF2-40B4-BE49-F238E27FC236}">
              <a16:creationId xmlns:a16="http://schemas.microsoft.com/office/drawing/2014/main" id="{AE75CB8C-A000-469B-8481-26AC76316B35}"/>
            </a:ext>
          </a:extLst>
        </xdr:cNvPr>
        <xdr:cNvGrpSpPr/>
      </xdr:nvGrpSpPr>
      <xdr:grpSpPr>
        <a:xfrm>
          <a:off x="350520" y="182880"/>
          <a:ext cx="1857600" cy="5791200"/>
          <a:chOff x="350520" y="182880"/>
          <a:chExt cx="1857600" cy="5791200"/>
        </a:xfrm>
      </xdr:grpSpPr>
      <xdr:sp macro="" textlink="">
        <xdr:nvSpPr>
          <xdr:cNvPr id="2" name="Rectangle: Rounded Corners 1">
            <a:extLst>
              <a:ext uri="{FF2B5EF4-FFF2-40B4-BE49-F238E27FC236}">
                <a16:creationId xmlns:a16="http://schemas.microsoft.com/office/drawing/2014/main" id="{822E396B-0672-46D4-ACFF-DD5EBAD94C3C}"/>
              </a:ext>
            </a:extLst>
          </xdr:cNvPr>
          <xdr:cNvSpPr/>
        </xdr:nvSpPr>
        <xdr:spPr>
          <a:xfrm>
            <a:off x="403860" y="182880"/>
            <a:ext cx="1744980" cy="57912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600" b="0">
              <a:solidFill>
                <a:srgbClr val="343A40"/>
              </a:solidFill>
              <a:effectLst/>
              <a:latin typeface="+mn-lt"/>
              <a:ea typeface="+mn-ea"/>
              <a:cs typeface="+mn-cs"/>
            </a:endParaRPr>
          </a:p>
          <a:p>
            <a:r>
              <a:rPr lang="en-US" sz="1600" b="0" baseline="0">
                <a:solidFill>
                  <a:srgbClr val="343A40"/>
                </a:solidFill>
                <a:effectLst/>
                <a:latin typeface="+mn-lt"/>
                <a:ea typeface="+mn-ea"/>
                <a:cs typeface="+mn-cs"/>
              </a:rPr>
              <a:t>        </a:t>
            </a:r>
            <a:r>
              <a:rPr lang="en-US" sz="1600" b="1">
                <a:solidFill>
                  <a:srgbClr val="343A40"/>
                </a:solidFill>
                <a:effectLst/>
                <a:latin typeface="+mn-lt"/>
                <a:ea typeface="+mn-ea"/>
                <a:cs typeface="+mn-cs"/>
              </a:rPr>
              <a:t>X.Y.Z</a:t>
            </a:r>
            <a:endParaRPr lang="en-PK" sz="2400">
              <a:solidFill>
                <a:srgbClr val="343A40"/>
              </a:solidFill>
              <a:effectLst/>
            </a:endParaRPr>
          </a:p>
          <a:p>
            <a:r>
              <a:rPr lang="en-US" sz="1600" b="1">
                <a:solidFill>
                  <a:srgbClr val="343A40"/>
                </a:solidFill>
                <a:effectLst/>
                <a:latin typeface="+mn-lt"/>
                <a:ea typeface="+mn-ea"/>
                <a:cs typeface="+mn-cs"/>
              </a:rPr>
              <a:t>      </a:t>
            </a:r>
            <a:r>
              <a:rPr lang="en-US" sz="1600" b="1" baseline="0">
                <a:solidFill>
                  <a:srgbClr val="343A40"/>
                </a:solidFill>
                <a:effectLst/>
                <a:latin typeface="+mn-lt"/>
                <a:ea typeface="+mn-ea"/>
                <a:cs typeface="+mn-cs"/>
              </a:rPr>
              <a:t>  </a:t>
            </a:r>
            <a:r>
              <a:rPr lang="en-US" sz="1600" b="1">
                <a:solidFill>
                  <a:srgbClr val="343A40"/>
                </a:solidFill>
                <a:effectLst/>
                <a:latin typeface="+mn-lt"/>
                <a:ea typeface="+mn-ea"/>
                <a:cs typeface="+mn-cs"/>
              </a:rPr>
              <a:t>HOSPITAL,</a:t>
            </a:r>
            <a:endParaRPr lang="en-PK" sz="2400">
              <a:solidFill>
                <a:srgbClr val="343A40"/>
              </a:solidFill>
              <a:effectLst/>
            </a:endParaRPr>
          </a:p>
          <a:p>
            <a:r>
              <a:rPr lang="en-US" sz="1600" b="1" baseline="0">
                <a:solidFill>
                  <a:srgbClr val="343A40"/>
                </a:solidFill>
                <a:effectLst/>
                <a:latin typeface="+mn-lt"/>
                <a:ea typeface="+mn-ea"/>
                <a:cs typeface="+mn-cs"/>
              </a:rPr>
              <a:t>       </a:t>
            </a:r>
            <a:r>
              <a:rPr lang="en-US" sz="1600" b="1">
                <a:solidFill>
                  <a:srgbClr val="343A40"/>
                </a:solidFill>
                <a:effectLst/>
                <a:latin typeface="+mn-lt"/>
                <a:ea typeface="+mn-ea"/>
                <a:cs typeface="+mn-cs"/>
              </a:rPr>
              <a:t> NYC</a:t>
            </a:r>
            <a:endParaRPr lang="en-PK" sz="2400">
              <a:solidFill>
                <a:srgbClr val="343A40"/>
              </a:solidFill>
              <a:effectLst/>
            </a:endParaRPr>
          </a:p>
          <a:p>
            <a:pPr algn="l"/>
            <a:endParaRPr lang="en-US" sz="1600" b="1">
              <a:solidFill>
                <a:srgbClr val="343A40"/>
              </a:solidFill>
              <a:latin typeface="+mn-lt"/>
              <a:ea typeface="Segoe UI Black" panose="020B0A02040204020203" pitchFamily="34" charset="0"/>
            </a:endParaRPr>
          </a:p>
        </xdr:txBody>
      </xdr:sp>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CF51F6D4-8CA8-441F-894D-7FEF6761200A}"/>
              </a:ext>
            </a:extLst>
          </xdr:cNvPr>
          <xdr:cNvSpPr/>
        </xdr:nvSpPr>
        <xdr:spPr>
          <a:xfrm>
            <a:off x="350520" y="1684020"/>
            <a:ext cx="1857600" cy="365760"/>
          </a:xfrm>
          <a:prstGeom prst="roundRect">
            <a:avLst/>
          </a:prstGeom>
          <a:gradFill flip="none" rotWithShape="1">
            <a:gsLst>
              <a:gs pos="0">
                <a:srgbClr val="20C997"/>
              </a:gs>
              <a:gs pos="99000">
                <a:schemeClr val="bg1">
                  <a:lumMod val="95000"/>
                </a:schemeClr>
              </a:gs>
              <a:gs pos="100000">
                <a:schemeClr val="bg1"/>
              </a:gs>
              <a:gs pos="100000">
                <a:schemeClr val="bg1"/>
              </a:gs>
            </a:gsLst>
            <a:lin ang="0" scaled="1"/>
            <a:tileRect/>
          </a:gra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343A40"/>
                </a:solidFill>
                <a:latin typeface="+mn-lt"/>
                <a:ea typeface="Segoe UI Black" panose="020B0A02040204020203" pitchFamily="34" charset="0"/>
                <a:cs typeface="Segoe UI Semibold" panose="020B0702040204020203" pitchFamily="34" charset="0"/>
              </a:rPr>
              <a:t>OVERVIEW</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16DABD6F-FEA7-4EF9-A6C4-523FFF102B90}"/>
              </a:ext>
            </a:extLst>
          </xdr:cNvPr>
          <xdr:cNvSpPr/>
        </xdr:nvSpPr>
        <xdr:spPr>
          <a:xfrm>
            <a:off x="410040" y="2217420"/>
            <a:ext cx="1731600" cy="365760"/>
          </a:xfrm>
          <a:prstGeom prst="roundRect">
            <a:avLst/>
          </a:prstGeom>
          <a:solidFill>
            <a:srgbClr val="20C997"/>
          </a:soli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343A40"/>
                </a:solidFill>
                <a:latin typeface="+mn-lt"/>
                <a:ea typeface="Segoe UI Black" panose="020B0A02040204020203" pitchFamily="34" charset="0"/>
                <a:cs typeface="Segoe UI Semibold" panose="020B0702040204020203" pitchFamily="34" charset="0"/>
              </a:rPr>
              <a:t>RISK</a:t>
            </a:r>
            <a:r>
              <a:rPr lang="en-US" sz="1400" baseline="0">
                <a:latin typeface="+mn-lt"/>
                <a:ea typeface="Segoe UI Black" panose="020B0A02040204020203" pitchFamily="34" charset="0"/>
              </a:rPr>
              <a:t> </a:t>
            </a:r>
            <a:r>
              <a:rPr lang="en-US" sz="1400" b="1">
                <a:solidFill>
                  <a:srgbClr val="343A40"/>
                </a:solidFill>
                <a:latin typeface="+mn-lt"/>
                <a:ea typeface="Segoe UI Black" panose="020B0A02040204020203" pitchFamily="34" charset="0"/>
                <a:cs typeface="Segoe UI Semibold" panose="020B0702040204020203" pitchFamily="34" charset="0"/>
              </a:rPr>
              <a:t>DRIVERS</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3DA6FDC6-F4F9-4CF9-BDB0-F6D599BF7EAE}"/>
              </a:ext>
            </a:extLst>
          </xdr:cNvPr>
          <xdr:cNvSpPr/>
        </xdr:nvSpPr>
        <xdr:spPr>
          <a:xfrm>
            <a:off x="417240" y="2743200"/>
            <a:ext cx="1731600" cy="365760"/>
          </a:xfrm>
          <a:prstGeom prst="roundRect">
            <a:avLst/>
          </a:prstGeom>
          <a:solidFill>
            <a:srgbClr val="20C997"/>
          </a:soli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rgbClr val="343A40"/>
                </a:solidFill>
                <a:latin typeface="+mn-lt"/>
                <a:ea typeface="Segoe UI Black" panose="020B0A02040204020203" pitchFamily="34" charset="0"/>
                <a:cs typeface="Segoe UI Semibold" panose="020B0702040204020203" pitchFamily="34" charset="0"/>
              </a:rPr>
              <a:t>FINANCIAL IMPACT</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grpSp>
    <xdr:clientData/>
  </xdr:twoCellAnchor>
  <xdr:twoCellAnchor>
    <xdr:from>
      <xdr:col>4</xdr:col>
      <xdr:colOff>304800</xdr:colOff>
      <xdr:row>2</xdr:row>
      <xdr:rowOff>22860</xdr:rowOff>
    </xdr:from>
    <xdr:to>
      <xdr:col>7</xdr:col>
      <xdr:colOff>480060</xdr:colOff>
      <xdr:row>6</xdr:row>
      <xdr:rowOff>30480</xdr:rowOff>
    </xdr:to>
    <xdr:sp macro="" textlink="">
      <xdr:nvSpPr>
        <xdr:cNvPr id="17" name="Rectangle: Rounded Corners 16">
          <a:extLst>
            <a:ext uri="{FF2B5EF4-FFF2-40B4-BE49-F238E27FC236}">
              <a16:creationId xmlns:a16="http://schemas.microsoft.com/office/drawing/2014/main" id="{916461BF-D87E-4B94-9489-087EF5594226}"/>
            </a:ext>
          </a:extLst>
        </xdr:cNvPr>
        <xdr:cNvSpPr/>
      </xdr:nvSpPr>
      <xdr:spPr>
        <a:xfrm>
          <a:off x="2369820" y="388620"/>
          <a:ext cx="2004060" cy="7391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a:solidFill>
                <a:srgbClr val="343A40"/>
              </a:solidFill>
            </a:rPr>
            <a:t>100K </a:t>
          </a:r>
          <a:r>
            <a:rPr lang="en-US" sz="1300">
              <a:solidFill>
                <a:srgbClr val="343A40"/>
              </a:solidFill>
            </a:rPr>
            <a:t>Patients</a:t>
          </a:r>
          <a:endParaRPr lang="en-PK" sz="1300">
            <a:solidFill>
              <a:srgbClr val="343A40"/>
            </a:solidFill>
          </a:endParaRPr>
        </a:p>
      </xdr:txBody>
    </xdr:sp>
    <xdr:clientData/>
  </xdr:twoCellAnchor>
  <xdr:twoCellAnchor>
    <xdr:from>
      <xdr:col>7</xdr:col>
      <xdr:colOff>508000</xdr:colOff>
      <xdr:row>2</xdr:row>
      <xdr:rowOff>15240</xdr:rowOff>
    </xdr:from>
    <xdr:to>
      <xdr:col>14</xdr:col>
      <xdr:colOff>7620</xdr:colOff>
      <xdr:row>6</xdr:row>
      <xdr:rowOff>22860</xdr:rowOff>
    </xdr:to>
    <xdr:sp macro="" textlink="">
      <xdr:nvSpPr>
        <xdr:cNvPr id="18" name="Rectangle: Rounded Corners 17">
          <a:extLst>
            <a:ext uri="{FF2B5EF4-FFF2-40B4-BE49-F238E27FC236}">
              <a16:creationId xmlns:a16="http://schemas.microsoft.com/office/drawing/2014/main" id="{9B2FE6C9-3A4E-44CF-BB4A-B6F50B1F1BAC}"/>
            </a:ext>
          </a:extLst>
        </xdr:cNvPr>
        <xdr:cNvSpPr/>
      </xdr:nvSpPr>
      <xdr:spPr>
        <a:xfrm>
          <a:off x="4485640" y="381000"/>
          <a:ext cx="3766820" cy="7391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a:solidFill>
                <a:srgbClr val="343A40"/>
              </a:solidFill>
            </a:rPr>
            <a:t>13.37% </a:t>
          </a:r>
          <a:r>
            <a:rPr lang="en-US" sz="1300">
              <a:solidFill>
                <a:srgbClr val="343A40"/>
              </a:solidFill>
            </a:rPr>
            <a:t>Monthly</a:t>
          </a:r>
          <a:r>
            <a:rPr lang="en-US" sz="1300" baseline="0">
              <a:solidFill>
                <a:srgbClr val="343A40"/>
              </a:solidFill>
            </a:rPr>
            <a:t> Re-admission Rate</a:t>
          </a:r>
          <a:endParaRPr lang="en-PK" sz="1300">
            <a:solidFill>
              <a:srgbClr val="343A40"/>
            </a:solidFill>
          </a:endParaRPr>
        </a:p>
      </xdr:txBody>
    </xdr:sp>
    <xdr:clientData/>
  </xdr:twoCellAnchor>
  <xdr:twoCellAnchor>
    <xdr:from>
      <xdr:col>14</xdr:col>
      <xdr:colOff>137160</xdr:colOff>
      <xdr:row>2</xdr:row>
      <xdr:rowOff>7620</xdr:rowOff>
    </xdr:from>
    <xdr:to>
      <xdr:col>16</xdr:col>
      <xdr:colOff>502920</xdr:colOff>
      <xdr:row>6</xdr:row>
      <xdr:rowOff>15240</xdr:rowOff>
    </xdr:to>
    <xdr:sp macro="" textlink="">
      <xdr:nvSpPr>
        <xdr:cNvPr id="19" name="Rectangle: Rounded Corners 18">
          <a:extLst>
            <a:ext uri="{FF2B5EF4-FFF2-40B4-BE49-F238E27FC236}">
              <a16:creationId xmlns:a16="http://schemas.microsoft.com/office/drawing/2014/main" id="{251C262E-ADDE-4BB2-AE5B-A9EAEAF32083}"/>
            </a:ext>
          </a:extLst>
        </xdr:cNvPr>
        <xdr:cNvSpPr/>
      </xdr:nvSpPr>
      <xdr:spPr>
        <a:xfrm>
          <a:off x="8382000" y="373380"/>
          <a:ext cx="1584960" cy="7391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a:solidFill>
                <a:srgbClr val="343A40"/>
              </a:solidFill>
            </a:rPr>
            <a:t>8</a:t>
          </a:r>
          <a:r>
            <a:rPr lang="en-US" sz="1100"/>
            <a:t> </a:t>
          </a:r>
          <a:r>
            <a:rPr lang="en-US" sz="1200">
              <a:solidFill>
                <a:srgbClr val="343A40"/>
              </a:solidFill>
            </a:rPr>
            <a:t>days</a:t>
          </a:r>
          <a:r>
            <a:rPr lang="en-US" sz="1400">
              <a:solidFill>
                <a:srgbClr val="343A40"/>
              </a:solidFill>
            </a:rPr>
            <a:t>   </a:t>
          </a:r>
          <a:r>
            <a:rPr lang="en-US" sz="1300">
              <a:solidFill>
                <a:srgbClr val="343A40"/>
              </a:solidFill>
            </a:rPr>
            <a:t>Avg. LOS</a:t>
          </a:r>
          <a:endParaRPr lang="en-PK" sz="1300">
            <a:solidFill>
              <a:srgbClr val="343A40"/>
            </a:solidFill>
          </a:endParaRPr>
        </a:p>
      </xdr:txBody>
    </xdr:sp>
    <xdr:clientData/>
  </xdr:twoCellAnchor>
  <xdr:twoCellAnchor>
    <xdr:from>
      <xdr:col>16</xdr:col>
      <xdr:colOff>556260</xdr:colOff>
      <xdr:row>2</xdr:row>
      <xdr:rowOff>0</xdr:rowOff>
    </xdr:from>
    <xdr:to>
      <xdr:col>23</xdr:col>
      <xdr:colOff>15240</xdr:colOff>
      <xdr:row>6</xdr:row>
      <xdr:rowOff>7620</xdr:rowOff>
    </xdr:to>
    <xdr:sp macro="" textlink="">
      <xdr:nvSpPr>
        <xdr:cNvPr id="20" name="Rectangle: Rounded Corners 19">
          <a:extLst>
            <a:ext uri="{FF2B5EF4-FFF2-40B4-BE49-F238E27FC236}">
              <a16:creationId xmlns:a16="http://schemas.microsoft.com/office/drawing/2014/main" id="{83B45CE9-9404-4101-BD52-F57C22C2132E}"/>
            </a:ext>
          </a:extLst>
        </xdr:cNvPr>
        <xdr:cNvSpPr/>
      </xdr:nvSpPr>
      <xdr:spPr>
        <a:xfrm>
          <a:off x="9936480" y="365760"/>
          <a:ext cx="3726180" cy="7391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900">
              <a:solidFill>
                <a:srgbClr val="343A40"/>
              </a:solidFill>
            </a:rPr>
            <a:t>$6,774.4 </a:t>
          </a:r>
          <a:r>
            <a:rPr lang="en-US" sz="1300">
              <a:solidFill>
                <a:srgbClr val="343A40"/>
              </a:solidFill>
            </a:rPr>
            <a:t>Cost</a:t>
          </a:r>
          <a:r>
            <a:rPr lang="en-US" sz="1300" baseline="0">
              <a:solidFill>
                <a:srgbClr val="343A40"/>
              </a:solidFill>
            </a:rPr>
            <a:t> Per Re-admission</a:t>
          </a:r>
          <a:endParaRPr lang="en-PK" sz="1300">
            <a:solidFill>
              <a:srgbClr val="343A40"/>
            </a:solidFill>
          </a:endParaRPr>
        </a:p>
      </xdr:txBody>
    </xdr:sp>
    <xdr:clientData/>
  </xdr:twoCellAnchor>
  <xdr:twoCellAnchor>
    <xdr:from>
      <xdr:col>7</xdr:col>
      <xdr:colOff>502920</xdr:colOff>
      <xdr:row>2</xdr:row>
      <xdr:rowOff>0</xdr:rowOff>
    </xdr:from>
    <xdr:to>
      <xdr:col>7</xdr:col>
      <xdr:colOff>502920</xdr:colOff>
      <xdr:row>6</xdr:row>
      <xdr:rowOff>6480</xdr:rowOff>
    </xdr:to>
    <xdr:cxnSp macro="">
      <xdr:nvCxnSpPr>
        <xdr:cNvPr id="25" name="Straight Connector 24">
          <a:extLst>
            <a:ext uri="{FF2B5EF4-FFF2-40B4-BE49-F238E27FC236}">
              <a16:creationId xmlns:a16="http://schemas.microsoft.com/office/drawing/2014/main" id="{B38CB91A-796B-4703-8D9D-8498FF25CC80}"/>
            </a:ext>
          </a:extLst>
        </xdr:cNvPr>
        <xdr:cNvCxnSpPr/>
      </xdr:nvCxnSpPr>
      <xdr:spPr>
        <a:xfrm>
          <a:off x="4396740" y="365760"/>
          <a:ext cx="0" cy="738000"/>
        </a:xfrm>
        <a:prstGeom prst="line">
          <a:avLst/>
        </a:prstGeom>
        <a:ln>
          <a:solidFill>
            <a:srgbClr val="20C997"/>
          </a:solidFill>
        </a:ln>
        <a:effectLst>
          <a:glow rad="101600">
            <a:srgbClr val="20C997">
              <a:alpha val="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72390</xdr:colOff>
      <xdr:row>2</xdr:row>
      <xdr:rowOff>7620</xdr:rowOff>
    </xdr:from>
    <xdr:to>
      <xdr:col>14</xdr:col>
      <xdr:colOff>72390</xdr:colOff>
      <xdr:row>6</xdr:row>
      <xdr:rowOff>14100</xdr:rowOff>
    </xdr:to>
    <xdr:cxnSp macro="">
      <xdr:nvCxnSpPr>
        <xdr:cNvPr id="26" name="Straight Connector 25">
          <a:extLst>
            <a:ext uri="{FF2B5EF4-FFF2-40B4-BE49-F238E27FC236}">
              <a16:creationId xmlns:a16="http://schemas.microsoft.com/office/drawing/2014/main" id="{E525EBF3-D98F-45B4-A63D-B3B8CA0E56AE}"/>
            </a:ext>
          </a:extLst>
        </xdr:cNvPr>
        <xdr:cNvCxnSpPr/>
      </xdr:nvCxnSpPr>
      <xdr:spPr>
        <a:xfrm>
          <a:off x="8233410" y="373380"/>
          <a:ext cx="0" cy="738000"/>
        </a:xfrm>
        <a:prstGeom prst="line">
          <a:avLst/>
        </a:prstGeom>
        <a:ln>
          <a:solidFill>
            <a:srgbClr val="20C997"/>
          </a:solidFill>
        </a:ln>
        <a:effectLst>
          <a:glow rad="101600">
            <a:srgbClr val="20C997">
              <a:alpha val="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525780</xdr:colOff>
      <xdr:row>2</xdr:row>
      <xdr:rowOff>7620</xdr:rowOff>
    </xdr:from>
    <xdr:to>
      <xdr:col>16</xdr:col>
      <xdr:colOff>525780</xdr:colOff>
      <xdr:row>6</xdr:row>
      <xdr:rowOff>14100</xdr:rowOff>
    </xdr:to>
    <xdr:cxnSp macro="">
      <xdr:nvCxnSpPr>
        <xdr:cNvPr id="27" name="Straight Connector 26">
          <a:extLst>
            <a:ext uri="{FF2B5EF4-FFF2-40B4-BE49-F238E27FC236}">
              <a16:creationId xmlns:a16="http://schemas.microsoft.com/office/drawing/2014/main" id="{1D17ED05-CF49-49DC-A23F-88C588D8D0FC}"/>
            </a:ext>
          </a:extLst>
        </xdr:cNvPr>
        <xdr:cNvCxnSpPr/>
      </xdr:nvCxnSpPr>
      <xdr:spPr>
        <a:xfrm>
          <a:off x="9906000" y="373380"/>
          <a:ext cx="0" cy="738000"/>
        </a:xfrm>
        <a:prstGeom prst="line">
          <a:avLst/>
        </a:prstGeom>
        <a:ln>
          <a:solidFill>
            <a:srgbClr val="20C997"/>
          </a:solidFill>
        </a:ln>
        <a:effectLst>
          <a:glow rad="101600">
            <a:srgbClr val="20C997">
              <a:alpha val="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xdr:colOff>
      <xdr:row>18</xdr:row>
      <xdr:rowOff>38100</xdr:rowOff>
    </xdr:from>
    <xdr:to>
      <xdr:col>22</xdr:col>
      <xdr:colOff>548640</xdr:colOff>
      <xdr:row>46</xdr:row>
      <xdr:rowOff>175260</xdr:rowOff>
    </xdr:to>
    <xdr:graphicFrame macro="">
      <xdr:nvGraphicFramePr>
        <xdr:cNvPr id="30" name="Chart 29">
          <a:extLst>
            <a:ext uri="{FF2B5EF4-FFF2-40B4-BE49-F238E27FC236}">
              <a16:creationId xmlns:a16="http://schemas.microsoft.com/office/drawing/2014/main" id="{FB2EE79E-53ED-493B-B032-0ED6D74F5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xdr:colOff>
      <xdr:row>19</xdr:row>
      <xdr:rowOff>68580</xdr:rowOff>
    </xdr:from>
    <xdr:to>
      <xdr:col>4</xdr:col>
      <xdr:colOff>15240</xdr:colOff>
      <xdr:row>25</xdr:row>
      <xdr:rowOff>114300</xdr:rowOff>
    </xdr:to>
    <xdr:sp macro="" textlink="">
      <xdr:nvSpPr>
        <xdr:cNvPr id="10" name="TextBox 9">
          <a:extLst>
            <a:ext uri="{FF2B5EF4-FFF2-40B4-BE49-F238E27FC236}">
              <a16:creationId xmlns:a16="http://schemas.microsoft.com/office/drawing/2014/main" id="{7E6FFD4A-99A8-48B4-AA5A-4E91E2B7B610}"/>
            </a:ext>
          </a:extLst>
        </xdr:cNvPr>
        <xdr:cNvSpPr txBox="1"/>
      </xdr:nvSpPr>
      <xdr:spPr>
        <a:xfrm>
          <a:off x="396240" y="3543300"/>
          <a:ext cx="176784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K" sz="1100">
            <a:solidFill>
              <a:srgbClr val="343A40"/>
            </a:solidFill>
            <a:latin typeface="+mj-lt"/>
          </a:endParaRPr>
        </a:p>
      </xdr:txBody>
    </xdr:sp>
    <xdr:clientData/>
  </xdr:twoCellAnchor>
  <xdr:twoCellAnchor editAs="oneCell">
    <xdr:from>
      <xdr:col>6</xdr:col>
      <xdr:colOff>441960</xdr:colOff>
      <xdr:row>1</xdr:row>
      <xdr:rowOff>0</xdr:rowOff>
    </xdr:from>
    <xdr:to>
      <xdr:col>7</xdr:col>
      <xdr:colOff>358140</xdr:colOff>
      <xdr:row>3</xdr:row>
      <xdr:rowOff>125878</xdr:rowOff>
    </xdr:to>
    <xdr:pic>
      <xdr:nvPicPr>
        <xdr:cNvPr id="13" name="Graphic 12" descr="Wheelchair Access">
          <a:extLst>
            <a:ext uri="{FF2B5EF4-FFF2-40B4-BE49-F238E27FC236}">
              <a16:creationId xmlns:a16="http://schemas.microsoft.com/office/drawing/2014/main" id="{76EA25A4-AC5D-430A-B003-B31D9A45610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10000" y="182880"/>
          <a:ext cx="525780" cy="491638"/>
        </a:xfrm>
        <a:prstGeom prst="rect">
          <a:avLst/>
        </a:prstGeom>
      </xdr:spPr>
    </xdr:pic>
    <xdr:clientData/>
  </xdr:twoCellAnchor>
  <xdr:twoCellAnchor editAs="oneCell">
    <xdr:from>
      <xdr:col>13</xdr:col>
      <xdr:colOff>7620</xdr:colOff>
      <xdr:row>1</xdr:row>
      <xdr:rowOff>0</xdr:rowOff>
    </xdr:from>
    <xdr:to>
      <xdr:col>13</xdr:col>
      <xdr:colOff>533220</xdr:colOff>
      <xdr:row>3</xdr:row>
      <xdr:rowOff>159840</xdr:rowOff>
    </xdr:to>
    <xdr:pic>
      <xdr:nvPicPr>
        <xdr:cNvPr id="15" name="Graphic 14" descr="Statistics RTL">
          <a:extLst>
            <a:ext uri="{FF2B5EF4-FFF2-40B4-BE49-F238E27FC236}">
              <a16:creationId xmlns:a16="http://schemas.microsoft.com/office/drawing/2014/main" id="{66CD3162-D71F-481A-B26A-2BD8B316175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642860" y="182880"/>
          <a:ext cx="525600" cy="525600"/>
        </a:xfrm>
        <a:prstGeom prst="rect">
          <a:avLst/>
        </a:prstGeom>
      </xdr:spPr>
    </xdr:pic>
    <xdr:clientData/>
  </xdr:twoCellAnchor>
  <xdr:twoCellAnchor editAs="oneCell">
    <xdr:from>
      <xdr:col>15</xdr:col>
      <xdr:colOff>472440</xdr:colOff>
      <xdr:row>1</xdr:row>
      <xdr:rowOff>0</xdr:rowOff>
    </xdr:from>
    <xdr:to>
      <xdr:col>16</xdr:col>
      <xdr:colOff>388440</xdr:colOff>
      <xdr:row>3</xdr:row>
      <xdr:rowOff>159840</xdr:rowOff>
    </xdr:to>
    <xdr:pic>
      <xdr:nvPicPr>
        <xdr:cNvPr id="22" name="Graphic 21" descr="Daily calendar">
          <a:extLst>
            <a:ext uri="{FF2B5EF4-FFF2-40B4-BE49-F238E27FC236}">
              <a16:creationId xmlns:a16="http://schemas.microsoft.com/office/drawing/2014/main" id="{7AA50555-A5A9-48E2-BCC0-38841C4466E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26880" y="182880"/>
          <a:ext cx="525600" cy="525600"/>
        </a:xfrm>
        <a:prstGeom prst="rect">
          <a:avLst/>
        </a:prstGeom>
      </xdr:spPr>
    </xdr:pic>
    <xdr:clientData/>
  </xdr:twoCellAnchor>
  <xdr:twoCellAnchor editAs="oneCell">
    <xdr:from>
      <xdr:col>21</xdr:col>
      <xdr:colOff>441960</xdr:colOff>
      <xdr:row>1</xdr:row>
      <xdr:rowOff>0</xdr:rowOff>
    </xdr:from>
    <xdr:to>
      <xdr:col>22</xdr:col>
      <xdr:colOff>357960</xdr:colOff>
      <xdr:row>3</xdr:row>
      <xdr:rowOff>159840</xdr:rowOff>
    </xdr:to>
    <xdr:pic>
      <xdr:nvPicPr>
        <xdr:cNvPr id="24" name="Graphic 23" descr="Money">
          <a:extLst>
            <a:ext uri="{FF2B5EF4-FFF2-40B4-BE49-F238E27FC236}">
              <a16:creationId xmlns:a16="http://schemas.microsoft.com/office/drawing/2014/main" id="{7B5AA1DE-D9B9-4221-A99F-A9A421EF60B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954000" y="182880"/>
          <a:ext cx="525600" cy="525600"/>
        </a:xfrm>
        <a:prstGeom prst="rect">
          <a:avLst/>
        </a:prstGeom>
      </xdr:spPr>
    </xdr:pic>
    <xdr:clientData/>
  </xdr:twoCellAnchor>
  <xdr:twoCellAnchor>
    <xdr:from>
      <xdr:col>4</xdr:col>
      <xdr:colOff>304800</xdr:colOff>
      <xdr:row>7</xdr:row>
      <xdr:rowOff>30480</xdr:rowOff>
    </xdr:from>
    <xdr:to>
      <xdr:col>13</xdr:col>
      <xdr:colOff>457200</xdr:colOff>
      <xdr:row>18</xdr:row>
      <xdr:rowOff>53340</xdr:rowOff>
    </xdr:to>
    <xdr:graphicFrame macro="">
      <xdr:nvGraphicFramePr>
        <xdr:cNvPr id="28" name="top5diag">
          <a:extLst>
            <a:ext uri="{FF2B5EF4-FFF2-40B4-BE49-F238E27FC236}">
              <a16:creationId xmlns:a16="http://schemas.microsoft.com/office/drawing/2014/main" id="{6A312796-DBC9-4B0C-9561-BE98CB5EB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464820</xdr:colOff>
      <xdr:row>7</xdr:row>
      <xdr:rowOff>15240</xdr:rowOff>
    </xdr:from>
    <xdr:to>
      <xdr:col>23</xdr:col>
      <xdr:colOff>7620</xdr:colOff>
      <xdr:row>17</xdr:row>
      <xdr:rowOff>175260</xdr:rowOff>
    </xdr:to>
    <xdr:graphicFrame macro="">
      <xdr:nvGraphicFramePr>
        <xdr:cNvPr id="29" name="Chart 28">
          <a:extLst>
            <a:ext uri="{FF2B5EF4-FFF2-40B4-BE49-F238E27FC236}">
              <a16:creationId xmlns:a16="http://schemas.microsoft.com/office/drawing/2014/main" id="{4459EF34-9ABE-4FC6-813E-E6B553138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7620</xdr:colOff>
      <xdr:row>6</xdr:row>
      <xdr:rowOff>91440</xdr:rowOff>
    </xdr:from>
    <xdr:to>
      <xdr:col>12</xdr:col>
      <xdr:colOff>586740</xdr:colOff>
      <xdr:row>8</xdr:row>
      <xdr:rowOff>137159</xdr:rowOff>
    </xdr:to>
    <mc:AlternateContent xmlns:mc="http://schemas.openxmlformats.org/markup-compatibility/2006" xmlns:a14="http://schemas.microsoft.com/office/drawing/2010/main">
      <mc:Choice Requires="a14">
        <xdr:graphicFrame macro="">
          <xdr:nvGraphicFramePr>
            <xdr:cNvPr id="34" name="year 1">
              <a:extLst>
                <a:ext uri="{FF2B5EF4-FFF2-40B4-BE49-F238E27FC236}">
                  <a16:creationId xmlns:a16="http://schemas.microsoft.com/office/drawing/2014/main" id="{B5064484-4C7F-4842-8C78-503177BF8F2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814060" y="1188720"/>
              <a:ext cx="1798320" cy="41147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160020</xdr:colOff>
      <xdr:row>6</xdr:row>
      <xdr:rowOff>121920</xdr:rowOff>
    </xdr:from>
    <xdr:to>
      <xdr:col>22</xdr:col>
      <xdr:colOff>160020</xdr:colOff>
      <xdr:row>8</xdr:row>
      <xdr:rowOff>160019</xdr:rowOff>
    </xdr:to>
    <mc:AlternateContent xmlns:mc="http://schemas.openxmlformats.org/markup-compatibility/2006" xmlns:a14="http://schemas.microsoft.com/office/drawing/2010/main">
      <mc:Choice Requires="a14">
        <xdr:graphicFrame macro="">
          <xdr:nvGraphicFramePr>
            <xdr:cNvPr id="35" name="year 2">
              <a:extLst>
                <a:ext uri="{FF2B5EF4-FFF2-40B4-BE49-F238E27FC236}">
                  <a16:creationId xmlns:a16="http://schemas.microsoft.com/office/drawing/2014/main" id="{F2B6E50B-3B18-47CB-80B3-A0B068E5B7C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452860" y="1219200"/>
              <a:ext cx="1828800" cy="4038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281940</xdr:colOff>
      <xdr:row>4</xdr:row>
      <xdr:rowOff>68580</xdr:rowOff>
    </xdr:from>
    <xdr:to>
      <xdr:col>1</xdr:col>
      <xdr:colOff>533400</xdr:colOff>
      <xdr:row>5</xdr:row>
      <xdr:rowOff>144780</xdr:rowOff>
    </xdr:to>
    <xdr:sp macro="" textlink="">
      <xdr:nvSpPr>
        <xdr:cNvPr id="31" name="Star: 4 Points 30">
          <a:extLst>
            <a:ext uri="{FF2B5EF4-FFF2-40B4-BE49-F238E27FC236}">
              <a16:creationId xmlns:a16="http://schemas.microsoft.com/office/drawing/2014/main" id="{850F1D11-A9BC-4E68-90B6-DE5FDA0813C9}"/>
            </a:ext>
          </a:extLst>
        </xdr:cNvPr>
        <xdr:cNvSpPr/>
      </xdr:nvSpPr>
      <xdr:spPr>
        <a:xfrm>
          <a:off x="601980" y="800100"/>
          <a:ext cx="251460" cy="259080"/>
        </a:xfrm>
        <a:prstGeom prst="star4">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oneCellAnchor>
    <xdr:from>
      <xdr:col>1</xdr:col>
      <xdr:colOff>60960</xdr:colOff>
      <xdr:row>18</xdr:row>
      <xdr:rowOff>167640</xdr:rowOff>
    </xdr:from>
    <xdr:ext cx="1767840" cy="1181100"/>
    <xdr:sp macro="" textlink="">
      <xdr:nvSpPr>
        <xdr:cNvPr id="11" name="TextBox 10">
          <a:extLst>
            <a:ext uri="{FF2B5EF4-FFF2-40B4-BE49-F238E27FC236}">
              <a16:creationId xmlns:a16="http://schemas.microsoft.com/office/drawing/2014/main" id="{2A86802E-05B7-427C-ABB4-9946746F0AFD}"/>
            </a:ext>
          </a:extLst>
        </xdr:cNvPr>
        <xdr:cNvSpPr txBox="1"/>
      </xdr:nvSpPr>
      <xdr:spPr>
        <a:xfrm>
          <a:off x="381000" y="3459480"/>
          <a:ext cx="1767840" cy="1181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rgbClr val="343A40"/>
              </a:solidFill>
              <a:latin typeface="+mj-lt"/>
            </a:rPr>
            <a:t>This</a:t>
          </a:r>
          <a:r>
            <a:rPr lang="en-US" baseline="0">
              <a:solidFill>
                <a:srgbClr val="343A40"/>
              </a:solidFill>
              <a:latin typeface="+mj-lt"/>
            </a:rPr>
            <a:t> section</a:t>
          </a:r>
          <a:r>
            <a:rPr lang="en-US">
              <a:solidFill>
                <a:srgbClr val="343A40"/>
              </a:solidFill>
              <a:latin typeface="+mj-lt"/>
            </a:rPr>
            <a:t> supports clinical and administrative teams in identifying priority areas for intervention and optimizing resource allocation.</a:t>
          </a:r>
          <a:endParaRPr lang="en-PK" sz="1100">
            <a:solidFill>
              <a:srgbClr val="343A40"/>
            </a:solidFill>
            <a:latin typeface="+mj-lt"/>
          </a:endParaRPr>
        </a:p>
      </xdr:txBody>
    </xdr:sp>
    <xdr:clientData/>
  </xdr:oneCellAnchor>
  <xdr:twoCellAnchor>
    <xdr:from>
      <xdr:col>13</xdr:col>
      <xdr:colOff>445770</xdr:colOff>
      <xdr:row>9</xdr:row>
      <xdr:rowOff>38100</xdr:rowOff>
    </xdr:from>
    <xdr:to>
      <xdr:col>13</xdr:col>
      <xdr:colOff>445770</xdr:colOff>
      <xdr:row>15</xdr:row>
      <xdr:rowOff>99060</xdr:rowOff>
    </xdr:to>
    <xdr:cxnSp macro="">
      <xdr:nvCxnSpPr>
        <xdr:cNvPr id="36" name="Straight Connector 35">
          <a:extLst>
            <a:ext uri="{FF2B5EF4-FFF2-40B4-BE49-F238E27FC236}">
              <a16:creationId xmlns:a16="http://schemas.microsoft.com/office/drawing/2014/main" id="{1F5098F3-D1C2-408D-A0BA-EF1454CC491A}"/>
            </a:ext>
          </a:extLst>
        </xdr:cNvPr>
        <xdr:cNvCxnSpPr/>
      </xdr:nvCxnSpPr>
      <xdr:spPr>
        <a:xfrm>
          <a:off x="8081010" y="1684020"/>
          <a:ext cx="0" cy="1158240"/>
        </a:xfrm>
        <a:prstGeom prst="line">
          <a:avLst/>
        </a:prstGeom>
        <a:ln>
          <a:solidFill>
            <a:srgbClr val="20C997"/>
          </a:solidFill>
        </a:ln>
        <a:effectLst>
          <a:glow rad="101600">
            <a:srgbClr val="20C997">
              <a:alpha val="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144780</xdr:colOff>
      <xdr:row>6</xdr:row>
      <xdr:rowOff>129540</xdr:rowOff>
    </xdr:from>
    <xdr:to>
      <xdr:col>22</xdr:col>
      <xdr:colOff>190500</xdr:colOff>
      <xdr:row>8</xdr:row>
      <xdr:rowOff>137160</xdr:rowOff>
    </xdr:to>
    <xdr:sp macro="" textlink="">
      <xdr:nvSpPr>
        <xdr:cNvPr id="37" name="Rectangle: Rounded Corners 36">
          <a:extLst>
            <a:ext uri="{FF2B5EF4-FFF2-40B4-BE49-F238E27FC236}">
              <a16:creationId xmlns:a16="http://schemas.microsoft.com/office/drawing/2014/main" id="{B46F5E12-ABFC-42F7-8ECB-34192C03B1BC}"/>
            </a:ext>
          </a:extLst>
        </xdr:cNvPr>
        <xdr:cNvSpPr/>
      </xdr:nvSpPr>
      <xdr:spPr>
        <a:xfrm>
          <a:off x="11437620" y="1226820"/>
          <a:ext cx="1874520" cy="37338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579120</xdr:colOff>
      <xdr:row>6</xdr:row>
      <xdr:rowOff>114300</xdr:rowOff>
    </xdr:from>
    <xdr:to>
      <xdr:col>13</xdr:col>
      <xdr:colOff>15240</xdr:colOff>
      <xdr:row>8</xdr:row>
      <xdr:rowOff>106680</xdr:rowOff>
    </xdr:to>
    <xdr:sp macro="" textlink="">
      <xdr:nvSpPr>
        <xdr:cNvPr id="38" name="Rectangle: Rounded Corners 37">
          <a:extLst>
            <a:ext uri="{FF2B5EF4-FFF2-40B4-BE49-F238E27FC236}">
              <a16:creationId xmlns:a16="http://schemas.microsoft.com/office/drawing/2014/main" id="{7B3BC9AF-71B9-4038-B7D7-9E67D8FBF814}"/>
            </a:ext>
          </a:extLst>
        </xdr:cNvPr>
        <xdr:cNvSpPr/>
      </xdr:nvSpPr>
      <xdr:spPr>
        <a:xfrm>
          <a:off x="5775960" y="1211580"/>
          <a:ext cx="1874520" cy="35814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502920</xdr:colOff>
      <xdr:row>0</xdr:row>
      <xdr:rowOff>152400</xdr:rowOff>
    </xdr:from>
    <xdr:to>
      <xdr:col>15</xdr:col>
      <xdr:colOff>274320</xdr:colOff>
      <xdr:row>16</xdr:row>
      <xdr:rowOff>30480</xdr:rowOff>
    </xdr:to>
    <xdr:sp macro="" textlink="">
      <xdr:nvSpPr>
        <xdr:cNvPr id="10" name="Rectangle: Rounded Corners 9">
          <a:extLst>
            <a:ext uri="{FF2B5EF4-FFF2-40B4-BE49-F238E27FC236}">
              <a16:creationId xmlns:a16="http://schemas.microsoft.com/office/drawing/2014/main" id="{A58D9C02-919C-43E4-A85B-D8F2B488C682}"/>
            </a:ext>
          </a:extLst>
        </xdr:cNvPr>
        <xdr:cNvSpPr/>
      </xdr:nvSpPr>
      <xdr:spPr>
        <a:xfrm>
          <a:off x="9151620" y="152400"/>
          <a:ext cx="4678680" cy="29870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21420</xdr:colOff>
      <xdr:row>1</xdr:row>
      <xdr:rowOff>22860</xdr:rowOff>
    </xdr:from>
    <xdr:to>
      <xdr:col>4</xdr:col>
      <xdr:colOff>50220</xdr:colOff>
      <xdr:row>29</xdr:row>
      <xdr:rowOff>175260</xdr:rowOff>
    </xdr:to>
    <xdr:grpSp>
      <xdr:nvGrpSpPr>
        <xdr:cNvPr id="2" name="Group 1">
          <a:extLst>
            <a:ext uri="{FF2B5EF4-FFF2-40B4-BE49-F238E27FC236}">
              <a16:creationId xmlns:a16="http://schemas.microsoft.com/office/drawing/2014/main" id="{A99F0EAF-379C-453C-AEBD-EAD721A6927F}"/>
            </a:ext>
          </a:extLst>
        </xdr:cNvPr>
        <xdr:cNvGrpSpPr/>
      </xdr:nvGrpSpPr>
      <xdr:grpSpPr>
        <a:xfrm>
          <a:off x="341460" y="205740"/>
          <a:ext cx="1857600" cy="5745480"/>
          <a:chOff x="341460" y="91440"/>
          <a:chExt cx="1857600" cy="5791200"/>
        </a:xfrm>
      </xdr:grpSpPr>
      <xdr:sp macro="" textlink="">
        <xdr:nvSpPr>
          <xdr:cNvPr id="3" name="Rectangle: Rounded Corners 2">
            <a:extLst>
              <a:ext uri="{FF2B5EF4-FFF2-40B4-BE49-F238E27FC236}">
                <a16:creationId xmlns:a16="http://schemas.microsoft.com/office/drawing/2014/main" id="{981837D5-F7F5-491D-A4AF-BE4391B0CC5D}"/>
              </a:ext>
            </a:extLst>
          </xdr:cNvPr>
          <xdr:cNvSpPr/>
        </xdr:nvSpPr>
        <xdr:spPr>
          <a:xfrm>
            <a:off x="403860" y="91440"/>
            <a:ext cx="1744980" cy="57912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600" b="1">
                <a:solidFill>
                  <a:srgbClr val="343A40"/>
                </a:solidFill>
                <a:latin typeface="Baskerville Old Face" panose="02020602080505020303" pitchFamily="18" charset="0"/>
                <a:ea typeface="Segoe UI Black" panose="020B0A02040204020203" pitchFamily="34" charset="0"/>
              </a:rPr>
              <a:t>       </a:t>
            </a:r>
            <a:r>
              <a:rPr lang="en-US" sz="1600" b="1">
                <a:solidFill>
                  <a:srgbClr val="343A40"/>
                </a:solidFill>
                <a:latin typeface="+mn-lt"/>
                <a:ea typeface="Segoe UI Black" panose="020B0A02040204020203" pitchFamily="34" charset="0"/>
              </a:rPr>
              <a:t>X.Y.Z</a:t>
            </a:r>
          </a:p>
          <a:p>
            <a:pPr algn="l"/>
            <a:r>
              <a:rPr lang="en-US" sz="1600" b="1">
                <a:solidFill>
                  <a:srgbClr val="343A40"/>
                </a:solidFill>
                <a:latin typeface="+mn-lt"/>
                <a:ea typeface="Segoe UI Black" panose="020B0A02040204020203" pitchFamily="34" charset="0"/>
              </a:rPr>
              <a:t>      </a:t>
            </a:r>
            <a:r>
              <a:rPr lang="en-US" sz="1600" b="1" baseline="0">
                <a:solidFill>
                  <a:srgbClr val="343A40"/>
                </a:solidFill>
                <a:latin typeface="+mn-lt"/>
                <a:ea typeface="Segoe UI Black" panose="020B0A02040204020203" pitchFamily="34" charset="0"/>
              </a:rPr>
              <a:t>  </a:t>
            </a:r>
            <a:r>
              <a:rPr lang="en-US" sz="1600" b="1">
                <a:solidFill>
                  <a:srgbClr val="343A40"/>
                </a:solidFill>
                <a:latin typeface="+mn-lt"/>
                <a:ea typeface="Segoe UI Black" panose="020B0A02040204020203" pitchFamily="34" charset="0"/>
              </a:rPr>
              <a:t>HOSPITAL,</a:t>
            </a:r>
          </a:p>
          <a:p>
            <a:pPr algn="l"/>
            <a:r>
              <a:rPr lang="en-US" sz="1600" b="1" baseline="0">
                <a:solidFill>
                  <a:srgbClr val="343A40"/>
                </a:solidFill>
                <a:latin typeface="+mn-lt"/>
                <a:ea typeface="Segoe UI Black" panose="020B0A02040204020203" pitchFamily="34" charset="0"/>
              </a:rPr>
              <a:t>       </a:t>
            </a:r>
            <a:r>
              <a:rPr lang="en-US" sz="1600" b="1">
                <a:solidFill>
                  <a:srgbClr val="343A40"/>
                </a:solidFill>
                <a:latin typeface="+mn-lt"/>
                <a:ea typeface="Segoe UI Black" panose="020B0A02040204020203" pitchFamily="34" charset="0"/>
              </a:rPr>
              <a:t> NYC</a:t>
            </a:r>
            <a:endParaRPr lang="en-PK" sz="1800" b="1">
              <a:solidFill>
                <a:srgbClr val="343A40"/>
              </a:solidFill>
              <a:latin typeface="+mn-lt"/>
              <a:ea typeface="Segoe UI Black" panose="020B0A02040204020203" pitchFamily="34" charset="0"/>
            </a:endParaRPr>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EDF5FFCB-0C26-42AB-B47B-2F46565F68F2}"/>
              </a:ext>
            </a:extLst>
          </xdr:cNvPr>
          <xdr:cNvSpPr/>
        </xdr:nvSpPr>
        <xdr:spPr>
          <a:xfrm>
            <a:off x="419100" y="1600200"/>
            <a:ext cx="1731600" cy="365760"/>
          </a:xfrm>
          <a:prstGeom prst="roundRect">
            <a:avLst/>
          </a:prstGeom>
          <a:solidFill>
            <a:srgbClr val="20C997"/>
          </a:soli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rgbClr val="343A40"/>
                </a:solidFill>
                <a:latin typeface="+mn-lt"/>
                <a:ea typeface="Segoe UI Black" panose="020B0A02040204020203" pitchFamily="34" charset="0"/>
                <a:cs typeface="Segoe UI Semibold" panose="020B0702040204020203" pitchFamily="34" charset="0"/>
              </a:rPr>
              <a:t>OVERVIEW</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sp macro="" textlink="">
        <xdr:nvSpPr>
          <xdr:cNvPr id="5" name="Rectangle: Rounded Corners 4">
            <a:extLst>
              <a:ext uri="{FF2B5EF4-FFF2-40B4-BE49-F238E27FC236}">
                <a16:creationId xmlns:a16="http://schemas.microsoft.com/office/drawing/2014/main" id="{A226EB22-1751-4B67-9EA7-4C8FACAA6C5E}"/>
              </a:ext>
            </a:extLst>
          </xdr:cNvPr>
          <xdr:cNvSpPr/>
        </xdr:nvSpPr>
        <xdr:spPr>
          <a:xfrm>
            <a:off x="341460" y="2156460"/>
            <a:ext cx="1857600" cy="365760"/>
          </a:xfrm>
          <a:prstGeom prst="roundRect">
            <a:avLst/>
          </a:prstGeom>
          <a:gradFill flip="none" rotWithShape="1">
            <a:gsLst>
              <a:gs pos="0">
                <a:srgbClr val="20C997"/>
              </a:gs>
              <a:gs pos="99000">
                <a:schemeClr val="bg1">
                  <a:lumMod val="95000"/>
                </a:schemeClr>
              </a:gs>
              <a:gs pos="100000">
                <a:schemeClr val="bg1"/>
              </a:gs>
              <a:gs pos="100000">
                <a:schemeClr val="bg1"/>
              </a:gs>
            </a:gsLst>
            <a:lin ang="0" scaled="1"/>
            <a:tileRect/>
          </a:gra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rgbClr val="343A40"/>
                </a:solidFill>
                <a:latin typeface="+mn-lt"/>
                <a:ea typeface="Segoe UI Black" panose="020B0A02040204020203" pitchFamily="34" charset="0"/>
                <a:cs typeface="Segoe UI Semibold" panose="020B0702040204020203" pitchFamily="34" charset="0"/>
              </a:rPr>
              <a:t>RISK DRIVERS</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7CE9BE36-99AC-49B9-9D97-35B422FC93A6}"/>
              </a:ext>
            </a:extLst>
          </xdr:cNvPr>
          <xdr:cNvSpPr/>
        </xdr:nvSpPr>
        <xdr:spPr>
          <a:xfrm>
            <a:off x="417240" y="2743200"/>
            <a:ext cx="1731600" cy="365760"/>
          </a:xfrm>
          <a:prstGeom prst="roundRect">
            <a:avLst/>
          </a:prstGeom>
          <a:solidFill>
            <a:srgbClr val="20C997"/>
          </a:soli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rgbClr val="343A40"/>
                </a:solidFill>
                <a:latin typeface="+mn-lt"/>
                <a:ea typeface="Segoe UI Black" panose="020B0A02040204020203" pitchFamily="34" charset="0"/>
                <a:cs typeface="Segoe UI Semibold" panose="020B0702040204020203" pitchFamily="34" charset="0"/>
              </a:rPr>
              <a:t>FINANCIAL IMPACT</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grpSp>
    <xdr:clientData/>
  </xdr:twoCellAnchor>
  <xdr:twoCellAnchor>
    <xdr:from>
      <xdr:col>1</xdr:col>
      <xdr:colOff>242400</xdr:colOff>
      <xdr:row>4</xdr:row>
      <xdr:rowOff>22860</xdr:rowOff>
    </xdr:from>
    <xdr:to>
      <xdr:col>1</xdr:col>
      <xdr:colOff>493860</xdr:colOff>
      <xdr:row>5</xdr:row>
      <xdr:rowOff>83820</xdr:rowOff>
    </xdr:to>
    <xdr:sp macro="" textlink="">
      <xdr:nvSpPr>
        <xdr:cNvPr id="7" name="Star: 4 Points 6">
          <a:extLst>
            <a:ext uri="{FF2B5EF4-FFF2-40B4-BE49-F238E27FC236}">
              <a16:creationId xmlns:a16="http://schemas.microsoft.com/office/drawing/2014/main" id="{66B011BE-F8F1-4200-99E4-F127C10A8984}"/>
            </a:ext>
          </a:extLst>
        </xdr:cNvPr>
        <xdr:cNvSpPr/>
      </xdr:nvSpPr>
      <xdr:spPr>
        <a:xfrm>
          <a:off x="562440" y="754380"/>
          <a:ext cx="251460" cy="259080"/>
        </a:xfrm>
        <a:prstGeom prst="star4">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4</xdr:col>
      <xdr:colOff>365760</xdr:colOff>
      <xdr:row>16</xdr:row>
      <xdr:rowOff>137160</xdr:rowOff>
    </xdr:from>
    <xdr:to>
      <xdr:col>12</xdr:col>
      <xdr:colOff>190500</xdr:colOff>
      <xdr:row>30</xdr:row>
      <xdr:rowOff>53340</xdr:rowOff>
    </xdr:to>
    <xdr:sp macro="" textlink="">
      <xdr:nvSpPr>
        <xdr:cNvPr id="9" name="Rectangle: Rounded Corners 8">
          <a:extLst>
            <a:ext uri="{FF2B5EF4-FFF2-40B4-BE49-F238E27FC236}">
              <a16:creationId xmlns:a16="http://schemas.microsoft.com/office/drawing/2014/main" id="{8D4533F6-E40E-46BB-A48A-56B1376F1BC0}"/>
            </a:ext>
          </a:extLst>
        </xdr:cNvPr>
        <xdr:cNvSpPr/>
      </xdr:nvSpPr>
      <xdr:spPr>
        <a:xfrm>
          <a:off x="2514600" y="3230880"/>
          <a:ext cx="8153400" cy="275082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5</xdr:col>
      <xdr:colOff>1257300</xdr:colOff>
      <xdr:row>1</xdr:row>
      <xdr:rowOff>91440</xdr:rowOff>
    </xdr:from>
    <xdr:to>
      <xdr:col>7</xdr:col>
      <xdr:colOff>762000</xdr:colOff>
      <xdr:row>3</xdr:row>
      <xdr:rowOff>60960</xdr:rowOff>
    </xdr:to>
    <xdr:sp macro="" textlink="">
      <xdr:nvSpPr>
        <xdr:cNvPr id="15" name="Rectangle: Rounded Corners 14">
          <a:extLst>
            <a:ext uri="{FF2B5EF4-FFF2-40B4-BE49-F238E27FC236}">
              <a16:creationId xmlns:a16="http://schemas.microsoft.com/office/drawing/2014/main" id="{8A4E9F2D-0080-43AB-B2B1-B7B52E048E55}"/>
            </a:ext>
          </a:extLst>
        </xdr:cNvPr>
        <xdr:cNvSpPr/>
      </xdr:nvSpPr>
      <xdr:spPr>
        <a:xfrm>
          <a:off x="4015740" y="274320"/>
          <a:ext cx="3436620" cy="33528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rgbClr val="343A40"/>
              </a:solidFill>
            </a:rPr>
            <a:t>Diagnosis</a:t>
          </a:r>
          <a:r>
            <a:rPr lang="en-US" sz="1800" b="1" baseline="0">
              <a:solidFill>
                <a:srgbClr val="343A40"/>
              </a:solidFill>
            </a:rPr>
            <a:t> vs. Lab Abnormality</a:t>
          </a:r>
          <a:endParaRPr lang="en-PK" sz="1800" b="1">
            <a:solidFill>
              <a:srgbClr val="343A40"/>
            </a:solidFill>
          </a:endParaRPr>
        </a:p>
      </xdr:txBody>
    </xdr:sp>
    <xdr:clientData/>
  </xdr:twoCellAnchor>
  <xdr:twoCellAnchor>
    <xdr:from>
      <xdr:col>12</xdr:col>
      <xdr:colOff>472440</xdr:colOff>
      <xdr:row>18</xdr:row>
      <xdr:rowOff>106680</xdr:rowOff>
    </xdr:from>
    <xdr:to>
      <xdr:col>15</xdr:col>
      <xdr:colOff>38100</xdr:colOff>
      <xdr:row>20</xdr:row>
      <xdr:rowOff>60960</xdr:rowOff>
    </xdr:to>
    <xdr:sp macro="" textlink="">
      <xdr:nvSpPr>
        <xdr:cNvPr id="16" name="Rectangle: Rounded Corners 15">
          <a:extLst>
            <a:ext uri="{FF2B5EF4-FFF2-40B4-BE49-F238E27FC236}">
              <a16:creationId xmlns:a16="http://schemas.microsoft.com/office/drawing/2014/main" id="{6A850047-32BD-4A49-A2C8-4CD0766B76CE}"/>
            </a:ext>
          </a:extLst>
        </xdr:cNvPr>
        <xdr:cNvSpPr/>
      </xdr:nvSpPr>
      <xdr:spPr>
        <a:xfrm>
          <a:off x="10949940" y="3581400"/>
          <a:ext cx="2644140" cy="3200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343A40"/>
              </a:solidFill>
            </a:rPr>
            <a:t>Top 5 Labs</a:t>
          </a:r>
          <a:r>
            <a:rPr lang="en-US" sz="1600" b="1" baseline="0">
              <a:solidFill>
                <a:srgbClr val="343A40"/>
              </a:solidFill>
            </a:rPr>
            <a:t> Linked to Return</a:t>
          </a:r>
          <a:endParaRPr lang="en-PK" sz="1600" b="1">
            <a:solidFill>
              <a:srgbClr val="343A40"/>
            </a:solidFill>
          </a:endParaRPr>
        </a:p>
      </xdr:txBody>
    </xdr:sp>
    <xdr:clientData/>
  </xdr:twoCellAnchor>
  <xdr:twoCellAnchor>
    <xdr:from>
      <xdr:col>1</xdr:col>
      <xdr:colOff>91440</xdr:colOff>
      <xdr:row>19</xdr:row>
      <xdr:rowOff>15240</xdr:rowOff>
    </xdr:from>
    <xdr:to>
      <xdr:col>4</xdr:col>
      <xdr:colOff>0</xdr:colOff>
      <xdr:row>24</xdr:row>
      <xdr:rowOff>0</xdr:rowOff>
    </xdr:to>
    <xdr:sp macro="" textlink="">
      <xdr:nvSpPr>
        <xdr:cNvPr id="2049" name="Text Box 1">
          <a:extLst>
            <a:ext uri="{FF2B5EF4-FFF2-40B4-BE49-F238E27FC236}">
              <a16:creationId xmlns:a16="http://schemas.microsoft.com/office/drawing/2014/main" id="{F100BCFD-D143-40BE-A666-CB8FAAA0C140}"/>
            </a:ext>
          </a:extLst>
        </xdr:cNvPr>
        <xdr:cNvSpPr txBox="1">
          <a:spLocks noChangeArrowheads="1"/>
        </xdr:cNvSpPr>
      </xdr:nvSpPr>
      <xdr:spPr bwMode="auto">
        <a:xfrm>
          <a:off x="411480" y="3672840"/>
          <a:ext cx="1737360" cy="99060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a:solidFill>
                <a:srgbClr val="343A40"/>
              </a:solidFill>
              <a:latin typeface="+mj-lt"/>
            </a:rPr>
            <a:t>This</a:t>
          </a:r>
          <a:r>
            <a:rPr lang="en-US" sz="1100" baseline="0">
              <a:solidFill>
                <a:srgbClr val="343A40"/>
              </a:solidFill>
              <a:latin typeface="+mj-lt"/>
            </a:rPr>
            <a:t> section</a:t>
          </a:r>
          <a:r>
            <a:rPr lang="en-US" sz="1100">
              <a:solidFill>
                <a:srgbClr val="343A40"/>
              </a:solidFill>
              <a:latin typeface="+mj-lt"/>
            </a:rPr>
            <a:t> enables early identification of vulnerable patients and supports targeted clinical interventions to reduce readmission rates.</a:t>
          </a:r>
          <a:endParaRPr lang="en-PK" sz="1100" b="0" i="0" u="none" strike="noStrike" baseline="0">
            <a:solidFill>
              <a:srgbClr val="343A40"/>
            </a:solidFill>
            <a:latin typeface="+mj-lt"/>
            <a:ea typeface="Calibri"/>
            <a:cs typeface="Calibri"/>
          </a:endParaRPr>
        </a:p>
      </xdr:txBody>
    </xdr:sp>
    <xdr:clientData/>
  </xdr:twoCellAnchor>
  <xdr:twoCellAnchor>
    <xdr:from>
      <xdr:col>4</xdr:col>
      <xdr:colOff>419100</xdr:colOff>
      <xdr:row>0</xdr:row>
      <xdr:rowOff>152400</xdr:rowOff>
    </xdr:from>
    <xdr:to>
      <xdr:col>9</xdr:col>
      <xdr:colOff>243840</xdr:colOff>
      <xdr:row>16</xdr:row>
      <xdr:rowOff>38100</xdr:rowOff>
    </xdr:to>
    <xdr:sp macro="" textlink="">
      <xdr:nvSpPr>
        <xdr:cNvPr id="12" name="Rectangle: Rounded Corners 11">
          <a:extLst>
            <a:ext uri="{FF2B5EF4-FFF2-40B4-BE49-F238E27FC236}">
              <a16:creationId xmlns:a16="http://schemas.microsoft.com/office/drawing/2014/main" id="{C144F276-8BC0-47D5-8624-F6AE738700F1}"/>
            </a:ext>
          </a:extLst>
        </xdr:cNvPr>
        <xdr:cNvSpPr/>
      </xdr:nvSpPr>
      <xdr:spPr>
        <a:xfrm>
          <a:off x="2567940" y="152400"/>
          <a:ext cx="6324600" cy="299466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12</xdr:col>
      <xdr:colOff>335280</xdr:colOff>
      <xdr:row>16</xdr:row>
      <xdr:rowOff>137160</xdr:rowOff>
    </xdr:from>
    <xdr:to>
      <xdr:col>15</xdr:col>
      <xdr:colOff>144780</xdr:colOff>
      <xdr:row>30</xdr:row>
      <xdr:rowOff>60960</xdr:rowOff>
    </xdr:to>
    <xdr:sp macro="" textlink="">
      <xdr:nvSpPr>
        <xdr:cNvPr id="18" name="Rectangle: Rounded Corners 17">
          <a:extLst>
            <a:ext uri="{FF2B5EF4-FFF2-40B4-BE49-F238E27FC236}">
              <a16:creationId xmlns:a16="http://schemas.microsoft.com/office/drawing/2014/main" id="{1F8553DE-EF63-4B3D-837D-B0A935609F52}"/>
            </a:ext>
          </a:extLst>
        </xdr:cNvPr>
        <xdr:cNvSpPr/>
      </xdr:nvSpPr>
      <xdr:spPr>
        <a:xfrm>
          <a:off x="10812780" y="3246120"/>
          <a:ext cx="2887980" cy="277368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480060</xdr:colOff>
      <xdr:row>0</xdr:row>
      <xdr:rowOff>144780</xdr:rowOff>
    </xdr:from>
    <xdr:to>
      <xdr:col>15</xdr:col>
      <xdr:colOff>281940</xdr:colOff>
      <xdr:row>16</xdr:row>
      <xdr:rowOff>30480</xdr:rowOff>
    </xdr:to>
    <xdr:graphicFrame macro="">
      <xdr:nvGraphicFramePr>
        <xdr:cNvPr id="20" name="Chart 19">
          <a:extLst>
            <a:ext uri="{FF2B5EF4-FFF2-40B4-BE49-F238E27FC236}">
              <a16:creationId xmlns:a16="http://schemas.microsoft.com/office/drawing/2014/main" id="{BBAF92CD-D1F1-49A1-99B3-C70018C41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396240</xdr:colOff>
      <xdr:row>1</xdr:row>
      <xdr:rowOff>121920</xdr:rowOff>
    </xdr:from>
    <xdr:to>
      <xdr:col>15</xdr:col>
      <xdr:colOff>114300</xdr:colOff>
      <xdr:row>6</xdr:row>
      <xdr:rowOff>137159</xdr:rowOff>
    </xdr:to>
    <mc:AlternateContent xmlns:mc="http://schemas.openxmlformats.org/markup-compatibility/2006" xmlns:a14="http://schemas.microsoft.com/office/drawing/2010/main">
      <mc:Choice Requires="a14">
        <xdr:graphicFrame macro="">
          <xdr:nvGraphicFramePr>
            <xdr:cNvPr id="21" name="admission_year">
              <a:extLst>
                <a:ext uri="{FF2B5EF4-FFF2-40B4-BE49-F238E27FC236}">
                  <a16:creationId xmlns:a16="http://schemas.microsoft.com/office/drawing/2014/main" id="{9384F487-700D-431D-83F6-10837E9CEAD3}"/>
                </a:ext>
              </a:extLst>
            </xdr:cNvPr>
            <xdr:cNvGraphicFramePr/>
          </xdr:nvGraphicFramePr>
          <xdr:xfrm>
            <a:off x="0" y="0"/>
            <a:ext cx="0" cy="0"/>
          </xdr:xfrm>
          <a:graphic>
            <a:graphicData uri="http://schemas.microsoft.com/office/drawing/2010/slicer">
              <sle:slicer xmlns:sle="http://schemas.microsoft.com/office/drawing/2010/slicer" name="admission_year"/>
            </a:graphicData>
          </a:graphic>
        </xdr:graphicFrame>
      </mc:Choice>
      <mc:Fallback xmlns="">
        <xdr:sp macro="" textlink="">
          <xdr:nvSpPr>
            <xdr:cNvPr id="0" name=""/>
            <xdr:cNvSpPr>
              <a:spLocks noTextEdit="1"/>
            </xdr:cNvSpPr>
          </xdr:nvSpPr>
          <xdr:spPr>
            <a:xfrm>
              <a:off x="12557760" y="304800"/>
              <a:ext cx="1112520" cy="96011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365760</xdr:colOff>
      <xdr:row>16</xdr:row>
      <xdr:rowOff>121920</xdr:rowOff>
    </xdr:from>
    <xdr:to>
      <xdr:col>12</xdr:col>
      <xdr:colOff>198120</xdr:colOff>
      <xdr:row>30</xdr:row>
      <xdr:rowOff>76200</xdr:rowOff>
    </xdr:to>
    <xdr:graphicFrame macro="">
      <xdr:nvGraphicFramePr>
        <xdr:cNvPr id="19" name="Chart 18">
          <a:extLst>
            <a:ext uri="{FF2B5EF4-FFF2-40B4-BE49-F238E27FC236}">
              <a16:creationId xmlns:a16="http://schemas.microsoft.com/office/drawing/2014/main" id="{FF7DEAD7-1DDF-4E82-B925-5DFAF7191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60960</xdr:colOff>
      <xdr:row>24</xdr:row>
      <xdr:rowOff>220980</xdr:rowOff>
    </xdr:from>
    <xdr:to>
      <xdr:col>11</xdr:col>
      <xdr:colOff>579120</xdr:colOff>
      <xdr:row>29</xdr:row>
      <xdr:rowOff>53339</xdr:rowOff>
    </xdr:to>
    <mc:AlternateContent xmlns:mc="http://schemas.openxmlformats.org/markup-compatibility/2006" xmlns:a14="http://schemas.microsoft.com/office/drawing/2010/main">
      <mc:Choice Requires="a14">
        <xdr:graphicFrame macro="">
          <xdr:nvGraphicFramePr>
            <xdr:cNvPr id="22" name="year 3">
              <a:extLst>
                <a:ext uri="{FF2B5EF4-FFF2-40B4-BE49-F238E27FC236}">
                  <a16:creationId xmlns:a16="http://schemas.microsoft.com/office/drawing/2014/main" id="{4303CBA6-F2B7-49B1-9FE3-C9DEDE081D4D}"/>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319260" y="4884420"/>
              <a:ext cx="1127760" cy="94487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24</xdr:row>
      <xdr:rowOff>175260</xdr:rowOff>
    </xdr:from>
    <xdr:to>
      <xdr:col>12</xdr:col>
      <xdr:colOff>22860</xdr:colOff>
      <xdr:row>29</xdr:row>
      <xdr:rowOff>91440</xdr:rowOff>
    </xdr:to>
    <xdr:sp macro="" textlink="">
      <xdr:nvSpPr>
        <xdr:cNvPr id="23" name="Rectangle: Rounded Corners 22">
          <a:extLst>
            <a:ext uri="{FF2B5EF4-FFF2-40B4-BE49-F238E27FC236}">
              <a16:creationId xmlns:a16="http://schemas.microsoft.com/office/drawing/2014/main" id="{88D961AE-03B7-46B8-9F9D-BEC19547F18B}"/>
            </a:ext>
          </a:extLst>
        </xdr:cNvPr>
        <xdr:cNvSpPr/>
      </xdr:nvSpPr>
      <xdr:spPr>
        <a:xfrm>
          <a:off x="9258300" y="4838700"/>
          <a:ext cx="1242060" cy="102870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14</xdr:col>
      <xdr:colOff>304800</xdr:colOff>
      <xdr:row>1</xdr:row>
      <xdr:rowOff>76200</xdr:rowOff>
    </xdr:from>
    <xdr:to>
      <xdr:col>15</xdr:col>
      <xdr:colOff>152400</xdr:colOff>
      <xdr:row>6</xdr:row>
      <xdr:rowOff>160020</xdr:rowOff>
    </xdr:to>
    <xdr:sp macro="" textlink="">
      <xdr:nvSpPr>
        <xdr:cNvPr id="24" name="Rectangle: Rounded Corners 23">
          <a:extLst>
            <a:ext uri="{FF2B5EF4-FFF2-40B4-BE49-F238E27FC236}">
              <a16:creationId xmlns:a16="http://schemas.microsoft.com/office/drawing/2014/main" id="{5A7A67A4-C996-4541-9FB7-2FC18F4F7F8F}"/>
            </a:ext>
          </a:extLst>
        </xdr:cNvPr>
        <xdr:cNvSpPr/>
      </xdr:nvSpPr>
      <xdr:spPr>
        <a:xfrm>
          <a:off x="12466320" y="259080"/>
          <a:ext cx="1242060" cy="102870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302940</xdr:colOff>
      <xdr:row>1</xdr:row>
      <xdr:rowOff>15240</xdr:rowOff>
    </xdr:from>
    <xdr:to>
      <xdr:col>4</xdr:col>
      <xdr:colOff>19320</xdr:colOff>
      <xdr:row>32</xdr:row>
      <xdr:rowOff>137160</xdr:rowOff>
    </xdr:to>
    <xdr:grpSp>
      <xdr:nvGrpSpPr>
        <xdr:cNvPr id="2" name="Group 1">
          <a:extLst>
            <a:ext uri="{FF2B5EF4-FFF2-40B4-BE49-F238E27FC236}">
              <a16:creationId xmlns:a16="http://schemas.microsoft.com/office/drawing/2014/main" id="{1179125B-D3A4-438F-ADEE-C6A39C0FEA08}"/>
            </a:ext>
          </a:extLst>
        </xdr:cNvPr>
        <xdr:cNvGrpSpPr/>
      </xdr:nvGrpSpPr>
      <xdr:grpSpPr>
        <a:xfrm>
          <a:off x="302940" y="198120"/>
          <a:ext cx="1910940" cy="5791200"/>
          <a:chOff x="348447" y="182880"/>
          <a:chExt cx="1857600" cy="5791200"/>
        </a:xfrm>
      </xdr:grpSpPr>
      <xdr:sp macro="" textlink="">
        <xdr:nvSpPr>
          <xdr:cNvPr id="3" name="Rectangle: Rounded Corners 2">
            <a:extLst>
              <a:ext uri="{FF2B5EF4-FFF2-40B4-BE49-F238E27FC236}">
                <a16:creationId xmlns:a16="http://schemas.microsoft.com/office/drawing/2014/main" id="{FA26A0AA-9766-4933-8C9C-AFB630FBD830}"/>
              </a:ext>
            </a:extLst>
          </xdr:cNvPr>
          <xdr:cNvSpPr/>
        </xdr:nvSpPr>
        <xdr:spPr>
          <a:xfrm>
            <a:off x="403860" y="182880"/>
            <a:ext cx="1744980" cy="57912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600" b="1">
                <a:solidFill>
                  <a:srgbClr val="343A40"/>
                </a:solidFill>
                <a:latin typeface="Baskerville Old Face" panose="02020602080505020303" pitchFamily="18" charset="0"/>
                <a:ea typeface="Segoe UI Black" panose="020B0A02040204020203" pitchFamily="34" charset="0"/>
              </a:rPr>
              <a:t>       </a:t>
            </a:r>
            <a:r>
              <a:rPr lang="en-US" sz="1600" b="1">
                <a:solidFill>
                  <a:srgbClr val="343A40"/>
                </a:solidFill>
                <a:latin typeface="+mn-lt"/>
                <a:ea typeface="Segoe UI Black" panose="020B0A02040204020203" pitchFamily="34" charset="0"/>
              </a:rPr>
              <a:t>X.Y.Z</a:t>
            </a:r>
          </a:p>
          <a:p>
            <a:pPr algn="l"/>
            <a:r>
              <a:rPr lang="en-US" sz="1600" b="1">
                <a:solidFill>
                  <a:srgbClr val="343A40"/>
                </a:solidFill>
                <a:latin typeface="+mn-lt"/>
                <a:ea typeface="Segoe UI Black" panose="020B0A02040204020203" pitchFamily="34" charset="0"/>
              </a:rPr>
              <a:t>      </a:t>
            </a:r>
            <a:r>
              <a:rPr lang="en-US" sz="1600" b="1" baseline="0">
                <a:solidFill>
                  <a:srgbClr val="343A40"/>
                </a:solidFill>
                <a:latin typeface="+mn-lt"/>
                <a:ea typeface="Segoe UI Black" panose="020B0A02040204020203" pitchFamily="34" charset="0"/>
              </a:rPr>
              <a:t>  </a:t>
            </a:r>
            <a:r>
              <a:rPr lang="en-US" sz="1600" b="1">
                <a:solidFill>
                  <a:srgbClr val="343A40"/>
                </a:solidFill>
                <a:latin typeface="+mn-lt"/>
                <a:ea typeface="Segoe UI Black" panose="020B0A02040204020203" pitchFamily="34" charset="0"/>
              </a:rPr>
              <a:t>HOSPITAL,</a:t>
            </a:r>
          </a:p>
          <a:p>
            <a:pPr algn="l"/>
            <a:r>
              <a:rPr lang="en-US" sz="1600" b="1" baseline="0">
                <a:solidFill>
                  <a:srgbClr val="343A40"/>
                </a:solidFill>
                <a:latin typeface="+mn-lt"/>
                <a:ea typeface="Segoe UI Black" panose="020B0A02040204020203" pitchFamily="34" charset="0"/>
              </a:rPr>
              <a:t>       </a:t>
            </a:r>
            <a:r>
              <a:rPr lang="en-US" sz="1600" b="1">
                <a:solidFill>
                  <a:srgbClr val="343A40"/>
                </a:solidFill>
                <a:latin typeface="+mn-lt"/>
                <a:ea typeface="Segoe UI Black" panose="020B0A02040204020203" pitchFamily="34" charset="0"/>
              </a:rPr>
              <a:t> NYC</a:t>
            </a:r>
            <a:endParaRPr lang="en-PK" sz="1800" b="1">
              <a:solidFill>
                <a:srgbClr val="343A40"/>
              </a:solidFill>
              <a:latin typeface="+mn-lt"/>
              <a:ea typeface="Segoe UI Black" panose="020B0A02040204020203" pitchFamily="34" charset="0"/>
            </a:endParaRPr>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798BBB9-F834-47F0-A9BC-A9B563E1F504}"/>
              </a:ext>
            </a:extLst>
          </xdr:cNvPr>
          <xdr:cNvSpPr/>
        </xdr:nvSpPr>
        <xdr:spPr>
          <a:xfrm>
            <a:off x="411480" y="1684020"/>
            <a:ext cx="1731600" cy="365760"/>
          </a:xfrm>
          <a:prstGeom prst="roundRect">
            <a:avLst/>
          </a:prstGeom>
          <a:solidFill>
            <a:srgbClr val="20C997"/>
          </a:soli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rgbClr val="343A40"/>
                </a:solidFill>
                <a:latin typeface="+mn-lt"/>
                <a:ea typeface="Segoe UI Black" panose="020B0A02040204020203" pitchFamily="34" charset="0"/>
                <a:cs typeface="Segoe UI Semibold" panose="020B0702040204020203" pitchFamily="34" charset="0"/>
              </a:rPr>
              <a:t>OVERVIEW</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A00D374E-335A-4A96-AEC0-D48717304CBF}"/>
              </a:ext>
            </a:extLst>
          </xdr:cNvPr>
          <xdr:cNvSpPr/>
        </xdr:nvSpPr>
        <xdr:spPr>
          <a:xfrm>
            <a:off x="410040" y="2232660"/>
            <a:ext cx="1731600" cy="365760"/>
          </a:xfrm>
          <a:prstGeom prst="roundRect">
            <a:avLst/>
          </a:prstGeom>
          <a:solidFill>
            <a:srgbClr val="20C997"/>
          </a:soli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343A40"/>
                </a:solidFill>
                <a:latin typeface="+mn-lt"/>
                <a:ea typeface="Segoe UI Black" panose="020B0A02040204020203" pitchFamily="34" charset="0"/>
                <a:cs typeface="Segoe UI Semibold" panose="020B0702040204020203" pitchFamily="34" charset="0"/>
              </a:rPr>
              <a:t>RISK</a:t>
            </a:r>
            <a:r>
              <a:rPr lang="en-US" sz="1400" baseline="0">
                <a:latin typeface="+mn-lt"/>
                <a:ea typeface="Segoe UI Black" panose="020B0A02040204020203" pitchFamily="34" charset="0"/>
              </a:rPr>
              <a:t> </a:t>
            </a:r>
            <a:r>
              <a:rPr lang="en-US" sz="1400" b="1">
                <a:solidFill>
                  <a:srgbClr val="343A40"/>
                </a:solidFill>
                <a:latin typeface="+mn-lt"/>
                <a:ea typeface="Segoe UI Black" panose="020B0A02040204020203" pitchFamily="34" charset="0"/>
                <a:cs typeface="Segoe UI Semibold" panose="020B0702040204020203" pitchFamily="34" charset="0"/>
              </a:rPr>
              <a:t>DRIVERS</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sp macro="" textlink="">
        <xdr:nvSpPr>
          <xdr:cNvPr id="6" name="Rectangle: Rounded Corners 5">
            <a:extLst>
              <a:ext uri="{FF2B5EF4-FFF2-40B4-BE49-F238E27FC236}">
                <a16:creationId xmlns:a16="http://schemas.microsoft.com/office/drawing/2014/main" id="{1276372E-1EF5-4EC8-BC24-1BD8BAAE5BCD}"/>
              </a:ext>
            </a:extLst>
          </xdr:cNvPr>
          <xdr:cNvSpPr/>
        </xdr:nvSpPr>
        <xdr:spPr>
          <a:xfrm>
            <a:off x="348447" y="2781300"/>
            <a:ext cx="1857600" cy="365760"/>
          </a:xfrm>
          <a:prstGeom prst="roundRect">
            <a:avLst/>
          </a:prstGeom>
          <a:gradFill flip="none" rotWithShape="1">
            <a:gsLst>
              <a:gs pos="0">
                <a:srgbClr val="20C997"/>
              </a:gs>
              <a:gs pos="99000">
                <a:schemeClr val="bg1">
                  <a:lumMod val="95000"/>
                </a:schemeClr>
              </a:gs>
              <a:gs pos="100000">
                <a:schemeClr val="bg1"/>
              </a:gs>
              <a:gs pos="100000">
                <a:schemeClr val="bg1"/>
              </a:gs>
            </a:gsLst>
            <a:lin ang="0" scaled="1"/>
            <a:tileRect/>
          </a:grad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rgbClr val="343A40"/>
                </a:solidFill>
                <a:latin typeface="+mn-lt"/>
                <a:ea typeface="Segoe UI Black" panose="020B0A02040204020203" pitchFamily="34" charset="0"/>
                <a:cs typeface="Segoe UI Semibold" panose="020B0702040204020203" pitchFamily="34" charset="0"/>
              </a:rPr>
              <a:t>FINANCIAL IMPACT</a:t>
            </a:r>
            <a:endParaRPr lang="en-PK" sz="1400" b="1">
              <a:solidFill>
                <a:srgbClr val="343A40"/>
              </a:solidFill>
              <a:latin typeface="+mn-lt"/>
              <a:ea typeface="Segoe UI Black" panose="020B0A02040204020203" pitchFamily="34" charset="0"/>
              <a:cs typeface="Segoe UI Semibold" panose="020B0702040204020203" pitchFamily="34" charset="0"/>
            </a:endParaRPr>
          </a:p>
        </xdr:txBody>
      </xdr:sp>
    </xdr:grpSp>
    <xdr:clientData/>
  </xdr:twoCellAnchor>
  <xdr:twoCellAnchor>
    <xdr:from>
      <xdr:col>1</xdr:col>
      <xdr:colOff>182880</xdr:colOff>
      <xdr:row>4</xdr:row>
      <xdr:rowOff>15240</xdr:rowOff>
    </xdr:from>
    <xdr:to>
      <xdr:col>1</xdr:col>
      <xdr:colOff>434340</xdr:colOff>
      <xdr:row>5</xdr:row>
      <xdr:rowOff>91440</xdr:rowOff>
    </xdr:to>
    <xdr:sp macro="" textlink="">
      <xdr:nvSpPr>
        <xdr:cNvPr id="7" name="Star: 4 Points 6">
          <a:extLst>
            <a:ext uri="{FF2B5EF4-FFF2-40B4-BE49-F238E27FC236}">
              <a16:creationId xmlns:a16="http://schemas.microsoft.com/office/drawing/2014/main" id="{9B400330-001A-4FBA-A897-6FB6BC8D0148}"/>
            </a:ext>
          </a:extLst>
        </xdr:cNvPr>
        <xdr:cNvSpPr/>
      </xdr:nvSpPr>
      <xdr:spPr>
        <a:xfrm>
          <a:off x="548640" y="746760"/>
          <a:ext cx="251460" cy="259080"/>
        </a:xfrm>
        <a:prstGeom prst="star4">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4</xdr:col>
      <xdr:colOff>426720</xdr:colOff>
      <xdr:row>1</xdr:row>
      <xdr:rowOff>38100</xdr:rowOff>
    </xdr:from>
    <xdr:to>
      <xdr:col>11</xdr:col>
      <xdr:colOff>213360</xdr:colOff>
      <xdr:row>16</xdr:row>
      <xdr:rowOff>137160</xdr:rowOff>
    </xdr:to>
    <xdr:sp macro="" textlink="">
      <xdr:nvSpPr>
        <xdr:cNvPr id="8" name="Rectangle: Rounded Corners 7">
          <a:extLst>
            <a:ext uri="{FF2B5EF4-FFF2-40B4-BE49-F238E27FC236}">
              <a16:creationId xmlns:a16="http://schemas.microsoft.com/office/drawing/2014/main" id="{40D820B2-2D5D-430A-B427-7CBC2E429858}"/>
            </a:ext>
          </a:extLst>
        </xdr:cNvPr>
        <xdr:cNvSpPr/>
      </xdr:nvSpPr>
      <xdr:spPr>
        <a:xfrm>
          <a:off x="2621280" y="220980"/>
          <a:ext cx="4053840" cy="28422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11</xdr:col>
      <xdr:colOff>259080</xdr:colOff>
      <xdr:row>1</xdr:row>
      <xdr:rowOff>30480</xdr:rowOff>
    </xdr:from>
    <xdr:to>
      <xdr:col>22</xdr:col>
      <xdr:colOff>579120</xdr:colOff>
      <xdr:row>16</xdr:row>
      <xdr:rowOff>129540</xdr:rowOff>
    </xdr:to>
    <xdr:sp macro="" textlink="">
      <xdr:nvSpPr>
        <xdr:cNvPr id="9" name="Rectangle: Rounded Corners 8">
          <a:extLst>
            <a:ext uri="{FF2B5EF4-FFF2-40B4-BE49-F238E27FC236}">
              <a16:creationId xmlns:a16="http://schemas.microsoft.com/office/drawing/2014/main" id="{D89A97F7-D247-482D-81F1-EC58D8823FFD}"/>
            </a:ext>
          </a:extLst>
        </xdr:cNvPr>
        <xdr:cNvSpPr/>
      </xdr:nvSpPr>
      <xdr:spPr>
        <a:xfrm>
          <a:off x="6720840" y="213360"/>
          <a:ext cx="7025640" cy="28422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4</xdr:col>
      <xdr:colOff>419100</xdr:colOff>
      <xdr:row>17</xdr:row>
      <xdr:rowOff>7620</xdr:rowOff>
    </xdr:from>
    <xdr:to>
      <xdr:col>23</xdr:col>
      <xdr:colOff>30480</xdr:colOff>
      <xdr:row>32</xdr:row>
      <xdr:rowOff>106680</xdr:rowOff>
    </xdr:to>
    <xdr:sp macro="" textlink="">
      <xdr:nvSpPr>
        <xdr:cNvPr id="10" name="Rectangle: Rounded Corners 9">
          <a:extLst>
            <a:ext uri="{FF2B5EF4-FFF2-40B4-BE49-F238E27FC236}">
              <a16:creationId xmlns:a16="http://schemas.microsoft.com/office/drawing/2014/main" id="{169A7292-F3CB-4D7D-8C78-DFDD447A5A3F}"/>
            </a:ext>
          </a:extLst>
        </xdr:cNvPr>
        <xdr:cNvSpPr/>
      </xdr:nvSpPr>
      <xdr:spPr>
        <a:xfrm>
          <a:off x="2613660" y="3116580"/>
          <a:ext cx="11193780" cy="28422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4</xdr:col>
      <xdr:colOff>335280</xdr:colOff>
      <xdr:row>16</xdr:row>
      <xdr:rowOff>175260</xdr:rowOff>
    </xdr:from>
    <xdr:to>
      <xdr:col>18</xdr:col>
      <xdr:colOff>403860</xdr:colOff>
      <xdr:row>32</xdr:row>
      <xdr:rowOff>91440</xdr:rowOff>
    </xdr:to>
    <xdr:graphicFrame macro="">
      <xdr:nvGraphicFramePr>
        <xdr:cNvPr id="17" name="Chart 16">
          <a:extLst>
            <a:ext uri="{FF2B5EF4-FFF2-40B4-BE49-F238E27FC236}">
              <a16:creationId xmlns:a16="http://schemas.microsoft.com/office/drawing/2014/main" id="{8233AF80-4B1E-463B-A3FB-7BDAE9EC0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142800</xdr:colOff>
      <xdr:row>20</xdr:row>
      <xdr:rowOff>91441</xdr:rowOff>
    </xdr:from>
    <xdr:to>
      <xdr:col>22</xdr:col>
      <xdr:colOff>607620</xdr:colOff>
      <xdr:row>23</xdr:row>
      <xdr:rowOff>7620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E790318C-89B4-43F7-9467-7320F59C22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71760" y="3749041"/>
              <a:ext cx="2903220" cy="46481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142800</xdr:colOff>
      <xdr:row>23</xdr:row>
      <xdr:rowOff>7620</xdr:rowOff>
    </xdr:from>
    <xdr:to>
      <xdr:col>23</xdr:col>
      <xdr:colOff>0</xdr:colOff>
      <xdr:row>30</xdr:row>
      <xdr:rowOff>0</xdr:rowOff>
    </xdr:to>
    <mc:AlternateContent xmlns:mc="http://schemas.openxmlformats.org/markup-compatibility/2006" xmlns:a14="http://schemas.microsoft.com/office/drawing/2010/main">
      <mc:Choice Requires="a14">
        <xdr:graphicFrame macro="">
          <xdr:nvGraphicFramePr>
            <xdr:cNvPr id="20" name="Month">
              <a:extLst>
                <a:ext uri="{FF2B5EF4-FFF2-40B4-BE49-F238E27FC236}">
                  <a16:creationId xmlns:a16="http://schemas.microsoft.com/office/drawing/2014/main" id="{187D8C2C-DA79-4AC5-9962-63F7EA10CC7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71760" y="4213860"/>
              <a:ext cx="2905200" cy="12725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350520</xdr:colOff>
      <xdr:row>20</xdr:row>
      <xdr:rowOff>53340</xdr:rowOff>
    </xdr:from>
    <xdr:to>
      <xdr:col>3</xdr:col>
      <xdr:colOff>563880</xdr:colOff>
      <xdr:row>25</xdr:row>
      <xdr:rowOff>68580</xdr:rowOff>
    </xdr:to>
    <xdr:sp macro="" textlink="">
      <xdr:nvSpPr>
        <xdr:cNvPr id="3073" name="Text Box 1">
          <a:extLst>
            <a:ext uri="{FF2B5EF4-FFF2-40B4-BE49-F238E27FC236}">
              <a16:creationId xmlns:a16="http://schemas.microsoft.com/office/drawing/2014/main" id="{BECCD563-4CC8-420B-8241-0B9907690502}"/>
            </a:ext>
          </a:extLst>
        </xdr:cNvPr>
        <xdr:cNvSpPr txBox="1">
          <a:spLocks noChangeArrowheads="1"/>
        </xdr:cNvSpPr>
      </xdr:nvSpPr>
      <xdr:spPr bwMode="auto">
        <a:xfrm>
          <a:off x="350520" y="3710940"/>
          <a:ext cx="1798320" cy="92964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a:solidFill>
                <a:srgbClr val="343A40"/>
              </a:solidFill>
              <a:latin typeface="+mj-lt"/>
            </a:rPr>
            <a:t>This</a:t>
          </a:r>
          <a:r>
            <a:rPr lang="en-US" sz="1100" baseline="0">
              <a:solidFill>
                <a:srgbClr val="343A40"/>
              </a:solidFill>
              <a:latin typeface="+mj-lt"/>
            </a:rPr>
            <a:t> final section </a:t>
          </a:r>
          <a:r>
            <a:rPr lang="en-US" sz="1100">
              <a:solidFill>
                <a:srgbClr val="343A40"/>
              </a:solidFill>
              <a:latin typeface="+mj-lt"/>
            </a:rPr>
            <a:t>supports cost containment strategies by identifying high-impact areas and patients driving excessive healthcare spend.</a:t>
          </a:r>
          <a:endParaRPr lang="en-PK" sz="1100" b="0" i="0" u="none" strike="noStrike" baseline="0">
            <a:solidFill>
              <a:srgbClr val="343A40"/>
            </a:solidFill>
            <a:latin typeface="+mj-lt"/>
            <a:ea typeface="Calibri"/>
            <a:cs typeface="Calibri"/>
          </a:endParaRPr>
        </a:p>
      </xdr:txBody>
    </xdr:sp>
    <xdr:clientData/>
  </xdr:twoCellAnchor>
  <xdr:twoCellAnchor>
    <xdr:from>
      <xdr:col>18</xdr:col>
      <xdr:colOff>99060</xdr:colOff>
      <xdr:row>19</xdr:row>
      <xdr:rowOff>129540</xdr:rowOff>
    </xdr:from>
    <xdr:to>
      <xdr:col>23</xdr:col>
      <xdr:colOff>22860</xdr:colOff>
      <xdr:row>30</xdr:row>
      <xdr:rowOff>60960</xdr:rowOff>
    </xdr:to>
    <xdr:sp macro="" textlink="">
      <xdr:nvSpPr>
        <xdr:cNvPr id="19" name="Rectangle: Rounded Corners 18">
          <a:extLst>
            <a:ext uri="{FF2B5EF4-FFF2-40B4-BE49-F238E27FC236}">
              <a16:creationId xmlns:a16="http://schemas.microsoft.com/office/drawing/2014/main" id="{6E3D7413-767E-4A2A-A426-8E4489DC9F77}"/>
            </a:ext>
          </a:extLst>
        </xdr:cNvPr>
        <xdr:cNvSpPr/>
      </xdr:nvSpPr>
      <xdr:spPr>
        <a:xfrm>
          <a:off x="10828020" y="3604260"/>
          <a:ext cx="2971800" cy="194310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4</xdr:col>
      <xdr:colOff>426720</xdr:colOff>
      <xdr:row>1</xdr:row>
      <xdr:rowOff>30480</xdr:rowOff>
    </xdr:from>
    <xdr:to>
      <xdr:col>11</xdr:col>
      <xdr:colOff>220980</xdr:colOff>
      <xdr:row>16</xdr:row>
      <xdr:rowOff>160020</xdr:rowOff>
    </xdr:to>
    <xdr:graphicFrame macro="">
      <xdr:nvGraphicFramePr>
        <xdr:cNvPr id="21" name="Chart 20">
          <a:extLst>
            <a:ext uri="{FF2B5EF4-FFF2-40B4-BE49-F238E27FC236}">
              <a16:creationId xmlns:a16="http://schemas.microsoft.com/office/drawing/2014/main" id="{7BAE8C64-D720-4886-B8FC-CF9FE1B5E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114300</xdr:colOff>
      <xdr:row>2</xdr:row>
      <xdr:rowOff>0</xdr:rowOff>
    </xdr:from>
    <xdr:to>
      <xdr:col>10</xdr:col>
      <xdr:colOff>495300</xdr:colOff>
      <xdr:row>7</xdr:row>
      <xdr:rowOff>45719</xdr:rowOff>
    </xdr:to>
    <mc:AlternateContent xmlns:mc="http://schemas.openxmlformats.org/markup-compatibility/2006" xmlns:a14="http://schemas.microsoft.com/office/drawing/2010/main">
      <mc:Choice Requires="a14">
        <xdr:graphicFrame macro="">
          <xdr:nvGraphicFramePr>
            <xdr:cNvPr id="22" name="year 4">
              <a:extLst>
                <a:ext uri="{FF2B5EF4-FFF2-40B4-BE49-F238E27FC236}">
                  <a16:creationId xmlns:a16="http://schemas.microsoft.com/office/drawing/2014/main" id="{6DE19BFF-E5A7-41F3-AB3A-EB2E7FDA17AE}"/>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5356860" y="365760"/>
              <a:ext cx="990600" cy="96011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259080</xdr:colOff>
      <xdr:row>1</xdr:row>
      <xdr:rowOff>30480</xdr:rowOff>
    </xdr:from>
    <xdr:to>
      <xdr:col>22</xdr:col>
      <xdr:colOff>594360</xdr:colOff>
      <xdr:row>16</xdr:row>
      <xdr:rowOff>129540</xdr:rowOff>
    </xdr:to>
    <xdr:graphicFrame macro="">
      <xdr:nvGraphicFramePr>
        <xdr:cNvPr id="23" name="Chart 22">
          <a:extLst>
            <a:ext uri="{FF2B5EF4-FFF2-40B4-BE49-F238E27FC236}">
              <a16:creationId xmlns:a16="http://schemas.microsoft.com/office/drawing/2014/main" id="{DFFAF173-1372-4BB2-BC8E-80C9CA5BD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167640</xdr:colOff>
      <xdr:row>13</xdr:row>
      <xdr:rowOff>137161</xdr:rowOff>
    </xdr:from>
    <xdr:to>
      <xdr:col>22</xdr:col>
      <xdr:colOff>114300</xdr:colOff>
      <xdr:row>16</xdr:row>
      <xdr:rowOff>45720</xdr:rowOff>
    </xdr:to>
    <mc:AlternateContent xmlns:mc="http://schemas.openxmlformats.org/markup-compatibility/2006" xmlns:a14="http://schemas.microsoft.com/office/drawing/2010/main">
      <mc:Choice Requires="a14">
        <xdr:graphicFrame macro="">
          <xdr:nvGraphicFramePr>
            <xdr:cNvPr id="24" name="year 5">
              <a:extLst>
                <a:ext uri="{FF2B5EF4-FFF2-40B4-BE49-F238E27FC236}">
                  <a16:creationId xmlns:a16="http://schemas.microsoft.com/office/drawing/2014/main" id="{430D0214-D8C8-4C77-AF3E-CC3A125D7033}"/>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1506200" y="2514601"/>
              <a:ext cx="1775460" cy="4571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144780</xdr:colOff>
      <xdr:row>13</xdr:row>
      <xdr:rowOff>121920</xdr:rowOff>
    </xdr:from>
    <xdr:to>
      <xdr:col>22</xdr:col>
      <xdr:colOff>121920</xdr:colOff>
      <xdr:row>16</xdr:row>
      <xdr:rowOff>15240</xdr:rowOff>
    </xdr:to>
    <xdr:sp macro="" textlink="">
      <xdr:nvSpPr>
        <xdr:cNvPr id="25" name="Rectangle: Rounded Corners 24">
          <a:extLst>
            <a:ext uri="{FF2B5EF4-FFF2-40B4-BE49-F238E27FC236}">
              <a16:creationId xmlns:a16="http://schemas.microsoft.com/office/drawing/2014/main" id="{3E4BD7FD-85D6-41C7-9236-D14D7E0CE4CA}"/>
            </a:ext>
          </a:extLst>
        </xdr:cNvPr>
        <xdr:cNvSpPr/>
      </xdr:nvSpPr>
      <xdr:spPr>
        <a:xfrm>
          <a:off x="11483340" y="2499360"/>
          <a:ext cx="1805940" cy="44196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30480</xdr:colOff>
      <xdr:row>1</xdr:row>
      <xdr:rowOff>167640</xdr:rowOff>
    </xdr:from>
    <xdr:to>
      <xdr:col>10</xdr:col>
      <xdr:colOff>586740</xdr:colOff>
      <xdr:row>7</xdr:row>
      <xdr:rowOff>53340</xdr:rowOff>
    </xdr:to>
    <xdr:sp macro="" textlink="">
      <xdr:nvSpPr>
        <xdr:cNvPr id="26" name="Rectangle: Rounded Corners 25">
          <a:extLst>
            <a:ext uri="{FF2B5EF4-FFF2-40B4-BE49-F238E27FC236}">
              <a16:creationId xmlns:a16="http://schemas.microsoft.com/office/drawing/2014/main" id="{51758F51-73EF-4E28-B89C-E83632EE2E6F}"/>
            </a:ext>
          </a:extLst>
        </xdr:cNvPr>
        <xdr:cNvSpPr/>
      </xdr:nvSpPr>
      <xdr:spPr>
        <a:xfrm>
          <a:off x="5273040" y="350520"/>
          <a:ext cx="1165860" cy="982980"/>
        </a:xfrm>
        <a:prstGeom prst="roundRect">
          <a:avLst/>
        </a:prstGeom>
        <a:noFill/>
        <a:ln>
          <a:solidFill>
            <a:srgbClr val="20C99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1.280724189812" createdVersion="6" refreshedVersion="6" minRefreshableVersion="3" recordCount="1000" xr:uid="{53E50D71-E0E7-4921-B0BA-828B8F3A8394}">
  <cacheSource type="worksheet">
    <worksheetSource ref="B93:D1093" sheet="Dashboard_building_data"/>
  </cacheSource>
  <cacheFields count="3">
    <cacheField name="Patient ID" numFmtId="0">
      <sharedItems containsSemiMixedTypes="0" containsString="0" containsNumber="1" containsInteger="1" minValue="3" maxValue="99861" count="1000">
        <n v="3"/>
        <n v="26"/>
        <n v="119"/>
        <n v="124"/>
        <n v="401"/>
        <n v="485"/>
        <n v="491"/>
        <n v="512"/>
        <n v="562"/>
        <n v="693"/>
        <n v="706"/>
        <n v="882"/>
        <n v="890"/>
        <n v="1031"/>
        <n v="1070"/>
        <n v="1463"/>
        <n v="1566"/>
        <n v="1647"/>
        <n v="1688"/>
        <n v="1863"/>
        <n v="1870"/>
        <n v="1984"/>
        <n v="2007"/>
        <n v="2296"/>
        <n v="2474"/>
        <n v="2663"/>
        <n v="2757"/>
        <n v="2829"/>
        <n v="2982"/>
        <n v="3107"/>
        <n v="3306"/>
        <n v="3385"/>
        <n v="3569"/>
        <n v="3742"/>
        <n v="3754"/>
        <n v="3918"/>
        <n v="3971"/>
        <n v="4038"/>
        <n v="4063"/>
        <n v="4120"/>
        <n v="4195"/>
        <n v="4207"/>
        <n v="4268"/>
        <n v="4351"/>
        <n v="4356"/>
        <n v="4359"/>
        <n v="4373"/>
        <n v="4467"/>
        <n v="4533"/>
        <n v="4666"/>
        <n v="4780"/>
        <n v="4781"/>
        <n v="4812"/>
        <n v="4817"/>
        <n v="4831"/>
        <n v="4843"/>
        <n v="4990"/>
        <n v="5300"/>
        <n v="5406"/>
        <n v="5478"/>
        <n v="5502"/>
        <n v="5545"/>
        <n v="5828"/>
        <n v="5953"/>
        <n v="6080"/>
        <n v="6341"/>
        <n v="6366"/>
        <n v="6404"/>
        <n v="6608"/>
        <n v="6641"/>
        <n v="6659"/>
        <n v="6900"/>
        <n v="7096"/>
        <n v="7238"/>
        <n v="7297"/>
        <n v="7448"/>
        <n v="7490"/>
        <n v="7714"/>
        <n v="7925"/>
        <n v="7932"/>
        <n v="7960"/>
        <n v="7987"/>
        <n v="8037"/>
        <n v="8134"/>
        <n v="8221"/>
        <n v="8272"/>
        <n v="8470"/>
        <n v="8545"/>
        <n v="8797"/>
        <n v="8817"/>
        <n v="8876"/>
        <n v="9134"/>
        <n v="9187"/>
        <n v="9318"/>
        <n v="9409"/>
        <n v="9474"/>
        <n v="9531"/>
        <n v="9537"/>
        <n v="9603"/>
        <n v="9636"/>
        <n v="9934"/>
        <n v="9970"/>
        <n v="10173"/>
        <n v="10296"/>
        <n v="10387"/>
        <n v="10486"/>
        <n v="10627"/>
        <n v="10715"/>
        <n v="10755"/>
        <n v="10881"/>
        <n v="10943"/>
        <n v="11040"/>
        <n v="11087"/>
        <n v="11089"/>
        <n v="11315"/>
        <n v="11408"/>
        <n v="11512"/>
        <n v="11717"/>
        <n v="11785"/>
        <n v="11908"/>
        <n v="11954"/>
        <n v="11997"/>
        <n v="12016"/>
        <n v="12049"/>
        <n v="12088"/>
        <n v="12275"/>
        <n v="12315"/>
        <n v="12381"/>
        <n v="12474"/>
        <n v="12535"/>
        <n v="12574"/>
        <n v="12740"/>
        <n v="12770"/>
        <n v="12771"/>
        <n v="12787"/>
        <n v="12887"/>
        <n v="13002"/>
        <n v="13139"/>
        <n v="13201"/>
        <n v="13582"/>
        <n v="13686"/>
        <n v="13885"/>
        <n v="14123"/>
        <n v="14196"/>
        <n v="14336"/>
        <n v="14666"/>
        <n v="14695"/>
        <n v="15017"/>
        <n v="15166"/>
        <n v="15258"/>
        <n v="15288"/>
        <n v="15299"/>
        <n v="15343"/>
        <n v="15354"/>
        <n v="15475"/>
        <n v="15544"/>
        <n v="15567"/>
        <n v="15754"/>
        <n v="15864"/>
        <n v="15911"/>
        <n v="15948"/>
        <n v="16028"/>
        <n v="16133"/>
        <n v="16148"/>
        <n v="16306"/>
        <n v="16313"/>
        <n v="16315"/>
        <n v="16323"/>
        <n v="16342"/>
        <n v="16362"/>
        <n v="16387"/>
        <n v="16782"/>
        <n v="16985"/>
        <n v="16986"/>
        <n v="17021"/>
        <n v="17038"/>
        <n v="17123"/>
        <n v="17125"/>
        <n v="17153"/>
        <n v="17260"/>
        <n v="17508"/>
        <n v="17563"/>
        <n v="17571"/>
        <n v="17986"/>
        <n v="18001"/>
        <n v="18025"/>
        <n v="18082"/>
        <n v="18468"/>
        <n v="18594"/>
        <n v="18605"/>
        <n v="18707"/>
        <n v="18718"/>
        <n v="18828"/>
        <n v="18945"/>
        <n v="19188"/>
        <n v="19263"/>
        <n v="19366"/>
        <n v="19479"/>
        <n v="19576"/>
        <n v="19711"/>
        <n v="19898"/>
        <n v="19904"/>
        <n v="19925"/>
        <n v="19993"/>
        <n v="20029"/>
        <n v="20084"/>
        <n v="20257"/>
        <n v="20279"/>
        <n v="20410"/>
        <n v="20521"/>
        <n v="20597"/>
        <n v="20622"/>
        <n v="20721"/>
        <n v="20729"/>
        <n v="20766"/>
        <n v="20896"/>
        <n v="20949"/>
        <n v="21027"/>
        <n v="21070"/>
        <n v="21110"/>
        <n v="21112"/>
        <n v="21206"/>
        <n v="21236"/>
        <n v="21265"/>
        <n v="21278"/>
        <n v="21303"/>
        <n v="21317"/>
        <n v="21336"/>
        <n v="21381"/>
        <n v="21433"/>
        <n v="21448"/>
        <n v="21868"/>
        <n v="22006"/>
        <n v="22134"/>
        <n v="22182"/>
        <n v="22194"/>
        <n v="22488"/>
        <n v="22757"/>
        <n v="22817"/>
        <n v="22873"/>
        <n v="22955"/>
        <n v="23048"/>
        <n v="23122"/>
        <n v="23129"/>
        <n v="23178"/>
        <n v="23409"/>
        <n v="23491"/>
        <n v="23492"/>
        <n v="23752"/>
        <n v="24053"/>
        <n v="24280"/>
        <n v="24288"/>
        <n v="24370"/>
        <n v="24496"/>
        <n v="24510"/>
        <n v="24560"/>
        <n v="24657"/>
        <n v="24660"/>
        <n v="24731"/>
        <n v="24912"/>
        <n v="25233"/>
        <n v="25248"/>
        <n v="25431"/>
        <n v="25552"/>
        <n v="25665"/>
        <n v="25691"/>
        <n v="25731"/>
        <n v="25803"/>
        <n v="25809"/>
        <n v="25845"/>
        <n v="26039"/>
        <n v="26243"/>
        <n v="26269"/>
        <n v="26423"/>
        <n v="26461"/>
        <n v="26523"/>
        <n v="26663"/>
        <n v="26886"/>
        <n v="26898"/>
        <n v="26953"/>
        <n v="27061"/>
        <n v="27124"/>
        <n v="27302"/>
        <n v="27468"/>
        <n v="27476"/>
        <n v="27486"/>
        <n v="27528"/>
        <n v="27747"/>
        <n v="28112"/>
        <n v="28135"/>
        <n v="28285"/>
        <n v="28341"/>
        <n v="28606"/>
        <n v="28721"/>
        <n v="28780"/>
        <n v="28913"/>
        <n v="29250"/>
        <n v="29267"/>
        <n v="29336"/>
        <n v="29399"/>
        <n v="29502"/>
        <n v="29523"/>
        <n v="29600"/>
        <n v="29733"/>
        <n v="29901"/>
        <n v="30238"/>
        <n v="30309"/>
        <n v="30405"/>
        <n v="30456"/>
        <n v="30608"/>
        <n v="30694"/>
        <n v="30729"/>
        <n v="30800"/>
        <n v="30909"/>
        <n v="30929"/>
        <n v="31001"/>
        <n v="31054"/>
        <n v="31364"/>
        <n v="31420"/>
        <n v="31446"/>
        <n v="31527"/>
        <n v="31557"/>
        <n v="31591"/>
        <n v="31845"/>
        <n v="32068"/>
        <n v="32069"/>
        <n v="32084"/>
        <n v="32167"/>
        <n v="32170"/>
        <n v="32191"/>
        <n v="32332"/>
        <n v="32337"/>
        <n v="32497"/>
        <n v="32633"/>
        <n v="32775"/>
        <n v="33019"/>
        <n v="33212"/>
        <n v="33290"/>
        <n v="33428"/>
        <n v="33463"/>
        <n v="33718"/>
        <n v="33830"/>
        <n v="33923"/>
        <n v="33943"/>
        <n v="34319"/>
        <n v="34322"/>
        <n v="34429"/>
        <n v="34585"/>
        <n v="34821"/>
        <n v="34837"/>
        <n v="34869"/>
        <n v="34906"/>
        <n v="34954"/>
        <n v="35000"/>
        <n v="35375"/>
        <n v="35574"/>
        <n v="35654"/>
        <n v="35833"/>
        <n v="35913"/>
        <n v="35938"/>
        <n v="36095"/>
        <n v="36195"/>
        <n v="36217"/>
        <n v="36345"/>
        <n v="36433"/>
        <n v="36612"/>
        <n v="36684"/>
        <n v="36724"/>
        <n v="36744"/>
        <n v="36783"/>
        <n v="37228"/>
        <n v="37342"/>
        <n v="37434"/>
        <n v="37654"/>
        <n v="37743"/>
        <n v="37757"/>
        <n v="38030"/>
        <n v="38044"/>
        <n v="38196"/>
        <n v="38230"/>
        <n v="38451"/>
        <n v="38592"/>
        <n v="38779"/>
        <n v="38805"/>
        <n v="39005"/>
        <n v="39038"/>
        <n v="39096"/>
        <n v="39191"/>
        <n v="39193"/>
        <n v="39336"/>
        <n v="39412"/>
        <n v="39648"/>
        <n v="39661"/>
        <n v="39666"/>
        <n v="39756"/>
        <n v="39759"/>
        <n v="39803"/>
        <n v="39833"/>
        <n v="39934"/>
        <n v="39972"/>
        <n v="40063"/>
        <n v="40378"/>
        <n v="40647"/>
        <n v="40664"/>
        <n v="40743"/>
        <n v="40847"/>
        <n v="41108"/>
        <n v="41210"/>
        <n v="41306"/>
        <n v="41356"/>
        <n v="41511"/>
        <n v="41967"/>
        <n v="42123"/>
        <n v="42231"/>
        <n v="42381"/>
        <n v="42399"/>
        <n v="42425"/>
        <n v="42645"/>
        <n v="42678"/>
        <n v="42792"/>
        <n v="42879"/>
        <n v="43244"/>
        <n v="43265"/>
        <n v="43498"/>
        <n v="43502"/>
        <n v="43791"/>
        <n v="43805"/>
        <n v="43939"/>
        <n v="43986"/>
        <n v="44123"/>
        <n v="44158"/>
        <n v="44164"/>
        <n v="44176"/>
        <n v="44177"/>
        <n v="44441"/>
        <n v="44647"/>
        <n v="44652"/>
        <n v="44699"/>
        <n v="44762"/>
        <n v="44837"/>
        <n v="44889"/>
        <n v="44964"/>
        <n v="44990"/>
        <n v="45036"/>
        <n v="45134"/>
        <n v="45334"/>
        <n v="45487"/>
        <n v="45775"/>
        <n v="46007"/>
        <n v="46218"/>
        <n v="46266"/>
        <n v="46348"/>
        <n v="46674"/>
        <n v="46933"/>
        <n v="47171"/>
        <n v="47230"/>
        <n v="47257"/>
        <n v="47288"/>
        <n v="47419"/>
        <n v="47436"/>
        <n v="47520"/>
        <n v="47660"/>
        <n v="47835"/>
        <n v="47927"/>
        <n v="48044"/>
        <n v="48345"/>
        <n v="48426"/>
        <n v="48595"/>
        <n v="48620"/>
        <n v="48623"/>
        <n v="48648"/>
        <n v="48651"/>
        <n v="48717"/>
        <n v="48739"/>
        <n v="48742"/>
        <n v="48819"/>
        <n v="49102"/>
        <n v="49354"/>
        <n v="49396"/>
        <n v="49564"/>
        <n v="49572"/>
        <n v="49578"/>
        <n v="49650"/>
        <n v="49921"/>
        <n v="49953"/>
        <n v="49976"/>
        <n v="50070"/>
        <n v="50086"/>
        <n v="50335"/>
        <n v="50426"/>
        <n v="50556"/>
        <n v="50695"/>
        <n v="50699"/>
        <n v="50818"/>
        <n v="50925"/>
        <n v="50934"/>
        <n v="50944"/>
        <n v="50948"/>
        <n v="50953"/>
        <n v="50960"/>
        <n v="51127"/>
        <n v="51129"/>
        <n v="51277"/>
        <n v="51318"/>
        <n v="51500"/>
        <n v="51534"/>
        <n v="51614"/>
        <n v="51727"/>
        <n v="51783"/>
        <n v="51826"/>
        <n v="51905"/>
        <n v="51920"/>
        <n v="51937"/>
        <n v="51951"/>
        <n v="51972"/>
        <n v="52070"/>
        <n v="52151"/>
        <n v="52287"/>
        <n v="52380"/>
        <n v="52388"/>
        <n v="52416"/>
        <n v="52953"/>
        <n v="53292"/>
        <n v="53324"/>
        <n v="53357"/>
        <n v="53386"/>
        <n v="53572"/>
        <n v="53591"/>
        <n v="53615"/>
        <n v="53628"/>
        <n v="53629"/>
        <n v="53689"/>
        <n v="53875"/>
        <n v="54066"/>
        <n v="54076"/>
        <n v="54235"/>
        <n v="54250"/>
        <n v="54291"/>
        <n v="54412"/>
        <n v="54760"/>
        <n v="54801"/>
        <n v="54859"/>
        <n v="54933"/>
        <n v="54938"/>
        <n v="55009"/>
        <n v="55022"/>
        <n v="55065"/>
        <n v="55084"/>
        <n v="55198"/>
        <n v="55201"/>
        <n v="55221"/>
        <n v="55258"/>
        <n v="55343"/>
        <n v="55449"/>
        <n v="55513"/>
        <n v="55609"/>
        <n v="55633"/>
        <n v="55884"/>
        <n v="55902"/>
        <n v="55947"/>
        <n v="55958"/>
        <n v="56020"/>
        <n v="56040"/>
        <n v="56236"/>
        <n v="56577"/>
        <n v="56581"/>
        <n v="56602"/>
        <n v="56612"/>
        <n v="56679"/>
        <n v="56698"/>
        <n v="56721"/>
        <n v="56928"/>
        <n v="57016"/>
        <n v="57022"/>
        <n v="57024"/>
        <n v="57110"/>
        <n v="57177"/>
        <n v="57497"/>
        <n v="57829"/>
        <n v="57847"/>
        <n v="57898"/>
        <n v="57979"/>
        <n v="58000"/>
        <n v="58071"/>
        <n v="58147"/>
        <n v="58228"/>
        <n v="58245"/>
        <n v="58410"/>
        <n v="58474"/>
        <n v="58569"/>
        <n v="58609"/>
        <n v="58641"/>
        <n v="58668"/>
        <n v="58924"/>
        <n v="59054"/>
        <n v="59088"/>
        <n v="59198"/>
        <n v="59294"/>
        <n v="59300"/>
        <n v="59421"/>
        <n v="59513"/>
        <n v="59595"/>
        <n v="59651"/>
        <n v="60012"/>
        <n v="60022"/>
        <n v="60065"/>
        <n v="60099"/>
        <n v="60192"/>
        <n v="60391"/>
        <n v="60519"/>
        <n v="60569"/>
        <n v="60627"/>
        <n v="60943"/>
        <n v="60998"/>
        <n v="61400"/>
        <n v="61491"/>
        <n v="61525"/>
        <n v="62105"/>
        <n v="62190"/>
        <n v="62463"/>
        <n v="62474"/>
        <n v="62608"/>
        <n v="62798"/>
        <n v="62971"/>
        <n v="63014"/>
        <n v="63127"/>
        <n v="63174"/>
        <n v="63183"/>
        <n v="63213"/>
        <n v="63407"/>
        <n v="63410"/>
        <n v="63467"/>
        <n v="63791"/>
        <n v="64111"/>
        <n v="64114"/>
        <n v="64134"/>
        <n v="64197"/>
        <n v="64274"/>
        <n v="64336"/>
        <n v="64636"/>
        <n v="64915"/>
        <n v="65059"/>
        <n v="65163"/>
        <n v="65194"/>
        <n v="65249"/>
        <n v="65264"/>
        <n v="65301"/>
        <n v="65354"/>
        <n v="65360"/>
        <n v="65499"/>
        <n v="65628"/>
        <n v="65656"/>
        <n v="65789"/>
        <n v="65803"/>
        <n v="65919"/>
        <n v="66045"/>
        <n v="66167"/>
        <n v="66185"/>
        <n v="66226"/>
        <n v="66241"/>
        <n v="66275"/>
        <n v="66488"/>
        <n v="66601"/>
        <n v="66605"/>
        <n v="66611"/>
        <n v="66702"/>
        <n v="66917"/>
        <n v="67047"/>
        <n v="67104"/>
        <n v="67109"/>
        <n v="67403"/>
        <n v="67430"/>
        <n v="67516"/>
        <n v="67535"/>
        <n v="67698"/>
        <n v="67845"/>
        <n v="67885"/>
        <n v="67923"/>
        <n v="68005"/>
        <n v="68006"/>
        <n v="68014"/>
        <n v="68060"/>
        <n v="68071"/>
        <n v="68188"/>
        <n v="68565"/>
        <n v="68591"/>
        <n v="69181"/>
        <n v="69184"/>
        <n v="69221"/>
        <n v="69268"/>
        <n v="69288"/>
        <n v="69348"/>
        <n v="69349"/>
        <n v="69406"/>
        <n v="69448"/>
        <n v="69559"/>
        <n v="69578"/>
        <n v="69600"/>
        <n v="69768"/>
        <n v="69907"/>
        <n v="70170"/>
        <n v="70198"/>
        <n v="70380"/>
        <n v="70504"/>
        <n v="70573"/>
        <n v="70877"/>
        <n v="70896"/>
        <n v="70986"/>
        <n v="71080"/>
        <n v="71207"/>
        <n v="71423"/>
        <n v="71458"/>
        <n v="71527"/>
        <n v="71608"/>
        <n v="71686"/>
        <n v="71737"/>
        <n v="71769"/>
        <n v="72304"/>
        <n v="72323"/>
        <n v="72496"/>
        <n v="72514"/>
        <n v="72647"/>
        <n v="72659"/>
        <n v="72829"/>
        <n v="72849"/>
        <n v="73130"/>
        <n v="73256"/>
        <n v="73359"/>
        <n v="73376"/>
        <n v="73507"/>
        <n v="73619"/>
        <n v="73671"/>
        <n v="73912"/>
        <n v="73986"/>
        <n v="74004"/>
        <n v="74044"/>
        <n v="74342"/>
        <n v="74384"/>
        <n v="74456"/>
        <n v="74460"/>
        <n v="74531"/>
        <n v="74642"/>
        <n v="74739"/>
        <n v="74824"/>
        <n v="75168"/>
        <n v="75254"/>
        <n v="75384"/>
        <n v="75433"/>
        <n v="75514"/>
        <n v="75558"/>
        <n v="75657"/>
        <n v="75669"/>
        <n v="75738"/>
        <n v="75930"/>
        <n v="75944"/>
        <n v="76146"/>
        <n v="76355"/>
        <n v="76391"/>
        <n v="76447"/>
        <n v="76588"/>
        <n v="76743"/>
        <n v="76811"/>
        <n v="76983"/>
        <n v="77321"/>
        <n v="77515"/>
        <n v="77555"/>
        <n v="77925"/>
        <n v="78130"/>
        <n v="78236"/>
        <n v="78473"/>
        <n v="78572"/>
        <n v="78708"/>
        <n v="78722"/>
        <n v="78833"/>
        <n v="78995"/>
        <n v="79015"/>
        <n v="79146"/>
        <n v="79341"/>
        <n v="79375"/>
        <n v="79405"/>
        <n v="79407"/>
        <n v="79488"/>
        <n v="79490"/>
        <n v="79548"/>
        <n v="79599"/>
        <n v="79650"/>
        <n v="79711"/>
        <n v="79768"/>
        <n v="79901"/>
        <n v="79953"/>
        <n v="80151"/>
        <n v="80259"/>
        <n v="80286"/>
        <n v="80304"/>
        <n v="80419"/>
        <n v="80522"/>
        <n v="80545"/>
        <n v="80646"/>
        <n v="80805"/>
        <n v="81076"/>
        <n v="81095"/>
        <n v="81237"/>
        <n v="81326"/>
        <n v="81458"/>
        <n v="81546"/>
        <n v="81583"/>
        <n v="81644"/>
        <n v="81859"/>
        <n v="82038"/>
        <n v="82138"/>
        <n v="82164"/>
        <n v="82203"/>
        <n v="82233"/>
        <n v="82499"/>
        <n v="82576"/>
        <n v="82810"/>
        <n v="83043"/>
        <n v="83107"/>
        <n v="83201"/>
        <n v="83381"/>
        <n v="83701"/>
        <n v="83702"/>
        <n v="83716"/>
        <n v="83766"/>
        <n v="83782"/>
        <n v="83949"/>
        <n v="84044"/>
        <n v="84112"/>
        <n v="84152"/>
        <n v="84164"/>
        <n v="84174"/>
        <n v="84180"/>
        <n v="84359"/>
        <n v="84694"/>
        <n v="84861"/>
        <n v="84894"/>
        <n v="84950"/>
        <n v="85005"/>
        <n v="85074"/>
        <n v="85471"/>
        <n v="85651"/>
        <n v="85741"/>
        <n v="85979"/>
        <n v="86013"/>
        <n v="86055"/>
        <n v="86296"/>
        <n v="86305"/>
        <n v="86479"/>
        <n v="86523"/>
        <n v="86544"/>
        <n v="86554"/>
        <n v="86602"/>
        <n v="86667"/>
        <n v="86742"/>
        <n v="86901"/>
        <n v="86911"/>
        <n v="86954"/>
        <n v="87014"/>
        <n v="87190"/>
        <n v="87259"/>
        <n v="87270"/>
        <n v="87585"/>
        <n v="87587"/>
        <n v="88062"/>
        <n v="88090"/>
        <n v="88114"/>
        <n v="88226"/>
        <n v="88247"/>
        <n v="88317"/>
        <n v="88325"/>
        <n v="88455"/>
        <n v="88530"/>
        <n v="88577"/>
        <n v="88625"/>
        <n v="88697"/>
        <n v="88882"/>
        <n v="88951"/>
        <n v="89027"/>
        <n v="89028"/>
        <n v="89190"/>
        <n v="89475"/>
        <n v="89571"/>
        <n v="89824"/>
        <n v="89856"/>
        <n v="89967"/>
        <n v="90043"/>
        <n v="90050"/>
        <n v="90109"/>
        <n v="90111"/>
        <n v="90292"/>
        <n v="90338"/>
        <n v="90498"/>
        <n v="90550"/>
        <n v="90632"/>
        <n v="90636"/>
        <n v="90655"/>
        <n v="90717"/>
        <n v="90732"/>
        <n v="90911"/>
        <n v="91090"/>
        <n v="91140"/>
        <n v="91183"/>
        <n v="91190"/>
        <n v="91371"/>
        <n v="91780"/>
        <n v="91784"/>
        <n v="91788"/>
        <n v="91898"/>
        <n v="92001"/>
        <n v="92063"/>
        <n v="92090"/>
        <n v="92159"/>
        <n v="92207"/>
        <n v="92317"/>
        <n v="92375"/>
        <n v="92506"/>
        <n v="92535"/>
        <n v="92715"/>
        <n v="92749"/>
        <n v="92822"/>
        <n v="92897"/>
        <n v="92974"/>
        <n v="93347"/>
        <n v="93380"/>
        <n v="93389"/>
        <n v="93462"/>
        <n v="93512"/>
        <n v="93520"/>
        <n v="93546"/>
        <n v="93715"/>
        <n v="93802"/>
        <n v="93855"/>
        <n v="93986"/>
        <n v="94145"/>
        <n v="94246"/>
        <n v="94400"/>
        <n v="94422"/>
        <n v="94472"/>
        <n v="94494"/>
        <n v="94581"/>
        <n v="94684"/>
        <n v="94686"/>
        <n v="94740"/>
        <n v="94903"/>
        <n v="95020"/>
        <n v="95043"/>
        <n v="95072"/>
        <n v="95084"/>
        <n v="95148"/>
        <n v="95192"/>
        <n v="95448"/>
        <n v="95470"/>
        <n v="95557"/>
        <n v="95805"/>
        <n v="95880"/>
        <n v="95917"/>
        <n v="95994"/>
        <n v="96040"/>
        <n v="96233"/>
        <n v="96300"/>
        <n v="96323"/>
        <n v="96385"/>
        <n v="96446"/>
        <n v="96599"/>
        <n v="96662"/>
        <n v="96704"/>
        <n v="96732"/>
        <n v="96906"/>
        <n v="97014"/>
        <n v="97039"/>
        <n v="97167"/>
        <n v="97411"/>
        <n v="97436"/>
        <n v="97457"/>
        <n v="97512"/>
        <n v="97759"/>
        <n v="97762"/>
        <n v="97963"/>
        <n v="98174"/>
        <n v="98437"/>
        <n v="98485"/>
        <n v="98490"/>
        <n v="98593"/>
        <n v="98615"/>
        <n v="98688"/>
        <n v="98835"/>
        <n v="98872"/>
        <n v="98926"/>
        <n v="99016"/>
        <n v="99056"/>
        <n v="99105"/>
        <n v="99118"/>
        <n v="99266"/>
        <n v="99295"/>
        <n v="99490"/>
        <n v="99533"/>
        <n v="99535"/>
        <n v="99612"/>
        <n v="99796"/>
        <n v="99861"/>
      </sharedItems>
    </cacheField>
    <cacheField name="No. of Visits" numFmtId="0">
      <sharedItems containsSemiMixedTypes="0" containsString="0" containsNumber="1" containsInteger="1" minValue="3" maxValue="3" count="1">
        <n v="3"/>
      </sharedItems>
    </cacheField>
    <cacheField name="Cost Spent" numFmtId="0">
      <sharedItems containsSemiMixedTypes="0" containsString="0" containsNumber="1" minValue="47319.07" maxValue="90480.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1.297796990744" createdVersion="6" refreshedVersion="6" minRefreshableVersion="3" recordCount="200" xr:uid="{A4F5AC58-C5EC-49C6-8F30-F9AF1DEF1ACA}">
  <cacheSource type="worksheet">
    <worksheetSource ref="F74:K274" sheet="Dashboard_building_data"/>
  </cacheSource>
  <cacheFields count="6">
    <cacheField name="year" numFmtId="0">
      <sharedItems containsSemiMixedTypes="0" containsString="0" containsNumber="1" containsInteger="1" minValue="2023" maxValue="2025" count="3">
        <n v="2023"/>
        <n v="2024"/>
        <n v="2025"/>
      </sharedItems>
    </cacheField>
    <cacheField name="Month" numFmtId="0">
      <sharedItems count="12">
        <s v="May"/>
        <s v="Jun"/>
        <s v="Jul"/>
        <s v="Aug"/>
        <s v="Sept"/>
        <s v="Oct"/>
        <s v="Nov"/>
        <s v="Dec"/>
        <s v="Jan"/>
        <s v="Feb"/>
        <s v="Mar"/>
        <s v="Apr"/>
      </sharedItems>
    </cacheField>
    <cacheField name="month2" numFmtId="0">
      <sharedItems containsSemiMixedTypes="0" containsString="0" containsNumber="1" containsInteger="1" minValue="1" maxValue="12"/>
    </cacheField>
    <cacheField name="department" numFmtId="0">
      <sharedItems count="8">
        <s v="ICU"/>
        <s v="Cardiology"/>
        <s v="Neurology"/>
        <s v="Pediatrics"/>
        <s v="Orthopedics"/>
        <s v="General Surgery"/>
        <s v="Oncology"/>
        <s v="Emergency"/>
      </sharedItems>
    </cacheField>
    <cacheField name="readmitted_rate_30days" numFmtId="49">
      <sharedItems containsSemiMixedTypes="0" containsString="0" containsNumber="1" minValue="5.6666666666666599" maxValue="100"/>
    </cacheField>
    <cacheField name="sum" numFmtId="0">
      <sharedItems containsSemiMixedTypes="0" containsString="0" containsNumber="1" minValue="2368.09" maxValue="16744255.460000001"/>
    </cacheField>
  </cacheFields>
  <extLst>
    <ext xmlns:x14="http://schemas.microsoft.com/office/spreadsheetml/2009/9/main" uri="{725AE2AE-9491-48be-B2B4-4EB974FC3084}">
      <x14:pivotCacheDefinition pivotCacheId="17046333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4.684593402781" createdVersion="6" refreshedVersion="6" minRefreshableVersion="3" recordCount="250" xr:uid="{A1EDC9AA-FD40-4AA0-B01F-8A0F25D28135}">
  <cacheSource type="worksheet">
    <worksheetSource ref="Q10:U260" sheet="Dashboard_building_data"/>
  </cacheSource>
  <cacheFields count="5">
    <cacheField name="year" numFmtId="0">
      <sharedItems containsSemiMixedTypes="0" containsString="0" containsNumber="1" containsInteger="1" minValue="2023" maxValue="2025" count="3">
        <n v="2023"/>
        <n v="2024"/>
        <n v="2025"/>
      </sharedItems>
    </cacheField>
    <cacheField name="mon" numFmtId="0">
      <sharedItems containsSemiMixedTypes="0" containsString="0" containsNumber="1" containsInteger="1" minValue="1" maxValue="12"/>
    </cacheField>
    <cacheField name="month" numFmtId="0">
      <sharedItems count="12">
        <s v="May"/>
        <s v="Jun"/>
        <s v="Jul"/>
        <s v="Aug"/>
        <s v="Sept"/>
        <s v="Oct"/>
        <s v="Nov"/>
        <s v="Dec"/>
        <s v="Jan"/>
        <s v="Feb"/>
        <s v="Mar"/>
        <s v="Apr"/>
      </sharedItems>
    </cacheField>
    <cacheField name="diagnosis" numFmtId="0">
      <sharedItems count="10">
        <s v="Type 2 diabetes mellitus"/>
        <s v="Asthma"/>
        <s v="Acute myocardial infarction"/>
        <s v="Epilepsy"/>
        <s v="Essential (primary) hypertension"/>
        <s v="Malignant neoplasm of bronchus and lung"/>
        <s v="Chronic kidney disease"/>
        <s v="Major depressive disorder"/>
        <s v="Back pain"/>
        <s v="Gastro-esophageal reflux disease"/>
      </sharedItems>
    </cacheField>
    <cacheField name="count" numFmtId="0">
      <sharedItems containsSemiMixedTypes="0" containsString="0" containsNumber="1" containsInteger="1" minValue="130" maxValue="485"/>
    </cacheField>
  </cacheFields>
  <extLst>
    <ext xmlns:x14="http://schemas.microsoft.com/office/spreadsheetml/2009/9/main" uri="{725AE2AE-9491-48be-B2B4-4EB974FC3084}">
      <x14:pivotCacheDefinition pivotCacheId="27241437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4.725655902781" createdVersion="6" refreshedVersion="6" minRefreshableVersion="3" recordCount="200" xr:uid="{ECF87172-5FAF-4849-8B7D-0D51C71BDF1E}">
  <cacheSource type="worksheet">
    <worksheetSource ref="Y10:AC210" sheet="Dashboard_building_data"/>
  </cacheSource>
  <cacheFields count="5">
    <cacheField name="year" numFmtId="0">
      <sharedItems containsSemiMixedTypes="0" containsString="0" containsNumber="1" containsInteger="1" minValue="2023" maxValue="2025" count="3">
        <n v="2023"/>
        <n v="2024"/>
        <n v="2025"/>
      </sharedItems>
    </cacheField>
    <cacheField name="mon" numFmtId="0">
      <sharedItems containsSemiMixedTypes="0" containsString="0" containsNumber="1" containsInteger="1" minValue="1" maxValue="12"/>
    </cacheField>
    <cacheField name="month" numFmtId="0">
      <sharedItems/>
    </cacheField>
    <cacheField name="department" numFmtId="0">
      <sharedItems count="8">
        <s v="Pediatrics"/>
        <s v="Cardiology"/>
        <s v="General Surgery"/>
        <s v="Emergency"/>
        <s v="Oncology"/>
        <s v="Neurology"/>
        <s v="Orthopedics"/>
        <s v="ICU"/>
      </sharedItems>
    </cacheField>
    <cacheField name="no_of_readmission" numFmtId="0">
      <sharedItems containsSemiMixedTypes="0" containsString="0" containsNumber="1" containsInteger="1" minValue="160" maxValue="574"/>
    </cacheField>
  </cacheFields>
  <extLst>
    <ext xmlns:x14="http://schemas.microsoft.com/office/spreadsheetml/2009/9/main" uri="{725AE2AE-9491-48be-B2B4-4EB974FC3084}">
      <x14:pivotCacheDefinition pivotCacheId="86567248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4.788837962966" createdVersion="6" refreshedVersion="6" minRefreshableVersion="3" recordCount="30" xr:uid="{D2FABD53-B4AD-44BB-8B59-4C68E7584903}">
  <cacheSource type="worksheet">
    <worksheetSource ref="A1:I31" sheet="labs"/>
  </cacheSource>
  <cacheFields count="9">
    <cacheField name="admission_year" numFmtId="0">
      <sharedItems containsSemiMixedTypes="0" containsString="0" containsNumber="1" containsInteger="1" minValue="2023" maxValue="2025" count="3">
        <n v="2023"/>
        <n v="2024"/>
        <n v="2025"/>
      </sharedItems>
    </cacheField>
    <cacheField name="diagnosis" numFmtId="0">
      <sharedItems/>
    </cacheField>
    <cacheField name="abnormal_lab_count" numFmtId="0">
      <sharedItems containsSemiMixedTypes="0" containsString="0" containsNumber="1" containsInteger="1" minValue="3451" maxValue="10208"/>
    </cacheField>
    <cacheField name="normal_lab_count" numFmtId="0">
      <sharedItems containsSemiMixedTypes="0" containsString="0" containsNumber="1" containsInteger="1" minValue="3441" maxValue="10276"/>
    </cacheField>
    <cacheField name="total_labs" numFmtId="0">
      <sharedItems containsSemiMixedTypes="0" containsString="0" containsNumber="1" containsInteger="1" minValue="6892" maxValue="20484"/>
    </cacheField>
    <cacheField name="abnormal_lab_percentage" numFmtId="0">
      <sharedItems containsSemiMixedTypes="0" containsString="0" containsNumber="1" minValue="49.25" maxValue="50.67"/>
    </cacheField>
    <cacheField name="normal_lab_percentage" numFmtId="0">
      <sharedItems containsSemiMixedTypes="0" containsString="0" containsNumber="1" minValue="49.33" maxValue="50.75"/>
    </cacheField>
    <cacheField name="abnormal_lab_percentage2" numFmtId="10">
      <sharedItems containsSemiMixedTypes="0" containsString="0" containsNumber="1" minValue="0.49249999999999999" maxValue="0.50670000000000004"/>
    </cacheField>
    <cacheField name="normal_lab_percentage2" numFmtId="10">
      <sharedItems containsSemiMixedTypes="0" containsString="0" containsNumber="1" minValue="0.49329999999999996" maxValue="0.50749999999999995"/>
    </cacheField>
  </cacheFields>
  <extLst>
    <ext xmlns:x14="http://schemas.microsoft.com/office/spreadsheetml/2009/9/main" uri="{725AE2AE-9491-48be-B2B4-4EB974FC3084}">
      <x14:pivotCacheDefinition pivotCacheId="211123998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4.823246412037" createdVersion="6" refreshedVersion="6" minRefreshableVersion="3" recordCount="27" xr:uid="{645BD5F9-6804-470F-BF55-4A1CA2B069D0}">
  <cacheSource type="worksheet">
    <worksheetSource ref="A1:C28" sheet="age_readmission"/>
  </cacheSource>
  <cacheFields count="3">
    <cacheField name="year" numFmtId="0">
      <sharedItems containsSemiMixedTypes="0" containsString="0" containsNumber="1" containsInteger="1" minValue="2023" maxValue="2025" count="3">
        <n v="2024"/>
        <n v="2023"/>
        <n v="2025"/>
      </sharedItems>
    </cacheField>
    <cacheField name="age_group" numFmtId="0">
      <sharedItems count="9">
        <s v="Geriatric"/>
        <s v="Middle-Aged Adult"/>
        <s v="Elderly"/>
        <s v="Adult"/>
        <s v="Young Adult"/>
        <s v="Child"/>
        <s v="Adolescent"/>
        <s v="Toddler"/>
        <s v="Infant"/>
      </sharedItems>
    </cacheField>
    <cacheField name="no_of_readmission" numFmtId="0">
      <sharedItems containsSemiMixedTypes="0" containsString="0" containsNumber="1" containsInteger="1" minValue="360" maxValue="12896"/>
    </cacheField>
  </cacheFields>
  <extLst>
    <ext xmlns:x14="http://schemas.microsoft.com/office/spreadsheetml/2009/9/main" uri="{725AE2AE-9491-48be-B2B4-4EB974FC3084}">
      <x14:pivotCacheDefinition pivotCacheId="141075679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4.841986805557" createdVersion="6" refreshedVersion="6" minRefreshableVersion="3" recordCount="3" xr:uid="{E0644246-A089-48A2-83A9-A9C923B8906F}">
  <cacheSource type="worksheet">
    <worksheetSource ref="A1:C4" sheet="costs_noreadmission"/>
  </cacheSource>
  <cacheFields count="3">
    <cacheField name="year" numFmtId="0">
      <sharedItems containsSemiMixedTypes="0" containsString="0" containsNumber="1" containsInteger="1" minValue="2023" maxValue="2025" count="3">
        <n v="2023"/>
        <n v="2024"/>
        <n v="2025"/>
      </sharedItems>
    </cacheField>
    <cacheField name=" Cost of non-readmissions" numFmtId="0">
      <sharedItems containsSemiMixedTypes="0" containsString="0" containsNumber="1" minValue="113323292.95" maxValue="317441076.29000002"/>
    </cacheField>
    <cacheField name="Cost of readmissions" numFmtId="0">
      <sharedItems containsSemiMixedTypes="0" containsString="0" containsNumber="1" minValue="129705712.31" maxValue="364367556.80000001"/>
    </cacheField>
  </cacheFields>
  <extLst>
    <ext xmlns:x14="http://schemas.microsoft.com/office/spreadsheetml/2009/9/main" uri="{725AE2AE-9491-48be-B2B4-4EB974FC3084}">
      <x14:pivotCacheDefinition pivotCacheId="1529194634"/>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mir" refreshedDate="45814.859845370367" createdVersion="6" refreshedVersion="6" minRefreshableVersion="3" recordCount="100" xr:uid="{0B0AC201-7A8C-4428-9E80-47E405DD1290}">
  <cacheSource type="worksheet">
    <worksheetSource ref="D3:G103" sheet="burden patients"/>
  </cacheSource>
  <cacheFields count="4">
    <cacheField name="year" numFmtId="0">
      <sharedItems containsSemiMixedTypes="0" containsString="0" containsNumber="1" containsInteger="1" minValue="2023" maxValue="2025" count="3">
        <n v="2024"/>
        <n v="2023"/>
        <n v="2025"/>
      </sharedItems>
    </cacheField>
    <cacheField name="patient_id" numFmtId="0">
      <sharedItems containsSemiMixedTypes="0" containsString="0" containsNumber="1" containsInteger="1" minValue="562" maxValue="99266" count="100">
        <n v="17260"/>
        <n v="73130"/>
        <n v="65499"/>
        <n v="1688"/>
        <n v="66167"/>
        <n v="96599"/>
        <n v="58228"/>
        <n v="45334"/>
        <n v="98835"/>
        <n v="35833"/>
        <n v="55198"/>
        <n v="14196"/>
        <n v="55609"/>
        <n v="99266"/>
        <n v="75738"/>
        <n v="52070"/>
        <n v="69600"/>
        <n v="7297"/>
        <n v="30405"/>
        <n v="78236"/>
        <n v="55633"/>
        <n v="47257"/>
        <n v="25803"/>
        <n v="73619"/>
        <n v="91183"/>
        <n v="43791"/>
        <n v="32191"/>
        <n v="84359"/>
        <n v="95448"/>
        <n v="76811"/>
        <n v="61400"/>
        <n v="17021"/>
        <n v="9187"/>
        <n v="51783"/>
        <n v="38805"/>
        <n v="44990"/>
        <n v="70896"/>
        <n v="16028"/>
        <n v="80522"/>
        <n v="97759"/>
        <n v="12771"/>
        <n v="50695"/>
        <n v="81644"/>
        <n v="12787"/>
        <n v="7960"/>
        <n v="63791"/>
        <n v="21110"/>
        <n v="48426"/>
        <n v="67698"/>
        <n v="69268"/>
        <n v="21278"/>
        <n v="97436"/>
        <n v="21336"/>
        <n v="48620"/>
        <n v="4268"/>
        <n v="21317"/>
        <n v="71769"/>
        <n v="96906"/>
        <n v="18082"/>
        <n v="1070"/>
        <n v="93512"/>
        <n v="27468"/>
        <n v="57847"/>
        <n v="78708"/>
        <n v="96446"/>
        <n v="42231"/>
        <n v="59088"/>
        <n v="21236"/>
        <n v="562"/>
        <n v="7714"/>
        <n v="15475"/>
        <n v="8797"/>
        <n v="8134"/>
        <n v="24731"/>
        <n v="60998"/>
        <n v="39648"/>
        <n v="97512"/>
        <n v="81546"/>
        <n v="30309"/>
        <n v="85005"/>
        <n v="50699"/>
        <n v="27476"/>
        <n v="65163"/>
        <n v="30608"/>
        <n v="50070"/>
        <n v="42792"/>
        <n v="3569"/>
        <n v="22006"/>
        <n v="21112"/>
        <n v="39038"/>
        <n v="21303"/>
        <n v="95084"/>
        <n v="4831"/>
        <n v="97039"/>
        <n v="64197"/>
        <n v="68188"/>
        <n v="65301"/>
        <n v="40664"/>
        <n v="48345"/>
        <n v="15288"/>
      </sharedItems>
    </cacheField>
    <cacheField name="no_of_visits" numFmtId="0">
      <sharedItems containsSemiMixedTypes="0" containsString="0" containsNumber="1" containsInteger="1" minValue="3" maxValue="3"/>
    </cacheField>
    <cacheField name="cost_spent" numFmtId="0">
      <sharedItems containsSemiMixedTypes="0" containsString="0" containsNumber="1" minValue="51336.6" maxValue="81852.66"/>
    </cacheField>
  </cacheFields>
  <extLst>
    <ext xmlns:x14="http://schemas.microsoft.com/office/spreadsheetml/2009/9/main" uri="{725AE2AE-9491-48be-B2B4-4EB974FC3084}">
      <x14:pivotCacheDefinition pivotCacheId="1501396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61897.56"/>
  </r>
  <r>
    <x v="1"/>
    <x v="0"/>
    <n v="64807.31"/>
  </r>
  <r>
    <x v="2"/>
    <x v="0"/>
    <n v="56261.37"/>
  </r>
  <r>
    <x v="3"/>
    <x v="0"/>
    <n v="49091.68"/>
  </r>
  <r>
    <x v="4"/>
    <x v="0"/>
    <n v="53044.55"/>
  </r>
  <r>
    <x v="5"/>
    <x v="0"/>
    <n v="51903.199999999997"/>
  </r>
  <r>
    <x v="6"/>
    <x v="0"/>
    <n v="48554.51"/>
  </r>
  <r>
    <x v="7"/>
    <x v="0"/>
    <n v="51852.44"/>
  </r>
  <r>
    <x v="8"/>
    <x v="0"/>
    <n v="55160.97"/>
  </r>
  <r>
    <x v="9"/>
    <x v="0"/>
    <n v="58895.72"/>
  </r>
  <r>
    <x v="10"/>
    <x v="0"/>
    <n v="48785.65"/>
  </r>
  <r>
    <x v="11"/>
    <x v="0"/>
    <n v="72207.350000000006"/>
  </r>
  <r>
    <x v="12"/>
    <x v="0"/>
    <n v="55070.400000000001"/>
  </r>
  <r>
    <x v="13"/>
    <x v="0"/>
    <n v="49970.41"/>
  </r>
  <r>
    <x v="14"/>
    <x v="0"/>
    <n v="56040.61"/>
  </r>
  <r>
    <x v="15"/>
    <x v="0"/>
    <n v="49759.46"/>
  </r>
  <r>
    <x v="16"/>
    <x v="0"/>
    <n v="47904.88"/>
  </r>
  <r>
    <x v="17"/>
    <x v="0"/>
    <n v="49205.82"/>
  </r>
  <r>
    <x v="18"/>
    <x v="0"/>
    <n v="74131.55"/>
  </r>
  <r>
    <x v="19"/>
    <x v="0"/>
    <n v="62018.09"/>
  </r>
  <r>
    <x v="20"/>
    <x v="0"/>
    <n v="61419.3"/>
  </r>
  <r>
    <x v="21"/>
    <x v="0"/>
    <n v="64628.99"/>
  </r>
  <r>
    <x v="22"/>
    <x v="0"/>
    <n v="48894.12"/>
  </r>
  <r>
    <x v="23"/>
    <x v="0"/>
    <n v="54235.66"/>
  </r>
  <r>
    <x v="24"/>
    <x v="0"/>
    <n v="54380.59"/>
  </r>
  <r>
    <x v="25"/>
    <x v="0"/>
    <n v="71929.83"/>
  </r>
  <r>
    <x v="26"/>
    <x v="0"/>
    <n v="48955.08"/>
  </r>
  <r>
    <x v="27"/>
    <x v="0"/>
    <n v="64645.06"/>
  </r>
  <r>
    <x v="28"/>
    <x v="0"/>
    <n v="55960.31"/>
  </r>
  <r>
    <x v="29"/>
    <x v="0"/>
    <n v="57829.64"/>
  </r>
  <r>
    <x v="30"/>
    <x v="0"/>
    <n v="55956.77"/>
  </r>
  <r>
    <x v="31"/>
    <x v="0"/>
    <n v="48896.25"/>
  </r>
  <r>
    <x v="32"/>
    <x v="0"/>
    <n v="52870.879999999997"/>
  </r>
  <r>
    <x v="33"/>
    <x v="0"/>
    <n v="47599.43"/>
  </r>
  <r>
    <x v="34"/>
    <x v="0"/>
    <n v="52040.92"/>
  </r>
  <r>
    <x v="35"/>
    <x v="0"/>
    <n v="80690.14"/>
  </r>
  <r>
    <x v="36"/>
    <x v="0"/>
    <n v="48393.75"/>
  </r>
  <r>
    <x v="37"/>
    <x v="0"/>
    <n v="55118.13"/>
  </r>
  <r>
    <x v="38"/>
    <x v="0"/>
    <n v="55597.46"/>
  </r>
  <r>
    <x v="39"/>
    <x v="0"/>
    <n v="64845.78"/>
  </r>
  <r>
    <x v="40"/>
    <x v="0"/>
    <n v="51305.23"/>
  </r>
  <r>
    <x v="41"/>
    <x v="0"/>
    <n v="57782.57"/>
  </r>
  <r>
    <x v="42"/>
    <x v="0"/>
    <n v="56354.13"/>
  </r>
  <r>
    <x v="43"/>
    <x v="0"/>
    <n v="48232.18"/>
  </r>
  <r>
    <x v="44"/>
    <x v="0"/>
    <n v="50699.23"/>
  </r>
  <r>
    <x v="45"/>
    <x v="0"/>
    <n v="52054.59"/>
  </r>
  <r>
    <x v="46"/>
    <x v="0"/>
    <n v="48880.95"/>
  </r>
  <r>
    <x v="47"/>
    <x v="0"/>
    <n v="59117.25"/>
  </r>
  <r>
    <x v="48"/>
    <x v="0"/>
    <n v="72836.02"/>
  </r>
  <r>
    <x v="49"/>
    <x v="0"/>
    <n v="48360.27"/>
  </r>
  <r>
    <x v="50"/>
    <x v="0"/>
    <n v="54745.1"/>
  </r>
  <r>
    <x v="51"/>
    <x v="0"/>
    <n v="53523.83"/>
  </r>
  <r>
    <x v="52"/>
    <x v="0"/>
    <n v="51302.95"/>
  </r>
  <r>
    <x v="53"/>
    <x v="0"/>
    <n v="49319.11"/>
  </r>
  <r>
    <x v="54"/>
    <x v="0"/>
    <n v="52129.85"/>
  </r>
  <r>
    <x v="55"/>
    <x v="0"/>
    <n v="51016.58"/>
  </r>
  <r>
    <x v="56"/>
    <x v="0"/>
    <n v="76812.37"/>
  </r>
  <r>
    <x v="57"/>
    <x v="0"/>
    <n v="52687.82"/>
  </r>
  <r>
    <x v="58"/>
    <x v="0"/>
    <n v="47846.559999999998"/>
  </r>
  <r>
    <x v="59"/>
    <x v="0"/>
    <n v="56624.42"/>
  </r>
  <r>
    <x v="60"/>
    <x v="0"/>
    <n v="50235.39"/>
  </r>
  <r>
    <x v="61"/>
    <x v="0"/>
    <n v="56036.23"/>
  </r>
  <r>
    <x v="62"/>
    <x v="0"/>
    <n v="76395.17"/>
  </r>
  <r>
    <x v="63"/>
    <x v="0"/>
    <n v="61441"/>
  </r>
  <r>
    <x v="64"/>
    <x v="0"/>
    <n v="66603.92"/>
  </r>
  <r>
    <x v="65"/>
    <x v="0"/>
    <n v="53860.62"/>
  </r>
  <r>
    <x v="66"/>
    <x v="0"/>
    <n v="51646.54"/>
  </r>
  <r>
    <x v="67"/>
    <x v="0"/>
    <n v="57609.07"/>
  </r>
  <r>
    <x v="68"/>
    <x v="0"/>
    <n v="47548.95"/>
  </r>
  <r>
    <x v="69"/>
    <x v="0"/>
    <n v="57891.39"/>
  </r>
  <r>
    <x v="70"/>
    <x v="0"/>
    <n v="48852.88"/>
  </r>
  <r>
    <x v="71"/>
    <x v="0"/>
    <n v="51215.1"/>
  </r>
  <r>
    <x v="72"/>
    <x v="0"/>
    <n v="48196.13"/>
  </r>
  <r>
    <x v="73"/>
    <x v="0"/>
    <n v="52229.53"/>
  </r>
  <r>
    <x v="74"/>
    <x v="0"/>
    <n v="63605.95"/>
  </r>
  <r>
    <x v="75"/>
    <x v="0"/>
    <n v="56460.22"/>
  </r>
  <r>
    <x v="76"/>
    <x v="0"/>
    <n v="51599.73"/>
  </r>
  <r>
    <x v="77"/>
    <x v="0"/>
    <n v="55108.73"/>
  </r>
  <r>
    <x v="78"/>
    <x v="0"/>
    <n v="48363.73"/>
  </r>
  <r>
    <x v="79"/>
    <x v="0"/>
    <n v="47839.31"/>
  </r>
  <r>
    <x v="80"/>
    <x v="0"/>
    <n v="57572.38"/>
  </r>
  <r>
    <x v="81"/>
    <x v="0"/>
    <n v="53785.8"/>
  </r>
  <r>
    <x v="82"/>
    <x v="0"/>
    <n v="47319.94"/>
  </r>
  <r>
    <x v="83"/>
    <x v="0"/>
    <n v="54863.519999999997"/>
  </r>
  <r>
    <x v="84"/>
    <x v="0"/>
    <n v="57856.26"/>
  </r>
  <r>
    <x v="85"/>
    <x v="0"/>
    <n v="49488.58"/>
  </r>
  <r>
    <x v="86"/>
    <x v="0"/>
    <n v="62486.48"/>
  </r>
  <r>
    <x v="87"/>
    <x v="0"/>
    <n v="63167.93"/>
  </r>
  <r>
    <x v="88"/>
    <x v="0"/>
    <n v="54996.21"/>
  </r>
  <r>
    <x v="89"/>
    <x v="0"/>
    <n v="58074.28"/>
  </r>
  <r>
    <x v="90"/>
    <x v="0"/>
    <n v="59473.57"/>
  </r>
  <r>
    <x v="91"/>
    <x v="0"/>
    <n v="55675.83"/>
  </r>
  <r>
    <x v="92"/>
    <x v="0"/>
    <n v="59515.73"/>
  </r>
  <r>
    <x v="93"/>
    <x v="0"/>
    <n v="60032.47"/>
  </r>
  <r>
    <x v="94"/>
    <x v="0"/>
    <n v="48131.85"/>
  </r>
  <r>
    <x v="95"/>
    <x v="0"/>
    <n v="48319.5"/>
  </r>
  <r>
    <x v="96"/>
    <x v="0"/>
    <n v="49498.67"/>
  </r>
  <r>
    <x v="97"/>
    <x v="0"/>
    <n v="50321.14"/>
  </r>
  <r>
    <x v="98"/>
    <x v="0"/>
    <n v="52181.07"/>
  </r>
  <r>
    <x v="99"/>
    <x v="0"/>
    <n v="49122.41"/>
  </r>
  <r>
    <x v="100"/>
    <x v="0"/>
    <n v="60139.839999999997"/>
  </r>
  <r>
    <x v="101"/>
    <x v="0"/>
    <n v="58703.32"/>
  </r>
  <r>
    <x v="102"/>
    <x v="0"/>
    <n v="52881.39"/>
  </r>
  <r>
    <x v="103"/>
    <x v="0"/>
    <n v="53008.47"/>
  </r>
  <r>
    <x v="104"/>
    <x v="0"/>
    <n v="47539.53"/>
  </r>
  <r>
    <x v="105"/>
    <x v="0"/>
    <n v="50727.26"/>
  </r>
  <r>
    <x v="106"/>
    <x v="0"/>
    <n v="47705.26"/>
  </r>
  <r>
    <x v="107"/>
    <x v="0"/>
    <n v="66381.440000000002"/>
  </r>
  <r>
    <x v="108"/>
    <x v="0"/>
    <n v="49311.48"/>
  </r>
  <r>
    <x v="109"/>
    <x v="0"/>
    <n v="50833.79"/>
  </r>
  <r>
    <x v="110"/>
    <x v="0"/>
    <n v="48159.86"/>
  </r>
  <r>
    <x v="111"/>
    <x v="0"/>
    <n v="60865.62"/>
  </r>
  <r>
    <x v="112"/>
    <x v="0"/>
    <n v="62406.8"/>
  </r>
  <r>
    <x v="113"/>
    <x v="0"/>
    <n v="49489.43"/>
  </r>
  <r>
    <x v="114"/>
    <x v="0"/>
    <n v="50412.99"/>
  </r>
  <r>
    <x v="115"/>
    <x v="0"/>
    <n v="56694.17"/>
  </r>
  <r>
    <x v="116"/>
    <x v="0"/>
    <n v="49599.48"/>
  </r>
  <r>
    <x v="117"/>
    <x v="0"/>
    <n v="51280.43"/>
  </r>
  <r>
    <x v="118"/>
    <x v="0"/>
    <n v="84008.6"/>
  </r>
  <r>
    <x v="119"/>
    <x v="0"/>
    <n v="55078.28"/>
  </r>
  <r>
    <x v="120"/>
    <x v="0"/>
    <n v="58030.5"/>
  </r>
  <r>
    <x v="121"/>
    <x v="0"/>
    <n v="53724.62"/>
  </r>
  <r>
    <x v="122"/>
    <x v="0"/>
    <n v="48062.94"/>
  </r>
  <r>
    <x v="123"/>
    <x v="0"/>
    <n v="58605.74"/>
  </r>
  <r>
    <x v="124"/>
    <x v="0"/>
    <n v="66228.009999999995"/>
  </r>
  <r>
    <x v="125"/>
    <x v="0"/>
    <n v="47418.15"/>
  </r>
  <r>
    <x v="126"/>
    <x v="0"/>
    <n v="47427.94"/>
  </r>
  <r>
    <x v="127"/>
    <x v="0"/>
    <n v="52028.86"/>
  </r>
  <r>
    <x v="128"/>
    <x v="0"/>
    <n v="62966.11"/>
  </r>
  <r>
    <x v="129"/>
    <x v="0"/>
    <n v="49454.41"/>
  </r>
  <r>
    <x v="130"/>
    <x v="0"/>
    <n v="47950.1"/>
  </r>
  <r>
    <x v="131"/>
    <x v="0"/>
    <n v="57849.04"/>
  </r>
  <r>
    <x v="132"/>
    <x v="0"/>
    <n v="48651.15"/>
  </r>
  <r>
    <x v="133"/>
    <x v="0"/>
    <n v="57907.33"/>
  </r>
  <r>
    <x v="134"/>
    <x v="0"/>
    <n v="57749.93"/>
  </r>
  <r>
    <x v="135"/>
    <x v="0"/>
    <n v="48138.16"/>
  </r>
  <r>
    <x v="136"/>
    <x v="0"/>
    <n v="50030.559999999998"/>
  </r>
  <r>
    <x v="137"/>
    <x v="0"/>
    <n v="58721.1"/>
  </r>
  <r>
    <x v="138"/>
    <x v="0"/>
    <n v="54196.959999999999"/>
  </r>
  <r>
    <x v="139"/>
    <x v="0"/>
    <n v="48735.199999999997"/>
  </r>
  <r>
    <x v="140"/>
    <x v="0"/>
    <n v="48277.59"/>
  </r>
  <r>
    <x v="141"/>
    <x v="0"/>
    <n v="57590.98"/>
  </r>
  <r>
    <x v="142"/>
    <x v="0"/>
    <n v="47839.31"/>
  </r>
  <r>
    <x v="143"/>
    <x v="0"/>
    <n v="65192.44"/>
  </r>
  <r>
    <x v="144"/>
    <x v="0"/>
    <n v="49809.63"/>
  </r>
  <r>
    <x v="145"/>
    <x v="0"/>
    <n v="73003.08"/>
  </r>
  <r>
    <x v="146"/>
    <x v="0"/>
    <n v="55004.2"/>
  </r>
  <r>
    <x v="147"/>
    <x v="0"/>
    <n v="54557.93"/>
  </r>
  <r>
    <x v="148"/>
    <x v="0"/>
    <n v="51183.47"/>
  </r>
  <r>
    <x v="149"/>
    <x v="0"/>
    <n v="49923.83"/>
  </r>
  <r>
    <x v="150"/>
    <x v="0"/>
    <n v="51336.6"/>
  </r>
  <r>
    <x v="151"/>
    <x v="0"/>
    <n v="60667.21"/>
  </r>
  <r>
    <x v="152"/>
    <x v="0"/>
    <n v="48474.83"/>
  </r>
  <r>
    <x v="153"/>
    <x v="0"/>
    <n v="53815.83"/>
  </r>
  <r>
    <x v="154"/>
    <x v="0"/>
    <n v="55068.17"/>
  </r>
  <r>
    <x v="155"/>
    <x v="0"/>
    <n v="49395.31"/>
  </r>
  <r>
    <x v="156"/>
    <x v="0"/>
    <n v="47461.63"/>
  </r>
  <r>
    <x v="157"/>
    <x v="0"/>
    <n v="53572.800000000003"/>
  </r>
  <r>
    <x v="158"/>
    <x v="0"/>
    <n v="48105.66"/>
  </r>
  <r>
    <x v="159"/>
    <x v="0"/>
    <n v="48723.71"/>
  </r>
  <r>
    <x v="160"/>
    <x v="0"/>
    <n v="59885.89"/>
  </r>
  <r>
    <x v="161"/>
    <x v="0"/>
    <n v="58454.51"/>
  </r>
  <r>
    <x v="162"/>
    <x v="0"/>
    <n v="48002.76"/>
  </r>
  <r>
    <x v="163"/>
    <x v="0"/>
    <n v="47562.39"/>
  </r>
  <r>
    <x v="164"/>
    <x v="0"/>
    <n v="50177.87"/>
  </r>
  <r>
    <x v="165"/>
    <x v="0"/>
    <n v="50051.31"/>
  </r>
  <r>
    <x v="166"/>
    <x v="0"/>
    <n v="49446.68"/>
  </r>
  <r>
    <x v="167"/>
    <x v="0"/>
    <n v="49778.27"/>
  </r>
  <r>
    <x v="168"/>
    <x v="0"/>
    <n v="47963.94"/>
  </r>
  <r>
    <x v="169"/>
    <x v="0"/>
    <n v="53941.02"/>
  </r>
  <r>
    <x v="170"/>
    <x v="0"/>
    <n v="57502.04"/>
  </r>
  <r>
    <x v="171"/>
    <x v="0"/>
    <n v="47332.85"/>
  </r>
  <r>
    <x v="172"/>
    <x v="0"/>
    <n v="52689.04"/>
  </r>
  <r>
    <x v="173"/>
    <x v="0"/>
    <n v="48518.75"/>
  </r>
  <r>
    <x v="174"/>
    <x v="0"/>
    <n v="59868.76"/>
  </r>
  <r>
    <x v="175"/>
    <x v="0"/>
    <n v="50475.93"/>
  </r>
  <r>
    <x v="176"/>
    <x v="0"/>
    <n v="57403.12"/>
  </r>
  <r>
    <x v="177"/>
    <x v="0"/>
    <n v="48296.46"/>
  </r>
  <r>
    <x v="178"/>
    <x v="0"/>
    <n v="54976.9"/>
  </r>
  <r>
    <x v="179"/>
    <x v="0"/>
    <n v="81852.66"/>
  </r>
  <r>
    <x v="180"/>
    <x v="0"/>
    <n v="51739.91"/>
  </r>
  <r>
    <x v="181"/>
    <x v="0"/>
    <n v="65954.490000000005"/>
  </r>
  <r>
    <x v="182"/>
    <x v="0"/>
    <n v="61462.97"/>
  </r>
  <r>
    <x v="183"/>
    <x v="0"/>
    <n v="70658.7"/>
  </r>
  <r>
    <x v="184"/>
    <x v="0"/>
    <n v="59019.99"/>
  </r>
  <r>
    <x v="185"/>
    <x v="0"/>
    <n v="54740.01"/>
  </r>
  <r>
    <x v="186"/>
    <x v="0"/>
    <n v="56062.61"/>
  </r>
  <r>
    <x v="187"/>
    <x v="0"/>
    <n v="53210.62"/>
  </r>
  <r>
    <x v="188"/>
    <x v="0"/>
    <n v="51823.86"/>
  </r>
  <r>
    <x v="189"/>
    <x v="0"/>
    <n v="57668.12"/>
  </r>
  <r>
    <x v="190"/>
    <x v="0"/>
    <n v="52809.57"/>
  </r>
  <r>
    <x v="191"/>
    <x v="0"/>
    <n v="54586.29"/>
  </r>
  <r>
    <x v="192"/>
    <x v="0"/>
    <n v="51838.51"/>
  </r>
  <r>
    <x v="193"/>
    <x v="0"/>
    <n v="67715.73"/>
  </r>
  <r>
    <x v="194"/>
    <x v="0"/>
    <n v="47968.480000000003"/>
  </r>
  <r>
    <x v="195"/>
    <x v="0"/>
    <n v="54936.51"/>
  </r>
  <r>
    <x v="196"/>
    <x v="0"/>
    <n v="57063.74"/>
  </r>
  <r>
    <x v="197"/>
    <x v="0"/>
    <n v="49589.279999999999"/>
  </r>
  <r>
    <x v="198"/>
    <x v="0"/>
    <n v="47896.32"/>
  </r>
  <r>
    <x v="199"/>
    <x v="0"/>
    <n v="56729.31"/>
  </r>
  <r>
    <x v="200"/>
    <x v="0"/>
    <n v="47715.82"/>
  </r>
  <r>
    <x v="201"/>
    <x v="0"/>
    <n v="59044.28"/>
  </r>
  <r>
    <x v="202"/>
    <x v="0"/>
    <n v="47338.44"/>
  </r>
  <r>
    <x v="203"/>
    <x v="0"/>
    <n v="47858.97"/>
  </r>
  <r>
    <x v="204"/>
    <x v="0"/>
    <n v="56997.95"/>
  </r>
  <r>
    <x v="205"/>
    <x v="0"/>
    <n v="48091.48"/>
  </r>
  <r>
    <x v="206"/>
    <x v="0"/>
    <n v="72867.509999999995"/>
  </r>
  <r>
    <x v="207"/>
    <x v="0"/>
    <n v="48885.760000000002"/>
  </r>
  <r>
    <x v="208"/>
    <x v="0"/>
    <n v="49846.04"/>
  </r>
  <r>
    <x v="209"/>
    <x v="0"/>
    <n v="66151.89"/>
  </r>
  <r>
    <x v="210"/>
    <x v="0"/>
    <n v="47679.96"/>
  </r>
  <r>
    <x v="211"/>
    <x v="0"/>
    <n v="56159.74"/>
  </r>
  <r>
    <x v="212"/>
    <x v="0"/>
    <n v="48836.47"/>
  </r>
  <r>
    <x v="213"/>
    <x v="0"/>
    <n v="56192.58"/>
  </r>
  <r>
    <x v="214"/>
    <x v="0"/>
    <n v="47480.91"/>
  </r>
  <r>
    <x v="215"/>
    <x v="0"/>
    <n v="54941.67"/>
  </r>
  <r>
    <x v="216"/>
    <x v="0"/>
    <n v="47631.92"/>
  </r>
  <r>
    <x v="217"/>
    <x v="0"/>
    <n v="47989.94"/>
  </r>
  <r>
    <x v="218"/>
    <x v="0"/>
    <n v="57653.47"/>
  </r>
  <r>
    <x v="219"/>
    <x v="0"/>
    <n v="56954.36"/>
  </r>
  <r>
    <x v="220"/>
    <x v="0"/>
    <n v="52826.720000000001"/>
  </r>
  <r>
    <x v="221"/>
    <x v="0"/>
    <n v="51143.8"/>
  </r>
  <r>
    <x v="222"/>
    <x v="0"/>
    <n v="55166.34"/>
  </r>
  <r>
    <x v="223"/>
    <x v="0"/>
    <n v="55121.11"/>
  </r>
  <r>
    <x v="224"/>
    <x v="0"/>
    <n v="56653.61"/>
  </r>
  <r>
    <x v="225"/>
    <x v="0"/>
    <n v="52162.59"/>
  </r>
  <r>
    <x v="226"/>
    <x v="0"/>
    <n v="56249.3"/>
  </r>
  <r>
    <x v="227"/>
    <x v="0"/>
    <n v="56549.760000000002"/>
  </r>
  <r>
    <x v="228"/>
    <x v="0"/>
    <n v="47561.31"/>
  </r>
  <r>
    <x v="229"/>
    <x v="0"/>
    <n v="55210.17"/>
  </r>
  <r>
    <x v="230"/>
    <x v="0"/>
    <n v="47472.95"/>
  </r>
  <r>
    <x v="231"/>
    <x v="0"/>
    <n v="51526.1"/>
  </r>
  <r>
    <x v="232"/>
    <x v="0"/>
    <n v="52842.94"/>
  </r>
  <r>
    <x v="233"/>
    <x v="0"/>
    <n v="55019.63"/>
  </r>
  <r>
    <x v="234"/>
    <x v="0"/>
    <n v="65845.08"/>
  </r>
  <r>
    <x v="235"/>
    <x v="0"/>
    <n v="60274.2"/>
  </r>
  <r>
    <x v="236"/>
    <x v="0"/>
    <n v="59746.7"/>
  </r>
  <r>
    <x v="237"/>
    <x v="0"/>
    <n v="49822.21"/>
  </r>
  <r>
    <x v="238"/>
    <x v="0"/>
    <n v="57882.45"/>
  </r>
  <r>
    <x v="239"/>
    <x v="0"/>
    <n v="47884.3"/>
  </r>
  <r>
    <x v="240"/>
    <x v="0"/>
    <n v="47399.44"/>
  </r>
  <r>
    <x v="241"/>
    <x v="0"/>
    <n v="63581.02"/>
  </r>
  <r>
    <x v="242"/>
    <x v="0"/>
    <n v="55334.41"/>
  </r>
  <r>
    <x v="243"/>
    <x v="0"/>
    <n v="47477.61"/>
  </r>
  <r>
    <x v="244"/>
    <x v="0"/>
    <n v="49696.78"/>
  </r>
  <r>
    <x v="245"/>
    <x v="0"/>
    <n v="56797.95"/>
  </r>
  <r>
    <x v="246"/>
    <x v="0"/>
    <n v="50891.360000000001"/>
  </r>
  <r>
    <x v="247"/>
    <x v="0"/>
    <n v="90480.21"/>
  </r>
  <r>
    <x v="248"/>
    <x v="0"/>
    <n v="50763.37"/>
  </r>
  <r>
    <x v="249"/>
    <x v="0"/>
    <n v="51735.25"/>
  </r>
  <r>
    <x v="250"/>
    <x v="0"/>
    <n v="52091.72"/>
  </r>
  <r>
    <x v="251"/>
    <x v="0"/>
    <n v="49145.279999999999"/>
  </r>
  <r>
    <x v="252"/>
    <x v="0"/>
    <n v="77351.09"/>
  </r>
  <r>
    <x v="253"/>
    <x v="0"/>
    <n v="51463"/>
  </r>
  <r>
    <x v="254"/>
    <x v="0"/>
    <n v="56106.14"/>
  </r>
  <r>
    <x v="255"/>
    <x v="0"/>
    <n v="49020.29"/>
  </r>
  <r>
    <x v="256"/>
    <x v="0"/>
    <n v="48741.37"/>
  </r>
  <r>
    <x v="257"/>
    <x v="0"/>
    <n v="62878.16"/>
  </r>
  <r>
    <x v="258"/>
    <x v="0"/>
    <n v="54684.72"/>
  </r>
  <r>
    <x v="259"/>
    <x v="0"/>
    <n v="52015.62"/>
  </r>
  <r>
    <x v="260"/>
    <x v="0"/>
    <n v="56279.89"/>
  </r>
  <r>
    <x v="261"/>
    <x v="0"/>
    <n v="66322.69"/>
  </r>
  <r>
    <x v="262"/>
    <x v="0"/>
    <n v="50513.31"/>
  </r>
  <r>
    <x v="263"/>
    <x v="0"/>
    <n v="47465.34"/>
  </r>
  <r>
    <x v="264"/>
    <x v="0"/>
    <n v="51680.639999999999"/>
  </r>
  <r>
    <x v="265"/>
    <x v="0"/>
    <n v="47881.59"/>
  </r>
  <r>
    <x v="266"/>
    <x v="0"/>
    <n v="60657.37"/>
  </r>
  <r>
    <x v="267"/>
    <x v="0"/>
    <n v="62615.53"/>
  </r>
  <r>
    <x v="268"/>
    <x v="0"/>
    <n v="49851.59"/>
  </r>
  <r>
    <x v="269"/>
    <x v="0"/>
    <n v="51067.58"/>
  </r>
  <r>
    <x v="270"/>
    <x v="0"/>
    <n v="47415.32"/>
  </r>
  <r>
    <x v="271"/>
    <x v="0"/>
    <n v="52533.85"/>
  </r>
  <r>
    <x v="272"/>
    <x v="0"/>
    <n v="48965.68"/>
  </r>
  <r>
    <x v="273"/>
    <x v="0"/>
    <n v="47539.71"/>
  </r>
  <r>
    <x v="274"/>
    <x v="0"/>
    <n v="55276.97"/>
  </r>
  <r>
    <x v="275"/>
    <x v="0"/>
    <n v="56291.92"/>
  </r>
  <r>
    <x v="276"/>
    <x v="0"/>
    <n v="53765.35"/>
  </r>
  <r>
    <x v="277"/>
    <x v="0"/>
    <n v="62628.83"/>
  </r>
  <r>
    <x v="278"/>
    <x v="0"/>
    <n v="50192.93"/>
  </r>
  <r>
    <x v="279"/>
    <x v="0"/>
    <n v="49937.46"/>
  </r>
  <r>
    <x v="280"/>
    <x v="0"/>
    <n v="50445.87"/>
  </r>
  <r>
    <x v="281"/>
    <x v="0"/>
    <n v="53543.82"/>
  </r>
  <r>
    <x v="282"/>
    <x v="0"/>
    <n v="50756.43"/>
  </r>
  <r>
    <x v="283"/>
    <x v="0"/>
    <n v="55933.56"/>
  </r>
  <r>
    <x v="284"/>
    <x v="0"/>
    <n v="53383.39"/>
  </r>
  <r>
    <x v="285"/>
    <x v="0"/>
    <n v="55425.96"/>
  </r>
  <r>
    <x v="286"/>
    <x v="0"/>
    <n v="64849.48"/>
  </r>
  <r>
    <x v="287"/>
    <x v="0"/>
    <n v="49061.8"/>
  </r>
  <r>
    <x v="288"/>
    <x v="0"/>
    <n v="48841.37"/>
  </r>
  <r>
    <x v="289"/>
    <x v="0"/>
    <n v="47610.32"/>
  </r>
  <r>
    <x v="290"/>
    <x v="0"/>
    <n v="50287.51"/>
  </r>
  <r>
    <x v="291"/>
    <x v="0"/>
    <n v="70223.600000000006"/>
  </r>
  <r>
    <x v="292"/>
    <x v="0"/>
    <n v="47610.23"/>
  </r>
  <r>
    <x v="293"/>
    <x v="0"/>
    <n v="47580.37"/>
  </r>
  <r>
    <x v="294"/>
    <x v="0"/>
    <n v="59950.33"/>
  </r>
  <r>
    <x v="295"/>
    <x v="0"/>
    <n v="48012.62"/>
  </r>
  <r>
    <x v="296"/>
    <x v="0"/>
    <n v="47965"/>
  </r>
  <r>
    <x v="297"/>
    <x v="0"/>
    <n v="75852.55"/>
  </r>
  <r>
    <x v="298"/>
    <x v="0"/>
    <n v="49188.56"/>
  </r>
  <r>
    <x v="299"/>
    <x v="0"/>
    <n v="47736.83"/>
  </r>
  <r>
    <x v="300"/>
    <x v="0"/>
    <n v="47435.88"/>
  </r>
  <r>
    <x v="301"/>
    <x v="0"/>
    <n v="51763.92"/>
  </r>
  <r>
    <x v="302"/>
    <x v="0"/>
    <n v="54368.18"/>
  </r>
  <r>
    <x v="303"/>
    <x v="0"/>
    <n v="51633.51"/>
  </r>
  <r>
    <x v="304"/>
    <x v="0"/>
    <n v="48155.45"/>
  </r>
  <r>
    <x v="305"/>
    <x v="0"/>
    <n v="48737.62"/>
  </r>
  <r>
    <x v="306"/>
    <x v="0"/>
    <n v="53689.93"/>
  </r>
  <r>
    <x v="307"/>
    <x v="0"/>
    <n v="63337.72"/>
  </r>
  <r>
    <x v="308"/>
    <x v="0"/>
    <n v="56818.52"/>
  </r>
  <r>
    <x v="309"/>
    <x v="0"/>
    <n v="53157.599999999999"/>
  </r>
  <r>
    <x v="310"/>
    <x v="0"/>
    <n v="50237.03"/>
  </r>
  <r>
    <x v="311"/>
    <x v="0"/>
    <n v="52504.07"/>
  </r>
  <r>
    <x v="312"/>
    <x v="0"/>
    <n v="51094.89"/>
  </r>
  <r>
    <x v="313"/>
    <x v="0"/>
    <n v="47873.84"/>
  </r>
  <r>
    <x v="314"/>
    <x v="0"/>
    <n v="47935.23"/>
  </r>
  <r>
    <x v="315"/>
    <x v="0"/>
    <n v="53499.57"/>
  </r>
  <r>
    <x v="316"/>
    <x v="0"/>
    <n v="60182.12"/>
  </r>
  <r>
    <x v="317"/>
    <x v="0"/>
    <n v="50062"/>
  </r>
  <r>
    <x v="318"/>
    <x v="0"/>
    <n v="58828.22"/>
  </r>
  <r>
    <x v="319"/>
    <x v="0"/>
    <n v="57578.52"/>
  </r>
  <r>
    <x v="320"/>
    <x v="0"/>
    <n v="49430.879999999997"/>
  </r>
  <r>
    <x v="321"/>
    <x v="0"/>
    <n v="61377.64"/>
  </r>
  <r>
    <x v="322"/>
    <x v="0"/>
    <n v="55505.48"/>
  </r>
  <r>
    <x v="323"/>
    <x v="0"/>
    <n v="51937.99"/>
  </r>
  <r>
    <x v="324"/>
    <x v="0"/>
    <n v="71400.42"/>
  </r>
  <r>
    <x v="325"/>
    <x v="0"/>
    <n v="51890.32"/>
  </r>
  <r>
    <x v="326"/>
    <x v="0"/>
    <n v="57862.32"/>
  </r>
  <r>
    <x v="327"/>
    <x v="0"/>
    <n v="49916.78"/>
  </r>
  <r>
    <x v="328"/>
    <x v="0"/>
    <n v="49736.93"/>
  </r>
  <r>
    <x v="329"/>
    <x v="0"/>
    <n v="61427.28"/>
  </r>
  <r>
    <x v="330"/>
    <x v="0"/>
    <n v="47571.02"/>
  </r>
  <r>
    <x v="331"/>
    <x v="0"/>
    <n v="47562.17"/>
  </r>
  <r>
    <x v="332"/>
    <x v="0"/>
    <n v="53573.03"/>
  </r>
  <r>
    <x v="333"/>
    <x v="0"/>
    <n v="58336.41"/>
  </r>
  <r>
    <x v="334"/>
    <x v="0"/>
    <n v="48269.46"/>
  </r>
  <r>
    <x v="335"/>
    <x v="0"/>
    <n v="58612.84"/>
  </r>
  <r>
    <x v="336"/>
    <x v="0"/>
    <n v="63487.57"/>
  </r>
  <r>
    <x v="337"/>
    <x v="0"/>
    <n v="47867.54"/>
  </r>
  <r>
    <x v="338"/>
    <x v="0"/>
    <n v="64389.55"/>
  </r>
  <r>
    <x v="339"/>
    <x v="0"/>
    <n v="79345.7"/>
  </r>
  <r>
    <x v="340"/>
    <x v="0"/>
    <n v="62120.6"/>
  </r>
  <r>
    <x v="341"/>
    <x v="0"/>
    <n v="49633.61"/>
  </r>
  <r>
    <x v="342"/>
    <x v="0"/>
    <n v="47877.7"/>
  </r>
  <r>
    <x v="343"/>
    <x v="0"/>
    <n v="51362.720000000001"/>
  </r>
  <r>
    <x v="344"/>
    <x v="0"/>
    <n v="49185.32"/>
  </r>
  <r>
    <x v="345"/>
    <x v="0"/>
    <n v="47954.37"/>
  </r>
  <r>
    <x v="346"/>
    <x v="0"/>
    <n v="49706.45"/>
  </r>
  <r>
    <x v="347"/>
    <x v="0"/>
    <n v="50599.56"/>
  </r>
  <r>
    <x v="348"/>
    <x v="0"/>
    <n v="73277.399999999994"/>
  </r>
  <r>
    <x v="349"/>
    <x v="0"/>
    <n v="54528.11"/>
  </r>
  <r>
    <x v="350"/>
    <x v="0"/>
    <n v="48584.39"/>
  </r>
  <r>
    <x v="351"/>
    <x v="0"/>
    <n v="57149.43"/>
  </r>
  <r>
    <x v="352"/>
    <x v="0"/>
    <n v="50409.02"/>
  </r>
  <r>
    <x v="353"/>
    <x v="0"/>
    <n v="54977.69"/>
  </r>
  <r>
    <x v="354"/>
    <x v="0"/>
    <n v="81042.95"/>
  </r>
  <r>
    <x v="355"/>
    <x v="0"/>
    <n v="53191.37"/>
  </r>
  <r>
    <x v="356"/>
    <x v="0"/>
    <n v="49089.56"/>
  </r>
  <r>
    <x v="357"/>
    <x v="0"/>
    <n v="67378.25"/>
  </r>
  <r>
    <x v="358"/>
    <x v="0"/>
    <n v="52223.02"/>
  </r>
  <r>
    <x v="359"/>
    <x v="0"/>
    <n v="57586.69"/>
  </r>
  <r>
    <x v="360"/>
    <x v="0"/>
    <n v="47904.14"/>
  </r>
  <r>
    <x v="361"/>
    <x v="0"/>
    <n v="53590.64"/>
  </r>
  <r>
    <x v="362"/>
    <x v="0"/>
    <n v="73035.98"/>
  </r>
  <r>
    <x v="363"/>
    <x v="0"/>
    <n v="52302.65"/>
  </r>
  <r>
    <x v="364"/>
    <x v="0"/>
    <n v="51697.57"/>
  </r>
  <r>
    <x v="365"/>
    <x v="0"/>
    <n v="68206.429999999993"/>
  </r>
  <r>
    <x v="366"/>
    <x v="0"/>
    <n v="59295.839999999997"/>
  </r>
  <r>
    <x v="367"/>
    <x v="0"/>
    <n v="50846.05"/>
  </r>
  <r>
    <x v="368"/>
    <x v="0"/>
    <n v="48556.51"/>
  </r>
  <r>
    <x v="369"/>
    <x v="0"/>
    <n v="62673.56"/>
  </r>
  <r>
    <x v="370"/>
    <x v="0"/>
    <n v="72400.3"/>
  </r>
  <r>
    <x v="371"/>
    <x v="0"/>
    <n v="59280.3"/>
  </r>
  <r>
    <x v="372"/>
    <x v="0"/>
    <n v="49473.23"/>
  </r>
  <r>
    <x v="373"/>
    <x v="0"/>
    <n v="53319.61"/>
  </r>
  <r>
    <x v="374"/>
    <x v="0"/>
    <n v="56992.14"/>
  </r>
  <r>
    <x v="375"/>
    <x v="0"/>
    <n v="61211.46"/>
  </r>
  <r>
    <x v="376"/>
    <x v="0"/>
    <n v="48640.56"/>
  </r>
  <r>
    <x v="377"/>
    <x v="0"/>
    <n v="48531.75"/>
  </r>
  <r>
    <x v="378"/>
    <x v="0"/>
    <n v="49631.19"/>
  </r>
  <r>
    <x v="379"/>
    <x v="0"/>
    <n v="59268.74"/>
  </r>
  <r>
    <x v="380"/>
    <x v="0"/>
    <n v="49125.11"/>
  </r>
  <r>
    <x v="381"/>
    <x v="0"/>
    <n v="48328.639999999999"/>
  </r>
  <r>
    <x v="382"/>
    <x v="0"/>
    <n v="61239.75"/>
  </r>
  <r>
    <x v="383"/>
    <x v="0"/>
    <n v="58560.92"/>
  </r>
  <r>
    <x v="384"/>
    <x v="0"/>
    <n v="50493.760000000002"/>
  </r>
  <r>
    <x v="385"/>
    <x v="0"/>
    <n v="52779.49"/>
  </r>
  <r>
    <x v="386"/>
    <x v="0"/>
    <n v="61997.83"/>
  </r>
  <r>
    <x v="387"/>
    <x v="0"/>
    <n v="51281.599999999999"/>
  </r>
  <r>
    <x v="388"/>
    <x v="0"/>
    <n v="51042.25"/>
  </r>
  <r>
    <x v="389"/>
    <x v="0"/>
    <n v="68190.33"/>
  </r>
  <r>
    <x v="390"/>
    <x v="0"/>
    <n v="60034.04"/>
  </r>
  <r>
    <x v="391"/>
    <x v="0"/>
    <n v="54298.06"/>
  </r>
  <r>
    <x v="392"/>
    <x v="0"/>
    <n v="47375.54"/>
  </r>
  <r>
    <x v="393"/>
    <x v="0"/>
    <n v="47712.95"/>
  </r>
  <r>
    <x v="394"/>
    <x v="0"/>
    <n v="50294.85"/>
  </r>
  <r>
    <x v="395"/>
    <x v="0"/>
    <n v="57789.85"/>
  </r>
  <r>
    <x v="396"/>
    <x v="0"/>
    <n v="51257.9"/>
  </r>
  <r>
    <x v="397"/>
    <x v="0"/>
    <n v="50855.17"/>
  </r>
  <r>
    <x v="398"/>
    <x v="0"/>
    <n v="58770.42"/>
  </r>
  <r>
    <x v="399"/>
    <x v="0"/>
    <n v="51269.9"/>
  </r>
  <r>
    <x v="400"/>
    <x v="0"/>
    <n v="49187.47"/>
  </r>
  <r>
    <x v="401"/>
    <x v="0"/>
    <n v="47326.73"/>
  </r>
  <r>
    <x v="402"/>
    <x v="0"/>
    <n v="56670.05"/>
  </r>
  <r>
    <x v="403"/>
    <x v="0"/>
    <n v="51573.84"/>
  </r>
  <r>
    <x v="404"/>
    <x v="0"/>
    <n v="50213.3"/>
  </r>
  <r>
    <x v="405"/>
    <x v="0"/>
    <n v="47862.69"/>
  </r>
  <r>
    <x v="406"/>
    <x v="0"/>
    <n v="54839.49"/>
  </r>
  <r>
    <x v="407"/>
    <x v="0"/>
    <n v="50632.42"/>
  </r>
  <r>
    <x v="408"/>
    <x v="0"/>
    <n v="61328.87"/>
  </r>
  <r>
    <x v="409"/>
    <x v="0"/>
    <n v="47701.34"/>
  </r>
  <r>
    <x v="410"/>
    <x v="0"/>
    <n v="50555.7"/>
  </r>
  <r>
    <x v="411"/>
    <x v="0"/>
    <n v="47928.65"/>
  </r>
  <r>
    <x v="412"/>
    <x v="0"/>
    <n v="47951.65"/>
  </r>
  <r>
    <x v="413"/>
    <x v="0"/>
    <n v="55380.44"/>
  </r>
  <r>
    <x v="414"/>
    <x v="0"/>
    <n v="48073.59"/>
  </r>
  <r>
    <x v="415"/>
    <x v="0"/>
    <n v="51383.07"/>
  </r>
  <r>
    <x v="416"/>
    <x v="0"/>
    <n v="48874.53"/>
  </r>
  <r>
    <x v="417"/>
    <x v="0"/>
    <n v="61590.37"/>
  </r>
  <r>
    <x v="418"/>
    <x v="0"/>
    <n v="47796.69"/>
  </r>
  <r>
    <x v="419"/>
    <x v="0"/>
    <n v="52893.59"/>
  </r>
  <r>
    <x v="420"/>
    <x v="0"/>
    <n v="52383.11"/>
  </r>
  <r>
    <x v="421"/>
    <x v="0"/>
    <n v="48507.15"/>
  </r>
  <r>
    <x v="422"/>
    <x v="0"/>
    <n v="50378.71"/>
  </r>
  <r>
    <x v="423"/>
    <x v="0"/>
    <n v="55721.96"/>
  </r>
  <r>
    <x v="424"/>
    <x v="0"/>
    <n v="50323.06"/>
  </r>
  <r>
    <x v="425"/>
    <x v="0"/>
    <n v="61431.06"/>
  </r>
  <r>
    <x v="426"/>
    <x v="0"/>
    <n v="59432.85"/>
  </r>
  <r>
    <x v="427"/>
    <x v="0"/>
    <n v="60731.96"/>
  </r>
  <r>
    <x v="428"/>
    <x v="0"/>
    <n v="49953.89"/>
  </r>
  <r>
    <x v="429"/>
    <x v="0"/>
    <n v="47951.26"/>
  </r>
  <r>
    <x v="430"/>
    <x v="0"/>
    <n v="48833.57"/>
  </r>
  <r>
    <x v="431"/>
    <x v="0"/>
    <n v="50285.31"/>
  </r>
  <r>
    <x v="432"/>
    <x v="0"/>
    <n v="58373.88"/>
  </r>
  <r>
    <x v="433"/>
    <x v="0"/>
    <n v="53236.51"/>
  </r>
  <r>
    <x v="434"/>
    <x v="0"/>
    <n v="63960.66"/>
  </r>
  <r>
    <x v="435"/>
    <x v="0"/>
    <n v="53152.12"/>
  </r>
  <r>
    <x v="436"/>
    <x v="0"/>
    <n v="50986.27"/>
  </r>
  <r>
    <x v="437"/>
    <x v="0"/>
    <n v="58881.36"/>
  </r>
  <r>
    <x v="438"/>
    <x v="0"/>
    <n v="53367.58"/>
  </r>
  <r>
    <x v="439"/>
    <x v="0"/>
    <n v="48706.45"/>
  </r>
  <r>
    <x v="440"/>
    <x v="0"/>
    <n v="53617.62"/>
  </r>
  <r>
    <x v="441"/>
    <x v="0"/>
    <n v="52261.95"/>
  </r>
  <r>
    <x v="442"/>
    <x v="0"/>
    <n v="58487.14"/>
  </r>
  <r>
    <x v="443"/>
    <x v="0"/>
    <n v="47948.43"/>
  </r>
  <r>
    <x v="444"/>
    <x v="0"/>
    <n v="56418.93"/>
  </r>
  <r>
    <x v="445"/>
    <x v="0"/>
    <n v="68345.350000000006"/>
  </r>
  <r>
    <x v="446"/>
    <x v="0"/>
    <n v="48703.83"/>
  </r>
  <r>
    <x v="447"/>
    <x v="0"/>
    <n v="75471.66"/>
  </r>
  <r>
    <x v="448"/>
    <x v="0"/>
    <n v="49153.8"/>
  </r>
  <r>
    <x v="449"/>
    <x v="0"/>
    <n v="48731.46"/>
  </r>
  <r>
    <x v="450"/>
    <x v="0"/>
    <n v="49267.22"/>
  </r>
  <r>
    <x v="451"/>
    <x v="0"/>
    <n v="60402.91"/>
  </r>
  <r>
    <x v="452"/>
    <x v="0"/>
    <n v="50697.440000000002"/>
  </r>
  <r>
    <x v="453"/>
    <x v="0"/>
    <n v="51575.27"/>
  </r>
  <r>
    <x v="454"/>
    <x v="0"/>
    <n v="62927.21"/>
  </r>
  <r>
    <x v="455"/>
    <x v="0"/>
    <n v="49040.94"/>
  </r>
  <r>
    <x v="456"/>
    <x v="0"/>
    <n v="62846.69"/>
  </r>
  <r>
    <x v="457"/>
    <x v="0"/>
    <n v="53014.11"/>
  </r>
  <r>
    <x v="458"/>
    <x v="0"/>
    <n v="57985.57"/>
  </r>
  <r>
    <x v="459"/>
    <x v="0"/>
    <n v="47366.03"/>
  </r>
  <r>
    <x v="460"/>
    <x v="0"/>
    <n v="55501.39"/>
  </r>
  <r>
    <x v="461"/>
    <x v="0"/>
    <n v="49846.12"/>
  </r>
  <r>
    <x v="462"/>
    <x v="0"/>
    <n v="56922.82"/>
  </r>
  <r>
    <x v="463"/>
    <x v="0"/>
    <n v="61840.99"/>
  </r>
  <r>
    <x v="464"/>
    <x v="0"/>
    <n v="64682.9"/>
  </r>
  <r>
    <x v="465"/>
    <x v="0"/>
    <n v="51438.47"/>
  </r>
  <r>
    <x v="466"/>
    <x v="0"/>
    <n v="56760.800000000003"/>
  </r>
  <r>
    <x v="467"/>
    <x v="0"/>
    <n v="50894.239999999998"/>
  </r>
  <r>
    <x v="468"/>
    <x v="0"/>
    <n v="56398.61"/>
  </r>
  <r>
    <x v="469"/>
    <x v="0"/>
    <n v="49100.1"/>
  </r>
  <r>
    <x v="470"/>
    <x v="0"/>
    <n v="47906.04"/>
  </r>
  <r>
    <x v="471"/>
    <x v="0"/>
    <n v="54410.42"/>
  </r>
  <r>
    <x v="472"/>
    <x v="0"/>
    <n v="48319.08"/>
  </r>
  <r>
    <x v="473"/>
    <x v="0"/>
    <n v="47793.61"/>
  </r>
  <r>
    <x v="474"/>
    <x v="0"/>
    <n v="52345.73"/>
  </r>
  <r>
    <x v="475"/>
    <x v="0"/>
    <n v="55426.239999999998"/>
  </r>
  <r>
    <x v="476"/>
    <x v="0"/>
    <n v="66494.55"/>
  </r>
  <r>
    <x v="477"/>
    <x v="0"/>
    <n v="48330.58"/>
  </r>
  <r>
    <x v="478"/>
    <x v="0"/>
    <n v="47340.81"/>
  </r>
  <r>
    <x v="479"/>
    <x v="0"/>
    <n v="56328.74"/>
  </r>
  <r>
    <x v="480"/>
    <x v="0"/>
    <n v="61215.98"/>
  </r>
  <r>
    <x v="481"/>
    <x v="0"/>
    <n v="55325.72"/>
  </r>
  <r>
    <x v="482"/>
    <x v="0"/>
    <n v="54906.559999999998"/>
  </r>
  <r>
    <x v="483"/>
    <x v="0"/>
    <n v="49159.01"/>
  </r>
  <r>
    <x v="484"/>
    <x v="0"/>
    <n v="47972.88"/>
  </r>
  <r>
    <x v="485"/>
    <x v="0"/>
    <n v="50413.2"/>
  </r>
  <r>
    <x v="486"/>
    <x v="0"/>
    <n v="53021.82"/>
  </r>
  <r>
    <x v="487"/>
    <x v="0"/>
    <n v="48026.39"/>
  </r>
  <r>
    <x v="488"/>
    <x v="0"/>
    <n v="47721.2"/>
  </r>
  <r>
    <x v="489"/>
    <x v="0"/>
    <n v="65231.29"/>
  </r>
  <r>
    <x v="490"/>
    <x v="0"/>
    <n v="47810.58"/>
  </r>
  <r>
    <x v="491"/>
    <x v="0"/>
    <n v="57903.28"/>
  </r>
  <r>
    <x v="492"/>
    <x v="0"/>
    <n v="53584.88"/>
  </r>
  <r>
    <x v="493"/>
    <x v="0"/>
    <n v="55189.75"/>
  </r>
  <r>
    <x v="494"/>
    <x v="0"/>
    <n v="51260.93"/>
  </r>
  <r>
    <x v="495"/>
    <x v="0"/>
    <n v="55647.35"/>
  </r>
  <r>
    <x v="496"/>
    <x v="0"/>
    <n v="61204.94"/>
  </r>
  <r>
    <x v="497"/>
    <x v="0"/>
    <n v="58151.34"/>
  </r>
  <r>
    <x v="498"/>
    <x v="0"/>
    <n v="56951.86"/>
  </r>
  <r>
    <x v="499"/>
    <x v="0"/>
    <n v="48726.8"/>
  </r>
  <r>
    <x v="500"/>
    <x v="0"/>
    <n v="54884.160000000003"/>
  </r>
  <r>
    <x v="501"/>
    <x v="0"/>
    <n v="58491.93"/>
  </r>
  <r>
    <x v="502"/>
    <x v="0"/>
    <n v="53223.69"/>
  </r>
  <r>
    <x v="503"/>
    <x v="0"/>
    <n v="50388.05"/>
  </r>
  <r>
    <x v="504"/>
    <x v="0"/>
    <n v="57474.33"/>
  </r>
  <r>
    <x v="505"/>
    <x v="0"/>
    <n v="56682.34"/>
  </r>
  <r>
    <x v="506"/>
    <x v="0"/>
    <n v="55607.82"/>
  </r>
  <r>
    <x v="507"/>
    <x v="0"/>
    <n v="52509.23"/>
  </r>
  <r>
    <x v="508"/>
    <x v="0"/>
    <n v="58592.11"/>
  </r>
  <r>
    <x v="509"/>
    <x v="0"/>
    <n v="49441.73"/>
  </r>
  <r>
    <x v="510"/>
    <x v="0"/>
    <n v="55442.3"/>
  </r>
  <r>
    <x v="511"/>
    <x v="0"/>
    <n v="51200.59"/>
  </r>
  <r>
    <x v="512"/>
    <x v="0"/>
    <n v="49062.33"/>
  </r>
  <r>
    <x v="513"/>
    <x v="0"/>
    <n v="47902.080000000002"/>
  </r>
  <r>
    <x v="514"/>
    <x v="0"/>
    <n v="48009.01"/>
  </r>
  <r>
    <x v="515"/>
    <x v="0"/>
    <n v="64150.82"/>
  </r>
  <r>
    <x v="516"/>
    <x v="0"/>
    <n v="70212.899999999994"/>
  </r>
  <r>
    <x v="517"/>
    <x v="0"/>
    <n v="52418.99"/>
  </r>
  <r>
    <x v="518"/>
    <x v="0"/>
    <n v="50691.76"/>
  </r>
  <r>
    <x v="519"/>
    <x v="0"/>
    <n v="47491.02"/>
  </r>
  <r>
    <x v="520"/>
    <x v="0"/>
    <n v="63144.01"/>
  </r>
  <r>
    <x v="521"/>
    <x v="0"/>
    <n v="63398.98"/>
  </r>
  <r>
    <x v="522"/>
    <x v="0"/>
    <n v="57402.96"/>
  </r>
  <r>
    <x v="523"/>
    <x v="0"/>
    <n v="51555.75"/>
  </r>
  <r>
    <x v="524"/>
    <x v="0"/>
    <n v="58452.97"/>
  </r>
  <r>
    <x v="525"/>
    <x v="0"/>
    <n v="48253.31"/>
  </r>
  <r>
    <x v="526"/>
    <x v="0"/>
    <n v="47660.17"/>
  </r>
  <r>
    <x v="527"/>
    <x v="0"/>
    <n v="47432.79"/>
  </r>
  <r>
    <x v="528"/>
    <x v="0"/>
    <n v="52644.68"/>
  </r>
  <r>
    <x v="529"/>
    <x v="0"/>
    <n v="57240.65"/>
  </r>
  <r>
    <x v="530"/>
    <x v="0"/>
    <n v="49200.52"/>
  </r>
  <r>
    <x v="531"/>
    <x v="0"/>
    <n v="52459.06"/>
  </r>
  <r>
    <x v="532"/>
    <x v="0"/>
    <n v="54668.84"/>
  </r>
  <r>
    <x v="533"/>
    <x v="0"/>
    <n v="50117.05"/>
  </r>
  <r>
    <x v="534"/>
    <x v="0"/>
    <n v="49762.43"/>
  </r>
  <r>
    <x v="535"/>
    <x v="0"/>
    <n v="48416.87"/>
  </r>
  <r>
    <x v="536"/>
    <x v="0"/>
    <n v="50914.53"/>
  </r>
  <r>
    <x v="537"/>
    <x v="0"/>
    <n v="52382.239999999998"/>
  </r>
  <r>
    <x v="538"/>
    <x v="0"/>
    <n v="51047"/>
  </r>
  <r>
    <x v="539"/>
    <x v="0"/>
    <n v="53336.13"/>
  </r>
  <r>
    <x v="540"/>
    <x v="0"/>
    <n v="49534.59"/>
  </r>
  <r>
    <x v="541"/>
    <x v="0"/>
    <n v="48642.62"/>
  </r>
  <r>
    <x v="542"/>
    <x v="0"/>
    <n v="53287.22"/>
  </r>
  <r>
    <x v="543"/>
    <x v="0"/>
    <n v="54033.82"/>
  </r>
  <r>
    <x v="544"/>
    <x v="0"/>
    <n v="55789.73"/>
  </r>
  <r>
    <x v="545"/>
    <x v="0"/>
    <n v="64704.94"/>
  </r>
  <r>
    <x v="546"/>
    <x v="0"/>
    <n v="49693.62"/>
  </r>
  <r>
    <x v="547"/>
    <x v="0"/>
    <n v="48719.66"/>
  </r>
  <r>
    <x v="548"/>
    <x v="0"/>
    <n v="65974.78"/>
  </r>
  <r>
    <x v="549"/>
    <x v="0"/>
    <n v="47907.78"/>
  </r>
  <r>
    <x v="550"/>
    <x v="0"/>
    <n v="61971.71"/>
  </r>
  <r>
    <x v="551"/>
    <x v="0"/>
    <n v="57668.24"/>
  </r>
  <r>
    <x v="552"/>
    <x v="0"/>
    <n v="49431.96"/>
  </r>
  <r>
    <x v="553"/>
    <x v="0"/>
    <n v="55894.2"/>
  </r>
  <r>
    <x v="554"/>
    <x v="0"/>
    <n v="52450"/>
  </r>
  <r>
    <x v="555"/>
    <x v="0"/>
    <n v="65004.02"/>
  </r>
  <r>
    <x v="556"/>
    <x v="0"/>
    <n v="62880.15"/>
  </r>
  <r>
    <x v="557"/>
    <x v="0"/>
    <n v="51033.9"/>
  </r>
  <r>
    <x v="558"/>
    <x v="0"/>
    <n v="50025.66"/>
  </r>
  <r>
    <x v="559"/>
    <x v="0"/>
    <n v="55390.97"/>
  </r>
  <r>
    <x v="560"/>
    <x v="0"/>
    <n v="51645.57"/>
  </r>
  <r>
    <x v="561"/>
    <x v="0"/>
    <n v="60370.67"/>
  </r>
  <r>
    <x v="562"/>
    <x v="0"/>
    <n v="53582.01"/>
  </r>
  <r>
    <x v="563"/>
    <x v="0"/>
    <n v="50774.2"/>
  </r>
  <r>
    <x v="564"/>
    <x v="0"/>
    <n v="54846.43"/>
  </r>
  <r>
    <x v="565"/>
    <x v="0"/>
    <n v="49266.79"/>
  </r>
  <r>
    <x v="566"/>
    <x v="0"/>
    <n v="53035.44"/>
  </r>
  <r>
    <x v="567"/>
    <x v="0"/>
    <n v="56639.33"/>
  </r>
  <r>
    <x v="568"/>
    <x v="0"/>
    <n v="55611.91"/>
  </r>
  <r>
    <x v="569"/>
    <x v="0"/>
    <n v="63663.22"/>
  </r>
  <r>
    <x v="570"/>
    <x v="0"/>
    <n v="49340.54"/>
  </r>
  <r>
    <x v="571"/>
    <x v="0"/>
    <n v="50411.34"/>
  </r>
  <r>
    <x v="572"/>
    <x v="0"/>
    <n v="48757.17"/>
  </r>
  <r>
    <x v="573"/>
    <x v="0"/>
    <n v="48796.78"/>
  </r>
  <r>
    <x v="574"/>
    <x v="0"/>
    <n v="55087.34"/>
  </r>
  <r>
    <x v="575"/>
    <x v="0"/>
    <n v="54511.49"/>
  </r>
  <r>
    <x v="576"/>
    <x v="0"/>
    <n v="48904.71"/>
  </r>
  <r>
    <x v="577"/>
    <x v="0"/>
    <n v="50558.25"/>
  </r>
  <r>
    <x v="578"/>
    <x v="0"/>
    <n v="48487.07"/>
  </r>
  <r>
    <x v="579"/>
    <x v="0"/>
    <n v="55880.28"/>
  </r>
  <r>
    <x v="580"/>
    <x v="0"/>
    <n v="49026.03"/>
  </r>
  <r>
    <x v="581"/>
    <x v="0"/>
    <n v="67010.080000000002"/>
  </r>
  <r>
    <x v="582"/>
    <x v="0"/>
    <n v="71428.75"/>
  </r>
  <r>
    <x v="583"/>
    <x v="0"/>
    <n v="49666.94"/>
  </r>
  <r>
    <x v="584"/>
    <x v="0"/>
    <n v="55386.59"/>
  </r>
  <r>
    <x v="585"/>
    <x v="0"/>
    <n v="68501.86"/>
  </r>
  <r>
    <x v="586"/>
    <x v="0"/>
    <n v="49572.26"/>
  </r>
  <r>
    <x v="587"/>
    <x v="0"/>
    <n v="47319.07"/>
  </r>
  <r>
    <x v="588"/>
    <x v="0"/>
    <n v="55055.6"/>
  </r>
  <r>
    <x v="589"/>
    <x v="0"/>
    <n v="55837.59"/>
  </r>
  <r>
    <x v="590"/>
    <x v="0"/>
    <n v="47688.31"/>
  </r>
  <r>
    <x v="591"/>
    <x v="0"/>
    <n v="54483.360000000001"/>
  </r>
  <r>
    <x v="592"/>
    <x v="0"/>
    <n v="47894.49"/>
  </r>
  <r>
    <x v="593"/>
    <x v="0"/>
    <n v="54464.19"/>
  </r>
  <r>
    <x v="594"/>
    <x v="0"/>
    <n v="50024.29"/>
  </r>
  <r>
    <x v="595"/>
    <x v="0"/>
    <n v="55347.26"/>
  </r>
  <r>
    <x v="596"/>
    <x v="0"/>
    <n v="50298.46"/>
  </r>
  <r>
    <x v="597"/>
    <x v="0"/>
    <n v="54816.18"/>
  </r>
  <r>
    <x v="598"/>
    <x v="0"/>
    <n v="50728.160000000003"/>
  </r>
  <r>
    <x v="599"/>
    <x v="0"/>
    <n v="75231.7"/>
  </r>
  <r>
    <x v="600"/>
    <x v="0"/>
    <n v="62237.35"/>
  </r>
  <r>
    <x v="601"/>
    <x v="0"/>
    <n v="58402.5"/>
  </r>
  <r>
    <x v="602"/>
    <x v="0"/>
    <n v="54545.82"/>
  </r>
  <r>
    <x v="603"/>
    <x v="0"/>
    <n v="48028.639999999999"/>
  </r>
  <r>
    <x v="604"/>
    <x v="0"/>
    <n v="52201.39"/>
  </r>
  <r>
    <x v="605"/>
    <x v="0"/>
    <n v="70119.210000000006"/>
  </r>
  <r>
    <x v="606"/>
    <x v="0"/>
    <n v="68831.44"/>
  </r>
  <r>
    <x v="607"/>
    <x v="0"/>
    <n v="54261.98"/>
  </r>
  <r>
    <x v="608"/>
    <x v="0"/>
    <n v="49893.919999999998"/>
  </r>
  <r>
    <x v="609"/>
    <x v="0"/>
    <n v="51597.49"/>
  </r>
  <r>
    <x v="610"/>
    <x v="0"/>
    <n v="48260.3"/>
  </r>
  <r>
    <x v="611"/>
    <x v="0"/>
    <n v="47842.8"/>
  </r>
  <r>
    <x v="612"/>
    <x v="0"/>
    <n v="56436.37"/>
  </r>
  <r>
    <x v="613"/>
    <x v="0"/>
    <n v="54588.4"/>
  </r>
  <r>
    <x v="614"/>
    <x v="0"/>
    <n v="60172.77"/>
  </r>
  <r>
    <x v="615"/>
    <x v="0"/>
    <n v="60179.19"/>
  </r>
  <r>
    <x v="616"/>
    <x v="0"/>
    <n v="65229.97"/>
  </r>
  <r>
    <x v="617"/>
    <x v="0"/>
    <n v="60849.52"/>
  </r>
  <r>
    <x v="618"/>
    <x v="0"/>
    <n v="51438.57"/>
  </r>
  <r>
    <x v="619"/>
    <x v="0"/>
    <n v="48131.05"/>
  </r>
  <r>
    <x v="620"/>
    <x v="0"/>
    <n v="48502.74"/>
  </r>
  <r>
    <x v="621"/>
    <x v="0"/>
    <n v="47715.19"/>
  </r>
  <r>
    <x v="622"/>
    <x v="0"/>
    <n v="49101.64"/>
  </r>
  <r>
    <x v="623"/>
    <x v="0"/>
    <n v="53971.99"/>
  </r>
  <r>
    <x v="624"/>
    <x v="0"/>
    <n v="55829.120000000003"/>
  </r>
  <r>
    <x v="625"/>
    <x v="0"/>
    <n v="52089.02"/>
  </r>
  <r>
    <x v="626"/>
    <x v="0"/>
    <n v="47499.94"/>
  </r>
  <r>
    <x v="627"/>
    <x v="0"/>
    <n v="60999.89"/>
  </r>
  <r>
    <x v="628"/>
    <x v="0"/>
    <n v="61453.38"/>
  </r>
  <r>
    <x v="629"/>
    <x v="0"/>
    <n v="49915.37"/>
  </r>
  <r>
    <x v="630"/>
    <x v="0"/>
    <n v="52395.11"/>
  </r>
  <r>
    <x v="631"/>
    <x v="0"/>
    <n v="54204.69"/>
  </r>
  <r>
    <x v="632"/>
    <x v="0"/>
    <n v="57320.19"/>
  </r>
  <r>
    <x v="633"/>
    <x v="0"/>
    <n v="71580.429999999993"/>
  </r>
  <r>
    <x v="634"/>
    <x v="0"/>
    <n v="66528.41"/>
  </r>
  <r>
    <x v="635"/>
    <x v="0"/>
    <n v="51144.36"/>
  </r>
  <r>
    <x v="636"/>
    <x v="0"/>
    <n v="51829.87"/>
  </r>
  <r>
    <x v="637"/>
    <x v="0"/>
    <n v="61047.51"/>
  </r>
  <r>
    <x v="638"/>
    <x v="0"/>
    <n v="52594.49"/>
  </r>
  <r>
    <x v="639"/>
    <x v="0"/>
    <n v="63028.74"/>
  </r>
  <r>
    <x v="640"/>
    <x v="0"/>
    <n v="48580.29"/>
  </r>
  <r>
    <x v="641"/>
    <x v="0"/>
    <n v="52063.61"/>
  </r>
  <r>
    <x v="642"/>
    <x v="0"/>
    <n v="53337.26"/>
  </r>
  <r>
    <x v="643"/>
    <x v="0"/>
    <n v="51925.56"/>
  </r>
  <r>
    <x v="644"/>
    <x v="0"/>
    <n v="66438.179999999993"/>
  </r>
  <r>
    <x v="645"/>
    <x v="0"/>
    <n v="49451.98"/>
  </r>
  <r>
    <x v="646"/>
    <x v="0"/>
    <n v="51636.55"/>
  </r>
  <r>
    <x v="647"/>
    <x v="0"/>
    <n v="60562.97"/>
  </r>
  <r>
    <x v="648"/>
    <x v="0"/>
    <n v="48745.03"/>
  </r>
  <r>
    <x v="649"/>
    <x v="0"/>
    <n v="75695.34"/>
  </r>
  <r>
    <x v="650"/>
    <x v="0"/>
    <n v="49216.78"/>
  </r>
  <r>
    <x v="651"/>
    <x v="0"/>
    <n v="53825.599999999999"/>
  </r>
  <r>
    <x v="652"/>
    <x v="0"/>
    <n v="50670.44"/>
  </r>
  <r>
    <x v="653"/>
    <x v="0"/>
    <n v="52983.7"/>
  </r>
  <r>
    <x v="654"/>
    <x v="0"/>
    <n v="49022.66"/>
  </r>
  <r>
    <x v="655"/>
    <x v="0"/>
    <n v="58700.61"/>
  </r>
  <r>
    <x v="656"/>
    <x v="0"/>
    <n v="73090.740000000005"/>
  </r>
  <r>
    <x v="657"/>
    <x v="0"/>
    <n v="47381.11"/>
  </r>
  <r>
    <x v="658"/>
    <x v="0"/>
    <n v="50676.71"/>
  </r>
  <r>
    <x v="659"/>
    <x v="0"/>
    <n v="47330.35"/>
  </r>
  <r>
    <x v="660"/>
    <x v="0"/>
    <n v="51806.080000000002"/>
  </r>
  <r>
    <x v="661"/>
    <x v="0"/>
    <n v="53598.81"/>
  </r>
  <r>
    <x v="662"/>
    <x v="0"/>
    <n v="47956.74"/>
  </r>
  <r>
    <x v="663"/>
    <x v="0"/>
    <n v="62703.86"/>
  </r>
  <r>
    <x v="664"/>
    <x v="0"/>
    <n v="50738.1"/>
  </r>
  <r>
    <x v="665"/>
    <x v="0"/>
    <n v="55142.94"/>
  </r>
  <r>
    <x v="666"/>
    <x v="0"/>
    <n v="72221.25"/>
  </r>
  <r>
    <x v="667"/>
    <x v="0"/>
    <n v="55347.98"/>
  </r>
  <r>
    <x v="668"/>
    <x v="0"/>
    <n v="49783.85"/>
  </r>
  <r>
    <x v="669"/>
    <x v="0"/>
    <n v="65152.75"/>
  </r>
  <r>
    <x v="670"/>
    <x v="0"/>
    <n v="56702.63"/>
  </r>
  <r>
    <x v="671"/>
    <x v="0"/>
    <n v="64602.09"/>
  </r>
  <r>
    <x v="672"/>
    <x v="0"/>
    <n v="51288.77"/>
  </r>
  <r>
    <x v="673"/>
    <x v="0"/>
    <n v="54293.77"/>
  </r>
  <r>
    <x v="674"/>
    <x v="0"/>
    <n v="56707.34"/>
  </r>
  <r>
    <x v="675"/>
    <x v="0"/>
    <n v="51048.55"/>
  </r>
  <r>
    <x v="676"/>
    <x v="0"/>
    <n v="47344.01"/>
  </r>
  <r>
    <x v="677"/>
    <x v="0"/>
    <n v="48539.1"/>
  </r>
  <r>
    <x v="678"/>
    <x v="0"/>
    <n v="50167.65"/>
  </r>
  <r>
    <x v="679"/>
    <x v="0"/>
    <n v="67617.210000000006"/>
  </r>
  <r>
    <x v="680"/>
    <x v="0"/>
    <n v="53166.559999999998"/>
  </r>
  <r>
    <x v="681"/>
    <x v="0"/>
    <n v="58946.09"/>
  </r>
  <r>
    <x v="682"/>
    <x v="0"/>
    <n v="54814.29"/>
  </r>
  <r>
    <x v="683"/>
    <x v="0"/>
    <n v="51740.44"/>
  </r>
  <r>
    <x v="684"/>
    <x v="0"/>
    <n v="50023.75"/>
  </r>
  <r>
    <x v="685"/>
    <x v="0"/>
    <n v="51000.31"/>
  </r>
  <r>
    <x v="686"/>
    <x v="0"/>
    <n v="51056.66"/>
  </r>
  <r>
    <x v="687"/>
    <x v="0"/>
    <n v="53726.58"/>
  </r>
  <r>
    <x v="688"/>
    <x v="0"/>
    <n v="48796.639999999999"/>
  </r>
  <r>
    <x v="689"/>
    <x v="0"/>
    <n v="56702.34"/>
  </r>
  <r>
    <x v="690"/>
    <x v="0"/>
    <n v="50952.26"/>
  </r>
  <r>
    <x v="691"/>
    <x v="0"/>
    <n v="63823.66"/>
  </r>
  <r>
    <x v="692"/>
    <x v="0"/>
    <n v="47824.98"/>
  </r>
  <r>
    <x v="693"/>
    <x v="0"/>
    <n v="50312.21"/>
  </r>
  <r>
    <x v="694"/>
    <x v="0"/>
    <n v="69708.38"/>
  </r>
  <r>
    <x v="695"/>
    <x v="0"/>
    <n v="48634.19"/>
  </r>
  <r>
    <x v="696"/>
    <x v="0"/>
    <n v="53296.03"/>
  </r>
  <r>
    <x v="697"/>
    <x v="0"/>
    <n v="63825.07"/>
  </r>
  <r>
    <x v="698"/>
    <x v="0"/>
    <n v="50985.91"/>
  </r>
  <r>
    <x v="699"/>
    <x v="0"/>
    <n v="49062.14"/>
  </r>
  <r>
    <x v="700"/>
    <x v="0"/>
    <n v="70090.600000000006"/>
  </r>
  <r>
    <x v="701"/>
    <x v="0"/>
    <n v="60876.47"/>
  </r>
  <r>
    <x v="702"/>
    <x v="0"/>
    <n v="49507.16"/>
  </r>
  <r>
    <x v="703"/>
    <x v="0"/>
    <n v="53421.49"/>
  </r>
  <r>
    <x v="704"/>
    <x v="0"/>
    <n v="64799.99"/>
  </r>
  <r>
    <x v="705"/>
    <x v="0"/>
    <n v="48761.71"/>
  </r>
  <r>
    <x v="706"/>
    <x v="0"/>
    <n v="58471.92"/>
  </r>
  <r>
    <x v="707"/>
    <x v="0"/>
    <n v="56908.36"/>
  </r>
  <r>
    <x v="708"/>
    <x v="0"/>
    <n v="53652.89"/>
  </r>
  <r>
    <x v="709"/>
    <x v="0"/>
    <n v="49829.11"/>
  </r>
  <r>
    <x v="710"/>
    <x v="0"/>
    <n v="55236.02"/>
  </r>
  <r>
    <x v="711"/>
    <x v="0"/>
    <n v="51157.71"/>
  </r>
  <r>
    <x v="712"/>
    <x v="0"/>
    <n v="49881.26"/>
  </r>
  <r>
    <x v="713"/>
    <x v="0"/>
    <n v="50071.64"/>
  </r>
  <r>
    <x v="714"/>
    <x v="0"/>
    <n v="56227.5"/>
  </r>
  <r>
    <x v="715"/>
    <x v="0"/>
    <n v="75344.97"/>
  </r>
  <r>
    <x v="716"/>
    <x v="0"/>
    <n v="56245.599999999999"/>
  </r>
  <r>
    <x v="717"/>
    <x v="0"/>
    <n v="59520.21"/>
  </r>
  <r>
    <x v="718"/>
    <x v="0"/>
    <n v="47404.4"/>
  </r>
  <r>
    <x v="719"/>
    <x v="0"/>
    <n v="54906.76"/>
  </r>
  <r>
    <x v="720"/>
    <x v="0"/>
    <n v="57741.04"/>
  </r>
  <r>
    <x v="721"/>
    <x v="0"/>
    <n v="58803.24"/>
  </r>
  <r>
    <x v="722"/>
    <x v="0"/>
    <n v="76780.160000000003"/>
  </r>
  <r>
    <x v="723"/>
    <x v="0"/>
    <n v="59148.160000000003"/>
  </r>
  <r>
    <x v="724"/>
    <x v="0"/>
    <n v="62600.17"/>
  </r>
  <r>
    <x v="725"/>
    <x v="0"/>
    <n v="75955.149999999994"/>
  </r>
  <r>
    <x v="726"/>
    <x v="0"/>
    <n v="52228.52"/>
  </r>
  <r>
    <x v="727"/>
    <x v="0"/>
    <n v="48049.09"/>
  </r>
  <r>
    <x v="728"/>
    <x v="0"/>
    <n v="50956.34"/>
  </r>
  <r>
    <x v="729"/>
    <x v="0"/>
    <n v="57125.15"/>
  </r>
  <r>
    <x v="730"/>
    <x v="0"/>
    <n v="62466.080000000002"/>
  </r>
  <r>
    <x v="731"/>
    <x v="0"/>
    <n v="55592.12"/>
  </r>
  <r>
    <x v="732"/>
    <x v="0"/>
    <n v="54163.03"/>
  </r>
  <r>
    <x v="733"/>
    <x v="0"/>
    <n v="48483.91"/>
  </r>
  <r>
    <x v="734"/>
    <x v="0"/>
    <n v="58832.63"/>
  </r>
  <r>
    <x v="735"/>
    <x v="0"/>
    <n v="68378"/>
  </r>
  <r>
    <x v="736"/>
    <x v="0"/>
    <n v="63395.54"/>
  </r>
  <r>
    <x v="737"/>
    <x v="0"/>
    <n v="64081.2"/>
  </r>
  <r>
    <x v="738"/>
    <x v="0"/>
    <n v="50906.53"/>
  </r>
  <r>
    <x v="739"/>
    <x v="0"/>
    <n v="57102.38"/>
  </r>
  <r>
    <x v="740"/>
    <x v="0"/>
    <n v="47845.62"/>
  </r>
  <r>
    <x v="741"/>
    <x v="0"/>
    <n v="48535.81"/>
  </r>
  <r>
    <x v="742"/>
    <x v="0"/>
    <n v="76817.509999999995"/>
  </r>
  <r>
    <x v="743"/>
    <x v="0"/>
    <n v="50433.86"/>
  </r>
  <r>
    <x v="744"/>
    <x v="0"/>
    <n v="53773.48"/>
  </r>
  <r>
    <x v="745"/>
    <x v="0"/>
    <n v="57340.21"/>
  </r>
  <r>
    <x v="746"/>
    <x v="0"/>
    <n v="52701.11"/>
  </r>
  <r>
    <x v="747"/>
    <x v="0"/>
    <n v="48908.99"/>
  </r>
  <r>
    <x v="748"/>
    <x v="0"/>
    <n v="48616.19"/>
  </r>
  <r>
    <x v="749"/>
    <x v="0"/>
    <n v="56131.54"/>
  </r>
  <r>
    <x v="750"/>
    <x v="0"/>
    <n v="50721.24"/>
  </r>
  <r>
    <x v="751"/>
    <x v="0"/>
    <n v="53667.34"/>
  </r>
  <r>
    <x v="752"/>
    <x v="0"/>
    <n v="64236.99"/>
  </r>
  <r>
    <x v="753"/>
    <x v="0"/>
    <n v="48609.120000000003"/>
  </r>
  <r>
    <x v="754"/>
    <x v="0"/>
    <n v="55109.71"/>
  </r>
  <r>
    <x v="755"/>
    <x v="0"/>
    <n v="60616.92"/>
  </r>
  <r>
    <x v="756"/>
    <x v="0"/>
    <n v="56750.5"/>
  </r>
  <r>
    <x v="757"/>
    <x v="0"/>
    <n v="47373.75"/>
  </r>
  <r>
    <x v="758"/>
    <x v="0"/>
    <n v="49670.33"/>
  </r>
  <r>
    <x v="759"/>
    <x v="0"/>
    <n v="51386.64"/>
  </r>
  <r>
    <x v="760"/>
    <x v="0"/>
    <n v="50975.74"/>
  </r>
  <r>
    <x v="761"/>
    <x v="0"/>
    <n v="60252.35"/>
  </r>
  <r>
    <x v="762"/>
    <x v="0"/>
    <n v="49838.8"/>
  </r>
  <r>
    <x v="763"/>
    <x v="0"/>
    <n v="63704.28"/>
  </r>
  <r>
    <x v="764"/>
    <x v="0"/>
    <n v="47625.51"/>
  </r>
  <r>
    <x v="765"/>
    <x v="0"/>
    <n v="52277.93"/>
  </r>
  <r>
    <x v="766"/>
    <x v="0"/>
    <n v="56102.26"/>
  </r>
  <r>
    <x v="767"/>
    <x v="0"/>
    <n v="48071.79"/>
  </r>
  <r>
    <x v="768"/>
    <x v="0"/>
    <n v="63026.3"/>
  </r>
  <r>
    <x v="769"/>
    <x v="0"/>
    <n v="60925.2"/>
  </r>
  <r>
    <x v="770"/>
    <x v="0"/>
    <n v="66343.11"/>
  </r>
  <r>
    <x v="771"/>
    <x v="0"/>
    <n v="55741.93"/>
  </r>
  <r>
    <x v="772"/>
    <x v="0"/>
    <n v="53796.71"/>
  </r>
  <r>
    <x v="773"/>
    <x v="0"/>
    <n v="50020.71"/>
  </r>
  <r>
    <x v="774"/>
    <x v="0"/>
    <n v="75073.33"/>
  </r>
  <r>
    <x v="775"/>
    <x v="0"/>
    <n v="56727.33"/>
  </r>
  <r>
    <x v="776"/>
    <x v="0"/>
    <n v="63446.7"/>
  </r>
  <r>
    <x v="777"/>
    <x v="0"/>
    <n v="48504.06"/>
  </r>
  <r>
    <x v="778"/>
    <x v="0"/>
    <n v="63183.42"/>
  </r>
  <r>
    <x v="779"/>
    <x v="0"/>
    <n v="51995.55"/>
  </r>
  <r>
    <x v="780"/>
    <x v="0"/>
    <n v="55177.56"/>
  </r>
  <r>
    <x v="781"/>
    <x v="0"/>
    <n v="60826.95"/>
  </r>
  <r>
    <x v="782"/>
    <x v="0"/>
    <n v="51713.82"/>
  </r>
  <r>
    <x v="783"/>
    <x v="0"/>
    <n v="48276.92"/>
  </r>
  <r>
    <x v="784"/>
    <x v="0"/>
    <n v="58071.19"/>
  </r>
  <r>
    <x v="785"/>
    <x v="0"/>
    <n v="51944.51"/>
  </r>
  <r>
    <x v="786"/>
    <x v="0"/>
    <n v="48637.56"/>
  </r>
  <r>
    <x v="787"/>
    <x v="0"/>
    <n v="58713.11"/>
  </r>
  <r>
    <x v="788"/>
    <x v="0"/>
    <n v="51494.47"/>
  </r>
  <r>
    <x v="789"/>
    <x v="0"/>
    <n v="53271.76"/>
  </r>
  <r>
    <x v="790"/>
    <x v="0"/>
    <n v="49832.29"/>
  </r>
  <r>
    <x v="791"/>
    <x v="0"/>
    <n v="48516.86"/>
  </r>
  <r>
    <x v="792"/>
    <x v="0"/>
    <n v="58810.81"/>
  </r>
  <r>
    <x v="793"/>
    <x v="0"/>
    <n v="50083.16"/>
  </r>
  <r>
    <x v="794"/>
    <x v="0"/>
    <n v="51682.73"/>
  </r>
  <r>
    <x v="795"/>
    <x v="0"/>
    <n v="58131.73"/>
  </r>
  <r>
    <x v="796"/>
    <x v="0"/>
    <n v="47338.93"/>
  </r>
  <r>
    <x v="797"/>
    <x v="0"/>
    <n v="52847.05"/>
  </r>
  <r>
    <x v="798"/>
    <x v="0"/>
    <n v="52350.400000000001"/>
  </r>
  <r>
    <x v="799"/>
    <x v="0"/>
    <n v="70354.02"/>
  </r>
  <r>
    <x v="800"/>
    <x v="0"/>
    <n v="49094.71"/>
  </r>
  <r>
    <x v="801"/>
    <x v="0"/>
    <n v="59500.56"/>
  </r>
  <r>
    <x v="802"/>
    <x v="0"/>
    <n v="49470.69"/>
  </r>
  <r>
    <x v="803"/>
    <x v="0"/>
    <n v="69097.429999999993"/>
  </r>
  <r>
    <x v="804"/>
    <x v="0"/>
    <n v="54143.29"/>
  </r>
  <r>
    <x v="805"/>
    <x v="0"/>
    <n v="48831.6"/>
  </r>
  <r>
    <x v="806"/>
    <x v="0"/>
    <n v="57815.39"/>
  </r>
  <r>
    <x v="807"/>
    <x v="0"/>
    <n v="62726.17"/>
  </r>
  <r>
    <x v="808"/>
    <x v="0"/>
    <n v="57085.09"/>
  </r>
  <r>
    <x v="809"/>
    <x v="0"/>
    <n v="64031.83"/>
  </r>
  <r>
    <x v="810"/>
    <x v="0"/>
    <n v="47852.09"/>
  </r>
  <r>
    <x v="811"/>
    <x v="0"/>
    <n v="51342.080000000002"/>
  </r>
  <r>
    <x v="812"/>
    <x v="0"/>
    <n v="52379.9"/>
  </r>
  <r>
    <x v="813"/>
    <x v="0"/>
    <n v="58648.66"/>
  </r>
  <r>
    <x v="814"/>
    <x v="0"/>
    <n v="50514.2"/>
  </r>
  <r>
    <x v="815"/>
    <x v="0"/>
    <n v="67541.98"/>
  </r>
  <r>
    <x v="816"/>
    <x v="0"/>
    <n v="50967.93"/>
  </r>
  <r>
    <x v="817"/>
    <x v="0"/>
    <n v="54177.5"/>
  </r>
  <r>
    <x v="818"/>
    <x v="0"/>
    <n v="53493"/>
  </r>
  <r>
    <x v="819"/>
    <x v="0"/>
    <n v="50481.24"/>
  </r>
  <r>
    <x v="820"/>
    <x v="0"/>
    <n v="55333.35"/>
  </r>
  <r>
    <x v="821"/>
    <x v="0"/>
    <n v="55311.76"/>
  </r>
  <r>
    <x v="822"/>
    <x v="0"/>
    <n v="56449.09"/>
  </r>
  <r>
    <x v="823"/>
    <x v="0"/>
    <n v="60506.53"/>
  </r>
  <r>
    <x v="824"/>
    <x v="0"/>
    <n v="51029.13"/>
  </r>
  <r>
    <x v="825"/>
    <x v="0"/>
    <n v="55962.85"/>
  </r>
  <r>
    <x v="826"/>
    <x v="0"/>
    <n v="55485.18"/>
  </r>
  <r>
    <x v="827"/>
    <x v="0"/>
    <n v="51136.78"/>
  </r>
  <r>
    <x v="828"/>
    <x v="0"/>
    <n v="48659.02"/>
  </r>
  <r>
    <x v="829"/>
    <x v="0"/>
    <n v="69769.25"/>
  </r>
  <r>
    <x v="830"/>
    <x v="0"/>
    <n v="51344.38"/>
  </r>
  <r>
    <x v="831"/>
    <x v="0"/>
    <n v="48472.08"/>
  </r>
  <r>
    <x v="832"/>
    <x v="0"/>
    <n v="60596.11"/>
  </r>
  <r>
    <x v="833"/>
    <x v="0"/>
    <n v="64307.49"/>
  </r>
  <r>
    <x v="834"/>
    <x v="0"/>
    <n v="51887.839999999997"/>
  </r>
  <r>
    <x v="835"/>
    <x v="0"/>
    <n v="50160.82"/>
  </r>
  <r>
    <x v="836"/>
    <x v="0"/>
    <n v="54138.19"/>
  </r>
  <r>
    <x v="837"/>
    <x v="0"/>
    <n v="53685.83"/>
  </r>
  <r>
    <x v="838"/>
    <x v="0"/>
    <n v="52751.97"/>
  </r>
  <r>
    <x v="839"/>
    <x v="0"/>
    <n v="59231.17"/>
  </r>
  <r>
    <x v="840"/>
    <x v="0"/>
    <n v="53948.46"/>
  </r>
  <r>
    <x v="841"/>
    <x v="0"/>
    <n v="54223.39"/>
  </r>
  <r>
    <x v="842"/>
    <x v="0"/>
    <n v="49980.61"/>
  </r>
  <r>
    <x v="843"/>
    <x v="0"/>
    <n v="67314.48"/>
  </r>
  <r>
    <x v="844"/>
    <x v="0"/>
    <n v="51573.599999999999"/>
  </r>
  <r>
    <x v="845"/>
    <x v="0"/>
    <n v="51657.75"/>
  </r>
  <r>
    <x v="846"/>
    <x v="0"/>
    <n v="51912.11"/>
  </r>
  <r>
    <x v="847"/>
    <x v="0"/>
    <n v="67079.33"/>
  </r>
  <r>
    <x v="848"/>
    <x v="0"/>
    <n v="60441.73"/>
  </r>
  <r>
    <x v="849"/>
    <x v="0"/>
    <n v="49400.52"/>
  </r>
  <r>
    <x v="850"/>
    <x v="0"/>
    <n v="67258.460000000006"/>
  </r>
  <r>
    <x v="851"/>
    <x v="0"/>
    <n v="49615.58"/>
  </r>
  <r>
    <x v="852"/>
    <x v="0"/>
    <n v="49885.67"/>
  </r>
  <r>
    <x v="853"/>
    <x v="0"/>
    <n v="50520.42"/>
  </r>
  <r>
    <x v="854"/>
    <x v="0"/>
    <n v="74517.86"/>
  </r>
  <r>
    <x v="855"/>
    <x v="0"/>
    <n v="57168.86"/>
  </r>
  <r>
    <x v="856"/>
    <x v="0"/>
    <n v="47930.1"/>
  </r>
  <r>
    <x v="857"/>
    <x v="0"/>
    <n v="54574.720000000001"/>
  </r>
  <r>
    <x v="858"/>
    <x v="0"/>
    <n v="53509.36"/>
  </r>
  <r>
    <x v="859"/>
    <x v="0"/>
    <n v="54764.57"/>
  </r>
  <r>
    <x v="860"/>
    <x v="0"/>
    <n v="63265.32"/>
  </r>
  <r>
    <x v="861"/>
    <x v="0"/>
    <n v="50120.639999999999"/>
  </r>
  <r>
    <x v="862"/>
    <x v="0"/>
    <n v="55305.31"/>
  </r>
  <r>
    <x v="863"/>
    <x v="0"/>
    <n v="53970.17"/>
  </r>
  <r>
    <x v="864"/>
    <x v="0"/>
    <n v="50772.87"/>
  </r>
  <r>
    <x v="865"/>
    <x v="0"/>
    <n v="51703.4"/>
  </r>
  <r>
    <x v="866"/>
    <x v="0"/>
    <n v="50871.08"/>
  </r>
  <r>
    <x v="867"/>
    <x v="0"/>
    <n v="51922.23"/>
  </r>
  <r>
    <x v="868"/>
    <x v="0"/>
    <n v="47877.84"/>
  </r>
  <r>
    <x v="869"/>
    <x v="0"/>
    <n v="52467.85"/>
  </r>
  <r>
    <x v="870"/>
    <x v="0"/>
    <n v="50977.77"/>
  </r>
  <r>
    <x v="871"/>
    <x v="0"/>
    <n v="58910.52"/>
  </r>
  <r>
    <x v="872"/>
    <x v="0"/>
    <n v="49528.5"/>
  </r>
  <r>
    <x v="873"/>
    <x v="0"/>
    <n v="51092.89"/>
  </r>
  <r>
    <x v="874"/>
    <x v="0"/>
    <n v="48893.69"/>
  </r>
  <r>
    <x v="875"/>
    <x v="0"/>
    <n v="68756.87"/>
  </r>
  <r>
    <x v="876"/>
    <x v="0"/>
    <n v="57755.040000000001"/>
  </r>
  <r>
    <x v="877"/>
    <x v="0"/>
    <n v="64014.92"/>
  </r>
  <r>
    <x v="878"/>
    <x v="0"/>
    <n v="54795.4"/>
  </r>
  <r>
    <x v="879"/>
    <x v="0"/>
    <n v="67368.95"/>
  </r>
  <r>
    <x v="880"/>
    <x v="0"/>
    <n v="48257.23"/>
  </r>
  <r>
    <x v="881"/>
    <x v="0"/>
    <n v="50098.89"/>
  </r>
  <r>
    <x v="882"/>
    <x v="0"/>
    <n v="51264.12"/>
  </r>
  <r>
    <x v="883"/>
    <x v="0"/>
    <n v="73158.12"/>
  </r>
  <r>
    <x v="884"/>
    <x v="0"/>
    <n v="48121.02"/>
  </r>
  <r>
    <x v="885"/>
    <x v="0"/>
    <n v="54301.120000000003"/>
  </r>
  <r>
    <x v="886"/>
    <x v="0"/>
    <n v="49277.41"/>
  </r>
  <r>
    <x v="887"/>
    <x v="0"/>
    <n v="48847.59"/>
  </r>
  <r>
    <x v="888"/>
    <x v="0"/>
    <n v="59451.199999999997"/>
  </r>
  <r>
    <x v="889"/>
    <x v="0"/>
    <n v="48102.42"/>
  </r>
  <r>
    <x v="890"/>
    <x v="0"/>
    <n v="50302.58"/>
  </r>
  <r>
    <x v="891"/>
    <x v="0"/>
    <n v="51253.51"/>
  </r>
  <r>
    <x v="892"/>
    <x v="0"/>
    <n v="50292.54"/>
  </r>
  <r>
    <x v="893"/>
    <x v="0"/>
    <n v="51960.9"/>
  </r>
  <r>
    <x v="894"/>
    <x v="0"/>
    <n v="48822.86"/>
  </r>
  <r>
    <x v="895"/>
    <x v="0"/>
    <n v="55241.46"/>
  </r>
  <r>
    <x v="896"/>
    <x v="0"/>
    <n v="47579.92"/>
  </r>
  <r>
    <x v="897"/>
    <x v="0"/>
    <n v="47582.89"/>
  </r>
  <r>
    <x v="898"/>
    <x v="0"/>
    <n v="51166.95"/>
  </r>
  <r>
    <x v="899"/>
    <x v="0"/>
    <n v="57121.04"/>
  </r>
  <r>
    <x v="900"/>
    <x v="0"/>
    <n v="74202.880000000005"/>
  </r>
  <r>
    <x v="901"/>
    <x v="0"/>
    <n v="62046.22"/>
  </r>
  <r>
    <x v="902"/>
    <x v="0"/>
    <n v="56036.71"/>
  </r>
  <r>
    <x v="903"/>
    <x v="0"/>
    <n v="52025.93"/>
  </r>
  <r>
    <x v="904"/>
    <x v="0"/>
    <n v="50072.88"/>
  </r>
  <r>
    <x v="905"/>
    <x v="0"/>
    <n v="50785.15"/>
  </r>
  <r>
    <x v="906"/>
    <x v="0"/>
    <n v="49220.82"/>
  </r>
  <r>
    <x v="907"/>
    <x v="0"/>
    <n v="54791.6"/>
  </r>
  <r>
    <x v="908"/>
    <x v="0"/>
    <n v="50984.78"/>
  </r>
  <r>
    <x v="909"/>
    <x v="0"/>
    <n v="47753.67"/>
  </r>
  <r>
    <x v="910"/>
    <x v="0"/>
    <n v="56576.2"/>
  </r>
  <r>
    <x v="911"/>
    <x v="0"/>
    <n v="48024.11"/>
  </r>
  <r>
    <x v="912"/>
    <x v="0"/>
    <n v="56067.63"/>
  </r>
  <r>
    <x v="913"/>
    <x v="0"/>
    <n v="47716.19"/>
  </r>
  <r>
    <x v="914"/>
    <x v="0"/>
    <n v="57224.02"/>
  </r>
  <r>
    <x v="915"/>
    <x v="0"/>
    <n v="79111.39"/>
  </r>
  <r>
    <x v="916"/>
    <x v="0"/>
    <n v="48851.86"/>
  </r>
  <r>
    <x v="917"/>
    <x v="0"/>
    <n v="67560.42"/>
  </r>
  <r>
    <x v="918"/>
    <x v="0"/>
    <n v="64555.97"/>
  </r>
  <r>
    <x v="919"/>
    <x v="0"/>
    <n v="65560.73"/>
  </r>
  <r>
    <x v="920"/>
    <x v="0"/>
    <n v="49735.69"/>
  </r>
  <r>
    <x v="921"/>
    <x v="0"/>
    <n v="59061.24"/>
  </r>
  <r>
    <x v="922"/>
    <x v="0"/>
    <n v="49291.75"/>
  </r>
  <r>
    <x v="923"/>
    <x v="0"/>
    <n v="63378.559999999998"/>
  </r>
  <r>
    <x v="924"/>
    <x v="0"/>
    <n v="59626.7"/>
  </r>
  <r>
    <x v="925"/>
    <x v="0"/>
    <n v="73535"/>
  </r>
  <r>
    <x v="926"/>
    <x v="0"/>
    <n v="55937.41"/>
  </r>
  <r>
    <x v="927"/>
    <x v="0"/>
    <n v="49542.36"/>
  </r>
  <r>
    <x v="928"/>
    <x v="0"/>
    <n v="61296.86"/>
  </r>
  <r>
    <x v="929"/>
    <x v="0"/>
    <n v="59335.7"/>
  </r>
  <r>
    <x v="930"/>
    <x v="0"/>
    <n v="50778.07"/>
  </r>
  <r>
    <x v="931"/>
    <x v="0"/>
    <n v="48934.39"/>
  </r>
  <r>
    <x v="932"/>
    <x v="0"/>
    <n v="49022.41"/>
  </r>
  <r>
    <x v="933"/>
    <x v="0"/>
    <n v="49304.62"/>
  </r>
  <r>
    <x v="934"/>
    <x v="0"/>
    <n v="47540.2"/>
  </r>
  <r>
    <x v="935"/>
    <x v="0"/>
    <n v="48581.21"/>
  </r>
  <r>
    <x v="936"/>
    <x v="0"/>
    <n v="50430.82"/>
  </r>
  <r>
    <x v="937"/>
    <x v="0"/>
    <n v="52495.06"/>
  </r>
  <r>
    <x v="938"/>
    <x v="0"/>
    <n v="47821.82"/>
  </r>
  <r>
    <x v="939"/>
    <x v="0"/>
    <n v="58808.81"/>
  </r>
  <r>
    <x v="940"/>
    <x v="0"/>
    <n v="50204.15"/>
  </r>
  <r>
    <x v="941"/>
    <x v="0"/>
    <n v="48020.45"/>
  </r>
  <r>
    <x v="942"/>
    <x v="0"/>
    <n v="47975.76"/>
  </r>
  <r>
    <x v="943"/>
    <x v="0"/>
    <n v="54429.62"/>
  </r>
  <r>
    <x v="944"/>
    <x v="0"/>
    <n v="50559.93"/>
  </r>
  <r>
    <x v="945"/>
    <x v="0"/>
    <n v="54204.58"/>
  </r>
  <r>
    <x v="946"/>
    <x v="0"/>
    <n v="49527.78"/>
  </r>
  <r>
    <x v="947"/>
    <x v="0"/>
    <n v="52130.43"/>
  </r>
  <r>
    <x v="948"/>
    <x v="0"/>
    <n v="47383.19"/>
  </r>
  <r>
    <x v="949"/>
    <x v="0"/>
    <n v="48476.3"/>
  </r>
  <r>
    <x v="950"/>
    <x v="0"/>
    <n v="60545.95"/>
  </r>
  <r>
    <x v="951"/>
    <x v="0"/>
    <n v="65653.47"/>
  </r>
  <r>
    <x v="952"/>
    <x v="0"/>
    <n v="56782.59"/>
  </r>
  <r>
    <x v="953"/>
    <x v="0"/>
    <n v="58368.94"/>
  </r>
  <r>
    <x v="954"/>
    <x v="0"/>
    <n v="56721.13"/>
  </r>
  <r>
    <x v="955"/>
    <x v="0"/>
    <n v="49466.47"/>
  </r>
  <r>
    <x v="956"/>
    <x v="0"/>
    <n v="49548.29"/>
  </r>
  <r>
    <x v="957"/>
    <x v="0"/>
    <n v="52495.45"/>
  </r>
  <r>
    <x v="958"/>
    <x v="0"/>
    <n v="53921.79"/>
  </r>
  <r>
    <x v="959"/>
    <x v="0"/>
    <n v="51202.79"/>
  </r>
  <r>
    <x v="960"/>
    <x v="0"/>
    <n v="63406.79"/>
  </r>
  <r>
    <x v="961"/>
    <x v="0"/>
    <n v="58175.83"/>
  </r>
  <r>
    <x v="962"/>
    <x v="0"/>
    <n v="55405.7"/>
  </r>
  <r>
    <x v="963"/>
    <x v="0"/>
    <n v="72533.460000000006"/>
  </r>
  <r>
    <x v="964"/>
    <x v="0"/>
    <n v="56332.84"/>
  </r>
  <r>
    <x v="965"/>
    <x v="0"/>
    <n v="54493.72"/>
  </r>
  <r>
    <x v="966"/>
    <x v="0"/>
    <n v="53122.28"/>
  </r>
  <r>
    <x v="967"/>
    <x v="0"/>
    <n v="56229.33"/>
  </r>
  <r>
    <x v="968"/>
    <x v="0"/>
    <n v="57914.7"/>
  </r>
  <r>
    <x v="969"/>
    <x v="0"/>
    <n v="51903.83"/>
  </r>
  <r>
    <x v="970"/>
    <x v="0"/>
    <n v="53041.599999999999"/>
  </r>
  <r>
    <x v="971"/>
    <x v="0"/>
    <n v="49399.98"/>
  </r>
  <r>
    <x v="972"/>
    <x v="0"/>
    <n v="56596.480000000003"/>
  </r>
  <r>
    <x v="973"/>
    <x v="0"/>
    <n v="49849.59"/>
  </r>
  <r>
    <x v="974"/>
    <x v="0"/>
    <n v="54168.37"/>
  </r>
  <r>
    <x v="975"/>
    <x v="0"/>
    <n v="58130.61"/>
  </r>
  <r>
    <x v="976"/>
    <x v="0"/>
    <n v="54363.5"/>
  </r>
  <r>
    <x v="977"/>
    <x v="0"/>
    <n v="55166.9"/>
  </r>
  <r>
    <x v="978"/>
    <x v="0"/>
    <n v="56780.68"/>
  </r>
  <r>
    <x v="979"/>
    <x v="0"/>
    <n v="59062.720000000001"/>
  </r>
  <r>
    <x v="980"/>
    <x v="0"/>
    <n v="70186.539999999994"/>
  </r>
  <r>
    <x v="981"/>
    <x v="0"/>
    <n v="50484.92"/>
  </r>
  <r>
    <x v="982"/>
    <x v="0"/>
    <n v="54179.01"/>
  </r>
  <r>
    <x v="983"/>
    <x v="0"/>
    <n v="60034.79"/>
  </r>
  <r>
    <x v="984"/>
    <x v="0"/>
    <n v="61856.59"/>
  </r>
  <r>
    <x v="985"/>
    <x v="0"/>
    <n v="68223.710000000006"/>
  </r>
  <r>
    <x v="986"/>
    <x v="0"/>
    <n v="52419.32"/>
  </r>
  <r>
    <x v="987"/>
    <x v="0"/>
    <n v="61018.29"/>
  </r>
  <r>
    <x v="988"/>
    <x v="0"/>
    <n v="47384.639999999999"/>
  </r>
  <r>
    <x v="989"/>
    <x v="0"/>
    <n v="53118.78"/>
  </r>
  <r>
    <x v="990"/>
    <x v="0"/>
    <n v="47387.23"/>
  </r>
  <r>
    <x v="991"/>
    <x v="0"/>
    <n v="50130.47"/>
  </r>
  <r>
    <x v="992"/>
    <x v="0"/>
    <n v="64403.98"/>
  </r>
  <r>
    <x v="993"/>
    <x v="0"/>
    <n v="70273.84"/>
  </r>
  <r>
    <x v="994"/>
    <x v="0"/>
    <n v="51559.33"/>
  </r>
  <r>
    <x v="995"/>
    <x v="0"/>
    <n v="51491.89"/>
  </r>
  <r>
    <x v="996"/>
    <x v="0"/>
    <n v="76122.039999999994"/>
  </r>
  <r>
    <x v="997"/>
    <x v="0"/>
    <n v="53444.17"/>
  </r>
  <r>
    <x v="998"/>
    <x v="0"/>
    <n v="55430.98"/>
  </r>
  <r>
    <x v="999"/>
    <x v="0"/>
    <n v="58911.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5"/>
    <x v="0"/>
    <n v="7.0397111913357397"/>
    <n v="10679098.74"/>
  </r>
  <r>
    <x v="0"/>
    <x v="0"/>
    <n v="5"/>
    <x v="1"/>
    <n v="10.24"/>
    <n v="6518737.2199999997"/>
  </r>
  <r>
    <x v="0"/>
    <x v="0"/>
    <n v="5"/>
    <x v="2"/>
    <n v="8.5483870967741904"/>
    <n v="2080777.72"/>
  </r>
  <r>
    <x v="0"/>
    <x v="0"/>
    <n v="5"/>
    <x v="3"/>
    <n v="5.6666666666666599"/>
    <n v="2017384.71"/>
  </r>
  <r>
    <x v="0"/>
    <x v="0"/>
    <n v="5"/>
    <x v="4"/>
    <n v="9.0443686006825903"/>
    <n v="1943117.94"/>
  </r>
  <r>
    <x v="0"/>
    <x v="0"/>
    <n v="5"/>
    <x v="5"/>
    <n v="8.3188908145580491"/>
    <n v="1922477.57"/>
  </r>
  <r>
    <x v="0"/>
    <x v="0"/>
    <n v="5"/>
    <x v="6"/>
    <n v="9.2982456140350802"/>
    <n v="1920071.77"/>
  </r>
  <r>
    <x v="0"/>
    <x v="0"/>
    <n v="5"/>
    <x v="7"/>
    <n v="8.1833060556464794"/>
    <n v="1176925.1399999999"/>
  </r>
  <r>
    <x v="0"/>
    <x v="1"/>
    <n v="6"/>
    <x v="0"/>
    <n v="8.5882352941176396"/>
    <n v="15746433.369999999"/>
  </r>
  <r>
    <x v="0"/>
    <x v="1"/>
    <n v="6"/>
    <x v="1"/>
    <n v="8.6752637749120698"/>
    <n v="9089373.0999999996"/>
  </r>
  <r>
    <x v="0"/>
    <x v="1"/>
    <n v="6"/>
    <x v="4"/>
    <n v="8.2474226804123703"/>
    <n v="2914056.26"/>
  </r>
  <r>
    <x v="0"/>
    <x v="1"/>
    <n v="6"/>
    <x v="3"/>
    <n v="9.5693779904306204"/>
    <n v="2805123.71"/>
  </r>
  <r>
    <x v="0"/>
    <x v="1"/>
    <n v="6"/>
    <x v="6"/>
    <n v="8.8164251207729407"/>
    <n v="2802950.67"/>
  </r>
  <r>
    <x v="0"/>
    <x v="1"/>
    <n v="6"/>
    <x v="5"/>
    <n v="6.9258809234507801"/>
    <n v="2781170.56"/>
  </r>
  <r>
    <x v="0"/>
    <x v="1"/>
    <n v="6"/>
    <x v="2"/>
    <n v="8.6313193588162704"/>
    <n v="2739287.85"/>
  </r>
  <r>
    <x v="0"/>
    <x v="1"/>
    <n v="6"/>
    <x v="7"/>
    <n v="8.23389021479713"/>
    <n v="1590538.36"/>
  </r>
  <r>
    <x v="0"/>
    <x v="2"/>
    <n v="7"/>
    <x v="0"/>
    <n v="8.40140023337222"/>
    <n v="16744255.460000001"/>
  </r>
  <r>
    <x v="0"/>
    <x v="2"/>
    <n v="7"/>
    <x v="1"/>
    <n v="8.6070215175537896"/>
    <n v="9362470.2599999998"/>
  </r>
  <r>
    <x v="0"/>
    <x v="2"/>
    <n v="7"/>
    <x v="5"/>
    <n v="10.294117647058799"/>
    <n v="2997555.98"/>
  </r>
  <r>
    <x v="0"/>
    <x v="2"/>
    <n v="7"/>
    <x v="6"/>
    <n v="7.5514874141876396"/>
    <n v="2937278.59"/>
  </r>
  <r>
    <x v="0"/>
    <x v="2"/>
    <n v="7"/>
    <x v="4"/>
    <n v="9.6812278630460398"/>
    <n v="2848981.28"/>
  </r>
  <r>
    <x v="0"/>
    <x v="2"/>
    <n v="7"/>
    <x v="3"/>
    <n v="8.4541062801932298"/>
    <n v="2802858.49"/>
  </r>
  <r>
    <x v="0"/>
    <x v="2"/>
    <n v="7"/>
    <x v="2"/>
    <n v="8.8377723970944295"/>
    <n v="2779494.18"/>
  </r>
  <r>
    <x v="0"/>
    <x v="2"/>
    <n v="7"/>
    <x v="7"/>
    <n v="7.2413793103448203"/>
    <n v="1656834.5"/>
  </r>
  <r>
    <x v="0"/>
    <x v="3"/>
    <n v="8"/>
    <x v="0"/>
    <n v="8.8164251207729407"/>
    <n v="16164959.470000001"/>
  </r>
  <r>
    <x v="0"/>
    <x v="3"/>
    <n v="8"/>
    <x v="1"/>
    <n v="8.2932692307692299"/>
    <n v="8807144.3100000005"/>
  </r>
  <r>
    <x v="0"/>
    <x v="3"/>
    <n v="8"/>
    <x v="4"/>
    <n v="10.1734104046242"/>
    <n v="2900630.83"/>
  </r>
  <r>
    <x v="0"/>
    <x v="3"/>
    <n v="8"/>
    <x v="6"/>
    <n v="8.2524271844660095"/>
    <n v="2791049.87"/>
  </r>
  <r>
    <x v="0"/>
    <x v="3"/>
    <n v="8"/>
    <x v="5"/>
    <n v="8.875"/>
    <n v="2745927.42"/>
  </r>
  <r>
    <x v="0"/>
    <x v="3"/>
    <n v="8"/>
    <x v="3"/>
    <n v="8.9171974522292903"/>
    <n v="2637190.7599999998"/>
  </r>
  <r>
    <x v="0"/>
    <x v="3"/>
    <n v="8"/>
    <x v="2"/>
    <n v="7.8561917443408698"/>
    <n v="2530335.59"/>
  </r>
  <r>
    <x v="0"/>
    <x v="3"/>
    <n v="8"/>
    <x v="7"/>
    <n v="9.1697645600991304"/>
    <n v="1535589.24"/>
  </r>
  <r>
    <x v="0"/>
    <x v="4"/>
    <n v="9"/>
    <x v="0"/>
    <n v="8.5714285714285694"/>
    <n v="14955124.560000001"/>
  </r>
  <r>
    <x v="0"/>
    <x v="4"/>
    <n v="9"/>
    <x v="1"/>
    <n v="8.7231352718078305"/>
    <n v="8266951.1900000004"/>
  </r>
  <r>
    <x v="0"/>
    <x v="4"/>
    <n v="9"/>
    <x v="3"/>
    <n v="7.7586206896551699"/>
    <n v="2738725.27"/>
  </r>
  <r>
    <x v="0"/>
    <x v="4"/>
    <n v="9"/>
    <x v="4"/>
    <n v="7.6433121019108201"/>
    <n v="2635600.15"/>
  </r>
  <r>
    <x v="0"/>
    <x v="4"/>
    <n v="9"/>
    <x v="6"/>
    <n v="9.1731266149870798"/>
    <n v="2604007.4300000002"/>
  </r>
  <r>
    <x v="0"/>
    <x v="4"/>
    <n v="9"/>
    <x v="2"/>
    <n v="8.7186261558784608"/>
    <n v="2550476.5499999998"/>
  </r>
  <r>
    <x v="0"/>
    <x v="4"/>
    <n v="9"/>
    <x v="5"/>
    <n v="7.9155672823218897"/>
    <n v="2543538.58"/>
  </r>
  <r>
    <x v="0"/>
    <x v="4"/>
    <n v="9"/>
    <x v="7"/>
    <n v="10.3674540682414"/>
    <n v="1487536.54"/>
  </r>
  <r>
    <x v="0"/>
    <x v="5"/>
    <n v="10"/>
    <x v="0"/>
    <n v="8.2228116710875305"/>
    <n v="14490328.390000001"/>
  </r>
  <r>
    <x v="0"/>
    <x v="5"/>
    <n v="10"/>
    <x v="1"/>
    <n v="8.4507042253521103"/>
    <n v="8276067.8399999999"/>
  </r>
  <r>
    <x v="0"/>
    <x v="5"/>
    <n v="10"/>
    <x v="2"/>
    <n v="8.9351285189718404"/>
    <n v="2777330.87"/>
  </r>
  <r>
    <x v="0"/>
    <x v="5"/>
    <n v="10"/>
    <x v="6"/>
    <n v="10.986267166042399"/>
    <n v="2721620.58"/>
  </r>
  <r>
    <x v="0"/>
    <x v="5"/>
    <n v="10"/>
    <x v="3"/>
    <n v="9.3596059113300392"/>
    <n v="2721451.33"/>
  </r>
  <r>
    <x v="0"/>
    <x v="5"/>
    <n v="10"/>
    <x v="5"/>
    <n v="9.8971722365038506"/>
    <n v="2628379.7200000002"/>
  </r>
  <r>
    <x v="0"/>
    <x v="5"/>
    <n v="10"/>
    <x v="4"/>
    <n v="9.8318240620957305"/>
    <n v="2604470.02"/>
  </r>
  <r>
    <x v="0"/>
    <x v="5"/>
    <n v="10"/>
    <x v="7"/>
    <n v="10"/>
    <n v="1493885.06"/>
  </r>
  <r>
    <x v="0"/>
    <x v="6"/>
    <n v="11"/>
    <x v="0"/>
    <n v="8.8888888888888804"/>
    <n v="14460608.01"/>
  </r>
  <r>
    <x v="0"/>
    <x v="6"/>
    <n v="11"/>
    <x v="1"/>
    <n v="11.7326057298772"/>
    <n v="7732763.7400000002"/>
  </r>
  <r>
    <x v="0"/>
    <x v="6"/>
    <n v="11"/>
    <x v="6"/>
    <n v="11.558441558441499"/>
    <n v="2576932.91"/>
  </r>
  <r>
    <x v="0"/>
    <x v="6"/>
    <n v="11"/>
    <x v="5"/>
    <n v="10.554089709762501"/>
    <n v="2554493.11"/>
  </r>
  <r>
    <x v="0"/>
    <x v="6"/>
    <n v="11"/>
    <x v="3"/>
    <n v="9.1405184174624807"/>
    <n v="2463244.69"/>
  </r>
  <r>
    <x v="0"/>
    <x v="6"/>
    <n v="11"/>
    <x v="4"/>
    <n v="11.1716621253405"/>
    <n v="2457444.0699999998"/>
  </r>
  <r>
    <x v="0"/>
    <x v="6"/>
    <n v="11"/>
    <x v="2"/>
    <n v="8.1346423562412298"/>
    <n v="2389315.84"/>
  </r>
  <r>
    <x v="0"/>
    <x v="6"/>
    <n v="11"/>
    <x v="7"/>
    <n v="9.8859315589353596"/>
    <n v="1532288.51"/>
  </r>
  <r>
    <x v="0"/>
    <x v="7"/>
    <n v="12"/>
    <x v="0"/>
    <n v="10.5555555555555"/>
    <n v="13600823.93"/>
  </r>
  <r>
    <x v="0"/>
    <x v="7"/>
    <n v="12"/>
    <x v="1"/>
    <n v="9.68622100954979"/>
    <n v="7676064.04"/>
  </r>
  <r>
    <x v="0"/>
    <x v="7"/>
    <n v="12"/>
    <x v="6"/>
    <n v="9.6385542168674601"/>
    <n v="2515389.34"/>
  </r>
  <r>
    <x v="0"/>
    <x v="7"/>
    <n v="12"/>
    <x v="3"/>
    <n v="8.4337349397590309"/>
    <n v="2498337.15"/>
  </r>
  <r>
    <x v="0"/>
    <x v="7"/>
    <n v="12"/>
    <x v="2"/>
    <n v="9.6418732782369094"/>
    <n v="2420016.6800000002"/>
  </r>
  <r>
    <x v="0"/>
    <x v="7"/>
    <n v="12"/>
    <x v="4"/>
    <n v="11.0955056179775"/>
    <n v="2412831.33"/>
  </r>
  <r>
    <x v="0"/>
    <x v="7"/>
    <n v="12"/>
    <x v="5"/>
    <n v="9.9715099715099704"/>
    <n v="2349059.66"/>
  </r>
  <r>
    <x v="0"/>
    <x v="7"/>
    <n v="12"/>
    <x v="7"/>
    <n v="9.2436974789915904"/>
    <n v="1386227.28"/>
  </r>
  <r>
    <x v="1"/>
    <x v="8"/>
    <n v="1"/>
    <x v="0"/>
    <n v="9.6728307254622994"/>
    <n v="13275728.640000001"/>
  </r>
  <r>
    <x v="1"/>
    <x v="8"/>
    <n v="1"/>
    <x v="1"/>
    <n v="10.8108108108108"/>
    <n v="7359570.0099999998"/>
  </r>
  <r>
    <x v="1"/>
    <x v="8"/>
    <n v="1"/>
    <x v="4"/>
    <n v="10.5680317040951"/>
    <n v="2580772.79"/>
  </r>
  <r>
    <x v="1"/>
    <x v="8"/>
    <n v="1"/>
    <x v="3"/>
    <n v="10.6666666666666"/>
    <n v="2332979.12"/>
  </r>
  <r>
    <x v="1"/>
    <x v="8"/>
    <n v="1"/>
    <x v="6"/>
    <n v="8.6956521739130395"/>
    <n v="2314351.04"/>
  </r>
  <r>
    <x v="1"/>
    <x v="8"/>
    <n v="1"/>
    <x v="5"/>
    <n v="11.2759643916913"/>
    <n v="2277520.4500000002"/>
  </r>
  <r>
    <x v="1"/>
    <x v="8"/>
    <n v="1"/>
    <x v="2"/>
    <n v="12.2781065088757"/>
    <n v="2269712.69"/>
  </r>
  <r>
    <x v="1"/>
    <x v="8"/>
    <n v="1"/>
    <x v="7"/>
    <n v="10.1024890190336"/>
    <n v="1337937.27"/>
  </r>
  <r>
    <x v="1"/>
    <x v="9"/>
    <n v="2"/>
    <x v="0"/>
    <n v="13.501483679525199"/>
    <n v="13186316.25"/>
  </r>
  <r>
    <x v="1"/>
    <x v="9"/>
    <n v="2"/>
    <x v="1"/>
    <n v="12.8086419753086"/>
    <n v="6873344.5599999996"/>
  </r>
  <r>
    <x v="1"/>
    <x v="9"/>
    <n v="2"/>
    <x v="5"/>
    <n v="10.869565217391299"/>
    <n v="2170922.5099999998"/>
  </r>
  <r>
    <x v="1"/>
    <x v="9"/>
    <n v="2"/>
    <x v="3"/>
    <n v="9.7178683385579898"/>
    <n v="2105881.13"/>
  </r>
  <r>
    <x v="1"/>
    <x v="9"/>
    <n v="2"/>
    <x v="4"/>
    <n v="10.88"/>
    <n v="2096221.2"/>
  </r>
  <r>
    <x v="1"/>
    <x v="9"/>
    <n v="2"/>
    <x v="2"/>
    <n v="10.8239095315024"/>
    <n v="2093472.34"/>
  </r>
  <r>
    <x v="1"/>
    <x v="9"/>
    <n v="2"/>
    <x v="6"/>
    <n v="11.8243243243243"/>
    <n v="2007370.4"/>
  </r>
  <r>
    <x v="1"/>
    <x v="9"/>
    <n v="2"/>
    <x v="7"/>
    <n v="12.238325281803499"/>
    <n v="1201964.51"/>
  </r>
  <r>
    <x v="1"/>
    <x v="10"/>
    <n v="3"/>
    <x v="0"/>
    <n v="13.449367088607501"/>
    <n v="12217646.289999999"/>
  </r>
  <r>
    <x v="1"/>
    <x v="10"/>
    <n v="3"/>
    <x v="1"/>
    <n v="11.864406779661"/>
    <n v="6880485.3300000001"/>
  </r>
  <r>
    <x v="1"/>
    <x v="10"/>
    <n v="3"/>
    <x v="5"/>
    <n v="11.578947368421"/>
    <n v="2199052.61"/>
  </r>
  <r>
    <x v="1"/>
    <x v="10"/>
    <n v="3"/>
    <x v="4"/>
    <n v="10.852713178294501"/>
    <n v="2133177.11"/>
  </r>
  <r>
    <x v="1"/>
    <x v="10"/>
    <n v="3"/>
    <x v="6"/>
    <n v="8.1761006289308096"/>
    <n v="2119820.37"/>
  </r>
  <r>
    <x v="1"/>
    <x v="10"/>
    <n v="3"/>
    <x v="2"/>
    <n v="9.1639871382636606"/>
    <n v="2103236.29"/>
  </r>
  <r>
    <x v="1"/>
    <x v="10"/>
    <n v="3"/>
    <x v="3"/>
    <n v="12.7516778523489"/>
    <n v="2018731.33"/>
  </r>
  <r>
    <x v="1"/>
    <x v="10"/>
    <n v="3"/>
    <x v="7"/>
    <n v="10.118043844856601"/>
    <n v="1167469.57"/>
  </r>
  <r>
    <x v="1"/>
    <x v="11"/>
    <n v="4"/>
    <x v="0"/>
    <n v="10.695187165775399"/>
    <n v="10929845.65"/>
  </r>
  <r>
    <x v="1"/>
    <x v="11"/>
    <n v="4"/>
    <x v="1"/>
    <n v="12.071778140293601"/>
    <n v="6412140.4299999997"/>
  </r>
  <r>
    <x v="1"/>
    <x v="11"/>
    <n v="4"/>
    <x v="5"/>
    <n v="12.5838926174496"/>
    <n v="2066720.07"/>
  </r>
  <r>
    <x v="1"/>
    <x v="11"/>
    <n v="4"/>
    <x v="6"/>
    <n v="12.395309882747"/>
    <n v="2006739.41"/>
  </r>
  <r>
    <x v="1"/>
    <x v="11"/>
    <n v="4"/>
    <x v="3"/>
    <n v="10.902896081771701"/>
    <n v="1979851.97"/>
  </r>
  <r>
    <x v="1"/>
    <x v="11"/>
    <n v="4"/>
    <x v="4"/>
    <n v="13.698630136986299"/>
    <n v="1949610.45"/>
  </r>
  <r>
    <x v="1"/>
    <x v="11"/>
    <n v="4"/>
    <x v="2"/>
    <n v="8.9655172413793096"/>
    <n v="1935296.18"/>
  </r>
  <r>
    <x v="1"/>
    <x v="11"/>
    <n v="4"/>
    <x v="7"/>
    <n v="9.8106712564543805"/>
    <n v="1145290.03"/>
  </r>
  <r>
    <x v="1"/>
    <x v="0"/>
    <n v="5"/>
    <x v="0"/>
    <n v="10.344827586206801"/>
    <n v="10540729.710000001"/>
  </r>
  <r>
    <x v="1"/>
    <x v="0"/>
    <n v="5"/>
    <x v="1"/>
    <n v="10.1010101010101"/>
    <n v="6258574.8799999999"/>
  </r>
  <r>
    <x v="1"/>
    <x v="0"/>
    <n v="5"/>
    <x v="2"/>
    <n v="12.9084967320261"/>
    <n v="2086212.15"/>
  </r>
  <r>
    <x v="1"/>
    <x v="0"/>
    <n v="5"/>
    <x v="6"/>
    <n v="13.854351687388901"/>
    <n v="1928373.99"/>
  </r>
  <r>
    <x v="1"/>
    <x v="0"/>
    <n v="5"/>
    <x v="4"/>
    <n v="12.676056338028101"/>
    <n v="1915124.46"/>
  </r>
  <r>
    <x v="1"/>
    <x v="0"/>
    <n v="5"/>
    <x v="3"/>
    <n v="12.0781527531083"/>
    <n v="1888075.98"/>
  </r>
  <r>
    <x v="1"/>
    <x v="0"/>
    <n v="5"/>
    <x v="5"/>
    <n v="13.114754098360599"/>
    <n v="1845748.55"/>
  </r>
  <r>
    <x v="1"/>
    <x v="0"/>
    <n v="5"/>
    <x v="7"/>
    <n v="12.5"/>
    <n v="1051792.08"/>
  </r>
  <r>
    <x v="1"/>
    <x v="1"/>
    <n v="6"/>
    <x v="0"/>
    <n v="10.9375"/>
    <n v="9810994.1199999992"/>
  </r>
  <r>
    <x v="1"/>
    <x v="1"/>
    <n v="6"/>
    <x v="1"/>
    <n v="15"/>
    <n v="5690089.9500000002"/>
  </r>
  <r>
    <x v="1"/>
    <x v="1"/>
    <n v="6"/>
    <x v="3"/>
    <n v="15.3696498054474"/>
    <n v="1724359.34"/>
  </r>
  <r>
    <x v="1"/>
    <x v="1"/>
    <n v="6"/>
    <x v="4"/>
    <n v="15.009746588693901"/>
    <n v="1708547.68"/>
  </r>
  <r>
    <x v="1"/>
    <x v="1"/>
    <n v="6"/>
    <x v="2"/>
    <n v="14.0350877192982"/>
    <n v="1695994.76"/>
  </r>
  <r>
    <x v="1"/>
    <x v="1"/>
    <n v="6"/>
    <x v="5"/>
    <n v="15.308151093439299"/>
    <n v="1677413.12"/>
  </r>
  <r>
    <x v="1"/>
    <x v="1"/>
    <n v="6"/>
    <x v="6"/>
    <n v="15.2610441767068"/>
    <n v="1652715.14"/>
  </r>
  <r>
    <x v="1"/>
    <x v="1"/>
    <n v="6"/>
    <x v="7"/>
    <n v="15.340909090908999"/>
    <n v="1008863.68"/>
  </r>
  <r>
    <x v="1"/>
    <x v="2"/>
    <n v="7"/>
    <x v="0"/>
    <n v="16.033755274261601"/>
    <n v="8950544.4499999993"/>
  </r>
  <r>
    <x v="1"/>
    <x v="2"/>
    <n v="7"/>
    <x v="1"/>
    <n v="17.124735729386799"/>
    <n v="4996928.05"/>
  </r>
  <r>
    <x v="1"/>
    <x v="2"/>
    <n v="7"/>
    <x v="5"/>
    <n v="14.0316205533596"/>
    <n v="1710445.45"/>
  </r>
  <r>
    <x v="1"/>
    <x v="2"/>
    <n v="7"/>
    <x v="3"/>
    <n v="14.9901380670611"/>
    <n v="1694378.54"/>
  </r>
  <r>
    <x v="1"/>
    <x v="2"/>
    <n v="7"/>
    <x v="2"/>
    <n v="15.3846153846153"/>
    <n v="1654378.65"/>
  </r>
  <r>
    <x v="1"/>
    <x v="2"/>
    <n v="7"/>
    <x v="4"/>
    <n v="15.4"/>
    <n v="1650253.23"/>
  </r>
  <r>
    <x v="1"/>
    <x v="2"/>
    <n v="7"/>
    <x v="6"/>
    <n v="15.2400835073068"/>
    <n v="1623905.79"/>
  </r>
  <r>
    <x v="1"/>
    <x v="2"/>
    <n v="7"/>
    <x v="7"/>
    <n v="16.8122270742358"/>
    <n v="873602.36"/>
  </r>
  <r>
    <x v="1"/>
    <x v="3"/>
    <n v="8"/>
    <x v="0"/>
    <n v="18.069306930692999"/>
    <n v="7836583.9400000004"/>
  </r>
  <r>
    <x v="1"/>
    <x v="3"/>
    <n v="8"/>
    <x v="1"/>
    <n v="19.385342789598099"/>
    <n v="4465317.8099999996"/>
  </r>
  <r>
    <x v="1"/>
    <x v="3"/>
    <n v="8"/>
    <x v="3"/>
    <n v="17.278617710583099"/>
    <n v="1566134.38"/>
  </r>
  <r>
    <x v="1"/>
    <x v="3"/>
    <n v="8"/>
    <x v="4"/>
    <n v="14.8471615720524"/>
    <n v="1532446.23"/>
  </r>
  <r>
    <x v="1"/>
    <x v="3"/>
    <n v="8"/>
    <x v="5"/>
    <n v="18.303571428571399"/>
    <n v="1495625.25"/>
  </r>
  <r>
    <x v="1"/>
    <x v="3"/>
    <n v="8"/>
    <x v="2"/>
    <n v="16.055045871559599"/>
    <n v="1484254.53"/>
  </r>
  <r>
    <x v="1"/>
    <x v="3"/>
    <n v="8"/>
    <x v="6"/>
    <n v="18.8073394495412"/>
    <n v="1446859.54"/>
  </r>
  <r>
    <x v="1"/>
    <x v="3"/>
    <n v="8"/>
    <x v="7"/>
    <n v="18.706697459584198"/>
    <n v="803044"/>
  </r>
  <r>
    <x v="1"/>
    <x v="4"/>
    <n v="9"/>
    <x v="0"/>
    <n v="17.974683544303701"/>
    <n v="7579231.5899999999"/>
  </r>
  <r>
    <x v="1"/>
    <x v="4"/>
    <n v="9"/>
    <x v="1"/>
    <n v="17.015706806282701"/>
    <n v="4019775.79"/>
  </r>
  <r>
    <x v="1"/>
    <x v="4"/>
    <n v="9"/>
    <x v="4"/>
    <n v="14.832535885167401"/>
    <n v="1402450.46"/>
  </r>
  <r>
    <x v="1"/>
    <x v="4"/>
    <n v="9"/>
    <x v="6"/>
    <n v="19.047619047619001"/>
    <n v="1367138.41"/>
  </r>
  <r>
    <x v="1"/>
    <x v="4"/>
    <n v="9"/>
    <x v="5"/>
    <n v="18.316831683168299"/>
    <n v="1361403.51"/>
  </r>
  <r>
    <x v="1"/>
    <x v="4"/>
    <n v="9"/>
    <x v="3"/>
    <n v="19.845360824742201"/>
    <n v="1305039.22"/>
  </r>
  <r>
    <x v="1"/>
    <x v="4"/>
    <n v="9"/>
    <x v="2"/>
    <n v="18.282548476454199"/>
    <n v="1206879.71"/>
  </r>
  <r>
    <x v="1"/>
    <x v="4"/>
    <n v="9"/>
    <x v="7"/>
    <n v="18.205804749340299"/>
    <n v="726612.58"/>
  </r>
  <r>
    <x v="1"/>
    <x v="5"/>
    <n v="10"/>
    <x v="0"/>
    <n v="18.7675070028011"/>
    <n v="6823983.2300000004"/>
  </r>
  <r>
    <x v="1"/>
    <x v="5"/>
    <n v="10"/>
    <x v="1"/>
    <n v="19.461077844311301"/>
    <n v="3552081.38"/>
  </r>
  <r>
    <x v="1"/>
    <x v="5"/>
    <n v="10"/>
    <x v="6"/>
    <n v="17.066666666666599"/>
    <n v="1256147.8400000001"/>
  </r>
  <r>
    <x v="1"/>
    <x v="5"/>
    <n v="10"/>
    <x v="3"/>
    <n v="20.325203252032502"/>
    <n v="1224837.3600000001"/>
  </r>
  <r>
    <x v="1"/>
    <x v="5"/>
    <n v="10"/>
    <x v="5"/>
    <n v="19.943820224719101"/>
    <n v="1195542.19"/>
  </r>
  <r>
    <x v="1"/>
    <x v="5"/>
    <n v="10"/>
    <x v="4"/>
    <n v="19.546742209631699"/>
    <n v="1172565.54"/>
  </r>
  <r>
    <x v="1"/>
    <x v="5"/>
    <n v="10"/>
    <x v="2"/>
    <n v="19.354838709677399"/>
    <n v="1172417.3600000001"/>
  </r>
  <r>
    <x v="1"/>
    <x v="5"/>
    <n v="10"/>
    <x v="7"/>
    <n v="21.542553191489301"/>
    <n v="723000.11"/>
  </r>
  <r>
    <x v="1"/>
    <x v="6"/>
    <n v="11"/>
    <x v="0"/>
    <n v="21.724137931034399"/>
    <n v="5502696.3499999996"/>
  </r>
  <r>
    <x v="1"/>
    <x v="6"/>
    <n v="11"/>
    <x v="1"/>
    <n v="24.926686217008701"/>
    <n v="3604153.89"/>
  </r>
  <r>
    <x v="1"/>
    <x v="6"/>
    <n v="11"/>
    <x v="5"/>
    <n v="27.0700636942675"/>
    <n v="1044026.62"/>
  </r>
  <r>
    <x v="1"/>
    <x v="6"/>
    <n v="11"/>
    <x v="2"/>
    <n v="23.2558139534883"/>
    <n v="1019376.91"/>
  </r>
  <r>
    <x v="1"/>
    <x v="6"/>
    <n v="11"/>
    <x v="6"/>
    <n v="27.096774193548299"/>
    <n v="1017632.68"/>
  </r>
  <r>
    <x v="1"/>
    <x v="6"/>
    <n v="11"/>
    <x v="4"/>
    <n v="21.328671328671302"/>
    <n v="956643.78"/>
  </r>
  <r>
    <x v="1"/>
    <x v="6"/>
    <n v="11"/>
    <x v="3"/>
    <n v="29.136690647481998"/>
    <n v="944002.65"/>
  </r>
  <r>
    <x v="1"/>
    <x v="6"/>
    <n v="11"/>
    <x v="7"/>
    <n v="21.355932203389798"/>
    <n v="565063.13"/>
  </r>
  <r>
    <x v="1"/>
    <x v="7"/>
    <n v="12"/>
    <x v="0"/>
    <n v="28.518518518518501"/>
    <n v="5177684.87"/>
  </r>
  <r>
    <x v="1"/>
    <x v="7"/>
    <n v="12"/>
    <x v="1"/>
    <n v="23.938223938223899"/>
    <n v="2760994.88"/>
  </r>
  <r>
    <x v="1"/>
    <x v="7"/>
    <n v="12"/>
    <x v="3"/>
    <n v="23.2081911262798"/>
    <n v="982022.31"/>
  </r>
  <r>
    <x v="1"/>
    <x v="7"/>
    <n v="12"/>
    <x v="2"/>
    <n v="27.622377622377599"/>
    <n v="947921.98"/>
  </r>
  <r>
    <x v="1"/>
    <x v="7"/>
    <n v="12"/>
    <x v="4"/>
    <n v="29.482071713147398"/>
    <n v="841857.24"/>
  </r>
  <r>
    <x v="1"/>
    <x v="7"/>
    <n v="12"/>
    <x v="5"/>
    <n v="24"/>
    <n v="839760.98"/>
  </r>
  <r>
    <x v="1"/>
    <x v="7"/>
    <n v="12"/>
    <x v="6"/>
    <n v="27.272727272727199"/>
    <n v="838556.98"/>
  </r>
  <r>
    <x v="1"/>
    <x v="7"/>
    <n v="12"/>
    <x v="7"/>
    <n v="26.953125"/>
    <n v="484948.68"/>
  </r>
  <r>
    <x v="2"/>
    <x v="8"/>
    <n v="1"/>
    <x v="0"/>
    <n v="36.6666666666666"/>
    <n v="4083720.24"/>
  </r>
  <r>
    <x v="2"/>
    <x v="8"/>
    <n v="1"/>
    <x v="1"/>
    <n v="39.2344497607655"/>
    <n v="2222358.4500000002"/>
  </r>
  <r>
    <x v="2"/>
    <x v="8"/>
    <n v="1"/>
    <x v="5"/>
    <n v="35.454545454545404"/>
    <n v="750730.89"/>
  </r>
  <r>
    <x v="2"/>
    <x v="8"/>
    <n v="1"/>
    <x v="6"/>
    <n v="31.132075471698101"/>
    <n v="733590.25"/>
  </r>
  <r>
    <x v="2"/>
    <x v="8"/>
    <n v="1"/>
    <x v="2"/>
    <n v="31.034482758620602"/>
    <n v="678104.85"/>
  </r>
  <r>
    <x v="2"/>
    <x v="8"/>
    <n v="1"/>
    <x v="4"/>
    <n v="33.830845771144197"/>
    <n v="670698.74"/>
  </r>
  <r>
    <x v="2"/>
    <x v="8"/>
    <n v="1"/>
    <x v="3"/>
    <n v="38.502673796791399"/>
    <n v="649624.49"/>
  </r>
  <r>
    <x v="2"/>
    <x v="8"/>
    <n v="1"/>
    <x v="7"/>
    <n v="35.5329949238578"/>
    <n v="375888.68"/>
  </r>
  <r>
    <x v="2"/>
    <x v="9"/>
    <n v="2"/>
    <x v="0"/>
    <n v="50.335570469798597"/>
    <n v="2676701.0699999998"/>
  </r>
  <r>
    <x v="2"/>
    <x v="9"/>
    <n v="2"/>
    <x v="1"/>
    <n v="47.945205479452"/>
    <n v="1550236.96"/>
  </r>
  <r>
    <x v="2"/>
    <x v="9"/>
    <n v="2"/>
    <x v="6"/>
    <n v="38.356164383561598"/>
    <n v="502856.39"/>
  </r>
  <r>
    <x v="2"/>
    <x v="9"/>
    <n v="2"/>
    <x v="4"/>
    <n v="45.270270270270203"/>
    <n v="501405.19"/>
  </r>
  <r>
    <x v="2"/>
    <x v="9"/>
    <n v="2"/>
    <x v="5"/>
    <n v="43.3823529411764"/>
    <n v="454610.83"/>
  </r>
  <r>
    <x v="2"/>
    <x v="9"/>
    <n v="2"/>
    <x v="3"/>
    <n v="49.253731343283498"/>
    <n v="450678.4"/>
  </r>
  <r>
    <x v="2"/>
    <x v="9"/>
    <n v="2"/>
    <x v="2"/>
    <n v="31.531531531531499"/>
    <n v="366824.36"/>
  </r>
  <r>
    <x v="2"/>
    <x v="9"/>
    <n v="2"/>
    <x v="7"/>
    <n v="39.534883720930203"/>
    <n v="251896.78"/>
  </r>
  <r>
    <x v="2"/>
    <x v="10"/>
    <n v="3"/>
    <x v="0"/>
    <n v="66.037735849056602"/>
    <n v="2066143.02"/>
  </r>
  <r>
    <x v="2"/>
    <x v="10"/>
    <n v="3"/>
    <x v="1"/>
    <n v="72.413793103448199"/>
    <n v="911095.89"/>
  </r>
  <r>
    <x v="2"/>
    <x v="10"/>
    <n v="3"/>
    <x v="2"/>
    <n v="68.376068376068304"/>
    <n v="392811.67"/>
  </r>
  <r>
    <x v="2"/>
    <x v="10"/>
    <n v="3"/>
    <x v="5"/>
    <n v="70.535714285714207"/>
    <n v="376151.78"/>
  </r>
  <r>
    <x v="2"/>
    <x v="10"/>
    <n v="3"/>
    <x v="6"/>
    <n v="66.055045871559599"/>
    <n v="371844.71"/>
  </r>
  <r>
    <x v="2"/>
    <x v="10"/>
    <n v="3"/>
    <x v="4"/>
    <n v="65.094339622641499"/>
    <n v="362344.08"/>
  </r>
  <r>
    <x v="2"/>
    <x v="10"/>
    <n v="3"/>
    <x v="3"/>
    <n v="70"/>
    <n v="341214.94"/>
  </r>
  <r>
    <x v="2"/>
    <x v="10"/>
    <n v="3"/>
    <x v="7"/>
    <n v="74.074074074074005"/>
    <n v="209763.44"/>
  </r>
  <r>
    <x v="2"/>
    <x v="11"/>
    <n v="4"/>
    <x v="0"/>
    <n v="100"/>
    <n v="1155682.99"/>
  </r>
  <r>
    <x v="2"/>
    <x v="11"/>
    <n v="4"/>
    <x v="1"/>
    <n v="100"/>
    <n v="467234.58"/>
  </r>
  <r>
    <x v="2"/>
    <x v="11"/>
    <n v="4"/>
    <x v="2"/>
    <n v="100"/>
    <n v="181876.91"/>
  </r>
  <r>
    <x v="2"/>
    <x v="11"/>
    <n v="4"/>
    <x v="5"/>
    <n v="96.296296296296205"/>
    <n v="176435.66"/>
  </r>
  <r>
    <x v="2"/>
    <x v="11"/>
    <n v="4"/>
    <x v="3"/>
    <n v="97.727272727272705"/>
    <n v="151021.12"/>
  </r>
  <r>
    <x v="2"/>
    <x v="11"/>
    <n v="4"/>
    <x v="6"/>
    <n v="100"/>
    <n v="144431.82"/>
  </r>
  <r>
    <x v="2"/>
    <x v="11"/>
    <n v="4"/>
    <x v="4"/>
    <n v="94.285714285714207"/>
    <n v="115567.57"/>
  </r>
  <r>
    <x v="2"/>
    <x v="11"/>
    <n v="4"/>
    <x v="7"/>
    <n v="97.619047619047606"/>
    <n v="77025.11"/>
  </r>
  <r>
    <x v="2"/>
    <x v="0"/>
    <n v="5"/>
    <x v="1"/>
    <n v="100"/>
    <n v="39740.199999999997"/>
  </r>
  <r>
    <x v="2"/>
    <x v="0"/>
    <n v="5"/>
    <x v="0"/>
    <n v="100"/>
    <n v="30146.01"/>
  </r>
  <r>
    <x v="2"/>
    <x v="0"/>
    <n v="5"/>
    <x v="6"/>
    <n v="100"/>
    <n v="17405.72"/>
  </r>
  <r>
    <x v="2"/>
    <x v="0"/>
    <n v="5"/>
    <x v="7"/>
    <n v="100"/>
    <n v="16159.09"/>
  </r>
  <r>
    <x v="2"/>
    <x v="0"/>
    <n v="5"/>
    <x v="5"/>
    <n v="100"/>
    <n v="14503.01"/>
  </r>
  <r>
    <x v="2"/>
    <x v="0"/>
    <n v="5"/>
    <x v="4"/>
    <n v="100"/>
    <n v="8809.08"/>
  </r>
  <r>
    <x v="2"/>
    <x v="0"/>
    <n v="5"/>
    <x v="3"/>
    <n v="100"/>
    <n v="6588.98"/>
  </r>
  <r>
    <x v="2"/>
    <x v="0"/>
    <n v="5"/>
    <x v="2"/>
    <n v="100"/>
    <n v="2368.0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n v="5"/>
    <x v="0"/>
    <x v="0"/>
    <n v="313"/>
  </r>
  <r>
    <x v="0"/>
    <n v="5"/>
    <x v="0"/>
    <x v="1"/>
    <n v="311"/>
  </r>
  <r>
    <x v="0"/>
    <n v="5"/>
    <x v="0"/>
    <x v="2"/>
    <n v="297"/>
  </r>
  <r>
    <x v="0"/>
    <n v="5"/>
    <x v="0"/>
    <x v="3"/>
    <n v="295"/>
  </r>
  <r>
    <x v="0"/>
    <n v="5"/>
    <x v="0"/>
    <x v="4"/>
    <n v="291"/>
  </r>
  <r>
    <x v="0"/>
    <n v="5"/>
    <x v="0"/>
    <x v="5"/>
    <n v="280"/>
  </r>
  <r>
    <x v="0"/>
    <n v="5"/>
    <x v="0"/>
    <x v="6"/>
    <n v="279"/>
  </r>
  <r>
    <x v="0"/>
    <n v="5"/>
    <x v="0"/>
    <x v="7"/>
    <n v="273"/>
  </r>
  <r>
    <x v="0"/>
    <n v="5"/>
    <x v="0"/>
    <x v="8"/>
    <n v="267"/>
  </r>
  <r>
    <x v="0"/>
    <n v="5"/>
    <x v="0"/>
    <x v="9"/>
    <n v="265"/>
  </r>
  <r>
    <x v="0"/>
    <n v="6"/>
    <x v="1"/>
    <x v="5"/>
    <n v="433"/>
  </r>
  <r>
    <x v="0"/>
    <n v="6"/>
    <x v="1"/>
    <x v="4"/>
    <n v="419"/>
  </r>
  <r>
    <x v="0"/>
    <n v="6"/>
    <x v="1"/>
    <x v="9"/>
    <n v="413"/>
  </r>
  <r>
    <x v="0"/>
    <n v="6"/>
    <x v="1"/>
    <x v="3"/>
    <n v="411"/>
  </r>
  <r>
    <x v="0"/>
    <n v="6"/>
    <x v="1"/>
    <x v="0"/>
    <n v="408"/>
  </r>
  <r>
    <x v="0"/>
    <n v="6"/>
    <x v="1"/>
    <x v="1"/>
    <n v="405"/>
  </r>
  <r>
    <x v="0"/>
    <n v="6"/>
    <x v="1"/>
    <x v="6"/>
    <n v="404"/>
  </r>
  <r>
    <x v="0"/>
    <n v="6"/>
    <x v="1"/>
    <x v="2"/>
    <n v="400"/>
  </r>
  <r>
    <x v="0"/>
    <n v="6"/>
    <x v="1"/>
    <x v="8"/>
    <n v="395"/>
  </r>
  <r>
    <x v="0"/>
    <n v="6"/>
    <x v="1"/>
    <x v="7"/>
    <n v="395"/>
  </r>
  <r>
    <x v="0"/>
    <n v="7"/>
    <x v="2"/>
    <x v="4"/>
    <n v="451"/>
  </r>
  <r>
    <x v="0"/>
    <n v="7"/>
    <x v="2"/>
    <x v="5"/>
    <n v="450"/>
  </r>
  <r>
    <x v="0"/>
    <n v="7"/>
    <x v="2"/>
    <x v="1"/>
    <n v="443"/>
  </r>
  <r>
    <x v="0"/>
    <n v="7"/>
    <x v="2"/>
    <x v="8"/>
    <n v="440"/>
  </r>
  <r>
    <x v="0"/>
    <n v="7"/>
    <x v="2"/>
    <x v="0"/>
    <n v="439"/>
  </r>
  <r>
    <x v="0"/>
    <n v="7"/>
    <x v="2"/>
    <x v="9"/>
    <n v="438"/>
  </r>
  <r>
    <x v="0"/>
    <n v="7"/>
    <x v="2"/>
    <x v="3"/>
    <n v="438"/>
  </r>
  <r>
    <x v="0"/>
    <n v="7"/>
    <x v="2"/>
    <x v="7"/>
    <n v="425"/>
  </r>
  <r>
    <x v="0"/>
    <n v="7"/>
    <x v="2"/>
    <x v="2"/>
    <n v="412"/>
  </r>
  <r>
    <x v="0"/>
    <n v="7"/>
    <x v="2"/>
    <x v="6"/>
    <n v="401"/>
  </r>
  <r>
    <x v="0"/>
    <n v="8"/>
    <x v="3"/>
    <x v="6"/>
    <n v="431"/>
  </r>
  <r>
    <x v="0"/>
    <n v="8"/>
    <x v="3"/>
    <x v="8"/>
    <n v="425"/>
  </r>
  <r>
    <x v="0"/>
    <n v="8"/>
    <x v="3"/>
    <x v="0"/>
    <n v="424"/>
  </r>
  <r>
    <x v="0"/>
    <n v="8"/>
    <x v="3"/>
    <x v="1"/>
    <n v="423"/>
  </r>
  <r>
    <x v="0"/>
    <n v="8"/>
    <x v="3"/>
    <x v="4"/>
    <n v="416"/>
  </r>
  <r>
    <x v="0"/>
    <n v="8"/>
    <x v="3"/>
    <x v="5"/>
    <n v="416"/>
  </r>
  <r>
    <x v="0"/>
    <n v="8"/>
    <x v="3"/>
    <x v="9"/>
    <n v="415"/>
  </r>
  <r>
    <x v="0"/>
    <n v="8"/>
    <x v="3"/>
    <x v="3"/>
    <n v="402"/>
  </r>
  <r>
    <x v="0"/>
    <n v="8"/>
    <x v="3"/>
    <x v="7"/>
    <n v="399"/>
  </r>
  <r>
    <x v="0"/>
    <n v="8"/>
    <x v="3"/>
    <x v="2"/>
    <n v="370"/>
  </r>
  <r>
    <x v="0"/>
    <n v="9"/>
    <x v="4"/>
    <x v="9"/>
    <n v="442"/>
  </r>
  <r>
    <x v="0"/>
    <n v="9"/>
    <x v="4"/>
    <x v="1"/>
    <n v="441"/>
  </r>
  <r>
    <x v="0"/>
    <n v="9"/>
    <x v="4"/>
    <x v="4"/>
    <n v="434"/>
  </r>
  <r>
    <x v="0"/>
    <n v="9"/>
    <x v="4"/>
    <x v="5"/>
    <n v="433"/>
  </r>
  <r>
    <x v="0"/>
    <n v="9"/>
    <x v="4"/>
    <x v="3"/>
    <n v="426"/>
  </r>
  <r>
    <x v="0"/>
    <n v="9"/>
    <x v="4"/>
    <x v="2"/>
    <n v="417"/>
  </r>
  <r>
    <x v="0"/>
    <n v="9"/>
    <x v="4"/>
    <x v="7"/>
    <n v="401"/>
  </r>
  <r>
    <x v="0"/>
    <n v="9"/>
    <x v="4"/>
    <x v="0"/>
    <n v="396"/>
  </r>
  <r>
    <x v="0"/>
    <n v="9"/>
    <x v="4"/>
    <x v="8"/>
    <n v="390"/>
  </r>
  <r>
    <x v="0"/>
    <n v="9"/>
    <x v="4"/>
    <x v="6"/>
    <n v="382"/>
  </r>
  <r>
    <x v="0"/>
    <n v="10"/>
    <x v="5"/>
    <x v="0"/>
    <n v="466"/>
  </r>
  <r>
    <x v="0"/>
    <n v="10"/>
    <x v="5"/>
    <x v="7"/>
    <n v="442"/>
  </r>
  <r>
    <x v="0"/>
    <n v="10"/>
    <x v="5"/>
    <x v="9"/>
    <n v="439"/>
  </r>
  <r>
    <x v="0"/>
    <n v="10"/>
    <x v="5"/>
    <x v="1"/>
    <n v="437"/>
  </r>
  <r>
    <x v="0"/>
    <n v="10"/>
    <x v="5"/>
    <x v="4"/>
    <n v="434"/>
  </r>
  <r>
    <x v="0"/>
    <n v="10"/>
    <x v="5"/>
    <x v="2"/>
    <n v="422"/>
  </r>
  <r>
    <x v="0"/>
    <n v="10"/>
    <x v="5"/>
    <x v="5"/>
    <n v="420"/>
  </r>
  <r>
    <x v="0"/>
    <n v="10"/>
    <x v="5"/>
    <x v="3"/>
    <n v="419"/>
  </r>
  <r>
    <x v="0"/>
    <n v="10"/>
    <x v="5"/>
    <x v="6"/>
    <n v="416"/>
  </r>
  <r>
    <x v="0"/>
    <n v="10"/>
    <x v="5"/>
    <x v="8"/>
    <n v="389"/>
  </r>
  <r>
    <x v="0"/>
    <n v="11"/>
    <x v="6"/>
    <x v="3"/>
    <n v="441"/>
  </r>
  <r>
    <x v="0"/>
    <n v="11"/>
    <x v="6"/>
    <x v="4"/>
    <n v="429"/>
  </r>
  <r>
    <x v="0"/>
    <n v="11"/>
    <x v="6"/>
    <x v="5"/>
    <n v="428"/>
  </r>
  <r>
    <x v="0"/>
    <n v="11"/>
    <x v="6"/>
    <x v="8"/>
    <n v="426"/>
  </r>
  <r>
    <x v="0"/>
    <n v="11"/>
    <x v="6"/>
    <x v="0"/>
    <n v="425"/>
  </r>
  <r>
    <x v="0"/>
    <n v="11"/>
    <x v="6"/>
    <x v="7"/>
    <n v="420"/>
  </r>
  <r>
    <x v="0"/>
    <n v="11"/>
    <x v="6"/>
    <x v="2"/>
    <n v="412"/>
  </r>
  <r>
    <x v="0"/>
    <n v="11"/>
    <x v="6"/>
    <x v="6"/>
    <n v="403"/>
  </r>
  <r>
    <x v="0"/>
    <n v="11"/>
    <x v="6"/>
    <x v="1"/>
    <n v="392"/>
  </r>
  <r>
    <x v="0"/>
    <n v="11"/>
    <x v="6"/>
    <x v="9"/>
    <n v="389"/>
  </r>
  <r>
    <x v="0"/>
    <n v="12"/>
    <x v="7"/>
    <x v="4"/>
    <n v="446"/>
  </r>
  <r>
    <x v="0"/>
    <n v="12"/>
    <x v="7"/>
    <x v="6"/>
    <n v="436"/>
  </r>
  <r>
    <x v="0"/>
    <n v="12"/>
    <x v="7"/>
    <x v="2"/>
    <n v="431"/>
  </r>
  <r>
    <x v="0"/>
    <n v="12"/>
    <x v="7"/>
    <x v="5"/>
    <n v="428"/>
  </r>
  <r>
    <x v="0"/>
    <n v="12"/>
    <x v="7"/>
    <x v="3"/>
    <n v="416"/>
  </r>
  <r>
    <x v="0"/>
    <n v="12"/>
    <x v="7"/>
    <x v="1"/>
    <n v="412"/>
  </r>
  <r>
    <x v="0"/>
    <n v="12"/>
    <x v="7"/>
    <x v="7"/>
    <n v="403"/>
  </r>
  <r>
    <x v="0"/>
    <n v="12"/>
    <x v="7"/>
    <x v="0"/>
    <n v="397"/>
  </r>
  <r>
    <x v="0"/>
    <n v="12"/>
    <x v="7"/>
    <x v="8"/>
    <n v="393"/>
  </r>
  <r>
    <x v="0"/>
    <n v="12"/>
    <x v="7"/>
    <x v="9"/>
    <n v="376"/>
  </r>
  <r>
    <x v="1"/>
    <n v="1"/>
    <x v="8"/>
    <x v="9"/>
    <n v="485"/>
  </r>
  <r>
    <x v="1"/>
    <n v="1"/>
    <x v="8"/>
    <x v="5"/>
    <n v="443"/>
  </r>
  <r>
    <x v="1"/>
    <n v="1"/>
    <x v="8"/>
    <x v="2"/>
    <n v="440"/>
  </r>
  <r>
    <x v="1"/>
    <n v="1"/>
    <x v="8"/>
    <x v="4"/>
    <n v="435"/>
  </r>
  <r>
    <x v="1"/>
    <n v="1"/>
    <x v="8"/>
    <x v="7"/>
    <n v="422"/>
  </r>
  <r>
    <x v="1"/>
    <n v="1"/>
    <x v="8"/>
    <x v="8"/>
    <n v="420"/>
  </r>
  <r>
    <x v="1"/>
    <n v="1"/>
    <x v="8"/>
    <x v="0"/>
    <n v="419"/>
  </r>
  <r>
    <x v="1"/>
    <n v="1"/>
    <x v="8"/>
    <x v="6"/>
    <n v="405"/>
  </r>
  <r>
    <x v="1"/>
    <n v="1"/>
    <x v="8"/>
    <x v="3"/>
    <n v="403"/>
  </r>
  <r>
    <x v="1"/>
    <n v="1"/>
    <x v="8"/>
    <x v="1"/>
    <n v="399"/>
  </r>
  <r>
    <x v="1"/>
    <n v="2"/>
    <x v="9"/>
    <x v="0"/>
    <n v="423"/>
  </r>
  <r>
    <x v="1"/>
    <n v="2"/>
    <x v="9"/>
    <x v="1"/>
    <n v="415"/>
  </r>
  <r>
    <x v="1"/>
    <n v="2"/>
    <x v="9"/>
    <x v="5"/>
    <n v="411"/>
  </r>
  <r>
    <x v="1"/>
    <n v="2"/>
    <x v="9"/>
    <x v="7"/>
    <n v="408"/>
  </r>
  <r>
    <x v="1"/>
    <n v="2"/>
    <x v="9"/>
    <x v="2"/>
    <n v="408"/>
  </r>
  <r>
    <x v="1"/>
    <n v="2"/>
    <x v="9"/>
    <x v="8"/>
    <n v="394"/>
  </r>
  <r>
    <x v="1"/>
    <n v="2"/>
    <x v="9"/>
    <x v="9"/>
    <n v="393"/>
  </r>
  <r>
    <x v="1"/>
    <n v="2"/>
    <x v="9"/>
    <x v="4"/>
    <n v="381"/>
  </r>
  <r>
    <x v="1"/>
    <n v="2"/>
    <x v="9"/>
    <x v="3"/>
    <n v="368"/>
  </r>
  <r>
    <x v="1"/>
    <n v="2"/>
    <x v="9"/>
    <x v="6"/>
    <n v="359"/>
  </r>
  <r>
    <x v="1"/>
    <n v="3"/>
    <x v="10"/>
    <x v="8"/>
    <n v="444"/>
  </r>
  <r>
    <x v="1"/>
    <n v="3"/>
    <x v="10"/>
    <x v="9"/>
    <n v="433"/>
  </r>
  <r>
    <x v="1"/>
    <n v="3"/>
    <x v="10"/>
    <x v="7"/>
    <n v="432"/>
  </r>
  <r>
    <x v="1"/>
    <n v="3"/>
    <x v="10"/>
    <x v="3"/>
    <n v="431"/>
  </r>
  <r>
    <x v="1"/>
    <n v="3"/>
    <x v="10"/>
    <x v="4"/>
    <n v="420"/>
  </r>
  <r>
    <x v="1"/>
    <n v="3"/>
    <x v="10"/>
    <x v="5"/>
    <n v="419"/>
  </r>
  <r>
    <x v="1"/>
    <n v="3"/>
    <x v="10"/>
    <x v="6"/>
    <n v="419"/>
  </r>
  <r>
    <x v="1"/>
    <n v="3"/>
    <x v="10"/>
    <x v="1"/>
    <n v="418"/>
  </r>
  <r>
    <x v="1"/>
    <n v="3"/>
    <x v="10"/>
    <x v="0"/>
    <n v="406"/>
  </r>
  <r>
    <x v="1"/>
    <n v="3"/>
    <x v="10"/>
    <x v="2"/>
    <n v="394"/>
  </r>
  <r>
    <x v="1"/>
    <n v="4"/>
    <x v="11"/>
    <x v="3"/>
    <n v="474"/>
  </r>
  <r>
    <x v="1"/>
    <n v="4"/>
    <x v="11"/>
    <x v="8"/>
    <n v="431"/>
  </r>
  <r>
    <x v="1"/>
    <n v="4"/>
    <x v="11"/>
    <x v="5"/>
    <n v="427"/>
  </r>
  <r>
    <x v="1"/>
    <n v="4"/>
    <x v="11"/>
    <x v="4"/>
    <n v="419"/>
  </r>
  <r>
    <x v="1"/>
    <n v="4"/>
    <x v="11"/>
    <x v="1"/>
    <n v="415"/>
  </r>
  <r>
    <x v="1"/>
    <n v="4"/>
    <x v="11"/>
    <x v="2"/>
    <n v="415"/>
  </r>
  <r>
    <x v="1"/>
    <n v="4"/>
    <x v="11"/>
    <x v="9"/>
    <n v="406"/>
  </r>
  <r>
    <x v="1"/>
    <n v="4"/>
    <x v="11"/>
    <x v="0"/>
    <n v="406"/>
  </r>
  <r>
    <x v="1"/>
    <n v="4"/>
    <x v="11"/>
    <x v="6"/>
    <n v="399"/>
  </r>
  <r>
    <x v="1"/>
    <n v="4"/>
    <x v="11"/>
    <x v="7"/>
    <n v="389"/>
  </r>
  <r>
    <x v="1"/>
    <n v="5"/>
    <x v="0"/>
    <x v="8"/>
    <n v="453"/>
  </r>
  <r>
    <x v="1"/>
    <n v="5"/>
    <x v="0"/>
    <x v="5"/>
    <n v="443"/>
  </r>
  <r>
    <x v="1"/>
    <n v="5"/>
    <x v="0"/>
    <x v="2"/>
    <n v="443"/>
  </r>
  <r>
    <x v="1"/>
    <n v="5"/>
    <x v="0"/>
    <x v="9"/>
    <n v="440"/>
  </r>
  <r>
    <x v="1"/>
    <n v="5"/>
    <x v="0"/>
    <x v="7"/>
    <n v="433"/>
  </r>
  <r>
    <x v="1"/>
    <n v="5"/>
    <x v="0"/>
    <x v="6"/>
    <n v="427"/>
  </r>
  <r>
    <x v="1"/>
    <n v="5"/>
    <x v="0"/>
    <x v="0"/>
    <n v="417"/>
  </r>
  <r>
    <x v="1"/>
    <n v="5"/>
    <x v="0"/>
    <x v="4"/>
    <n v="417"/>
  </r>
  <r>
    <x v="1"/>
    <n v="5"/>
    <x v="0"/>
    <x v="1"/>
    <n v="406"/>
  </r>
  <r>
    <x v="1"/>
    <n v="5"/>
    <x v="0"/>
    <x v="3"/>
    <n v="406"/>
  </r>
  <r>
    <x v="1"/>
    <n v="6"/>
    <x v="1"/>
    <x v="0"/>
    <n v="422"/>
  </r>
  <r>
    <x v="1"/>
    <n v="6"/>
    <x v="1"/>
    <x v="9"/>
    <n v="420"/>
  </r>
  <r>
    <x v="1"/>
    <n v="6"/>
    <x v="1"/>
    <x v="8"/>
    <n v="416"/>
  </r>
  <r>
    <x v="1"/>
    <n v="6"/>
    <x v="1"/>
    <x v="7"/>
    <n v="415"/>
  </r>
  <r>
    <x v="1"/>
    <n v="6"/>
    <x v="1"/>
    <x v="6"/>
    <n v="414"/>
  </r>
  <r>
    <x v="1"/>
    <n v="6"/>
    <x v="1"/>
    <x v="4"/>
    <n v="411"/>
  </r>
  <r>
    <x v="1"/>
    <n v="6"/>
    <x v="1"/>
    <x v="5"/>
    <n v="409"/>
  </r>
  <r>
    <x v="1"/>
    <n v="6"/>
    <x v="1"/>
    <x v="3"/>
    <n v="406"/>
  </r>
  <r>
    <x v="1"/>
    <n v="6"/>
    <x v="1"/>
    <x v="2"/>
    <n v="398"/>
  </r>
  <r>
    <x v="1"/>
    <n v="6"/>
    <x v="1"/>
    <x v="1"/>
    <n v="392"/>
  </r>
  <r>
    <x v="1"/>
    <n v="7"/>
    <x v="2"/>
    <x v="9"/>
    <n v="441"/>
  </r>
  <r>
    <x v="1"/>
    <n v="7"/>
    <x v="2"/>
    <x v="4"/>
    <n v="432"/>
  </r>
  <r>
    <x v="1"/>
    <n v="7"/>
    <x v="2"/>
    <x v="8"/>
    <n v="431"/>
  </r>
  <r>
    <x v="1"/>
    <n v="7"/>
    <x v="2"/>
    <x v="0"/>
    <n v="428"/>
  </r>
  <r>
    <x v="1"/>
    <n v="7"/>
    <x v="2"/>
    <x v="7"/>
    <n v="428"/>
  </r>
  <r>
    <x v="1"/>
    <n v="7"/>
    <x v="2"/>
    <x v="1"/>
    <n v="423"/>
  </r>
  <r>
    <x v="1"/>
    <n v="7"/>
    <x v="2"/>
    <x v="3"/>
    <n v="415"/>
  </r>
  <r>
    <x v="1"/>
    <n v="7"/>
    <x v="2"/>
    <x v="6"/>
    <n v="413"/>
  </r>
  <r>
    <x v="1"/>
    <n v="7"/>
    <x v="2"/>
    <x v="5"/>
    <n v="411"/>
  </r>
  <r>
    <x v="1"/>
    <n v="7"/>
    <x v="2"/>
    <x v="2"/>
    <n v="406"/>
  </r>
  <r>
    <x v="1"/>
    <n v="8"/>
    <x v="3"/>
    <x v="9"/>
    <n v="449"/>
  </r>
  <r>
    <x v="1"/>
    <n v="8"/>
    <x v="3"/>
    <x v="7"/>
    <n v="433"/>
  </r>
  <r>
    <x v="1"/>
    <n v="8"/>
    <x v="3"/>
    <x v="4"/>
    <n v="420"/>
  </r>
  <r>
    <x v="1"/>
    <n v="8"/>
    <x v="3"/>
    <x v="0"/>
    <n v="419"/>
  </r>
  <r>
    <x v="1"/>
    <n v="8"/>
    <x v="3"/>
    <x v="5"/>
    <n v="413"/>
  </r>
  <r>
    <x v="1"/>
    <n v="8"/>
    <x v="3"/>
    <x v="6"/>
    <n v="412"/>
  </r>
  <r>
    <x v="1"/>
    <n v="8"/>
    <x v="3"/>
    <x v="3"/>
    <n v="411"/>
  </r>
  <r>
    <x v="1"/>
    <n v="8"/>
    <x v="3"/>
    <x v="2"/>
    <n v="403"/>
  </r>
  <r>
    <x v="1"/>
    <n v="8"/>
    <x v="3"/>
    <x v="1"/>
    <n v="394"/>
  </r>
  <r>
    <x v="1"/>
    <n v="8"/>
    <x v="3"/>
    <x v="8"/>
    <n v="391"/>
  </r>
  <r>
    <x v="1"/>
    <n v="9"/>
    <x v="4"/>
    <x v="1"/>
    <n v="428"/>
  </r>
  <r>
    <x v="1"/>
    <n v="9"/>
    <x v="4"/>
    <x v="2"/>
    <n v="427"/>
  </r>
  <r>
    <x v="1"/>
    <n v="9"/>
    <x v="4"/>
    <x v="9"/>
    <n v="416"/>
  </r>
  <r>
    <x v="1"/>
    <n v="9"/>
    <x v="4"/>
    <x v="3"/>
    <n v="416"/>
  </r>
  <r>
    <x v="1"/>
    <n v="9"/>
    <x v="4"/>
    <x v="6"/>
    <n v="415"/>
  </r>
  <r>
    <x v="1"/>
    <n v="9"/>
    <x v="4"/>
    <x v="5"/>
    <n v="413"/>
  </r>
  <r>
    <x v="1"/>
    <n v="9"/>
    <x v="4"/>
    <x v="7"/>
    <n v="397"/>
  </r>
  <r>
    <x v="1"/>
    <n v="9"/>
    <x v="4"/>
    <x v="4"/>
    <n v="395"/>
  </r>
  <r>
    <x v="1"/>
    <n v="9"/>
    <x v="4"/>
    <x v="8"/>
    <n v="391"/>
  </r>
  <r>
    <x v="1"/>
    <n v="9"/>
    <x v="4"/>
    <x v="0"/>
    <n v="383"/>
  </r>
  <r>
    <x v="1"/>
    <n v="10"/>
    <x v="5"/>
    <x v="9"/>
    <n v="479"/>
  </r>
  <r>
    <x v="1"/>
    <n v="10"/>
    <x v="5"/>
    <x v="1"/>
    <n v="450"/>
  </r>
  <r>
    <x v="1"/>
    <n v="10"/>
    <x v="5"/>
    <x v="7"/>
    <n v="438"/>
  </r>
  <r>
    <x v="1"/>
    <n v="10"/>
    <x v="5"/>
    <x v="8"/>
    <n v="431"/>
  </r>
  <r>
    <x v="1"/>
    <n v="10"/>
    <x v="5"/>
    <x v="3"/>
    <n v="429"/>
  </r>
  <r>
    <x v="1"/>
    <n v="10"/>
    <x v="5"/>
    <x v="2"/>
    <n v="417"/>
  </r>
  <r>
    <x v="1"/>
    <n v="10"/>
    <x v="5"/>
    <x v="6"/>
    <n v="417"/>
  </r>
  <r>
    <x v="1"/>
    <n v="10"/>
    <x v="5"/>
    <x v="5"/>
    <n v="416"/>
  </r>
  <r>
    <x v="1"/>
    <n v="10"/>
    <x v="5"/>
    <x v="4"/>
    <n v="401"/>
  </r>
  <r>
    <x v="1"/>
    <n v="10"/>
    <x v="5"/>
    <x v="0"/>
    <n v="399"/>
  </r>
  <r>
    <x v="1"/>
    <n v="11"/>
    <x v="6"/>
    <x v="2"/>
    <n v="450"/>
  </r>
  <r>
    <x v="1"/>
    <n v="11"/>
    <x v="6"/>
    <x v="1"/>
    <n v="442"/>
  </r>
  <r>
    <x v="1"/>
    <n v="11"/>
    <x v="6"/>
    <x v="9"/>
    <n v="424"/>
  </r>
  <r>
    <x v="1"/>
    <n v="11"/>
    <x v="6"/>
    <x v="0"/>
    <n v="411"/>
  </r>
  <r>
    <x v="1"/>
    <n v="11"/>
    <x v="6"/>
    <x v="5"/>
    <n v="408"/>
  </r>
  <r>
    <x v="1"/>
    <n v="11"/>
    <x v="6"/>
    <x v="6"/>
    <n v="404"/>
  </r>
  <r>
    <x v="1"/>
    <n v="11"/>
    <x v="6"/>
    <x v="3"/>
    <n v="401"/>
  </r>
  <r>
    <x v="1"/>
    <n v="11"/>
    <x v="6"/>
    <x v="8"/>
    <n v="397"/>
  </r>
  <r>
    <x v="1"/>
    <n v="11"/>
    <x v="6"/>
    <x v="4"/>
    <n v="390"/>
  </r>
  <r>
    <x v="1"/>
    <n v="11"/>
    <x v="6"/>
    <x v="7"/>
    <n v="380"/>
  </r>
  <r>
    <x v="1"/>
    <n v="12"/>
    <x v="7"/>
    <x v="7"/>
    <n v="458"/>
  </r>
  <r>
    <x v="1"/>
    <n v="12"/>
    <x v="7"/>
    <x v="3"/>
    <n v="447"/>
  </r>
  <r>
    <x v="1"/>
    <n v="12"/>
    <x v="7"/>
    <x v="8"/>
    <n v="442"/>
  </r>
  <r>
    <x v="1"/>
    <n v="12"/>
    <x v="7"/>
    <x v="2"/>
    <n v="436"/>
  </r>
  <r>
    <x v="1"/>
    <n v="12"/>
    <x v="7"/>
    <x v="5"/>
    <n v="427"/>
  </r>
  <r>
    <x v="1"/>
    <n v="12"/>
    <x v="7"/>
    <x v="1"/>
    <n v="423"/>
  </r>
  <r>
    <x v="1"/>
    <n v="12"/>
    <x v="7"/>
    <x v="0"/>
    <n v="423"/>
  </r>
  <r>
    <x v="1"/>
    <n v="12"/>
    <x v="7"/>
    <x v="4"/>
    <n v="422"/>
  </r>
  <r>
    <x v="1"/>
    <n v="12"/>
    <x v="7"/>
    <x v="9"/>
    <n v="419"/>
  </r>
  <r>
    <x v="1"/>
    <n v="12"/>
    <x v="7"/>
    <x v="6"/>
    <n v="397"/>
  </r>
  <r>
    <x v="2"/>
    <n v="1"/>
    <x v="8"/>
    <x v="1"/>
    <n v="436"/>
  </r>
  <r>
    <x v="2"/>
    <n v="1"/>
    <x v="8"/>
    <x v="9"/>
    <n v="427"/>
  </r>
  <r>
    <x v="2"/>
    <n v="1"/>
    <x v="8"/>
    <x v="6"/>
    <n v="424"/>
  </r>
  <r>
    <x v="2"/>
    <n v="1"/>
    <x v="8"/>
    <x v="0"/>
    <n v="424"/>
  </r>
  <r>
    <x v="2"/>
    <n v="1"/>
    <x v="8"/>
    <x v="2"/>
    <n v="421"/>
  </r>
  <r>
    <x v="2"/>
    <n v="1"/>
    <x v="8"/>
    <x v="5"/>
    <n v="417"/>
  </r>
  <r>
    <x v="2"/>
    <n v="1"/>
    <x v="8"/>
    <x v="7"/>
    <n v="417"/>
  </r>
  <r>
    <x v="2"/>
    <n v="1"/>
    <x v="8"/>
    <x v="3"/>
    <n v="412"/>
  </r>
  <r>
    <x v="2"/>
    <n v="1"/>
    <x v="8"/>
    <x v="4"/>
    <n v="411"/>
  </r>
  <r>
    <x v="2"/>
    <n v="1"/>
    <x v="8"/>
    <x v="8"/>
    <n v="382"/>
  </r>
  <r>
    <x v="2"/>
    <n v="2"/>
    <x v="9"/>
    <x v="1"/>
    <n v="399"/>
  </r>
  <r>
    <x v="2"/>
    <n v="2"/>
    <x v="9"/>
    <x v="4"/>
    <n v="397"/>
  </r>
  <r>
    <x v="2"/>
    <n v="2"/>
    <x v="9"/>
    <x v="0"/>
    <n v="395"/>
  </r>
  <r>
    <x v="2"/>
    <n v="2"/>
    <x v="9"/>
    <x v="2"/>
    <n v="390"/>
  </r>
  <r>
    <x v="2"/>
    <n v="2"/>
    <x v="9"/>
    <x v="9"/>
    <n v="387"/>
  </r>
  <r>
    <x v="2"/>
    <n v="2"/>
    <x v="9"/>
    <x v="8"/>
    <n v="381"/>
  </r>
  <r>
    <x v="2"/>
    <n v="2"/>
    <x v="9"/>
    <x v="7"/>
    <n v="379"/>
  </r>
  <r>
    <x v="2"/>
    <n v="2"/>
    <x v="9"/>
    <x v="6"/>
    <n v="377"/>
  </r>
  <r>
    <x v="2"/>
    <n v="2"/>
    <x v="9"/>
    <x v="3"/>
    <n v="361"/>
  </r>
  <r>
    <x v="2"/>
    <n v="2"/>
    <x v="9"/>
    <x v="5"/>
    <n v="343"/>
  </r>
  <r>
    <x v="2"/>
    <n v="3"/>
    <x v="10"/>
    <x v="9"/>
    <n v="459"/>
  </r>
  <r>
    <x v="2"/>
    <n v="3"/>
    <x v="10"/>
    <x v="7"/>
    <n v="444"/>
  </r>
  <r>
    <x v="2"/>
    <n v="3"/>
    <x v="10"/>
    <x v="2"/>
    <n v="434"/>
  </r>
  <r>
    <x v="2"/>
    <n v="3"/>
    <x v="10"/>
    <x v="4"/>
    <n v="434"/>
  </r>
  <r>
    <x v="2"/>
    <n v="3"/>
    <x v="10"/>
    <x v="0"/>
    <n v="430"/>
  </r>
  <r>
    <x v="2"/>
    <n v="3"/>
    <x v="10"/>
    <x v="5"/>
    <n v="405"/>
  </r>
  <r>
    <x v="2"/>
    <n v="3"/>
    <x v="10"/>
    <x v="6"/>
    <n v="396"/>
  </r>
  <r>
    <x v="2"/>
    <n v="3"/>
    <x v="10"/>
    <x v="3"/>
    <n v="394"/>
  </r>
  <r>
    <x v="2"/>
    <n v="3"/>
    <x v="10"/>
    <x v="1"/>
    <n v="389"/>
  </r>
  <r>
    <x v="2"/>
    <n v="3"/>
    <x v="10"/>
    <x v="8"/>
    <n v="385"/>
  </r>
  <r>
    <x v="2"/>
    <n v="4"/>
    <x v="11"/>
    <x v="1"/>
    <n v="451"/>
  </r>
  <r>
    <x v="2"/>
    <n v="4"/>
    <x v="11"/>
    <x v="8"/>
    <n v="441"/>
  </r>
  <r>
    <x v="2"/>
    <n v="4"/>
    <x v="11"/>
    <x v="9"/>
    <n v="440"/>
  </r>
  <r>
    <x v="2"/>
    <n v="4"/>
    <x v="11"/>
    <x v="2"/>
    <n v="439"/>
  </r>
  <r>
    <x v="2"/>
    <n v="4"/>
    <x v="11"/>
    <x v="5"/>
    <n v="436"/>
  </r>
  <r>
    <x v="2"/>
    <n v="4"/>
    <x v="11"/>
    <x v="0"/>
    <n v="434"/>
  </r>
  <r>
    <x v="2"/>
    <n v="4"/>
    <x v="11"/>
    <x v="7"/>
    <n v="430"/>
  </r>
  <r>
    <x v="2"/>
    <n v="4"/>
    <x v="11"/>
    <x v="3"/>
    <n v="425"/>
  </r>
  <r>
    <x v="2"/>
    <n v="4"/>
    <x v="11"/>
    <x v="6"/>
    <n v="410"/>
  </r>
  <r>
    <x v="2"/>
    <n v="4"/>
    <x v="11"/>
    <x v="4"/>
    <n v="397"/>
  </r>
  <r>
    <x v="2"/>
    <n v="5"/>
    <x v="0"/>
    <x v="7"/>
    <n v="151"/>
  </r>
  <r>
    <x v="2"/>
    <n v="5"/>
    <x v="0"/>
    <x v="0"/>
    <n v="146"/>
  </r>
  <r>
    <x v="2"/>
    <n v="5"/>
    <x v="0"/>
    <x v="3"/>
    <n v="143"/>
  </r>
  <r>
    <x v="2"/>
    <n v="5"/>
    <x v="0"/>
    <x v="6"/>
    <n v="142"/>
  </r>
  <r>
    <x v="2"/>
    <n v="5"/>
    <x v="0"/>
    <x v="5"/>
    <n v="140"/>
  </r>
  <r>
    <x v="2"/>
    <n v="5"/>
    <x v="0"/>
    <x v="9"/>
    <n v="138"/>
  </r>
  <r>
    <x v="2"/>
    <n v="5"/>
    <x v="0"/>
    <x v="2"/>
    <n v="135"/>
  </r>
  <r>
    <x v="2"/>
    <n v="5"/>
    <x v="0"/>
    <x v="1"/>
    <n v="133"/>
  </r>
  <r>
    <x v="2"/>
    <n v="5"/>
    <x v="0"/>
    <x v="8"/>
    <n v="133"/>
  </r>
  <r>
    <x v="2"/>
    <n v="5"/>
    <x v="0"/>
    <x v="4"/>
    <n v="13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5"/>
    <s v="May"/>
    <x v="0"/>
    <n v="381"/>
  </r>
  <r>
    <x v="0"/>
    <n v="5"/>
    <s v="May"/>
    <x v="1"/>
    <n v="377"/>
  </r>
  <r>
    <x v="0"/>
    <n v="5"/>
    <s v="May"/>
    <x v="2"/>
    <n v="366"/>
  </r>
  <r>
    <x v="0"/>
    <n v="5"/>
    <s v="May"/>
    <x v="3"/>
    <n v="366"/>
  </r>
  <r>
    <x v="0"/>
    <n v="5"/>
    <s v="May"/>
    <x v="4"/>
    <n v="358"/>
  </r>
  <r>
    <x v="0"/>
    <n v="5"/>
    <s v="May"/>
    <x v="5"/>
    <n v="353"/>
  </r>
  <r>
    <x v="0"/>
    <n v="5"/>
    <s v="May"/>
    <x v="6"/>
    <n v="345"/>
  </r>
  <r>
    <x v="0"/>
    <n v="5"/>
    <s v="May"/>
    <x v="7"/>
    <n v="325"/>
  </r>
  <r>
    <x v="0"/>
    <n v="6"/>
    <s v="Jun"/>
    <x v="0"/>
    <n v="528"/>
  </r>
  <r>
    <x v="0"/>
    <n v="6"/>
    <s v="Jun"/>
    <x v="6"/>
    <n v="522"/>
  </r>
  <r>
    <x v="0"/>
    <n v="6"/>
    <s v="Jun"/>
    <x v="2"/>
    <n v="517"/>
  </r>
  <r>
    <x v="0"/>
    <n v="6"/>
    <s v="Jun"/>
    <x v="1"/>
    <n v="517"/>
  </r>
  <r>
    <x v="0"/>
    <n v="6"/>
    <s v="Jun"/>
    <x v="7"/>
    <n v="508"/>
  </r>
  <r>
    <x v="0"/>
    <n v="6"/>
    <s v="Jun"/>
    <x v="3"/>
    <n v="506"/>
  </r>
  <r>
    <x v="0"/>
    <n v="6"/>
    <s v="Jun"/>
    <x v="4"/>
    <n v="497"/>
  </r>
  <r>
    <x v="0"/>
    <n v="6"/>
    <s v="Jun"/>
    <x v="5"/>
    <n v="488"/>
  </r>
  <r>
    <x v="0"/>
    <n v="7"/>
    <s v="Jul"/>
    <x v="4"/>
    <n v="560"/>
  </r>
  <r>
    <x v="0"/>
    <n v="7"/>
    <s v="Jul"/>
    <x v="7"/>
    <n v="559"/>
  </r>
  <r>
    <x v="0"/>
    <n v="7"/>
    <s v="Jul"/>
    <x v="2"/>
    <n v="547"/>
  </r>
  <r>
    <x v="0"/>
    <n v="7"/>
    <s v="Jul"/>
    <x v="5"/>
    <n v="545"/>
  </r>
  <r>
    <x v="0"/>
    <n v="7"/>
    <s v="Jul"/>
    <x v="1"/>
    <n v="542"/>
  </r>
  <r>
    <x v="0"/>
    <n v="7"/>
    <s v="Jul"/>
    <x v="0"/>
    <n v="534"/>
  </r>
  <r>
    <x v="0"/>
    <n v="7"/>
    <s v="Jul"/>
    <x v="6"/>
    <n v="530"/>
  </r>
  <r>
    <x v="0"/>
    <n v="7"/>
    <s v="Jul"/>
    <x v="3"/>
    <n v="520"/>
  </r>
  <r>
    <x v="0"/>
    <n v="8"/>
    <s v="Aug"/>
    <x v="6"/>
    <n v="572"/>
  </r>
  <r>
    <x v="0"/>
    <n v="8"/>
    <s v="Aug"/>
    <x v="1"/>
    <n v="568"/>
  </r>
  <r>
    <x v="0"/>
    <n v="8"/>
    <s v="Aug"/>
    <x v="2"/>
    <n v="536"/>
  </r>
  <r>
    <x v="0"/>
    <n v="8"/>
    <s v="Aug"/>
    <x v="4"/>
    <n v="522"/>
  </r>
  <r>
    <x v="0"/>
    <n v="8"/>
    <s v="Aug"/>
    <x v="7"/>
    <n v="500"/>
  </r>
  <r>
    <x v="0"/>
    <n v="8"/>
    <s v="Aug"/>
    <x v="5"/>
    <n v="483"/>
  </r>
  <r>
    <x v="0"/>
    <n v="8"/>
    <s v="Aug"/>
    <x v="3"/>
    <n v="479"/>
  </r>
  <r>
    <x v="0"/>
    <n v="8"/>
    <s v="Aug"/>
    <x v="0"/>
    <n v="461"/>
  </r>
  <r>
    <x v="0"/>
    <n v="9"/>
    <s v="Sept"/>
    <x v="4"/>
    <n v="548"/>
  </r>
  <r>
    <x v="0"/>
    <n v="9"/>
    <s v="Sept"/>
    <x v="1"/>
    <n v="534"/>
  </r>
  <r>
    <x v="0"/>
    <n v="9"/>
    <s v="Sept"/>
    <x v="0"/>
    <n v="533"/>
  </r>
  <r>
    <x v="0"/>
    <n v="9"/>
    <s v="Sept"/>
    <x v="7"/>
    <n v="522"/>
  </r>
  <r>
    <x v="0"/>
    <n v="9"/>
    <s v="Sept"/>
    <x v="2"/>
    <n v="516"/>
  </r>
  <r>
    <x v="0"/>
    <n v="9"/>
    <s v="Sept"/>
    <x v="3"/>
    <n v="508"/>
  </r>
  <r>
    <x v="0"/>
    <n v="9"/>
    <s v="Sept"/>
    <x v="5"/>
    <n v="502"/>
  </r>
  <r>
    <x v="0"/>
    <n v="9"/>
    <s v="Sept"/>
    <x v="6"/>
    <n v="499"/>
  </r>
  <r>
    <x v="0"/>
    <n v="10"/>
    <s v="Oct"/>
    <x v="1"/>
    <n v="558"/>
  </r>
  <r>
    <x v="0"/>
    <n v="10"/>
    <s v="Oct"/>
    <x v="5"/>
    <n v="555"/>
  </r>
  <r>
    <x v="0"/>
    <n v="10"/>
    <s v="Oct"/>
    <x v="4"/>
    <n v="555"/>
  </r>
  <r>
    <x v="0"/>
    <n v="10"/>
    <s v="Oct"/>
    <x v="6"/>
    <n v="543"/>
  </r>
  <r>
    <x v="0"/>
    <n v="10"/>
    <s v="Oct"/>
    <x v="3"/>
    <n v="528"/>
  </r>
  <r>
    <x v="0"/>
    <n v="10"/>
    <s v="Oct"/>
    <x v="7"/>
    <n v="525"/>
  </r>
  <r>
    <x v="0"/>
    <n v="10"/>
    <s v="Oct"/>
    <x v="0"/>
    <n v="514"/>
  </r>
  <r>
    <x v="0"/>
    <n v="10"/>
    <s v="Oct"/>
    <x v="2"/>
    <n v="506"/>
  </r>
  <r>
    <x v="0"/>
    <n v="11"/>
    <s v="Nov"/>
    <x v="3"/>
    <n v="541"/>
  </r>
  <r>
    <x v="0"/>
    <n v="11"/>
    <s v="Nov"/>
    <x v="6"/>
    <n v="530"/>
  </r>
  <r>
    <x v="0"/>
    <n v="11"/>
    <s v="Nov"/>
    <x v="1"/>
    <n v="528"/>
  </r>
  <r>
    <x v="0"/>
    <n v="11"/>
    <s v="Nov"/>
    <x v="4"/>
    <n v="528"/>
  </r>
  <r>
    <x v="0"/>
    <n v="11"/>
    <s v="Nov"/>
    <x v="7"/>
    <n v="515"/>
  </r>
  <r>
    <x v="0"/>
    <n v="11"/>
    <s v="Nov"/>
    <x v="5"/>
    <n v="510"/>
  </r>
  <r>
    <x v="0"/>
    <n v="11"/>
    <s v="Nov"/>
    <x v="2"/>
    <n v="508"/>
  </r>
  <r>
    <x v="0"/>
    <n v="11"/>
    <s v="Nov"/>
    <x v="0"/>
    <n v="505"/>
  </r>
  <r>
    <x v="0"/>
    <n v="12"/>
    <s v="Dec"/>
    <x v="0"/>
    <n v="547"/>
  </r>
  <r>
    <x v="0"/>
    <n v="12"/>
    <s v="Dec"/>
    <x v="4"/>
    <n v="529"/>
  </r>
  <r>
    <x v="0"/>
    <n v="12"/>
    <s v="Dec"/>
    <x v="7"/>
    <n v="523"/>
  </r>
  <r>
    <x v="0"/>
    <n v="12"/>
    <s v="Dec"/>
    <x v="5"/>
    <n v="519"/>
  </r>
  <r>
    <x v="0"/>
    <n v="12"/>
    <s v="Dec"/>
    <x v="3"/>
    <n v="517"/>
  </r>
  <r>
    <x v="0"/>
    <n v="12"/>
    <s v="Dec"/>
    <x v="6"/>
    <n v="517"/>
  </r>
  <r>
    <x v="0"/>
    <n v="12"/>
    <s v="Dec"/>
    <x v="1"/>
    <n v="500"/>
  </r>
  <r>
    <x v="0"/>
    <n v="12"/>
    <s v="Dec"/>
    <x v="2"/>
    <n v="486"/>
  </r>
  <r>
    <x v="1"/>
    <n v="1"/>
    <s v="Jan"/>
    <x v="6"/>
    <n v="568"/>
  </r>
  <r>
    <x v="1"/>
    <n v="1"/>
    <s v="Jan"/>
    <x v="5"/>
    <n v="555"/>
  </r>
  <r>
    <x v="1"/>
    <n v="1"/>
    <s v="Jan"/>
    <x v="0"/>
    <n v="542"/>
  </r>
  <r>
    <x v="1"/>
    <n v="1"/>
    <s v="Jan"/>
    <x v="7"/>
    <n v="532"/>
  </r>
  <r>
    <x v="1"/>
    <n v="1"/>
    <s v="Jan"/>
    <x v="4"/>
    <n v="527"/>
  </r>
  <r>
    <x v="1"/>
    <n v="1"/>
    <s v="Jan"/>
    <x v="2"/>
    <n v="521"/>
  </r>
  <r>
    <x v="1"/>
    <n v="1"/>
    <s v="Jan"/>
    <x v="3"/>
    <n v="517"/>
  </r>
  <r>
    <x v="1"/>
    <n v="1"/>
    <s v="Jan"/>
    <x v="1"/>
    <n v="509"/>
  </r>
  <r>
    <x v="1"/>
    <n v="2"/>
    <s v="Feb"/>
    <x v="2"/>
    <n v="530"/>
  </r>
  <r>
    <x v="1"/>
    <n v="2"/>
    <s v="Feb"/>
    <x v="7"/>
    <n v="511"/>
  </r>
  <r>
    <x v="1"/>
    <n v="2"/>
    <s v="Feb"/>
    <x v="5"/>
    <n v="503"/>
  </r>
  <r>
    <x v="1"/>
    <n v="2"/>
    <s v="Feb"/>
    <x v="4"/>
    <n v="497"/>
  </r>
  <r>
    <x v="1"/>
    <n v="2"/>
    <s v="Feb"/>
    <x v="1"/>
    <n v="497"/>
  </r>
  <r>
    <x v="1"/>
    <n v="2"/>
    <s v="Feb"/>
    <x v="3"/>
    <n v="481"/>
  </r>
  <r>
    <x v="1"/>
    <n v="2"/>
    <s v="Feb"/>
    <x v="6"/>
    <n v="472"/>
  </r>
  <r>
    <x v="1"/>
    <n v="2"/>
    <s v="Feb"/>
    <x v="0"/>
    <n v="469"/>
  </r>
  <r>
    <x v="1"/>
    <n v="3"/>
    <s v="Mar"/>
    <x v="2"/>
    <n v="556"/>
  </r>
  <r>
    <x v="1"/>
    <n v="3"/>
    <s v="Mar"/>
    <x v="1"/>
    <n v="549"/>
  </r>
  <r>
    <x v="1"/>
    <n v="3"/>
    <s v="Mar"/>
    <x v="7"/>
    <n v="539"/>
  </r>
  <r>
    <x v="1"/>
    <n v="3"/>
    <s v="Mar"/>
    <x v="6"/>
    <n v="536"/>
  </r>
  <r>
    <x v="1"/>
    <n v="3"/>
    <s v="Mar"/>
    <x v="0"/>
    <n v="512"/>
  </r>
  <r>
    <x v="1"/>
    <n v="3"/>
    <s v="Mar"/>
    <x v="4"/>
    <n v="512"/>
  </r>
  <r>
    <x v="1"/>
    <n v="3"/>
    <s v="Mar"/>
    <x v="3"/>
    <n v="511"/>
  </r>
  <r>
    <x v="1"/>
    <n v="3"/>
    <s v="Mar"/>
    <x v="5"/>
    <n v="501"/>
  </r>
  <r>
    <x v="1"/>
    <n v="4"/>
    <s v="Apr"/>
    <x v="3"/>
    <n v="550"/>
  </r>
  <r>
    <x v="1"/>
    <n v="4"/>
    <s v="Apr"/>
    <x v="6"/>
    <n v="539"/>
  </r>
  <r>
    <x v="1"/>
    <n v="4"/>
    <s v="Apr"/>
    <x v="7"/>
    <n v="535"/>
  </r>
  <r>
    <x v="1"/>
    <n v="4"/>
    <s v="Apr"/>
    <x v="2"/>
    <n v="531"/>
  </r>
  <r>
    <x v="1"/>
    <n v="4"/>
    <s v="Apr"/>
    <x v="5"/>
    <n v="526"/>
  </r>
  <r>
    <x v="1"/>
    <n v="4"/>
    <s v="Apr"/>
    <x v="1"/>
    <n v="512"/>
  </r>
  <r>
    <x v="1"/>
    <n v="4"/>
    <s v="Apr"/>
    <x v="0"/>
    <n v="501"/>
  </r>
  <r>
    <x v="1"/>
    <n v="4"/>
    <s v="Apr"/>
    <x v="4"/>
    <n v="487"/>
  </r>
  <r>
    <x v="1"/>
    <n v="5"/>
    <s v="May"/>
    <x v="5"/>
    <n v="572"/>
  </r>
  <r>
    <x v="1"/>
    <n v="5"/>
    <s v="May"/>
    <x v="1"/>
    <n v="566"/>
  </r>
  <r>
    <x v="1"/>
    <n v="5"/>
    <s v="May"/>
    <x v="2"/>
    <n v="537"/>
  </r>
  <r>
    <x v="1"/>
    <n v="5"/>
    <s v="May"/>
    <x v="6"/>
    <n v="530"/>
  </r>
  <r>
    <x v="1"/>
    <n v="5"/>
    <s v="May"/>
    <x v="4"/>
    <n v="525"/>
  </r>
  <r>
    <x v="1"/>
    <n v="5"/>
    <s v="May"/>
    <x v="0"/>
    <n v="520"/>
  </r>
  <r>
    <x v="1"/>
    <n v="5"/>
    <s v="May"/>
    <x v="7"/>
    <n v="519"/>
  </r>
  <r>
    <x v="1"/>
    <n v="5"/>
    <s v="May"/>
    <x v="3"/>
    <n v="516"/>
  </r>
  <r>
    <x v="1"/>
    <n v="6"/>
    <s v="Jun"/>
    <x v="1"/>
    <n v="543"/>
  </r>
  <r>
    <x v="1"/>
    <n v="6"/>
    <s v="Jun"/>
    <x v="6"/>
    <n v="534"/>
  </r>
  <r>
    <x v="1"/>
    <n v="6"/>
    <s v="Jun"/>
    <x v="0"/>
    <n v="531"/>
  </r>
  <r>
    <x v="1"/>
    <n v="6"/>
    <s v="Jun"/>
    <x v="2"/>
    <n v="517"/>
  </r>
  <r>
    <x v="1"/>
    <n v="6"/>
    <s v="Jun"/>
    <x v="3"/>
    <n v="504"/>
  </r>
  <r>
    <x v="1"/>
    <n v="6"/>
    <s v="Jun"/>
    <x v="5"/>
    <n v="495"/>
  </r>
  <r>
    <x v="1"/>
    <n v="6"/>
    <s v="Jun"/>
    <x v="7"/>
    <n v="491"/>
  </r>
  <r>
    <x v="1"/>
    <n v="6"/>
    <s v="Jun"/>
    <x v="4"/>
    <n v="488"/>
  </r>
  <r>
    <x v="1"/>
    <n v="7"/>
    <s v="Jul"/>
    <x v="5"/>
    <n v="560"/>
  </r>
  <r>
    <x v="1"/>
    <n v="7"/>
    <s v="Jul"/>
    <x v="1"/>
    <n v="552"/>
  </r>
  <r>
    <x v="1"/>
    <n v="7"/>
    <s v="Jul"/>
    <x v="7"/>
    <n v="547"/>
  </r>
  <r>
    <x v="1"/>
    <n v="7"/>
    <s v="Jul"/>
    <x v="2"/>
    <n v="541"/>
  </r>
  <r>
    <x v="1"/>
    <n v="7"/>
    <s v="Jul"/>
    <x v="0"/>
    <n v="517"/>
  </r>
  <r>
    <x v="1"/>
    <n v="7"/>
    <s v="Jul"/>
    <x v="3"/>
    <n v="514"/>
  </r>
  <r>
    <x v="1"/>
    <n v="7"/>
    <s v="Jul"/>
    <x v="4"/>
    <n v="499"/>
  </r>
  <r>
    <x v="1"/>
    <n v="7"/>
    <s v="Jul"/>
    <x v="6"/>
    <n v="498"/>
  </r>
  <r>
    <x v="1"/>
    <n v="8"/>
    <s v="Aug"/>
    <x v="0"/>
    <n v="554"/>
  </r>
  <r>
    <x v="1"/>
    <n v="8"/>
    <s v="Aug"/>
    <x v="6"/>
    <n v="533"/>
  </r>
  <r>
    <x v="1"/>
    <n v="8"/>
    <s v="Aug"/>
    <x v="4"/>
    <n v="523"/>
  </r>
  <r>
    <x v="1"/>
    <n v="8"/>
    <s v="Aug"/>
    <x v="3"/>
    <n v="516"/>
  </r>
  <r>
    <x v="1"/>
    <n v="8"/>
    <s v="Aug"/>
    <x v="5"/>
    <n v="516"/>
  </r>
  <r>
    <x v="1"/>
    <n v="8"/>
    <s v="Aug"/>
    <x v="2"/>
    <n v="515"/>
  </r>
  <r>
    <x v="1"/>
    <n v="8"/>
    <s v="Aug"/>
    <x v="1"/>
    <n v="499"/>
  </r>
  <r>
    <x v="1"/>
    <n v="8"/>
    <s v="Aug"/>
    <x v="7"/>
    <n v="489"/>
  </r>
  <r>
    <x v="1"/>
    <n v="9"/>
    <s v="Sept"/>
    <x v="3"/>
    <n v="540"/>
  </r>
  <r>
    <x v="1"/>
    <n v="9"/>
    <s v="Sept"/>
    <x v="6"/>
    <n v="523"/>
  </r>
  <r>
    <x v="1"/>
    <n v="9"/>
    <s v="Sept"/>
    <x v="1"/>
    <n v="515"/>
  </r>
  <r>
    <x v="1"/>
    <n v="9"/>
    <s v="Sept"/>
    <x v="4"/>
    <n v="511"/>
  </r>
  <r>
    <x v="1"/>
    <n v="9"/>
    <s v="Sept"/>
    <x v="0"/>
    <n v="500"/>
  </r>
  <r>
    <x v="1"/>
    <n v="9"/>
    <s v="Sept"/>
    <x v="2"/>
    <n v="499"/>
  </r>
  <r>
    <x v="1"/>
    <n v="9"/>
    <s v="Sept"/>
    <x v="7"/>
    <n v="497"/>
  </r>
  <r>
    <x v="1"/>
    <n v="9"/>
    <s v="Sept"/>
    <x v="5"/>
    <n v="496"/>
  </r>
  <r>
    <x v="1"/>
    <n v="10"/>
    <s v="Oct"/>
    <x v="0"/>
    <n v="574"/>
  </r>
  <r>
    <x v="1"/>
    <n v="10"/>
    <s v="Oct"/>
    <x v="4"/>
    <n v="558"/>
  </r>
  <r>
    <x v="1"/>
    <n v="10"/>
    <s v="Oct"/>
    <x v="3"/>
    <n v="540"/>
  </r>
  <r>
    <x v="1"/>
    <n v="10"/>
    <s v="Oct"/>
    <x v="1"/>
    <n v="528"/>
  </r>
  <r>
    <x v="1"/>
    <n v="10"/>
    <s v="Oct"/>
    <x v="7"/>
    <n v="527"/>
  </r>
  <r>
    <x v="1"/>
    <n v="10"/>
    <s v="Oct"/>
    <x v="2"/>
    <n v="525"/>
  </r>
  <r>
    <x v="1"/>
    <n v="10"/>
    <s v="Oct"/>
    <x v="5"/>
    <n v="524"/>
  </r>
  <r>
    <x v="1"/>
    <n v="10"/>
    <s v="Oct"/>
    <x v="6"/>
    <n v="501"/>
  </r>
  <r>
    <x v="1"/>
    <n v="11"/>
    <s v="Nov"/>
    <x v="1"/>
    <n v="548"/>
  </r>
  <r>
    <x v="1"/>
    <n v="11"/>
    <s v="Nov"/>
    <x v="3"/>
    <n v="519"/>
  </r>
  <r>
    <x v="1"/>
    <n v="11"/>
    <s v="Nov"/>
    <x v="6"/>
    <n v="515"/>
  </r>
  <r>
    <x v="1"/>
    <n v="11"/>
    <s v="Nov"/>
    <x v="5"/>
    <n v="511"/>
  </r>
  <r>
    <x v="1"/>
    <n v="11"/>
    <s v="Nov"/>
    <x v="4"/>
    <n v="510"/>
  </r>
  <r>
    <x v="1"/>
    <n v="11"/>
    <s v="Nov"/>
    <x v="0"/>
    <n v="504"/>
  </r>
  <r>
    <x v="1"/>
    <n v="11"/>
    <s v="Nov"/>
    <x v="7"/>
    <n v="503"/>
  </r>
  <r>
    <x v="1"/>
    <n v="11"/>
    <s v="Nov"/>
    <x v="2"/>
    <n v="497"/>
  </r>
  <r>
    <x v="1"/>
    <n v="12"/>
    <s v="Dec"/>
    <x v="5"/>
    <n v="569"/>
  </r>
  <r>
    <x v="1"/>
    <n v="12"/>
    <s v="Dec"/>
    <x v="0"/>
    <n v="556"/>
  </r>
  <r>
    <x v="1"/>
    <n v="12"/>
    <s v="Dec"/>
    <x v="1"/>
    <n v="555"/>
  </r>
  <r>
    <x v="1"/>
    <n v="12"/>
    <s v="Dec"/>
    <x v="6"/>
    <n v="539"/>
  </r>
  <r>
    <x v="1"/>
    <n v="12"/>
    <s v="Dec"/>
    <x v="7"/>
    <n v="531"/>
  </r>
  <r>
    <x v="1"/>
    <n v="12"/>
    <s v="Dec"/>
    <x v="3"/>
    <n v="520"/>
  </r>
  <r>
    <x v="1"/>
    <n v="12"/>
    <s v="Dec"/>
    <x v="2"/>
    <n v="518"/>
  </r>
  <r>
    <x v="1"/>
    <n v="12"/>
    <s v="Dec"/>
    <x v="4"/>
    <n v="506"/>
  </r>
  <r>
    <x v="2"/>
    <n v="1"/>
    <s v="Jan"/>
    <x v="4"/>
    <n v="550"/>
  </r>
  <r>
    <x v="2"/>
    <n v="1"/>
    <s v="Jan"/>
    <x v="7"/>
    <n v="537"/>
  </r>
  <r>
    <x v="2"/>
    <n v="1"/>
    <s v="Jan"/>
    <x v="0"/>
    <n v="529"/>
  </r>
  <r>
    <x v="2"/>
    <n v="1"/>
    <s v="Jan"/>
    <x v="2"/>
    <n v="527"/>
  </r>
  <r>
    <x v="2"/>
    <n v="1"/>
    <s v="Jan"/>
    <x v="5"/>
    <n v="512"/>
  </r>
  <r>
    <x v="2"/>
    <n v="1"/>
    <s v="Jan"/>
    <x v="1"/>
    <n v="509"/>
  </r>
  <r>
    <x v="2"/>
    <n v="1"/>
    <s v="Jan"/>
    <x v="6"/>
    <n v="506"/>
  </r>
  <r>
    <x v="2"/>
    <n v="1"/>
    <s v="Jan"/>
    <x v="3"/>
    <n v="501"/>
  </r>
  <r>
    <x v="2"/>
    <n v="2"/>
    <s v="Feb"/>
    <x v="6"/>
    <n v="498"/>
  </r>
  <r>
    <x v="2"/>
    <n v="2"/>
    <s v="Feb"/>
    <x v="2"/>
    <n v="489"/>
  </r>
  <r>
    <x v="2"/>
    <n v="2"/>
    <s v="Feb"/>
    <x v="7"/>
    <n v="489"/>
  </r>
  <r>
    <x v="2"/>
    <n v="2"/>
    <s v="Feb"/>
    <x v="4"/>
    <n v="480"/>
  </r>
  <r>
    <x v="2"/>
    <n v="2"/>
    <s v="Feb"/>
    <x v="1"/>
    <n v="475"/>
  </r>
  <r>
    <x v="2"/>
    <n v="2"/>
    <s v="Feb"/>
    <x v="0"/>
    <n v="472"/>
  </r>
  <r>
    <x v="2"/>
    <n v="2"/>
    <s v="Feb"/>
    <x v="3"/>
    <n v="467"/>
  </r>
  <r>
    <x v="2"/>
    <n v="2"/>
    <s v="Feb"/>
    <x v="5"/>
    <n v="439"/>
  </r>
  <r>
    <x v="2"/>
    <n v="3"/>
    <s v="Mar"/>
    <x v="4"/>
    <n v="542"/>
  </r>
  <r>
    <x v="2"/>
    <n v="3"/>
    <s v="Mar"/>
    <x v="6"/>
    <n v="529"/>
  </r>
  <r>
    <x v="2"/>
    <n v="3"/>
    <s v="Mar"/>
    <x v="3"/>
    <n v="521"/>
  </r>
  <r>
    <x v="2"/>
    <n v="3"/>
    <s v="Mar"/>
    <x v="1"/>
    <n v="519"/>
  </r>
  <r>
    <x v="2"/>
    <n v="3"/>
    <s v="Mar"/>
    <x v="0"/>
    <n v="518"/>
  </r>
  <r>
    <x v="2"/>
    <n v="3"/>
    <s v="Mar"/>
    <x v="7"/>
    <n v="517"/>
  </r>
  <r>
    <x v="2"/>
    <n v="3"/>
    <s v="Mar"/>
    <x v="5"/>
    <n v="513"/>
  </r>
  <r>
    <x v="2"/>
    <n v="3"/>
    <s v="Mar"/>
    <x v="2"/>
    <n v="511"/>
  </r>
  <r>
    <x v="2"/>
    <n v="4"/>
    <s v="Apr"/>
    <x v="4"/>
    <n v="572"/>
  </r>
  <r>
    <x v="2"/>
    <n v="4"/>
    <s v="Apr"/>
    <x v="2"/>
    <n v="571"/>
  </r>
  <r>
    <x v="2"/>
    <n v="4"/>
    <s v="Apr"/>
    <x v="1"/>
    <n v="542"/>
  </r>
  <r>
    <x v="2"/>
    <n v="4"/>
    <s v="Apr"/>
    <x v="3"/>
    <n v="542"/>
  </r>
  <r>
    <x v="2"/>
    <n v="4"/>
    <s v="Apr"/>
    <x v="7"/>
    <n v="538"/>
  </r>
  <r>
    <x v="2"/>
    <n v="4"/>
    <s v="Apr"/>
    <x v="5"/>
    <n v="531"/>
  </r>
  <r>
    <x v="2"/>
    <n v="4"/>
    <s v="Apr"/>
    <x v="0"/>
    <n v="516"/>
  </r>
  <r>
    <x v="2"/>
    <n v="4"/>
    <s v="Apr"/>
    <x v="6"/>
    <n v="491"/>
  </r>
  <r>
    <x v="2"/>
    <n v="5"/>
    <s v="May"/>
    <x v="7"/>
    <n v="201"/>
  </r>
  <r>
    <x v="2"/>
    <n v="5"/>
    <s v="May"/>
    <x v="4"/>
    <n v="192"/>
  </r>
  <r>
    <x v="2"/>
    <n v="5"/>
    <s v="May"/>
    <x v="6"/>
    <n v="172"/>
  </r>
  <r>
    <x v="2"/>
    <n v="5"/>
    <s v="May"/>
    <x v="1"/>
    <n v="168"/>
  </r>
  <r>
    <x v="2"/>
    <n v="5"/>
    <s v="May"/>
    <x v="0"/>
    <n v="167"/>
  </r>
  <r>
    <x v="2"/>
    <n v="5"/>
    <s v="May"/>
    <x v="2"/>
    <n v="167"/>
  </r>
  <r>
    <x v="2"/>
    <n v="5"/>
    <s v="May"/>
    <x v="5"/>
    <n v="164"/>
  </r>
  <r>
    <x v="2"/>
    <n v="5"/>
    <s v="May"/>
    <x v="3"/>
    <n v="16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Essential (primary) hypertension"/>
    <n v="6599"/>
    <n v="6425"/>
    <n v="13024"/>
    <n v="50.67"/>
    <n v="49.33"/>
    <n v="0.50670000000000004"/>
    <n v="0.49329999999999996"/>
  </r>
  <r>
    <x v="0"/>
    <s v="Major depressive disorder"/>
    <n v="6433"/>
    <n v="6336"/>
    <n v="12769"/>
    <n v="50.38"/>
    <n v="49.62"/>
    <n v="0.50380000000000003"/>
    <n v="0.49619999999999997"/>
  </r>
  <r>
    <x v="0"/>
    <s v="Epilepsy"/>
    <n v="6387"/>
    <n v="6374"/>
    <n v="12761"/>
    <n v="50.05"/>
    <n v="49.95"/>
    <n v="0.50049999999999994"/>
    <n v="0.49950000000000006"/>
  </r>
  <r>
    <x v="0"/>
    <s v="Malignant neoplasm of bronchus and lung"/>
    <n v="6437"/>
    <n v="6442"/>
    <n v="12879"/>
    <n v="49.98"/>
    <n v="50.02"/>
    <n v="0.49979999999999997"/>
    <n v="0.50019999999999998"/>
  </r>
  <r>
    <x v="0"/>
    <s v="Type 2 diabetes mellitus"/>
    <n v="6541"/>
    <n v="6548"/>
    <n v="13089"/>
    <n v="49.97"/>
    <n v="50.03"/>
    <n v="0.49969999999999998"/>
    <n v="0.50029999999999997"/>
  </r>
  <r>
    <x v="0"/>
    <s v="Asthma"/>
    <n v="6482"/>
    <n v="6502"/>
    <n v="12984"/>
    <n v="49.92"/>
    <n v="50.08"/>
    <n v="0.49920000000000003"/>
    <n v="0.50080000000000002"/>
  </r>
  <r>
    <x v="0"/>
    <s v="Gastro-esophageal reflux disease"/>
    <n v="6327"/>
    <n v="6356"/>
    <n v="12683"/>
    <n v="49.89"/>
    <n v="50.11"/>
    <n v="0.49890000000000001"/>
    <n v="0.50109999999999999"/>
  </r>
  <r>
    <x v="0"/>
    <s v="Chronic kidney disease"/>
    <n v="6381"/>
    <n v="6447"/>
    <n v="12828"/>
    <n v="49.74"/>
    <n v="50.26"/>
    <n v="0.49740000000000001"/>
    <n v="0.50259999999999994"/>
  </r>
  <r>
    <x v="0"/>
    <s v="Back pain"/>
    <n v="6272"/>
    <n v="6398"/>
    <n v="12670"/>
    <n v="49.5"/>
    <n v="50.5"/>
    <n v="0.495"/>
    <n v="0.505"/>
  </r>
  <r>
    <x v="0"/>
    <s v="Acute myocardial infarction"/>
    <n v="6341"/>
    <n v="6503"/>
    <n v="12844"/>
    <n v="49.37"/>
    <n v="50.63"/>
    <n v="0.49369999999999997"/>
    <n v="0.50629999999999997"/>
  </r>
  <r>
    <x v="1"/>
    <s v="Type 2 diabetes mellitus"/>
    <n v="10174"/>
    <n v="9996"/>
    <n v="20170"/>
    <n v="50.44"/>
    <n v="49.56"/>
    <n v="0.50439999999999996"/>
    <n v="0.49560000000000004"/>
  </r>
  <r>
    <x v="1"/>
    <s v="Malignant neoplasm of bronchus and lung"/>
    <n v="10042"/>
    <n v="9912"/>
    <n v="19954"/>
    <n v="50.33"/>
    <n v="49.67"/>
    <n v="0.50329999999999997"/>
    <n v="0.49670000000000003"/>
  </r>
  <r>
    <x v="1"/>
    <s v="Acute myocardial infarction"/>
    <n v="10007"/>
    <n v="9972"/>
    <n v="19979"/>
    <n v="50.09"/>
    <n v="49.91"/>
    <n v="0.50090000000000001"/>
    <n v="0.49909999999999999"/>
  </r>
  <r>
    <x v="1"/>
    <s v="Essential (primary) hypertension"/>
    <n v="9918"/>
    <n v="9903"/>
    <n v="19821"/>
    <n v="50.04"/>
    <n v="49.96"/>
    <n v="0.50039999999999996"/>
    <n v="0.49959999999999999"/>
  </r>
  <r>
    <x v="1"/>
    <s v="Gastro-esophageal reflux disease"/>
    <n v="10208"/>
    <n v="10276"/>
    <n v="20484"/>
    <n v="49.83"/>
    <n v="50.17"/>
    <n v="0.49829999999999997"/>
    <n v="0.50170000000000003"/>
  </r>
  <r>
    <x v="1"/>
    <s v="Chronic kidney disease"/>
    <n v="9866"/>
    <n v="9952"/>
    <n v="19818"/>
    <n v="49.78"/>
    <n v="50.22"/>
    <n v="0.49780000000000002"/>
    <n v="0.50219999999999998"/>
  </r>
  <r>
    <x v="1"/>
    <s v="Epilepsy"/>
    <n v="9959"/>
    <n v="10086"/>
    <n v="20045"/>
    <n v="49.68"/>
    <n v="50.32"/>
    <n v="0.49680000000000002"/>
    <n v="0.50319999999999998"/>
  </r>
  <r>
    <x v="1"/>
    <s v="Major depressive disorder"/>
    <n v="9941"/>
    <n v="10177"/>
    <n v="20118"/>
    <n v="49.41"/>
    <n v="50.59"/>
    <n v="0.49409999999999998"/>
    <n v="0.50590000000000002"/>
  </r>
  <r>
    <x v="1"/>
    <s v="Back pain"/>
    <n v="9948"/>
    <n v="10215"/>
    <n v="20163"/>
    <n v="49.34"/>
    <n v="50.66"/>
    <n v="0.49340000000000006"/>
    <n v="0.50659999999999994"/>
  </r>
  <r>
    <x v="1"/>
    <s v="Asthma"/>
    <n v="9905"/>
    <n v="10206"/>
    <n v="20111"/>
    <n v="49.25"/>
    <n v="50.75"/>
    <n v="0.49249999999999999"/>
    <n v="0.50749999999999995"/>
  </r>
  <r>
    <x v="2"/>
    <s v="Essential (primary) hypertension"/>
    <n v="3614"/>
    <n v="3553"/>
    <n v="7167"/>
    <n v="50.43"/>
    <n v="49.57"/>
    <n v="0.50429999999999997"/>
    <n v="0.49570000000000003"/>
  </r>
  <r>
    <x v="2"/>
    <s v="Major depressive disorder"/>
    <n v="3578"/>
    <n v="3538"/>
    <n v="7116"/>
    <n v="50.28"/>
    <n v="49.72"/>
    <n v="0.50280000000000002"/>
    <n v="0.49719999999999998"/>
  </r>
  <r>
    <x v="2"/>
    <s v="Asthma"/>
    <n v="3555"/>
    <n v="3527"/>
    <n v="7082"/>
    <n v="50.2"/>
    <n v="49.8"/>
    <n v="0.502"/>
    <n v="0.498"/>
  </r>
  <r>
    <x v="2"/>
    <s v="Malignant neoplasm of bronchus and lung"/>
    <n v="3570"/>
    <n v="3546"/>
    <n v="7116"/>
    <n v="50.17"/>
    <n v="49.83"/>
    <n v="0.50170000000000003"/>
    <n v="0.49829999999999997"/>
  </r>
  <r>
    <x v="2"/>
    <s v="Epilepsy"/>
    <n v="3451"/>
    <n v="3441"/>
    <n v="6892"/>
    <n v="50.07"/>
    <n v="49.93"/>
    <n v="0.50070000000000003"/>
    <n v="0.49930000000000002"/>
  </r>
  <r>
    <x v="2"/>
    <s v="Gastro-esophageal reflux disease"/>
    <n v="3595"/>
    <n v="3593"/>
    <n v="7188"/>
    <n v="50.01"/>
    <n v="49.99"/>
    <n v="0.50009999999999999"/>
    <n v="0.49990000000000001"/>
  </r>
  <r>
    <x v="2"/>
    <s v="Chronic kidney disease"/>
    <n v="3550"/>
    <n v="3553"/>
    <n v="7103"/>
    <n v="49.98"/>
    <n v="50.02"/>
    <n v="0.49979999999999997"/>
    <n v="0.50019999999999998"/>
  </r>
  <r>
    <x v="2"/>
    <s v="Back pain"/>
    <n v="3531"/>
    <n v="3540"/>
    <n v="7071"/>
    <n v="49.94"/>
    <n v="50.06"/>
    <n v="0.49939999999999996"/>
    <n v="0.50060000000000004"/>
  </r>
  <r>
    <x v="2"/>
    <s v="Acute myocardial infarction"/>
    <n v="3567"/>
    <n v="3609"/>
    <n v="7176"/>
    <n v="49.71"/>
    <n v="50.29"/>
    <n v="0.49709999999999999"/>
    <n v="0.50290000000000001"/>
  </r>
  <r>
    <x v="2"/>
    <s v="Type 2 diabetes mellitus"/>
    <n v="3562"/>
    <n v="3658"/>
    <n v="7220"/>
    <n v="49.34"/>
    <n v="50.66"/>
    <n v="0.49340000000000006"/>
    <n v="0.5065999999999999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12896"/>
  </r>
  <r>
    <x v="0"/>
    <x v="1"/>
    <n v="9854"/>
  </r>
  <r>
    <x v="1"/>
    <x v="0"/>
    <n v="8228"/>
  </r>
  <r>
    <x v="0"/>
    <x v="2"/>
    <n v="7587"/>
  </r>
  <r>
    <x v="0"/>
    <x v="3"/>
    <n v="6929"/>
  </r>
  <r>
    <x v="1"/>
    <x v="1"/>
    <n v="6380"/>
  </r>
  <r>
    <x v="1"/>
    <x v="2"/>
    <n v="4878"/>
  </r>
  <r>
    <x v="1"/>
    <x v="3"/>
    <n v="4610"/>
  </r>
  <r>
    <x v="2"/>
    <x v="0"/>
    <n v="4514"/>
  </r>
  <r>
    <x v="0"/>
    <x v="4"/>
    <n v="3912"/>
  </r>
  <r>
    <x v="2"/>
    <x v="1"/>
    <n v="3614"/>
  </r>
  <r>
    <x v="0"/>
    <x v="5"/>
    <n v="3517"/>
  </r>
  <r>
    <x v="2"/>
    <x v="2"/>
    <n v="2681"/>
  </r>
  <r>
    <x v="0"/>
    <x v="6"/>
    <n v="2480"/>
  </r>
  <r>
    <x v="2"/>
    <x v="3"/>
    <n v="2455"/>
  </r>
  <r>
    <x v="1"/>
    <x v="4"/>
    <n v="2433"/>
  </r>
  <r>
    <x v="1"/>
    <x v="5"/>
    <n v="2099"/>
  </r>
  <r>
    <x v="0"/>
    <x v="7"/>
    <n v="2010"/>
  </r>
  <r>
    <x v="1"/>
    <x v="6"/>
    <n v="1596"/>
  </r>
  <r>
    <x v="2"/>
    <x v="4"/>
    <n v="1370"/>
  </r>
  <r>
    <x v="1"/>
    <x v="7"/>
    <n v="1315"/>
  </r>
  <r>
    <x v="2"/>
    <x v="5"/>
    <n v="1211"/>
  </r>
  <r>
    <x v="0"/>
    <x v="8"/>
    <n v="963"/>
  </r>
  <r>
    <x v="2"/>
    <x v="6"/>
    <n v="904"/>
  </r>
  <r>
    <x v="2"/>
    <x v="7"/>
    <n v="735"/>
  </r>
  <r>
    <x v="1"/>
    <x v="8"/>
    <n v="622"/>
  </r>
  <r>
    <x v="2"/>
    <x v="8"/>
    <n v="36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1935261.46000001"/>
    <n v="233284882.03999999"/>
  </r>
  <r>
    <x v="1"/>
    <n v="317441076.29000002"/>
    <n v="364367556.80000001"/>
  </r>
  <r>
    <x v="2"/>
    <n v="113323292.95"/>
    <n v="129705712.3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3"/>
    <n v="81852.66"/>
  </r>
  <r>
    <x v="0"/>
    <x v="1"/>
    <n v="3"/>
    <n v="75955.149999999994"/>
  </r>
  <r>
    <x v="0"/>
    <x v="2"/>
    <n v="3"/>
    <n v="75695.34"/>
  </r>
  <r>
    <x v="1"/>
    <x v="3"/>
    <n v="3"/>
    <n v="74131.55"/>
  </r>
  <r>
    <x v="0"/>
    <x v="4"/>
    <n v="3"/>
    <n v="73090.740000000005"/>
  </r>
  <r>
    <x v="0"/>
    <x v="5"/>
    <n v="3"/>
    <n v="72533.460000000006"/>
  </r>
  <r>
    <x v="0"/>
    <x v="6"/>
    <n v="3"/>
    <n v="68501.86"/>
  </r>
  <r>
    <x v="0"/>
    <x v="7"/>
    <n v="3"/>
    <n v="68345.350000000006"/>
  </r>
  <r>
    <x v="0"/>
    <x v="8"/>
    <n v="3"/>
    <n v="68223.710000000006"/>
  </r>
  <r>
    <x v="0"/>
    <x v="9"/>
    <n v="3"/>
    <n v="67378.25"/>
  </r>
  <r>
    <x v="0"/>
    <x v="10"/>
    <n v="3"/>
    <n v="65974.78"/>
  </r>
  <r>
    <x v="0"/>
    <x v="11"/>
    <n v="3"/>
    <n v="65192.44"/>
  </r>
  <r>
    <x v="0"/>
    <x v="12"/>
    <n v="3"/>
    <n v="65004.02"/>
  </r>
  <r>
    <x v="1"/>
    <x v="13"/>
    <n v="3"/>
    <n v="64403.98"/>
  </r>
  <r>
    <x v="1"/>
    <x v="14"/>
    <n v="3"/>
    <n v="64236.99"/>
  </r>
  <r>
    <x v="0"/>
    <x v="15"/>
    <n v="3"/>
    <n v="64150.82"/>
  </r>
  <r>
    <x v="0"/>
    <x v="16"/>
    <n v="3"/>
    <n v="63825.07"/>
  </r>
  <r>
    <x v="0"/>
    <x v="17"/>
    <n v="3"/>
    <n v="63605.95"/>
  </r>
  <r>
    <x v="0"/>
    <x v="18"/>
    <n v="3"/>
    <n v="63337.72"/>
  </r>
  <r>
    <x v="2"/>
    <x v="19"/>
    <n v="3"/>
    <n v="63026.3"/>
  </r>
  <r>
    <x v="0"/>
    <x v="20"/>
    <n v="3"/>
    <n v="62880.15"/>
  </r>
  <r>
    <x v="0"/>
    <x v="21"/>
    <n v="3"/>
    <n v="62846.69"/>
  </r>
  <r>
    <x v="0"/>
    <x v="22"/>
    <n v="3"/>
    <n v="62615.53"/>
  </r>
  <r>
    <x v="0"/>
    <x v="23"/>
    <n v="3"/>
    <n v="62466.080000000002"/>
  </r>
  <r>
    <x v="0"/>
    <x v="24"/>
    <n v="3"/>
    <n v="62046.22"/>
  </r>
  <r>
    <x v="0"/>
    <x v="25"/>
    <n v="3"/>
    <n v="61431.06"/>
  </r>
  <r>
    <x v="0"/>
    <x v="26"/>
    <n v="3"/>
    <n v="61427.28"/>
  </r>
  <r>
    <x v="0"/>
    <x v="27"/>
    <n v="3"/>
    <n v="60596.11"/>
  </r>
  <r>
    <x v="1"/>
    <x v="28"/>
    <n v="3"/>
    <n v="60545.95"/>
  </r>
  <r>
    <x v="0"/>
    <x v="29"/>
    <n v="3"/>
    <n v="60252.35"/>
  </r>
  <r>
    <x v="0"/>
    <x v="30"/>
    <n v="3"/>
    <n v="60172.77"/>
  </r>
  <r>
    <x v="1"/>
    <x v="31"/>
    <n v="3"/>
    <n v="59868.76"/>
  </r>
  <r>
    <x v="0"/>
    <x v="32"/>
    <n v="3"/>
    <n v="59515.73"/>
  </r>
  <r>
    <x v="0"/>
    <x v="33"/>
    <n v="3"/>
    <n v="58592.11"/>
  </r>
  <r>
    <x v="0"/>
    <x v="34"/>
    <n v="3"/>
    <n v="58560.92"/>
  </r>
  <r>
    <x v="1"/>
    <x v="35"/>
    <n v="3"/>
    <n v="58487.14"/>
  </r>
  <r>
    <x v="0"/>
    <x v="36"/>
    <n v="3"/>
    <n v="58471.92"/>
  </r>
  <r>
    <x v="0"/>
    <x v="37"/>
    <n v="3"/>
    <n v="58454.51"/>
  </r>
  <r>
    <x v="0"/>
    <x v="38"/>
    <n v="3"/>
    <n v="58131.73"/>
  </r>
  <r>
    <x v="1"/>
    <x v="39"/>
    <n v="3"/>
    <n v="58130.61"/>
  </r>
  <r>
    <x v="2"/>
    <x v="40"/>
    <n v="3"/>
    <n v="57907.33"/>
  </r>
  <r>
    <x v="0"/>
    <x v="41"/>
    <n v="3"/>
    <n v="57903.28"/>
  </r>
  <r>
    <x v="1"/>
    <x v="42"/>
    <n v="3"/>
    <n v="57815.39"/>
  </r>
  <r>
    <x v="0"/>
    <x v="43"/>
    <n v="3"/>
    <n v="57749.93"/>
  </r>
  <r>
    <x v="0"/>
    <x v="44"/>
    <n v="3"/>
    <n v="57572.38"/>
  </r>
  <r>
    <x v="1"/>
    <x v="45"/>
    <n v="3"/>
    <n v="57320.19"/>
  </r>
  <r>
    <x v="0"/>
    <x v="46"/>
    <n v="3"/>
    <n v="56954.36"/>
  </r>
  <r>
    <x v="0"/>
    <x v="47"/>
    <n v="3"/>
    <n v="56760.800000000003"/>
  </r>
  <r>
    <x v="0"/>
    <x v="48"/>
    <n v="3"/>
    <n v="56707.34"/>
  </r>
  <r>
    <x v="1"/>
    <x v="49"/>
    <n v="3"/>
    <n v="56702.34"/>
  </r>
  <r>
    <x v="0"/>
    <x v="50"/>
    <n v="3"/>
    <n v="56653.61"/>
  </r>
  <r>
    <x v="0"/>
    <x v="51"/>
    <n v="3"/>
    <n v="56596.480000000003"/>
  </r>
  <r>
    <x v="0"/>
    <x v="52"/>
    <n v="3"/>
    <n v="56549.760000000002"/>
  </r>
  <r>
    <x v="0"/>
    <x v="53"/>
    <n v="3"/>
    <n v="56398.61"/>
  </r>
  <r>
    <x v="1"/>
    <x v="54"/>
    <n v="3"/>
    <n v="56354.13"/>
  </r>
  <r>
    <x v="0"/>
    <x v="55"/>
    <n v="3"/>
    <n v="56249.3"/>
  </r>
  <r>
    <x v="0"/>
    <x v="56"/>
    <n v="3"/>
    <n v="56245.599999999999"/>
  </r>
  <r>
    <x v="1"/>
    <x v="57"/>
    <n v="3"/>
    <n v="56229.33"/>
  </r>
  <r>
    <x v="1"/>
    <x v="58"/>
    <n v="3"/>
    <n v="56062.61"/>
  </r>
  <r>
    <x v="1"/>
    <x v="59"/>
    <n v="3"/>
    <n v="56040.61"/>
  </r>
  <r>
    <x v="0"/>
    <x v="60"/>
    <n v="3"/>
    <n v="55937.41"/>
  </r>
  <r>
    <x v="0"/>
    <x v="61"/>
    <n v="3"/>
    <n v="55933.56"/>
  </r>
  <r>
    <x v="0"/>
    <x v="62"/>
    <n v="3"/>
    <n v="55880.28"/>
  </r>
  <r>
    <x v="0"/>
    <x v="63"/>
    <n v="3"/>
    <n v="55741.93"/>
  </r>
  <r>
    <x v="0"/>
    <x v="64"/>
    <n v="3"/>
    <n v="55405.7"/>
  </r>
  <r>
    <x v="0"/>
    <x v="65"/>
    <n v="3"/>
    <n v="55380.44"/>
  </r>
  <r>
    <x v="2"/>
    <x v="66"/>
    <n v="3"/>
    <n v="55347.26"/>
  </r>
  <r>
    <x v="0"/>
    <x v="67"/>
    <n v="3"/>
    <n v="55166.34"/>
  </r>
  <r>
    <x v="0"/>
    <x v="68"/>
    <n v="3"/>
    <n v="55160.97"/>
  </r>
  <r>
    <x v="0"/>
    <x v="69"/>
    <n v="3"/>
    <n v="55108.73"/>
  </r>
  <r>
    <x v="0"/>
    <x v="70"/>
    <n v="3"/>
    <n v="55068.17"/>
  </r>
  <r>
    <x v="1"/>
    <x v="71"/>
    <n v="3"/>
    <n v="54996.21"/>
  </r>
  <r>
    <x v="0"/>
    <x v="72"/>
    <n v="3"/>
    <n v="54863.519999999997"/>
  </r>
  <r>
    <x v="0"/>
    <x v="73"/>
    <n v="3"/>
    <n v="54684.72"/>
  </r>
  <r>
    <x v="0"/>
    <x v="74"/>
    <n v="3"/>
    <n v="54588.4"/>
  </r>
  <r>
    <x v="0"/>
    <x v="75"/>
    <n v="3"/>
    <n v="54298.06"/>
  </r>
  <r>
    <x v="1"/>
    <x v="76"/>
    <n v="3"/>
    <n v="54168.37"/>
  </r>
  <r>
    <x v="0"/>
    <x v="77"/>
    <n v="3"/>
    <n v="54143.29"/>
  </r>
  <r>
    <x v="0"/>
    <x v="78"/>
    <n v="3"/>
    <n v="53689.93"/>
  </r>
  <r>
    <x v="0"/>
    <x v="79"/>
    <n v="3"/>
    <n v="53685.83"/>
  </r>
  <r>
    <x v="0"/>
    <x v="80"/>
    <n v="3"/>
    <n v="53584.88"/>
  </r>
  <r>
    <x v="0"/>
    <x v="81"/>
    <n v="3"/>
    <n v="53383.39"/>
  </r>
  <r>
    <x v="0"/>
    <x v="82"/>
    <n v="3"/>
    <n v="53337.26"/>
  </r>
  <r>
    <x v="0"/>
    <x v="83"/>
    <n v="3"/>
    <n v="53157.599999999999"/>
  </r>
  <r>
    <x v="0"/>
    <x v="84"/>
    <n v="3"/>
    <n v="53021.82"/>
  </r>
  <r>
    <x v="0"/>
    <x v="85"/>
    <n v="3"/>
    <n v="52893.59"/>
  </r>
  <r>
    <x v="1"/>
    <x v="86"/>
    <n v="3"/>
    <n v="52870.879999999997"/>
  </r>
  <r>
    <x v="0"/>
    <x v="87"/>
    <n v="3"/>
    <n v="52842.94"/>
  </r>
  <r>
    <x v="0"/>
    <x v="88"/>
    <n v="3"/>
    <n v="52826.720000000001"/>
  </r>
  <r>
    <x v="0"/>
    <x v="89"/>
    <n v="3"/>
    <n v="52779.49"/>
  </r>
  <r>
    <x v="0"/>
    <x v="90"/>
    <n v="3"/>
    <n v="52162.59"/>
  </r>
  <r>
    <x v="1"/>
    <x v="91"/>
    <n v="3"/>
    <n v="52130.43"/>
  </r>
  <r>
    <x v="0"/>
    <x v="92"/>
    <n v="3"/>
    <n v="52129.85"/>
  </r>
  <r>
    <x v="0"/>
    <x v="93"/>
    <n v="3"/>
    <n v="51903.83"/>
  </r>
  <r>
    <x v="2"/>
    <x v="94"/>
    <n v="3"/>
    <n v="51829.87"/>
  </r>
  <r>
    <x v="0"/>
    <x v="95"/>
    <n v="3"/>
    <n v="51740.44"/>
  </r>
  <r>
    <x v="1"/>
    <x v="96"/>
    <n v="3"/>
    <n v="51636.55"/>
  </r>
  <r>
    <x v="0"/>
    <x v="97"/>
    <n v="3"/>
    <n v="51573.84"/>
  </r>
  <r>
    <x v="1"/>
    <x v="98"/>
    <n v="3"/>
    <n v="51438.47"/>
  </r>
  <r>
    <x v="1"/>
    <x v="99"/>
    <n v="3"/>
    <n v="5133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4EB8C-839C-4DFC-9C44-494A09155260}" name="PivotTable9"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atients_id">
  <location ref="D3:E103" firstHeaderRow="1" firstDataRow="1" firstDataCol="1"/>
  <pivotFields count="4">
    <pivotField showAll="0">
      <items count="4">
        <item x="1"/>
        <item x="0"/>
        <item x="2"/>
        <item t="default"/>
      </items>
    </pivotField>
    <pivotField axis="axisRow" showAll="0" sortType="descending">
      <items count="101">
        <item x="68"/>
        <item x="59"/>
        <item x="3"/>
        <item x="86"/>
        <item x="54"/>
        <item x="92"/>
        <item x="17"/>
        <item x="69"/>
        <item x="44"/>
        <item x="72"/>
        <item x="71"/>
        <item x="32"/>
        <item x="40"/>
        <item x="43"/>
        <item x="11"/>
        <item x="99"/>
        <item x="70"/>
        <item x="37"/>
        <item x="31"/>
        <item x="0"/>
        <item x="58"/>
        <item x="46"/>
        <item x="88"/>
        <item x="67"/>
        <item x="50"/>
        <item x="90"/>
        <item x="55"/>
        <item x="52"/>
        <item x="87"/>
        <item x="73"/>
        <item x="22"/>
        <item x="61"/>
        <item x="81"/>
        <item x="78"/>
        <item x="18"/>
        <item x="83"/>
        <item x="26"/>
        <item x="9"/>
        <item x="34"/>
        <item x="89"/>
        <item x="75"/>
        <item x="97"/>
        <item x="65"/>
        <item x="85"/>
        <item x="25"/>
        <item x="35"/>
        <item x="7"/>
        <item x="21"/>
        <item x="98"/>
        <item x="47"/>
        <item x="53"/>
        <item x="84"/>
        <item x="41"/>
        <item x="80"/>
        <item x="33"/>
        <item x="15"/>
        <item x="10"/>
        <item x="12"/>
        <item x="20"/>
        <item x="62"/>
        <item x="6"/>
        <item x="66"/>
        <item x="74"/>
        <item x="30"/>
        <item x="45"/>
        <item x="94"/>
        <item x="82"/>
        <item x="96"/>
        <item x="2"/>
        <item x="4"/>
        <item x="48"/>
        <item x="95"/>
        <item x="49"/>
        <item x="16"/>
        <item x="36"/>
        <item x="56"/>
        <item x="1"/>
        <item x="23"/>
        <item x="14"/>
        <item x="29"/>
        <item x="19"/>
        <item x="63"/>
        <item x="38"/>
        <item x="77"/>
        <item x="42"/>
        <item x="27"/>
        <item x="79"/>
        <item x="24"/>
        <item x="60"/>
        <item x="91"/>
        <item x="28"/>
        <item x="64"/>
        <item x="5"/>
        <item x="57"/>
        <item x="93"/>
        <item x="51"/>
        <item x="76"/>
        <item x="39"/>
        <item x="8"/>
        <item x="1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100">
    <i>
      <x v="19"/>
    </i>
    <i>
      <x v="76"/>
    </i>
    <i>
      <x v="68"/>
    </i>
    <i>
      <x v="2"/>
    </i>
    <i>
      <x v="69"/>
    </i>
    <i>
      <x v="92"/>
    </i>
    <i>
      <x v="60"/>
    </i>
    <i>
      <x v="46"/>
    </i>
    <i>
      <x v="98"/>
    </i>
    <i>
      <x v="37"/>
    </i>
    <i>
      <x v="56"/>
    </i>
    <i>
      <x v="14"/>
    </i>
    <i>
      <x v="57"/>
    </i>
    <i>
      <x v="99"/>
    </i>
    <i>
      <x v="78"/>
    </i>
    <i>
      <x v="55"/>
    </i>
    <i>
      <x v="73"/>
    </i>
    <i>
      <x v="6"/>
    </i>
    <i>
      <x v="34"/>
    </i>
    <i>
      <x v="80"/>
    </i>
    <i>
      <x v="58"/>
    </i>
    <i>
      <x v="47"/>
    </i>
    <i>
      <x v="30"/>
    </i>
    <i>
      <x v="77"/>
    </i>
    <i>
      <x v="87"/>
    </i>
    <i>
      <x v="44"/>
    </i>
    <i>
      <x v="36"/>
    </i>
    <i>
      <x v="85"/>
    </i>
    <i>
      <x v="90"/>
    </i>
    <i>
      <x v="79"/>
    </i>
    <i>
      <x v="63"/>
    </i>
    <i>
      <x v="18"/>
    </i>
    <i>
      <x v="11"/>
    </i>
    <i>
      <x v="54"/>
    </i>
    <i>
      <x v="38"/>
    </i>
    <i>
      <x v="45"/>
    </i>
    <i>
      <x v="74"/>
    </i>
    <i>
      <x v="17"/>
    </i>
    <i>
      <x v="82"/>
    </i>
    <i>
      <x v="97"/>
    </i>
    <i>
      <x v="12"/>
    </i>
    <i>
      <x v="52"/>
    </i>
    <i>
      <x v="84"/>
    </i>
    <i>
      <x v="13"/>
    </i>
    <i>
      <x v="8"/>
    </i>
    <i>
      <x v="64"/>
    </i>
    <i>
      <x v="21"/>
    </i>
    <i>
      <x v="49"/>
    </i>
    <i>
      <x v="70"/>
    </i>
    <i>
      <x v="72"/>
    </i>
    <i>
      <x v="24"/>
    </i>
    <i>
      <x v="95"/>
    </i>
    <i>
      <x v="27"/>
    </i>
    <i>
      <x v="50"/>
    </i>
    <i>
      <x v="4"/>
    </i>
    <i>
      <x v="26"/>
    </i>
    <i>
      <x v="75"/>
    </i>
    <i>
      <x v="93"/>
    </i>
    <i>
      <x v="20"/>
    </i>
    <i>
      <x v="1"/>
    </i>
    <i>
      <x v="88"/>
    </i>
    <i>
      <x v="31"/>
    </i>
    <i>
      <x v="59"/>
    </i>
    <i>
      <x v="81"/>
    </i>
    <i>
      <x v="91"/>
    </i>
    <i>
      <x v="42"/>
    </i>
    <i>
      <x v="61"/>
    </i>
    <i>
      <x v="23"/>
    </i>
    <i>
      <x/>
    </i>
    <i>
      <x v="7"/>
    </i>
    <i>
      <x v="16"/>
    </i>
    <i>
      <x v="10"/>
    </i>
    <i>
      <x v="9"/>
    </i>
    <i>
      <x v="29"/>
    </i>
    <i>
      <x v="62"/>
    </i>
    <i>
      <x v="40"/>
    </i>
    <i>
      <x v="96"/>
    </i>
    <i>
      <x v="83"/>
    </i>
    <i>
      <x v="33"/>
    </i>
    <i>
      <x v="86"/>
    </i>
    <i>
      <x v="53"/>
    </i>
    <i>
      <x v="32"/>
    </i>
    <i>
      <x v="66"/>
    </i>
    <i>
      <x v="35"/>
    </i>
    <i>
      <x v="51"/>
    </i>
    <i>
      <x v="43"/>
    </i>
    <i>
      <x v="3"/>
    </i>
    <i>
      <x v="28"/>
    </i>
    <i>
      <x v="22"/>
    </i>
    <i>
      <x v="39"/>
    </i>
    <i>
      <x v="25"/>
    </i>
    <i>
      <x v="89"/>
    </i>
    <i>
      <x v="5"/>
    </i>
    <i>
      <x v="94"/>
    </i>
    <i>
      <x v="65"/>
    </i>
    <i>
      <x v="71"/>
    </i>
    <i>
      <x v="67"/>
    </i>
    <i>
      <x v="41"/>
    </i>
    <i>
      <x v="48"/>
    </i>
    <i>
      <x v="15"/>
    </i>
  </rowItems>
  <colItems count="1">
    <i/>
  </colItems>
  <dataFields count="1">
    <dataField name=" cost spe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8B429-75E3-4547-985E-62A8317BDFF5}"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atients ID">
  <location ref="A3:B104" firstHeaderRow="1" firstDataRow="1" firstDataCol="1"/>
  <pivotFields count="3">
    <pivotField axis="axisRow"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2">
        <item x="0"/>
        <item t="default"/>
      </items>
    </pivotField>
    <pivotField dataField="1" showAll="0"/>
  </pivotFields>
  <rowFields count="1">
    <field x="0"/>
  </rowFields>
  <rowItems count="101">
    <i>
      <x v="1"/>
    </i>
    <i>
      <x v="11"/>
    </i>
    <i>
      <x v="18"/>
    </i>
    <i>
      <x v="21"/>
    </i>
    <i>
      <x v="25"/>
    </i>
    <i>
      <x v="27"/>
    </i>
    <i>
      <x v="35"/>
    </i>
    <i>
      <x v="39"/>
    </i>
    <i>
      <x v="48"/>
    </i>
    <i>
      <x v="56"/>
    </i>
    <i>
      <x v="62"/>
    </i>
    <i>
      <x v="64"/>
    </i>
    <i>
      <x v="107"/>
    </i>
    <i>
      <x v="118"/>
    </i>
    <i>
      <x v="124"/>
    </i>
    <i>
      <x v="143"/>
    </i>
    <i>
      <x v="145"/>
    </i>
    <i>
      <x v="179"/>
    </i>
    <i>
      <x v="181"/>
    </i>
    <i>
      <x v="183"/>
    </i>
    <i>
      <x v="193"/>
    </i>
    <i>
      <x v="206"/>
    </i>
    <i>
      <x v="209"/>
    </i>
    <i>
      <x v="234"/>
    </i>
    <i>
      <x v="247"/>
    </i>
    <i>
      <x v="252"/>
    </i>
    <i>
      <x v="261"/>
    </i>
    <i>
      <x v="286"/>
    </i>
    <i>
      <x v="291"/>
    </i>
    <i>
      <x v="297"/>
    </i>
    <i>
      <x v="324"/>
    </i>
    <i>
      <x v="338"/>
    </i>
    <i>
      <x v="339"/>
    </i>
    <i>
      <x v="348"/>
    </i>
    <i>
      <x v="354"/>
    </i>
    <i>
      <x v="357"/>
    </i>
    <i>
      <x v="362"/>
    </i>
    <i>
      <x v="365"/>
    </i>
    <i>
      <x v="370"/>
    </i>
    <i>
      <x v="389"/>
    </i>
    <i>
      <x v="445"/>
    </i>
    <i>
      <x v="447"/>
    </i>
    <i>
      <x v="464"/>
    </i>
    <i>
      <x v="476"/>
    </i>
    <i>
      <x v="489"/>
    </i>
    <i>
      <x v="516"/>
    </i>
    <i>
      <x v="545"/>
    </i>
    <i>
      <x v="548"/>
    </i>
    <i>
      <x v="555"/>
    </i>
    <i>
      <x v="581"/>
    </i>
    <i>
      <x v="582"/>
    </i>
    <i>
      <x v="585"/>
    </i>
    <i>
      <x v="599"/>
    </i>
    <i>
      <x v="605"/>
    </i>
    <i>
      <x v="606"/>
    </i>
    <i>
      <x v="616"/>
    </i>
    <i>
      <x v="633"/>
    </i>
    <i>
      <x v="634"/>
    </i>
    <i>
      <x v="644"/>
    </i>
    <i>
      <x v="649"/>
    </i>
    <i>
      <x v="656"/>
    </i>
    <i>
      <x v="666"/>
    </i>
    <i>
      <x v="669"/>
    </i>
    <i>
      <x v="671"/>
    </i>
    <i>
      <x v="679"/>
    </i>
    <i>
      <x v="694"/>
    </i>
    <i>
      <x v="700"/>
    </i>
    <i>
      <x v="704"/>
    </i>
    <i>
      <x v="715"/>
    </i>
    <i>
      <x v="722"/>
    </i>
    <i>
      <x v="725"/>
    </i>
    <i>
      <x v="735"/>
    </i>
    <i>
      <x v="742"/>
    </i>
    <i>
      <x v="770"/>
    </i>
    <i>
      <x v="774"/>
    </i>
    <i>
      <x v="799"/>
    </i>
    <i>
      <x v="803"/>
    </i>
    <i>
      <x v="815"/>
    </i>
    <i>
      <x v="829"/>
    </i>
    <i>
      <x v="833"/>
    </i>
    <i>
      <x v="843"/>
    </i>
    <i>
      <x v="847"/>
    </i>
    <i>
      <x v="850"/>
    </i>
    <i>
      <x v="854"/>
    </i>
    <i>
      <x v="875"/>
    </i>
    <i>
      <x v="879"/>
    </i>
    <i>
      <x v="883"/>
    </i>
    <i>
      <x v="900"/>
    </i>
    <i>
      <x v="915"/>
    </i>
    <i>
      <x v="917"/>
    </i>
    <i>
      <x v="918"/>
    </i>
    <i>
      <x v="919"/>
    </i>
    <i>
      <x v="925"/>
    </i>
    <i>
      <x v="951"/>
    </i>
    <i>
      <x v="963"/>
    </i>
    <i>
      <x v="980"/>
    </i>
    <i>
      <x v="985"/>
    </i>
    <i>
      <x v="992"/>
    </i>
    <i>
      <x v="993"/>
    </i>
    <i>
      <x v="996"/>
    </i>
    <i t="grand">
      <x/>
    </i>
  </rowItems>
  <colItems count="1">
    <i/>
  </colItems>
  <dataFields count="1">
    <dataField name="Sum of Cost Spent" fld="2" baseField="0" baseItem="0"/>
  </dataFields>
  <pivotTableStyleInfo name="PivotStyleLight16" showRowHeaders="1" showColHeaders="1" showRowStripes="0" showColStripes="0" showLastColumn="1"/>
  <filters count="1">
    <filter fld="0" type="count" evalOrder="-1" id="2" iMeasureFld="0">
      <autoFilter ref="A1">
        <filterColumn colId="0">
          <top10 val="100" filterVal="10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7C4A1-2892-42F6-8CAE-86D42EDDDA67}" name="PivotTable3" cacheId="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3:B11" firstHeaderRow="1" firstDataRow="1" firstDataCol="1"/>
  <pivotFields count="5">
    <pivotField showAll="0">
      <items count="4">
        <item x="0"/>
        <item h="1" x="1"/>
        <item h="1" x="2"/>
        <item t="default"/>
      </items>
    </pivotField>
    <pivotField showAll="0"/>
    <pivotField showAll="0"/>
    <pivotField axis="axisRow" showAll="0" sortType="descending">
      <items count="9">
        <item x="1"/>
        <item x="3"/>
        <item x="2"/>
        <item x="7"/>
        <item x="5"/>
        <item x="4"/>
        <item x="6"/>
        <item x="0"/>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8">
    <i>
      <x/>
    </i>
    <i>
      <x v="5"/>
    </i>
    <i>
      <x v="6"/>
    </i>
    <i>
      <x v="7"/>
    </i>
    <i>
      <x v="2"/>
    </i>
    <i>
      <x v="3"/>
    </i>
    <i>
      <x v="1"/>
    </i>
    <i>
      <x v="4"/>
    </i>
  </rowItems>
  <colItems count="1">
    <i/>
  </colItems>
  <dataFields count="1">
    <dataField name="Sum of no_of_readmission"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D67CE1-6968-4672-A729-0B9BD3B9E9C5}"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 firstHeaderRow="0" firstDataRow="1" firstDataCol="0"/>
  <pivotFields count="3">
    <pivotField showAll="0">
      <items count="4">
        <item x="0"/>
        <item h="1" x="1"/>
        <item h="1" x="2"/>
        <item t="default"/>
      </items>
    </pivotField>
    <pivotField dataField="1" showAll="0"/>
    <pivotField dataField="1" showAll="0"/>
  </pivotFields>
  <rowItems count="1">
    <i/>
  </rowItems>
  <colFields count="1">
    <field x="-2"/>
  </colFields>
  <colItems count="2">
    <i>
      <x/>
    </i>
    <i i="1">
      <x v="1"/>
    </i>
  </colItems>
  <dataFields count="2">
    <dataField name="non-readmissions" fld="1" baseField="0" baseItem="0"/>
    <dataField name=" readmissions" fld="2" baseField="0" baseItem="0"/>
  </dataField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723714-64FA-40AE-A094-6EC4520B7C89}"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2" firstHeaderRow="0" firstDataRow="1" firstDataCol="0"/>
  <pivotFields count="9">
    <pivotField showAll="0">
      <items count="4">
        <item h="1" x="0"/>
        <item h="1" x="1"/>
        <item x="2"/>
        <item t="default"/>
      </items>
    </pivotField>
    <pivotField showAll="0"/>
    <pivotField showAll="0"/>
    <pivotField showAll="0"/>
    <pivotField showAll="0"/>
    <pivotField showAll="0"/>
    <pivotField showAll="0"/>
    <pivotField dataField="1" numFmtId="10" showAll="0"/>
    <pivotField dataField="1" numFmtId="10" showAll="0"/>
  </pivotFields>
  <rowItems count="1">
    <i/>
  </rowItems>
  <colFields count="1">
    <field x="-2"/>
  </colFields>
  <colItems count="2">
    <i>
      <x/>
    </i>
    <i i="1">
      <x v="1"/>
    </i>
  </colItems>
  <dataFields count="2">
    <dataField name="Abnormal Labs %" fld="7" subtotal="average" baseField="0" baseItem="1" numFmtId="10"/>
    <dataField name="Normal Labs %" fld="8" subtotal="average" baseField="0" baseItem="1"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AEBAA7-A251-40AF-A995-BFCF9754C978}"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C12" firstHeaderRow="0" firstDataRow="1" firstDataCol="1"/>
  <pivotFields count="6">
    <pivotField showAll="0">
      <items count="4">
        <item x="0"/>
        <item x="1"/>
        <item x="2"/>
        <item t="default"/>
      </items>
    </pivotField>
    <pivotField showAll="0">
      <items count="13">
        <item x="8"/>
        <item x="9"/>
        <item x="10"/>
        <item x="11"/>
        <item x="0"/>
        <item x="1"/>
        <item x="2"/>
        <item x="3"/>
        <item x="4"/>
        <item x="5"/>
        <item x="6"/>
        <item x="7"/>
        <item t="default"/>
      </items>
    </pivotField>
    <pivotField showAll="0"/>
    <pivotField axis="axisRow" showAll="0">
      <items count="9">
        <item x="1"/>
        <item x="7"/>
        <item x="5"/>
        <item x="0"/>
        <item x="2"/>
        <item x="6"/>
        <item x="4"/>
        <item x="3"/>
        <item t="default"/>
      </items>
    </pivotField>
    <pivotField dataField="1" numFmtId="49" showAll="0"/>
    <pivotField dataField="1" showAll="0"/>
  </pivotFields>
  <rowFields count="1">
    <field x="3"/>
  </rowFields>
  <rowItems count="9">
    <i>
      <x/>
    </i>
    <i>
      <x v="1"/>
    </i>
    <i>
      <x v="2"/>
    </i>
    <i>
      <x v="3"/>
    </i>
    <i>
      <x v="4"/>
    </i>
    <i>
      <x v="5"/>
    </i>
    <i>
      <x v="6"/>
    </i>
    <i>
      <x v="7"/>
    </i>
    <i t="grand">
      <x/>
    </i>
  </rowItems>
  <colFields count="1">
    <field x="-2"/>
  </colFields>
  <colItems count="2">
    <i>
      <x/>
    </i>
    <i i="1">
      <x v="1"/>
    </i>
  </colItems>
  <dataFields count="2">
    <dataField name="Avg. Readmission Rate" fld="4" subtotal="average" baseField="3" baseItem="0" numFmtId="168"/>
    <dataField name="Avg. Bill Paid" fld="5" subtotal="average" baseField="3" baseItem="0"/>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174B27-4251-4ABD-8268-71BDF38D831F}" name="PivotTable1" cacheId="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Age groups">
  <location ref="A1:B10" firstHeaderRow="1" firstDataRow="1" firstDataCol="1"/>
  <pivotFields count="3">
    <pivotField showAll="0">
      <items count="4">
        <item x="1"/>
        <item h="1" x="0"/>
        <item h="1" x="2"/>
        <item t="default"/>
      </items>
    </pivotField>
    <pivotField axis="axisRow" showAll="0" sortType="ascending">
      <items count="10">
        <item x="6"/>
        <item x="3"/>
        <item x="5"/>
        <item x="2"/>
        <item x="0"/>
        <item x="8"/>
        <item x="1"/>
        <item x="7"/>
        <item x="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9">
    <i>
      <x v="5"/>
    </i>
    <i>
      <x v="7"/>
    </i>
    <i>
      <x/>
    </i>
    <i>
      <x v="2"/>
    </i>
    <i>
      <x v="8"/>
    </i>
    <i>
      <x v="1"/>
    </i>
    <i>
      <x v="3"/>
    </i>
    <i>
      <x v="6"/>
    </i>
    <i>
      <x v="4"/>
    </i>
  </rowItems>
  <colItems count="1">
    <i/>
  </colItems>
  <dataFields count="1">
    <dataField name=" no_of_readmission" fld="2"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CC9FC9-2355-41D8-9C90-4881F6CD5651}" name="PivotTable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8" firstHeaderRow="1" firstDataRow="1" firstDataCol="1"/>
  <pivotFields count="5">
    <pivotField showAll="0">
      <items count="4">
        <item h="1" x="0"/>
        <item h="1" x="1"/>
        <item x="2"/>
        <item t="default"/>
      </items>
    </pivotField>
    <pivotField showAll="0"/>
    <pivotField showAll="0">
      <items count="13">
        <item x="8"/>
        <item x="9"/>
        <item x="10"/>
        <item x="11"/>
        <item x="0"/>
        <item x="1"/>
        <item x="2"/>
        <item x="3"/>
        <item x="4"/>
        <item x="5"/>
        <item x="6"/>
        <item x="7"/>
        <item t="default"/>
      </items>
    </pivotField>
    <pivotField axis="axisRow" showAll="0" measureFilter="1" sortType="descending">
      <items count="11">
        <item x="2"/>
        <item x="1"/>
        <item x="8"/>
        <item x="6"/>
        <item x="3"/>
        <item n="Essential hypertension" x="4"/>
        <item x="9"/>
        <item x="7"/>
        <item n="Malignant neoplasm (bronchus &amp; lung)" x="5"/>
        <item n="Diabetes Mellitus ll" x="0"/>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5">
    <i>
      <x v="6"/>
    </i>
    <i>
      <x v="9"/>
    </i>
    <i>
      <x v="7"/>
    </i>
    <i>
      <x/>
    </i>
    <i>
      <x v="1"/>
    </i>
  </rowItems>
  <colItems count="1">
    <i/>
  </colItems>
  <dataFields count="1">
    <dataField name="Sum of count"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246952-12B9-4B1A-B6EE-261B80CAE97A}" sourceName="year">
  <pivotTables>
    <pivotTable tabId="12" name="PivotTable20"/>
  </pivotTables>
  <data>
    <tabular pivotCacheId="170463333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FD3063E-3A7F-4B24-AD9B-989DF63FBF3E}" sourceName="Month">
  <pivotTables>
    <pivotTable tabId="12" name="PivotTable20"/>
  </pivotTables>
  <data>
    <tabular pivotCacheId="1704633331">
      <items count="12">
        <i x="8" s="1"/>
        <i x="9" s="1"/>
        <i x="10" s="1"/>
        <i x="11" s="1"/>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5977E61-DBF9-476D-AAEB-92B5F3BFBAA5}" sourceName="month">
  <pivotTables>
    <pivotTable tabId="14" name="PivotTable2"/>
  </pivotTables>
  <data>
    <tabular pivotCacheId="272414375">
      <items count="12">
        <i x="8" s="1"/>
        <i x="9" s="1"/>
        <i x="10" s="1"/>
        <i x="11" s="1"/>
        <i x="0" s="1"/>
        <i x="1" s="1" nd="1"/>
        <i x="2" s="1" nd="1"/>
        <i x="3" s="1" nd="1"/>
        <i x="4" s="1" nd="1"/>
        <i x="5" s="1" nd="1"/>
        <i x="6" s="1" nd="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4825B5F-2248-49F4-A133-4F009733A981}" sourceName="year">
  <pivotTables>
    <pivotTable tabId="14" name="PivotTable2"/>
  </pivotTables>
  <data>
    <tabular pivotCacheId="272414375">
      <items count="3">
        <i x="0"/>
        <i x="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CDC4C8E-745D-4E34-82F1-F6C844FF55DD}" sourceName="year">
  <pivotTables>
    <pivotTable tabId="16" name="PivotTable3"/>
  </pivotTables>
  <data>
    <tabular pivotCacheId="865672489">
      <items count="3">
        <i x="0" s="1"/>
        <i x="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ssion_year" xr10:uid="{F41BE1EB-652D-49BD-A702-C049F27E246C}" sourceName="admission_year">
  <pivotTables>
    <pivotTable tabId="18" name="PivotTable2"/>
  </pivotTables>
  <data>
    <tabular pivotCacheId="2111239989">
      <items count="3">
        <i x="0"/>
        <i x="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B3A95518-E178-4A03-B1D8-5E5F11EF37A0}" sourceName="year">
  <pivotTables>
    <pivotTable tabId="19" name="PivotTable1"/>
  </pivotTables>
  <data>
    <tabular pivotCacheId="1410756794">
      <items count="3">
        <i x="1" s="1"/>
        <i x="0"/>
        <i x="2"/>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FED5BD35-16AF-4F90-B2B2-BE9CDD89E291}" sourceName="year">
  <pivotTables>
    <pivotTable tabId="20" name="PivotTable2"/>
  </pivotTables>
  <data>
    <tabular pivotCacheId="1529194634">
      <items count="3">
        <i x="0" s="1"/>
        <i x="1"/>
        <i x="2"/>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ECFF899F-8BFB-4036-8DC3-FA6409CCA5FC}" sourceName="year">
  <pivotTables>
    <pivotTable tabId="8" name="PivotTable9"/>
  </pivotTables>
  <data>
    <tabular pivotCacheId="150139689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AFECD7A-14F2-4800-ADB7-386F51EC831F}" cache="Slicer_month1"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0FB0EA-6716-424B-8A1E-1A1C3F104D74}" cache="Slicer_year1" caption="year" columnCount="3" showCaption="0" style="SlicerStyleLight6 2" rowHeight="234950"/>
  <slicer name="year 2" xr10:uid="{43FB12E9-570F-44F1-8B7D-F2910E52BC5F}" cache="Slicer_year2" caption="year" columnCount="3" showCaption="0" style="SlicerStyleLight6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ssion_year" xr10:uid="{EB909FDD-A696-4765-9EE7-762D57F7B4EC}" cache="Slicer_admission_year" caption="admission_year" showCaption="0" style="SlicerStyleLight6 2" rowHeight="234950"/>
  <slicer name="year 3" xr10:uid="{A67F9B6D-DBFD-47E7-819B-AF51F2F3231C}" cache="Slicer_year3" caption="year" showCaption="0" style="SlicerStyleLight6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01982E4-0856-430D-8151-E0B747C7DF11}" cache="Slicer_year" caption="Year" columnCount="3" showCaption="0" style="SlicerStyleLight6 2" rowHeight="234950"/>
  <slicer name="Month" xr10:uid="{D15CAE23-7B72-4E87-802A-5331F6ADA9B0}" cache="Slicer_Month" caption="Month" columnCount="3" showCaption="0" style="SlicerStyleLight6 2" rowHeight="234950"/>
  <slicer name="year 4" xr10:uid="{DCF59B6C-A095-4D17-9E56-D4F5ED3B3FC6}" cache="Slicer_year4" caption="year" showCaption="0" style="SlicerStyleLight6 2" rowHeight="234950"/>
  <slicer name="year 5" xr10:uid="{6BBE1762-3315-4D0A-B7B2-B87FD3BC767C}" cache="Slicer_year5" caption="year" columnCount="3" showCaption="0" style="SlicerStyleLight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82845E-DA97-4210-A017-B2F6897E240B}" name="Table1" displayName="Table1" ref="A1:E33" totalsRowShown="0">
  <autoFilter ref="A1:E33" xr:uid="{8E86E338-6AD7-4FB4-BEB0-655B576230B4}"/>
  <tableColumns count="5">
    <tableColumn id="1" xr3:uid="{A4752D25-F872-4E60-89E8-01EDA48690D2}" name="Month" dataDxfId="3"/>
    <tableColumn id="2" xr3:uid="{A0C98A04-BC83-4DFD-A5CB-5ACBEF5BDA4D}" name="Re-admission Rate"/>
    <tableColumn id="3" xr3:uid="{68738338-020D-490E-9597-4EF39D9AA295}" name="Forecast(Re-admission Rate)" dataDxfId="2">
      <calculatedColumnFormula>_xlfn.FORECAST.ETS(A2,$B$2:$B$26,$A$2:$A$26,1,1)</calculatedColumnFormula>
    </tableColumn>
    <tableColumn id="4" xr3:uid="{EE2305E1-59D2-4E0E-8AB3-04EFCE0C390C}" name="Lower Confidence Bound(Re-admission Rate)" dataDxfId="1">
      <calculatedColumnFormula>C2-_xlfn.FORECAST.ETS.CONFINT(A2,$B$2:$B$26,$A$2:$A$26,0.95,1,1)</calculatedColumnFormula>
    </tableColumn>
    <tableColumn id="5" xr3:uid="{1C0BA35E-72BA-41DA-906E-44470483468C}" name="Upper Confidence Bound(Re-admission Rate)" dataDxfId="0">
      <calculatedColumnFormula>C2+_xlfn.FORECAST.ETS.CONFINT(A2,$B$2:$B$26,$A$2:$A$26,0.95,1,1)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D8351-3523-40CC-9FD2-90557A42593A}">
  <dimension ref="A3:J104"/>
  <sheetViews>
    <sheetView topLeftCell="B1" workbookViewId="0">
      <selection activeCell="G8" sqref="G8"/>
    </sheetView>
  </sheetViews>
  <sheetFormatPr defaultRowHeight="14.4" x14ac:dyDescent="0.3"/>
  <cols>
    <col min="1" max="1" width="12.21875" bestFit="1" customWidth="1"/>
    <col min="2" max="3" width="16.5546875" bestFit="1" customWidth="1"/>
    <col min="4" max="4" width="12.5546875" bestFit="1" customWidth="1"/>
    <col min="5" max="5" width="10" bestFit="1" customWidth="1"/>
    <col min="6" max="1000" width="15.5546875" bestFit="1" customWidth="1"/>
    <col min="1001" max="1001" width="10.77734375" bestFit="1" customWidth="1"/>
  </cols>
  <sheetData>
    <row r="3" spans="1:10" x14ac:dyDescent="0.3">
      <c r="A3" s="57" t="s">
        <v>113</v>
      </c>
      <c r="B3" t="s">
        <v>91</v>
      </c>
      <c r="D3" s="57" t="s">
        <v>115</v>
      </c>
      <c r="E3" t="s">
        <v>116</v>
      </c>
      <c r="G3" t="s">
        <v>114</v>
      </c>
      <c r="I3" s="64" t="s">
        <v>113</v>
      </c>
      <c r="J3" s="64" t="s">
        <v>117</v>
      </c>
    </row>
    <row r="4" spans="1:10" x14ac:dyDescent="0.3">
      <c r="A4" s="58">
        <v>26</v>
      </c>
      <c r="B4" s="56">
        <v>64807.31</v>
      </c>
      <c r="D4" s="58">
        <v>17260</v>
      </c>
      <c r="E4" s="56">
        <v>81852.66</v>
      </c>
      <c r="G4">
        <v>81852.66</v>
      </c>
      <c r="I4">
        <f>D4</f>
        <v>17260</v>
      </c>
      <c r="J4">
        <f>E4</f>
        <v>81852.66</v>
      </c>
    </row>
    <row r="5" spans="1:10" x14ac:dyDescent="0.3">
      <c r="A5" s="58">
        <v>882</v>
      </c>
      <c r="B5" s="56">
        <v>72207.350000000006</v>
      </c>
      <c r="D5" s="58">
        <v>73130</v>
      </c>
      <c r="E5" s="56">
        <v>75955.149999999994</v>
      </c>
      <c r="G5">
        <v>75955.149999999994</v>
      </c>
      <c r="I5">
        <f t="shared" ref="I5:I68" si="0">D5</f>
        <v>73130</v>
      </c>
      <c r="J5">
        <f t="shared" ref="J5:J68" si="1">E5</f>
        <v>75955.149999999994</v>
      </c>
    </row>
    <row r="6" spans="1:10" x14ac:dyDescent="0.3">
      <c r="A6" s="58">
        <v>1688</v>
      </c>
      <c r="B6" s="56">
        <v>74131.55</v>
      </c>
      <c r="D6" s="58">
        <v>65499</v>
      </c>
      <c r="E6" s="56">
        <v>75695.34</v>
      </c>
      <c r="G6">
        <v>75695.34</v>
      </c>
      <c r="I6">
        <f t="shared" si="0"/>
        <v>65499</v>
      </c>
      <c r="J6">
        <f t="shared" si="1"/>
        <v>75695.34</v>
      </c>
    </row>
    <row r="7" spans="1:10" x14ac:dyDescent="0.3">
      <c r="A7" s="58">
        <v>1984</v>
      </c>
      <c r="B7" s="56">
        <v>64628.99</v>
      </c>
      <c r="D7" s="58">
        <v>1688</v>
      </c>
      <c r="E7" s="56">
        <v>74131.55</v>
      </c>
      <c r="G7">
        <v>74131.55</v>
      </c>
      <c r="I7">
        <f t="shared" si="0"/>
        <v>1688</v>
      </c>
      <c r="J7">
        <f t="shared" si="1"/>
        <v>74131.55</v>
      </c>
    </row>
    <row r="8" spans="1:10" x14ac:dyDescent="0.3">
      <c r="A8" s="58">
        <v>2663</v>
      </c>
      <c r="B8" s="56">
        <v>71929.83</v>
      </c>
      <c r="D8" s="58">
        <v>66167</v>
      </c>
      <c r="E8" s="56">
        <v>73090.740000000005</v>
      </c>
      <c r="G8">
        <v>73090.740000000005</v>
      </c>
      <c r="I8">
        <f t="shared" si="0"/>
        <v>66167</v>
      </c>
      <c r="J8">
        <f t="shared" si="1"/>
        <v>73090.740000000005</v>
      </c>
    </row>
    <row r="9" spans="1:10" x14ac:dyDescent="0.3">
      <c r="A9" s="58">
        <v>2829</v>
      </c>
      <c r="B9" s="56">
        <v>64645.06</v>
      </c>
      <c r="D9" s="58">
        <v>96599</v>
      </c>
      <c r="E9" s="56">
        <v>72533.460000000006</v>
      </c>
      <c r="G9">
        <v>72533.460000000006</v>
      </c>
      <c r="I9">
        <f t="shared" si="0"/>
        <v>96599</v>
      </c>
      <c r="J9">
        <f t="shared" si="1"/>
        <v>72533.460000000006</v>
      </c>
    </row>
    <row r="10" spans="1:10" x14ac:dyDescent="0.3">
      <c r="A10" s="58">
        <v>3918</v>
      </c>
      <c r="B10" s="56">
        <v>80690.14</v>
      </c>
      <c r="D10" s="58">
        <v>58228</v>
      </c>
      <c r="E10" s="56">
        <v>68501.86</v>
      </c>
      <c r="G10">
        <v>68501.86</v>
      </c>
      <c r="I10">
        <f t="shared" si="0"/>
        <v>58228</v>
      </c>
      <c r="J10">
        <f t="shared" si="1"/>
        <v>68501.86</v>
      </c>
    </row>
    <row r="11" spans="1:10" x14ac:dyDescent="0.3">
      <c r="A11" s="58">
        <v>4120</v>
      </c>
      <c r="B11" s="56">
        <v>64845.78</v>
      </c>
      <c r="D11" s="58">
        <v>45334</v>
      </c>
      <c r="E11" s="56">
        <v>68345.350000000006</v>
      </c>
      <c r="G11">
        <v>68345.350000000006</v>
      </c>
      <c r="I11">
        <f t="shared" si="0"/>
        <v>45334</v>
      </c>
      <c r="J11">
        <f t="shared" si="1"/>
        <v>68345.350000000006</v>
      </c>
    </row>
    <row r="12" spans="1:10" x14ac:dyDescent="0.3">
      <c r="A12" s="58">
        <v>4533</v>
      </c>
      <c r="B12" s="56">
        <v>72836.02</v>
      </c>
      <c r="D12" s="58">
        <v>98835</v>
      </c>
      <c r="E12" s="56">
        <v>68223.710000000006</v>
      </c>
      <c r="G12">
        <v>68223.710000000006</v>
      </c>
      <c r="I12">
        <f t="shared" si="0"/>
        <v>98835</v>
      </c>
      <c r="J12">
        <f t="shared" si="1"/>
        <v>68223.710000000006</v>
      </c>
    </row>
    <row r="13" spans="1:10" x14ac:dyDescent="0.3">
      <c r="A13" s="58">
        <v>4990</v>
      </c>
      <c r="B13" s="56">
        <v>76812.37</v>
      </c>
      <c r="D13" s="58">
        <v>35833</v>
      </c>
      <c r="E13" s="56">
        <v>67378.25</v>
      </c>
      <c r="G13">
        <v>67378.25</v>
      </c>
      <c r="I13">
        <f t="shared" si="0"/>
        <v>35833</v>
      </c>
      <c r="J13">
        <f t="shared" si="1"/>
        <v>67378.25</v>
      </c>
    </row>
    <row r="14" spans="1:10" x14ac:dyDescent="0.3">
      <c r="A14" s="58">
        <v>5828</v>
      </c>
      <c r="B14" s="56">
        <v>76395.17</v>
      </c>
      <c r="D14" s="58">
        <v>55198</v>
      </c>
      <c r="E14" s="56">
        <v>65974.78</v>
      </c>
      <c r="G14">
        <v>65974.78</v>
      </c>
      <c r="I14">
        <f t="shared" si="0"/>
        <v>55198</v>
      </c>
      <c r="J14">
        <f t="shared" si="1"/>
        <v>65974.78</v>
      </c>
    </row>
    <row r="15" spans="1:10" x14ac:dyDescent="0.3">
      <c r="A15" s="58">
        <v>6080</v>
      </c>
      <c r="B15" s="56">
        <v>66603.92</v>
      </c>
      <c r="D15" s="58">
        <v>14196</v>
      </c>
      <c r="E15" s="56">
        <v>65192.44</v>
      </c>
      <c r="G15">
        <v>65192.44</v>
      </c>
      <c r="I15">
        <f t="shared" si="0"/>
        <v>14196</v>
      </c>
      <c r="J15">
        <f t="shared" si="1"/>
        <v>65192.44</v>
      </c>
    </row>
    <row r="16" spans="1:10" x14ac:dyDescent="0.3">
      <c r="A16" s="58">
        <v>10715</v>
      </c>
      <c r="B16" s="56">
        <v>66381.440000000002</v>
      </c>
      <c r="D16" s="58">
        <v>55609</v>
      </c>
      <c r="E16" s="56">
        <v>65004.02</v>
      </c>
      <c r="G16">
        <v>65004.02</v>
      </c>
      <c r="I16">
        <f t="shared" si="0"/>
        <v>55609</v>
      </c>
      <c r="J16">
        <f t="shared" si="1"/>
        <v>65004.02</v>
      </c>
    </row>
    <row r="17" spans="1:10" x14ac:dyDescent="0.3">
      <c r="A17" s="58">
        <v>11785</v>
      </c>
      <c r="B17" s="56">
        <v>84008.6</v>
      </c>
      <c r="D17" s="58">
        <v>99266</v>
      </c>
      <c r="E17" s="56">
        <v>64403.98</v>
      </c>
      <c r="G17">
        <v>64403.98</v>
      </c>
      <c r="I17">
        <f t="shared" si="0"/>
        <v>99266</v>
      </c>
      <c r="J17">
        <f t="shared" si="1"/>
        <v>64403.98</v>
      </c>
    </row>
    <row r="18" spans="1:10" x14ac:dyDescent="0.3">
      <c r="A18" s="58">
        <v>12088</v>
      </c>
      <c r="B18" s="56">
        <v>66228.009999999995</v>
      </c>
      <c r="D18" s="58">
        <v>75738</v>
      </c>
      <c r="E18" s="56">
        <v>64236.99</v>
      </c>
      <c r="G18">
        <v>64236.99</v>
      </c>
      <c r="I18">
        <f t="shared" si="0"/>
        <v>75738</v>
      </c>
      <c r="J18">
        <f t="shared" si="1"/>
        <v>64236.99</v>
      </c>
    </row>
    <row r="19" spans="1:10" x14ac:dyDescent="0.3">
      <c r="A19" s="58">
        <v>14196</v>
      </c>
      <c r="B19" s="56">
        <v>65192.44</v>
      </c>
      <c r="D19" s="58">
        <v>52070</v>
      </c>
      <c r="E19" s="56">
        <v>64150.82</v>
      </c>
      <c r="G19">
        <v>64150.82</v>
      </c>
      <c r="I19">
        <f t="shared" si="0"/>
        <v>52070</v>
      </c>
      <c r="J19">
        <f t="shared" si="1"/>
        <v>64150.82</v>
      </c>
    </row>
    <row r="20" spans="1:10" x14ac:dyDescent="0.3">
      <c r="A20" s="58">
        <v>14666</v>
      </c>
      <c r="B20" s="56">
        <v>73003.08</v>
      </c>
      <c r="D20" s="58">
        <v>69600</v>
      </c>
      <c r="E20" s="56">
        <v>63825.07</v>
      </c>
      <c r="G20">
        <v>63825.07</v>
      </c>
      <c r="I20">
        <f t="shared" si="0"/>
        <v>69600</v>
      </c>
      <c r="J20">
        <f t="shared" si="1"/>
        <v>63825.07</v>
      </c>
    </row>
    <row r="21" spans="1:10" x14ac:dyDescent="0.3">
      <c r="A21" s="58">
        <v>17260</v>
      </c>
      <c r="B21" s="56">
        <v>81852.66</v>
      </c>
      <c r="D21" s="58">
        <v>7297</v>
      </c>
      <c r="E21" s="56">
        <v>63605.95</v>
      </c>
      <c r="F21">
        <v>3</v>
      </c>
      <c r="G21">
        <v>63605.95</v>
      </c>
      <c r="I21">
        <f t="shared" si="0"/>
        <v>7297</v>
      </c>
      <c r="J21">
        <f t="shared" si="1"/>
        <v>63605.95</v>
      </c>
    </row>
    <row r="22" spans="1:10" x14ac:dyDescent="0.3">
      <c r="A22" s="58">
        <v>17563</v>
      </c>
      <c r="B22" s="56">
        <v>65954.490000000005</v>
      </c>
      <c r="D22" s="58">
        <v>30405</v>
      </c>
      <c r="E22" s="56">
        <v>63337.72</v>
      </c>
      <c r="F22">
        <v>3</v>
      </c>
      <c r="G22">
        <v>63337.72</v>
      </c>
      <c r="I22">
        <f t="shared" si="0"/>
        <v>30405</v>
      </c>
      <c r="J22">
        <f t="shared" si="1"/>
        <v>63337.72</v>
      </c>
    </row>
    <row r="23" spans="1:10" x14ac:dyDescent="0.3">
      <c r="A23" s="58">
        <v>17986</v>
      </c>
      <c r="B23" s="56">
        <v>70658.7</v>
      </c>
      <c r="D23" s="58">
        <v>78236</v>
      </c>
      <c r="E23" s="56">
        <v>63026.3</v>
      </c>
      <c r="F23">
        <v>3</v>
      </c>
      <c r="G23">
        <v>63026.3</v>
      </c>
      <c r="I23">
        <f t="shared" si="0"/>
        <v>78236</v>
      </c>
      <c r="J23">
        <f t="shared" si="1"/>
        <v>63026.3</v>
      </c>
    </row>
    <row r="24" spans="1:10" x14ac:dyDescent="0.3">
      <c r="A24" s="58">
        <v>18945</v>
      </c>
      <c r="B24" s="56">
        <v>67715.73</v>
      </c>
      <c r="D24" s="58">
        <v>55633</v>
      </c>
      <c r="E24" s="56">
        <v>62880.15</v>
      </c>
      <c r="F24">
        <v>3</v>
      </c>
      <c r="G24">
        <v>62880.15</v>
      </c>
      <c r="I24">
        <f t="shared" si="0"/>
        <v>55633</v>
      </c>
      <c r="J24">
        <f t="shared" si="1"/>
        <v>62880.15</v>
      </c>
    </row>
    <row r="25" spans="1:10" x14ac:dyDescent="0.3">
      <c r="A25" s="58">
        <v>20257</v>
      </c>
      <c r="B25" s="56">
        <v>72867.509999999995</v>
      </c>
      <c r="D25" s="58">
        <v>47257</v>
      </c>
      <c r="E25" s="56">
        <v>62846.69</v>
      </c>
      <c r="F25">
        <v>3</v>
      </c>
      <c r="G25">
        <v>62846.69</v>
      </c>
      <c r="I25">
        <f t="shared" si="0"/>
        <v>47257</v>
      </c>
      <c r="J25">
        <f t="shared" si="1"/>
        <v>62846.69</v>
      </c>
    </row>
    <row r="26" spans="1:10" x14ac:dyDescent="0.3">
      <c r="A26" s="58">
        <v>20521</v>
      </c>
      <c r="B26" s="56">
        <v>66151.89</v>
      </c>
      <c r="D26" s="58">
        <v>25803</v>
      </c>
      <c r="E26" s="56">
        <v>62615.53</v>
      </c>
      <c r="F26">
        <v>3</v>
      </c>
      <c r="G26">
        <v>62615.53</v>
      </c>
      <c r="I26">
        <f t="shared" si="0"/>
        <v>25803</v>
      </c>
      <c r="J26">
        <f t="shared" si="1"/>
        <v>62615.53</v>
      </c>
    </row>
    <row r="27" spans="1:10" x14ac:dyDescent="0.3">
      <c r="A27" s="58">
        <v>22182</v>
      </c>
      <c r="B27" s="56">
        <v>65845.08</v>
      </c>
      <c r="D27" s="58">
        <v>73619</v>
      </c>
      <c r="E27" s="56">
        <v>62466.080000000002</v>
      </c>
      <c r="F27">
        <v>3</v>
      </c>
      <c r="G27">
        <v>62466.080000000002</v>
      </c>
      <c r="I27">
        <f t="shared" si="0"/>
        <v>73619</v>
      </c>
      <c r="J27">
        <f t="shared" si="1"/>
        <v>62466.080000000002</v>
      </c>
    </row>
    <row r="28" spans="1:10" x14ac:dyDescent="0.3">
      <c r="A28" s="58">
        <v>23492</v>
      </c>
      <c r="B28" s="56">
        <v>90480.21</v>
      </c>
      <c r="D28" s="58">
        <v>91183</v>
      </c>
      <c r="E28" s="56">
        <v>62046.22</v>
      </c>
      <c r="F28">
        <v>3</v>
      </c>
      <c r="G28">
        <v>62046.22</v>
      </c>
      <c r="I28">
        <f t="shared" si="0"/>
        <v>91183</v>
      </c>
      <c r="J28">
        <f t="shared" si="1"/>
        <v>62046.22</v>
      </c>
    </row>
    <row r="29" spans="1:10" x14ac:dyDescent="0.3">
      <c r="A29" s="58">
        <v>24370</v>
      </c>
      <c r="B29" s="56">
        <v>77351.09</v>
      </c>
      <c r="D29" s="58">
        <v>43791</v>
      </c>
      <c r="E29" s="56">
        <v>61431.06</v>
      </c>
      <c r="F29">
        <v>3</v>
      </c>
      <c r="G29">
        <v>61431.06</v>
      </c>
      <c r="I29">
        <f t="shared" si="0"/>
        <v>43791</v>
      </c>
      <c r="J29">
        <f t="shared" si="1"/>
        <v>61431.06</v>
      </c>
    </row>
    <row r="30" spans="1:10" x14ac:dyDescent="0.3">
      <c r="A30" s="58">
        <v>25248</v>
      </c>
      <c r="B30" s="56">
        <v>66322.69</v>
      </c>
      <c r="D30" s="58">
        <v>32191</v>
      </c>
      <c r="E30" s="56">
        <v>61427.28</v>
      </c>
      <c r="F30">
        <v>3</v>
      </c>
      <c r="G30">
        <v>61427.28</v>
      </c>
      <c r="I30">
        <f t="shared" si="0"/>
        <v>32191</v>
      </c>
      <c r="J30">
        <f t="shared" si="1"/>
        <v>61427.28</v>
      </c>
    </row>
    <row r="31" spans="1:10" x14ac:dyDescent="0.3">
      <c r="A31" s="58">
        <v>27528</v>
      </c>
      <c r="B31" s="56">
        <v>64849.48</v>
      </c>
      <c r="D31" s="58">
        <v>84359</v>
      </c>
      <c r="E31" s="56">
        <v>60596.11</v>
      </c>
      <c r="F31">
        <v>3</v>
      </c>
      <c r="G31">
        <v>60596.11</v>
      </c>
      <c r="I31">
        <f t="shared" si="0"/>
        <v>84359</v>
      </c>
      <c r="J31">
        <f t="shared" si="1"/>
        <v>60596.11</v>
      </c>
    </row>
    <row r="32" spans="1:10" x14ac:dyDescent="0.3">
      <c r="A32" s="58">
        <v>28341</v>
      </c>
      <c r="B32" s="56">
        <v>70223.600000000006</v>
      </c>
      <c r="D32" s="58">
        <v>95448</v>
      </c>
      <c r="E32" s="56">
        <v>60545.95</v>
      </c>
      <c r="F32">
        <v>3</v>
      </c>
      <c r="G32">
        <v>60545.95</v>
      </c>
      <c r="I32">
        <f t="shared" si="0"/>
        <v>95448</v>
      </c>
      <c r="J32">
        <f t="shared" si="1"/>
        <v>60545.95</v>
      </c>
    </row>
    <row r="33" spans="1:10" x14ac:dyDescent="0.3">
      <c r="A33" s="58">
        <v>29267</v>
      </c>
      <c r="B33" s="56">
        <v>75852.55</v>
      </c>
      <c r="D33" s="58">
        <v>76811</v>
      </c>
      <c r="E33" s="56">
        <v>60252.35</v>
      </c>
      <c r="F33">
        <v>3</v>
      </c>
      <c r="G33">
        <v>60252.35</v>
      </c>
      <c r="I33">
        <f t="shared" si="0"/>
        <v>76811</v>
      </c>
      <c r="J33">
        <f t="shared" si="1"/>
        <v>60252.35</v>
      </c>
    </row>
    <row r="34" spans="1:10" x14ac:dyDescent="0.3">
      <c r="A34" s="58">
        <v>32068</v>
      </c>
      <c r="B34" s="56">
        <v>71400.42</v>
      </c>
      <c r="D34" s="58">
        <v>61400</v>
      </c>
      <c r="E34" s="56">
        <v>60172.77</v>
      </c>
      <c r="F34">
        <v>3</v>
      </c>
      <c r="G34">
        <v>60172.77</v>
      </c>
      <c r="I34">
        <f t="shared" si="0"/>
        <v>61400</v>
      </c>
      <c r="J34">
        <f t="shared" si="1"/>
        <v>60172.77</v>
      </c>
    </row>
    <row r="35" spans="1:10" x14ac:dyDescent="0.3">
      <c r="A35" s="58">
        <v>33428</v>
      </c>
      <c r="B35" s="56">
        <v>64389.55</v>
      </c>
      <c r="D35" s="58">
        <v>17021</v>
      </c>
      <c r="E35" s="56">
        <v>59868.76</v>
      </c>
      <c r="F35">
        <v>3</v>
      </c>
      <c r="G35">
        <v>59868.76</v>
      </c>
      <c r="I35">
        <f t="shared" si="0"/>
        <v>17021</v>
      </c>
      <c r="J35">
        <f t="shared" si="1"/>
        <v>59868.76</v>
      </c>
    </row>
    <row r="36" spans="1:10" x14ac:dyDescent="0.3">
      <c r="A36" s="58">
        <v>33463</v>
      </c>
      <c r="B36" s="56">
        <v>79345.7</v>
      </c>
      <c r="D36" s="58">
        <v>9187</v>
      </c>
      <c r="E36" s="56">
        <v>59515.73</v>
      </c>
      <c r="F36">
        <v>3</v>
      </c>
      <c r="G36">
        <v>59515.73</v>
      </c>
      <c r="I36">
        <f t="shared" si="0"/>
        <v>9187</v>
      </c>
      <c r="J36">
        <f t="shared" si="1"/>
        <v>59515.73</v>
      </c>
    </row>
    <row r="37" spans="1:10" x14ac:dyDescent="0.3">
      <c r="A37" s="58">
        <v>34821</v>
      </c>
      <c r="B37" s="56">
        <v>73277.399999999994</v>
      </c>
      <c r="D37" s="58">
        <v>51783</v>
      </c>
      <c r="E37" s="56">
        <v>58592.11</v>
      </c>
      <c r="F37">
        <v>3</v>
      </c>
      <c r="G37">
        <v>58592.11</v>
      </c>
      <c r="I37">
        <f t="shared" si="0"/>
        <v>51783</v>
      </c>
      <c r="J37">
        <f t="shared" si="1"/>
        <v>58592.11</v>
      </c>
    </row>
    <row r="38" spans="1:10" x14ac:dyDescent="0.3">
      <c r="A38" s="58">
        <v>35375</v>
      </c>
      <c r="B38" s="56">
        <v>81042.95</v>
      </c>
      <c r="D38" s="58">
        <v>38805</v>
      </c>
      <c r="E38" s="56">
        <v>58560.92</v>
      </c>
      <c r="F38">
        <v>3</v>
      </c>
      <c r="G38">
        <v>58560.92</v>
      </c>
      <c r="I38">
        <f t="shared" si="0"/>
        <v>38805</v>
      </c>
      <c r="J38">
        <f t="shared" si="1"/>
        <v>58560.92</v>
      </c>
    </row>
    <row r="39" spans="1:10" x14ac:dyDescent="0.3">
      <c r="A39" s="58">
        <v>35833</v>
      </c>
      <c r="B39" s="56">
        <v>67378.25</v>
      </c>
      <c r="D39" s="58">
        <v>44990</v>
      </c>
      <c r="E39" s="56">
        <v>58487.14</v>
      </c>
      <c r="F39">
        <v>3</v>
      </c>
      <c r="G39">
        <v>58487.14</v>
      </c>
      <c r="I39">
        <f t="shared" si="0"/>
        <v>44990</v>
      </c>
      <c r="J39">
        <f t="shared" si="1"/>
        <v>58487.14</v>
      </c>
    </row>
    <row r="40" spans="1:10" x14ac:dyDescent="0.3">
      <c r="A40" s="58">
        <v>36217</v>
      </c>
      <c r="B40" s="56">
        <v>73035.98</v>
      </c>
      <c r="D40" s="58">
        <v>70896</v>
      </c>
      <c r="E40" s="56">
        <v>58471.92</v>
      </c>
      <c r="F40">
        <v>3</v>
      </c>
      <c r="G40">
        <v>58471.92</v>
      </c>
      <c r="I40">
        <f t="shared" si="0"/>
        <v>70896</v>
      </c>
      <c r="J40">
        <f t="shared" si="1"/>
        <v>58471.92</v>
      </c>
    </row>
    <row r="41" spans="1:10" x14ac:dyDescent="0.3">
      <c r="A41" s="58">
        <v>36612</v>
      </c>
      <c r="B41" s="56">
        <v>68206.429999999993</v>
      </c>
      <c r="D41" s="58">
        <v>16028</v>
      </c>
      <c r="E41" s="56">
        <v>58454.51</v>
      </c>
      <c r="F41">
        <v>3</v>
      </c>
      <c r="G41">
        <v>58454.51</v>
      </c>
      <c r="I41">
        <f t="shared" si="0"/>
        <v>16028</v>
      </c>
      <c r="J41">
        <f t="shared" si="1"/>
        <v>58454.51</v>
      </c>
    </row>
    <row r="42" spans="1:10" x14ac:dyDescent="0.3">
      <c r="A42" s="58">
        <v>37228</v>
      </c>
      <c r="B42" s="56">
        <v>72400.3</v>
      </c>
      <c r="D42" s="58">
        <v>80522</v>
      </c>
      <c r="E42" s="56">
        <v>58131.73</v>
      </c>
      <c r="F42">
        <v>3</v>
      </c>
      <c r="G42">
        <v>58131.73</v>
      </c>
      <c r="I42">
        <f t="shared" si="0"/>
        <v>80522</v>
      </c>
      <c r="J42">
        <f t="shared" si="1"/>
        <v>58131.73</v>
      </c>
    </row>
    <row r="43" spans="1:10" x14ac:dyDescent="0.3">
      <c r="A43" s="58">
        <v>39336</v>
      </c>
      <c r="B43" s="56">
        <v>68190.33</v>
      </c>
      <c r="D43" s="58">
        <v>97759</v>
      </c>
      <c r="E43" s="56">
        <v>58130.61</v>
      </c>
      <c r="F43">
        <v>3</v>
      </c>
      <c r="G43">
        <v>58130.61</v>
      </c>
      <c r="I43">
        <f t="shared" si="0"/>
        <v>97759</v>
      </c>
      <c r="J43">
        <f t="shared" si="1"/>
        <v>58130.61</v>
      </c>
    </row>
    <row r="44" spans="1:10" x14ac:dyDescent="0.3">
      <c r="A44" s="58">
        <v>45334</v>
      </c>
      <c r="B44" s="56">
        <v>68345.350000000006</v>
      </c>
      <c r="D44" s="58">
        <v>12771</v>
      </c>
      <c r="E44" s="56">
        <v>57907.33</v>
      </c>
      <c r="F44">
        <v>3</v>
      </c>
      <c r="G44">
        <v>57907.33</v>
      </c>
      <c r="I44">
        <f t="shared" si="0"/>
        <v>12771</v>
      </c>
      <c r="J44">
        <f t="shared" si="1"/>
        <v>57907.33</v>
      </c>
    </row>
    <row r="45" spans="1:10" x14ac:dyDescent="0.3">
      <c r="A45" s="58">
        <v>45775</v>
      </c>
      <c r="B45" s="56">
        <v>75471.66</v>
      </c>
      <c r="D45" s="58">
        <v>50695</v>
      </c>
      <c r="E45" s="56">
        <v>57903.28</v>
      </c>
      <c r="F45">
        <v>3</v>
      </c>
      <c r="G45">
        <v>57903.28</v>
      </c>
      <c r="I45">
        <f t="shared" si="0"/>
        <v>50695</v>
      </c>
      <c r="J45">
        <f t="shared" si="1"/>
        <v>57903.28</v>
      </c>
    </row>
    <row r="46" spans="1:10" x14ac:dyDescent="0.3">
      <c r="A46" s="58">
        <v>48044</v>
      </c>
      <c r="B46" s="56">
        <v>64682.9</v>
      </c>
      <c r="D46" s="58">
        <v>81644</v>
      </c>
      <c r="E46" s="56">
        <v>57815.39</v>
      </c>
      <c r="F46">
        <v>3</v>
      </c>
      <c r="G46">
        <v>57815.39</v>
      </c>
      <c r="I46">
        <f t="shared" si="0"/>
        <v>81644</v>
      </c>
      <c r="J46">
        <f t="shared" si="1"/>
        <v>57815.39</v>
      </c>
    </row>
    <row r="47" spans="1:10" x14ac:dyDescent="0.3">
      <c r="A47" s="58">
        <v>49102</v>
      </c>
      <c r="B47" s="56">
        <v>66494.55</v>
      </c>
      <c r="D47" s="58">
        <v>12787</v>
      </c>
      <c r="E47" s="56">
        <v>57749.93</v>
      </c>
      <c r="F47">
        <v>3</v>
      </c>
      <c r="G47">
        <v>57749.93</v>
      </c>
      <c r="I47">
        <f t="shared" si="0"/>
        <v>12787</v>
      </c>
      <c r="J47">
        <f t="shared" si="1"/>
        <v>57749.93</v>
      </c>
    </row>
    <row r="48" spans="1:10" x14ac:dyDescent="0.3">
      <c r="A48" s="58">
        <v>50426</v>
      </c>
      <c r="B48" s="56">
        <v>65231.29</v>
      </c>
      <c r="D48" s="58">
        <v>7960</v>
      </c>
      <c r="E48" s="56">
        <v>57572.38</v>
      </c>
      <c r="F48">
        <v>3</v>
      </c>
      <c r="G48">
        <v>57572.38</v>
      </c>
      <c r="I48">
        <f t="shared" si="0"/>
        <v>7960</v>
      </c>
      <c r="J48">
        <f t="shared" si="1"/>
        <v>57572.38</v>
      </c>
    </row>
    <row r="49" spans="1:10" x14ac:dyDescent="0.3">
      <c r="A49" s="58">
        <v>52151</v>
      </c>
      <c r="B49" s="56">
        <v>70212.899999999994</v>
      </c>
      <c r="D49" s="58">
        <v>63791</v>
      </c>
      <c r="E49" s="56">
        <v>57320.19</v>
      </c>
      <c r="F49">
        <v>3</v>
      </c>
      <c r="G49">
        <v>57320.19</v>
      </c>
      <c r="I49">
        <f t="shared" si="0"/>
        <v>63791</v>
      </c>
      <c r="J49">
        <f t="shared" si="1"/>
        <v>57320.19</v>
      </c>
    </row>
    <row r="50" spans="1:10" x14ac:dyDescent="0.3">
      <c r="A50" s="58">
        <v>55022</v>
      </c>
      <c r="B50" s="56">
        <v>64704.94</v>
      </c>
      <c r="D50" s="58">
        <v>21110</v>
      </c>
      <c r="E50" s="56">
        <v>56954.36</v>
      </c>
      <c r="F50">
        <v>3</v>
      </c>
      <c r="G50">
        <v>56954.36</v>
      </c>
      <c r="I50">
        <f t="shared" si="0"/>
        <v>21110</v>
      </c>
      <c r="J50">
        <f t="shared" si="1"/>
        <v>56954.36</v>
      </c>
    </row>
    <row r="51" spans="1:10" x14ac:dyDescent="0.3">
      <c r="A51" s="58">
        <v>55198</v>
      </c>
      <c r="B51" s="56">
        <v>65974.78</v>
      </c>
      <c r="D51" s="58">
        <v>48426</v>
      </c>
      <c r="E51" s="56">
        <v>56760.800000000003</v>
      </c>
      <c r="F51">
        <v>3</v>
      </c>
      <c r="G51">
        <v>56760.800000000003</v>
      </c>
      <c r="I51">
        <f t="shared" si="0"/>
        <v>48426</v>
      </c>
      <c r="J51">
        <f t="shared" si="1"/>
        <v>56760.800000000003</v>
      </c>
    </row>
    <row r="52" spans="1:10" x14ac:dyDescent="0.3">
      <c r="A52" s="58">
        <v>55609</v>
      </c>
      <c r="B52" s="56">
        <v>65004.02</v>
      </c>
      <c r="D52" s="58">
        <v>67698</v>
      </c>
      <c r="E52" s="56">
        <v>56707.34</v>
      </c>
      <c r="F52">
        <v>3</v>
      </c>
      <c r="G52">
        <v>56707.34</v>
      </c>
      <c r="I52">
        <f t="shared" si="0"/>
        <v>67698</v>
      </c>
      <c r="J52">
        <f t="shared" si="1"/>
        <v>56707.34</v>
      </c>
    </row>
    <row r="53" spans="1:10" x14ac:dyDescent="0.3">
      <c r="A53" s="58">
        <v>57979</v>
      </c>
      <c r="B53" s="56">
        <v>67010.080000000002</v>
      </c>
      <c r="D53" s="58">
        <v>69268</v>
      </c>
      <c r="E53" s="56">
        <v>56702.34</v>
      </c>
      <c r="F53">
        <v>3</v>
      </c>
      <c r="G53">
        <v>56702.34</v>
      </c>
      <c r="I53">
        <f t="shared" si="0"/>
        <v>69268</v>
      </c>
      <c r="J53">
        <f t="shared" si="1"/>
        <v>56702.34</v>
      </c>
    </row>
    <row r="54" spans="1:10" x14ac:dyDescent="0.3">
      <c r="A54" s="58">
        <v>58000</v>
      </c>
      <c r="B54" s="56">
        <v>71428.75</v>
      </c>
      <c r="D54" s="58">
        <v>21278</v>
      </c>
      <c r="E54" s="56">
        <v>56653.61</v>
      </c>
      <c r="F54">
        <v>3</v>
      </c>
      <c r="G54">
        <v>56653.61</v>
      </c>
      <c r="I54">
        <f t="shared" si="0"/>
        <v>21278</v>
      </c>
      <c r="J54">
        <f t="shared" si="1"/>
        <v>56653.61</v>
      </c>
    </row>
    <row r="55" spans="1:10" x14ac:dyDescent="0.3">
      <c r="A55" s="58">
        <v>58228</v>
      </c>
      <c r="B55" s="56">
        <v>68501.86</v>
      </c>
      <c r="D55" s="58">
        <v>97436</v>
      </c>
      <c r="E55" s="56">
        <v>56596.480000000003</v>
      </c>
      <c r="F55">
        <v>3</v>
      </c>
      <c r="G55">
        <v>56596.480000000003</v>
      </c>
      <c r="I55">
        <f t="shared" si="0"/>
        <v>97436</v>
      </c>
      <c r="J55">
        <f t="shared" si="1"/>
        <v>56596.480000000003</v>
      </c>
    </row>
    <row r="56" spans="1:10" x14ac:dyDescent="0.3">
      <c r="A56" s="58">
        <v>59421</v>
      </c>
      <c r="B56" s="56">
        <v>75231.7</v>
      </c>
      <c r="D56" s="58">
        <v>21336</v>
      </c>
      <c r="E56" s="56">
        <v>56549.760000000002</v>
      </c>
      <c r="F56">
        <v>3</v>
      </c>
      <c r="G56">
        <v>56549.760000000002</v>
      </c>
      <c r="I56">
        <f t="shared" si="0"/>
        <v>21336</v>
      </c>
      <c r="J56">
        <f t="shared" si="1"/>
        <v>56549.760000000002</v>
      </c>
    </row>
    <row r="57" spans="1:10" x14ac:dyDescent="0.3">
      <c r="A57" s="58">
        <v>60065</v>
      </c>
      <c r="B57" s="56">
        <v>70119.210000000006</v>
      </c>
      <c r="D57" s="58">
        <v>48620</v>
      </c>
      <c r="E57" s="56">
        <v>56398.61</v>
      </c>
      <c r="F57">
        <v>3</v>
      </c>
      <c r="G57">
        <v>56398.61</v>
      </c>
      <c r="I57">
        <f t="shared" si="0"/>
        <v>48620</v>
      </c>
      <c r="J57">
        <f t="shared" si="1"/>
        <v>56398.61</v>
      </c>
    </row>
    <row r="58" spans="1:10" x14ac:dyDescent="0.3">
      <c r="A58" s="58">
        <v>60099</v>
      </c>
      <c r="B58" s="56">
        <v>68831.44</v>
      </c>
      <c r="D58" s="58">
        <v>4268</v>
      </c>
      <c r="E58" s="56">
        <v>56354.13</v>
      </c>
      <c r="F58">
        <v>3</v>
      </c>
      <c r="G58">
        <v>56354.13</v>
      </c>
      <c r="I58">
        <f t="shared" si="0"/>
        <v>4268</v>
      </c>
      <c r="J58">
        <f t="shared" si="1"/>
        <v>56354.13</v>
      </c>
    </row>
    <row r="59" spans="1:10" x14ac:dyDescent="0.3">
      <c r="A59" s="58">
        <v>61525</v>
      </c>
      <c r="B59" s="56">
        <v>65229.97</v>
      </c>
      <c r="D59" s="58">
        <v>21317</v>
      </c>
      <c r="E59" s="56">
        <v>56249.3</v>
      </c>
      <c r="F59">
        <v>3</v>
      </c>
      <c r="G59">
        <v>56249.3</v>
      </c>
      <c r="I59">
        <f t="shared" si="0"/>
        <v>21317</v>
      </c>
      <c r="J59">
        <f t="shared" si="1"/>
        <v>56249.3</v>
      </c>
    </row>
    <row r="60" spans="1:10" x14ac:dyDescent="0.3">
      <c r="A60" s="58">
        <v>64111</v>
      </c>
      <c r="B60" s="56">
        <v>71580.429999999993</v>
      </c>
      <c r="D60" s="58">
        <v>71769</v>
      </c>
      <c r="E60" s="56">
        <v>56245.599999999999</v>
      </c>
      <c r="F60">
        <v>3</v>
      </c>
      <c r="G60">
        <v>56245.599999999999</v>
      </c>
      <c r="I60">
        <f t="shared" si="0"/>
        <v>71769</v>
      </c>
      <c r="J60">
        <f t="shared" si="1"/>
        <v>56245.599999999999</v>
      </c>
    </row>
    <row r="61" spans="1:10" x14ac:dyDescent="0.3">
      <c r="A61" s="58">
        <v>64114</v>
      </c>
      <c r="B61" s="56">
        <v>66528.41</v>
      </c>
      <c r="D61" s="58">
        <v>96906</v>
      </c>
      <c r="E61" s="56">
        <v>56229.33</v>
      </c>
      <c r="F61">
        <v>3</v>
      </c>
      <c r="G61">
        <v>56229.33</v>
      </c>
      <c r="I61">
        <f t="shared" si="0"/>
        <v>96906</v>
      </c>
      <c r="J61">
        <f t="shared" si="1"/>
        <v>56229.33</v>
      </c>
    </row>
    <row r="62" spans="1:10" x14ac:dyDescent="0.3">
      <c r="A62" s="58">
        <v>65249</v>
      </c>
      <c r="B62" s="56">
        <v>66438.179999999993</v>
      </c>
      <c r="D62" s="58">
        <v>18082</v>
      </c>
      <c r="E62" s="56">
        <v>56062.61</v>
      </c>
      <c r="F62">
        <v>3</v>
      </c>
      <c r="G62">
        <v>56062.61</v>
      </c>
      <c r="I62">
        <f t="shared" si="0"/>
        <v>18082</v>
      </c>
      <c r="J62">
        <f t="shared" si="1"/>
        <v>56062.61</v>
      </c>
    </row>
    <row r="63" spans="1:10" x14ac:dyDescent="0.3">
      <c r="A63" s="58">
        <v>65499</v>
      </c>
      <c r="B63" s="56">
        <v>75695.34</v>
      </c>
      <c r="D63" s="58">
        <v>1070</v>
      </c>
      <c r="E63" s="56">
        <v>56040.61</v>
      </c>
      <c r="F63">
        <v>3</v>
      </c>
      <c r="G63">
        <v>56040.61</v>
      </c>
      <c r="I63">
        <f t="shared" si="0"/>
        <v>1070</v>
      </c>
      <c r="J63">
        <f t="shared" si="1"/>
        <v>56040.61</v>
      </c>
    </row>
    <row r="64" spans="1:10" x14ac:dyDescent="0.3">
      <c r="A64" s="58">
        <v>66167</v>
      </c>
      <c r="B64" s="56">
        <v>73090.740000000005</v>
      </c>
      <c r="D64" s="58">
        <v>93512</v>
      </c>
      <c r="E64" s="56">
        <v>55937.41</v>
      </c>
      <c r="F64">
        <v>3</v>
      </c>
      <c r="G64">
        <v>55937.41</v>
      </c>
      <c r="I64">
        <f t="shared" si="0"/>
        <v>93512</v>
      </c>
      <c r="J64">
        <f t="shared" si="1"/>
        <v>55937.41</v>
      </c>
    </row>
    <row r="65" spans="1:10" x14ac:dyDescent="0.3">
      <c r="A65" s="58">
        <v>66917</v>
      </c>
      <c r="B65" s="56">
        <v>72221.25</v>
      </c>
      <c r="D65" s="58">
        <v>27468</v>
      </c>
      <c r="E65" s="56">
        <v>55933.56</v>
      </c>
      <c r="F65">
        <v>3</v>
      </c>
      <c r="G65">
        <v>55933.56</v>
      </c>
      <c r="I65">
        <f t="shared" si="0"/>
        <v>27468</v>
      </c>
      <c r="J65">
        <f t="shared" si="1"/>
        <v>55933.56</v>
      </c>
    </row>
    <row r="66" spans="1:10" x14ac:dyDescent="0.3">
      <c r="A66" s="58">
        <v>67109</v>
      </c>
      <c r="B66" s="56">
        <v>65152.75</v>
      </c>
      <c r="D66" s="58">
        <v>57847</v>
      </c>
      <c r="E66" s="56">
        <v>55880.28</v>
      </c>
      <c r="F66">
        <v>3</v>
      </c>
      <c r="G66">
        <v>55880.28</v>
      </c>
      <c r="I66">
        <f t="shared" si="0"/>
        <v>57847</v>
      </c>
      <c r="J66">
        <f t="shared" si="1"/>
        <v>55880.28</v>
      </c>
    </row>
    <row r="67" spans="1:10" x14ac:dyDescent="0.3">
      <c r="A67" s="58">
        <v>67430</v>
      </c>
      <c r="B67" s="56">
        <v>64602.09</v>
      </c>
      <c r="D67" s="58">
        <v>78708</v>
      </c>
      <c r="E67" s="56">
        <v>55741.93</v>
      </c>
      <c r="F67">
        <v>3</v>
      </c>
      <c r="G67">
        <v>55741.93</v>
      </c>
      <c r="I67">
        <f t="shared" si="0"/>
        <v>78708</v>
      </c>
      <c r="J67">
        <f t="shared" si="1"/>
        <v>55741.93</v>
      </c>
    </row>
    <row r="68" spans="1:10" x14ac:dyDescent="0.3">
      <c r="A68" s="58">
        <v>68006</v>
      </c>
      <c r="B68" s="56">
        <v>67617.210000000006</v>
      </c>
      <c r="D68" s="58">
        <v>96446</v>
      </c>
      <c r="E68" s="56">
        <v>55405.7</v>
      </c>
      <c r="F68">
        <v>3</v>
      </c>
      <c r="G68">
        <v>55405.7</v>
      </c>
      <c r="I68">
        <f t="shared" si="0"/>
        <v>96446</v>
      </c>
      <c r="J68">
        <f t="shared" si="1"/>
        <v>55405.7</v>
      </c>
    </row>
    <row r="69" spans="1:10" x14ac:dyDescent="0.3">
      <c r="A69" s="58">
        <v>69448</v>
      </c>
      <c r="B69" s="56">
        <v>69708.38</v>
      </c>
      <c r="D69" s="58">
        <v>42231</v>
      </c>
      <c r="E69" s="56">
        <v>55380.44</v>
      </c>
      <c r="F69">
        <v>3</v>
      </c>
      <c r="G69">
        <v>55380.44</v>
      </c>
      <c r="I69">
        <f t="shared" ref="I69:I103" si="2">D69</f>
        <v>42231</v>
      </c>
      <c r="J69">
        <f t="shared" ref="J69:J103" si="3">E69</f>
        <v>55380.44</v>
      </c>
    </row>
    <row r="70" spans="1:10" x14ac:dyDescent="0.3">
      <c r="A70" s="58">
        <v>70170</v>
      </c>
      <c r="B70" s="56">
        <v>70090.600000000006</v>
      </c>
      <c r="D70" s="58">
        <v>59088</v>
      </c>
      <c r="E70" s="56">
        <v>55347.26</v>
      </c>
      <c r="F70">
        <v>3</v>
      </c>
      <c r="G70">
        <v>55347.26</v>
      </c>
      <c r="I70">
        <f t="shared" si="2"/>
        <v>59088</v>
      </c>
      <c r="J70">
        <f t="shared" si="3"/>
        <v>55347.26</v>
      </c>
    </row>
    <row r="71" spans="1:10" x14ac:dyDescent="0.3">
      <c r="A71" s="58">
        <v>70573</v>
      </c>
      <c r="B71" s="56">
        <v>64799.99</v>
      </c>
      <c r="D71" s="58">
        <v>21236</v>
      </c>
      <c r="E71" s="56">
        <v>55166.34</v>
      </c>
      <c r="F71">
        <v>3</v>
      </c>
      <c r="G71">
        <v>55166.34</v>
      </c>
      <c r="I71">
        <f t="shared" si="2"/>
        <v>21236</v>
      </c>
      <c r="J71">
        <f t="shared" si="3"/>
        <v>55166.34</v>
      </c>
    </row>
    <row r="72" spans="1:10" x14ac:dyDescent="0.3">
      <c r="A72" s="58">
        <v>71737</v>
      </c>
      <c r="B72" s="56">
        <v>75344.97</v>
      </c>
      <c r="D72" s="58">
        <v>562</v>
      </c>
      <c r="E72" s="56">
        <v>55160.97</v>
      </c>
      <c r="F72">
        <v>3</v>
      </c>
      <c r="G72">
        <v>55160.97</v>
      </c>
      <c r="I72">
        <f t="shared" si="2"/>
        <v>562</v>
      </c>
      <c r="J72">
        <f t="shared" si="3"/>
        <v>55160.97</v>
      </c>
    </row>
    <row r="73" spans="1:10" x14ac:dyDescent="0.3">
      <c r="A73" s="58">
        <v>72659</v>
      </c>
      <c r="B73" s="56">
        <v>76780.160000000003</v>
      </c>
      <c r="D73" s="58">
        <v>7714</v>
      </c>
      <c r="E73" s="56">
        <v>55108.73</v>
      </c>
      <c r="F73">
        <v>3</v>
      </c>
      <c r="G73">
        <v>55108.73</v>
      </c>
      <c r="I73">
        <f t="shared" si="2"/>
        <v>7714</v>
      </c>
      <c r="J73">
        <f t="shared" si="3"/>
        <v>55108.73</v>
      </c>
    </row>
    <row r="74" spans="1:10" x14ac:dyDescent="0.3">
      <c r="A74" s="58">
        <v>73130</v>
      </c>
      <c r="B74" s="56">
        <v>75955.149999999994</v>
      </c>
      <c r="D74" s="58">
        <v>15475</v>
      </c>
      <c r="E74" s="56">
        <v>55068.17</v>
      </c>
      <c r="F74">
        <v>3</v>
      </c>
      <c r="G74">
        <v>55068.17</v>
      </c>
      <c r="I74">
        <f t="shared" si="2"/>
        <v>15475</v>
      </c>
      <c r="J74">
        <f t="shared" si="3"/>
        <v>55068.17</v>
      </c>
    </row>
    <row r="75" spans="1:10" x14ac:dyDescent="0.3">
      <c r="A75" s="58">
        <v>74044</v>
      </c>
      <c r="B75" s="56">
        <v>68378</v>
      </c>
      <c r="D75" s="58">
        <v>8797</v>
      </c>
      <c r="E75" s="56">
        <v>54996.21</v>
      </c>
      <c r="F75">
        <v>3</v>
      </c>
      <c r="G75">
        <v>54996.21</v>
      </c>
      <c r="I75">
        <f t="shared" si="2"/>
        <v>8797</v>
      </c>
      <c r="J75">
        <f t="shared" si="3"/>
        <v>54996.21</v>
      </c>
    </row>
    <row r="76" spans="1:10" x14ac:dyDescent="0.3">
      <c r="A76" s="58">
        <v>74739</v>
      </c>
      <c r="B76" s="56">
        <v>76817.509999999995</v>
      </c>
      <c r="D76" s="58">
        <v>8134</v>
      </c>
      <c r="E76" s="56">
        <v>54863.519999999997</v>
      </c>
      <c r="F76">
        <v>3</v>
      </c>
      <c r="G76">
        <v>54863.519999999997</v>
      </c>
      <c r="I76">
        <f t="shared" si="2"/>
        <v>8134</v>
      </c>
      <c r="J76">
        <f t="shared" si="3"/>
        <v>54863.519999999997</v>
      </c>
    </row>
    <row r="77" spans="1:10" x14ac:dyDescent="0.3">
      <c r="A77" s="58">
        <v>78572</v>
      </c>
      <c r="B77" s="56">
        <v>66343.11</v>
      </c>
      <c r="D77" s="58">
        <v>24731</v>
      </c>
      <c r="E77" s="56">
        <v>54684.72</v>
      </c>
      <c r="F77">
        <v>3</v>
      </c>
      <c r="G77">
        <v>54684.72</v>
      </c>
      <c r="I77">
        <f t="shared" si="2"/>
        <v>24731</v>
      </c>
      <c r="J77">
        <f t="shared" si="3"/>
        <v>54684.72</v>
      </c>
    </row>
    <row r="78" spans="1:10" x14ac:dyDescent="0.3">
      <c r="A78" s="58">
        <v>78995</v>
      </c>
      <c r="B78" s="56">
        <v>75073.33</v>
      </c>
      <c r="D78" s="58">
        <v>60998</v>
      </c>
      <c r="E78" s="56">
        <v>54588.4</v>
      </c>
      <c r="F78">
        <v>3</v>
      </c>
      <c r="G78">
        <v>54588.4</v>
      </c>
      <c r="I78">
        <f t="shared" si="2"/>
        <v>60998</v>
      </c>
      <c r="J78">
        <f t="shared" si="3"/>
        <v>54588.4</v>
      </c>
    </row>
    <row r="79" spans="1:10" x14ac:dyDescent="0.3">
      <c r="A79" s="58">
        <v>81076</v>
      </c>
      <c r="B79" s="56">
        <v>70354.02</v>
      </c>
      <c r="D79" s="58">
        <v>39648</v>
      </c>
      <c r="E79" s="56">
        <v>54298.06</v>
      </c>
      <c r="F79">
        <v>3</v>
      </c>
      <c r="G79">
        <v>54298.06</v>
      </c>
      <c r="I79">
        <f t="shared" si="2"/>
        <v>39648</v>
      </c>
      <c r="J79">
        <f t="shared" si="3"/>
        <v>54298.06</v>
      </c>
    </row>
    <row r="80" spans="1:10" x14ac:dyDescent="0.3">
      <c r="A80" s="58">
        <v>81458</v>
      </c>
      <c r="B80" s="56">
        <v>69097.429999999993</v>
      </c>
      <c r="D80" s="58">
        <v>97512</v>
      </c>
      <c r="E80" s="56">
        <v>54168.37</v>
      </c>
      <c r="F80">
        <v>3</v>
      </c>
      <c r="G80">
        <v>54168.37</v>
      </c>
      <c r="I80">
        <f t="shared" si="2"/>
        <v>97512</v>
      </c>
      <c r="J80">
        <f t="shared" si="3"/>
        <v>54168.37</v>
      </c>
    </row>
    <row r="81" spans="1:10" x14ac:dyDescent="0.3">
      <c r="A81" s="58">
        <v>82810</v>
      </c>
      <c r="B81" s="56">
        <v>67541.98</v>
      </c>
      <c r="D81" s="58">
        <v>81546</v>
      </c>
      <c r="E81" s="56">
        <v>54143.29</v>
      </c>
      <c r="F81">
        <v>3</v>
      </c>
      <c r="G81">
        <v>54143.29</v>
      </c>
      <c r="I81">
        <f t="shared" si="2"/>
        <v>81546</v>
      </c>
      <c r="J81">
        <f t="shared" si="3"/>
        <v>54143.29</v>
      </c>
    </row>
    <row r="82" spans="1:10" x14ac:dyDescent="0.3">
      <c r="A82" s="58">
        <v>84164</v>
      </c>
      <c r="B82" s="56">
        <v>69769.25</v>
      </c>
      <c r="D82" s="58">
        <v>30309</v>
      </c>
      <c r="E82" s="56">
        <v>53689.93</v>
      </c>
      <c r="F82">
        <v>3</v>
      </c>
      <c r="G82">
        <v>53689.93</v>
      </c>
      <c r="I82">
        <f t="shared" si="2"/>
        <v>30309</v>
      </c>
      <c r="J82">
        <f t="shared" si="3"/>
        <v>53689.93</v>
      </c>
    </row>
    <row r="83" spans="1:10" x14ac:dyDescent="0.3">
      <c r="A83" s="58">
        <v>84694</v>
      </c>
      <c r="B83" s="56">
        <v>64307.49</v>
      </c>
      <c r="D83" s="58">
        <v>85005</v>
      </c>
      <c r="E83" s="56">
        <v>53685.83</v>
      </c>
      <c r="F83">
        <v>3</v>
      </c>
      <c r="G83">
        <v>53685.83</v>
      </c>
      <c r="I83">
        <f t="shared" si="2"/>
        <v>85005</v>
      </c>
      <c r="J83">
        <f t="shared" si="3"/>
        <v>53685.83</v>
      </c>
    </row>
    <row r="84" spans="1:10" x14ac:dyDescent="0.3">
      <c r="A84" s="58">
        <v>86013</v>
      </c>
      <c r="B84" s="56">
        <v>67314.48</v>
      </c>
      <c r="D84" s="58">
        <v>50699</v>
      </c>
      <c r="E84" s="56">
        <v>53584.88</v>
      </c>
      <c r="F84">
        <v>3</v>
      </c>
      <c r="G84">
        <v>53584.88</v>
      </c>
      <c r="I84">
        <f t="shared" si="2"/>
        <v>50699</v>
      </c>
      <c r="J84">
        <f t="shared" si="3"/>
        <v>53584.88</v>
      </c>
    </row>
    <row r="85" spans="1:10" x14ac:dyDescent="0.3">
      <c r="A85" s="58">
        <v>86479</v>
      </c>
      <c r="B85" s="56">
        <v>67079.33</v>
      </c>
      <c r="D85" s="58">
        <v>27476</v>
      </c>
      <c r="E85" s="56">
        <v>53383.39</v>
      </c>
      <c r="F85">
        <v>3</v>
      </c>
      <c r="G85">
        <v>53383.39</v>
      </c>
      <c r="I85">
        <f t="shared" si="2"/>
        <v>27476</v>
      </c>
      <c r="J85">
        <f t="shared" si="3"/>
        <v>53383.39</v>
      </c>
    </row>
    <row r="86" spans="1:10" x14ac:dyDescent="0.3">
      <c r="A86" s="58">
        <v>86554</v>
      </c>
      <c r="B86" s="56">
        <v>67258.460000000006</v>
      </c>
      <c r="D86" s="58">
        <v>65163</v>
      </c>
      <c r="E86" s="56">
        <v>53337.26</v>
      </c>
      <c r="F86">
        <v>3</v>
      </c>
      <c r="G86">
        <v>53337.26</v>
      </c>
      <c r="I86">
        <f t="shared" si="2"/>
        <v>65163</v>
      </c>
      <c r="J86">
        <f t="shared" si="3"/>
        <v>53337.26</v>
      </c>
    </row>
    <row r="87" spans="1:10" x14ac:dyDescent="0.3">
      <c r="A87" s="58">
        <v>86901</v>
      </c>
      <c r="B87" s="56">
        <v>74517.86</v>
      </c>
      <c r="D87" s="58">
        <v>30608</v>
      </c>
      <c r="E87" s="56">
        <v>53157.599999999999</v>
      </c>
      <c r="F87">
        <v>3</v>
      </c>
      <c r="G87">
        <v>53157.599999999999</v>
      </c>
      <c r="I87">
        <f t="shared" si="2"/>
        <v>30608</v>
      </c>
      <c r="J87">
        <f t="shared" si="3"/>
        <v>53157.599999999999</v>
      </c>
    </row>
    <row r="88" spans="1:10" x14ac:dyDescent="0.3">
      <c r="A88" s="58">
        <v>88882</v>
      </c>
      <c r="B88" s="56">
        <v>68756.87</v>
      </c>
      <c r="D88" s="58">
        <v>50070</v>
      </c>
      <c r="E88" s="56">
        <v>53021.82</v>
      </c>
      <c r="F88">
        <v>3</v>
      </c>
      <c r="G88">
        <v>53021.82</v>
      </c>
      <c r="I88">
        <f t="shared" si="2"/>
        <v>50070</v>
      </c>
      <c r="J88">
        <f t="shared" si="3"/>
        <v>53021.82</v>
      </c>
    </row>
    <row r="89" spans="1:10" x14ac:dyDescent="0.3">
      <c r="A89" s="58">
        <v>89190</v>
      </c>
      <c r="B89" s="56">
        <v>67368.95</v>
      </c>
      <c r="D89" s="58">
        <v>42792</v>
      </c>
      <c r="E89" s="56">
        <v>52893.59</v>
      </c>
      <c r="F89">
        <v>3</v>
      </c>
      <c r="G89">
        <v>52893.59</v>
      </c>
      <c r="I89">
        <f t="shared" si="2"/>
        <v>42792</v>
      </c>
      <c r="J89">
        <f t="shared" si="3"/>
        <v>52893.59</v>
      </c>
    </row>
    <row r="90" spans="1:10" x14ac:dyDescent="0.3">
      <c r="A90" s="58">
        <v>89856</v>
      </c>
      <c r="B90" s="56">
        <v>73158.12</v>
      </c>
      <c r="D90" s="58">
        <v>3569</v>
      </c>
      <c r="E90" s="56">
        <v>52870.879999999997</v>
      </c>
      <c r="F90">
        <v>3</v>
      </c>
      <c r="G90">
        <v>52870.879999999997</v>
      </c>
      <c r="I90">
        <f t="shared" si="2"/>
        <v>3569</v>
      </c>
      <c r="J90">
        <f t="shared" si="3"/>
        <v>52870.879999999997</v>
      </c>
    </row>
    <row r="91" spans="1:10" x14ac:dyDescent="0.3">
      <c r="A91" s="58">
        <v>91140</v>
      </c>
      <c r="B91" s="56">
        <v>74202.880000000005</v>
      </c>
      <c r="D91" s="58">
        <v>22006</v>
      </c>
      <c r="E91" s="56">
        <v>52842.94</v>
      </c>
      <c r="F91">
        <v>3</v>
      </c>
      <c r="G91">
        <v>52842.94</v>
      </c>
      <c r="I91">
        <f t="shared" si="2"/>
        <v>22006</v>
      </c>
      <c r="J91">
        <f t="shared" si="3"/>
        <v>52842.94</v>
      </c>
    </row>
    <row r="92" spans="1:10" x14ac:dyDescent="0.3">
      <c r="A92" s="58">
        <v>92506</v>
      </c>
      <c r="B92" s="56">
        <v>79111.39</v>
      </c>
      <c r="D92" s="58">
        <v>21112</v>
      </c>
      <c r="E92" s="56">
        <v>52826.720000000001</v>
      </c>
      <c r="F92">
        <v>3</v>
      </c>
      <c r="G92">
        <v>52826.720000000001</v>
      </c>
      <c r="I92">
        <f t="shared" si="2"/>
        <v>21112</v>
      </c>
      <c r="J92">
        <f t="shared" si="3"/>
        <v>52826.720000000001</v>
      </c>
    </row>
    <row r="93" spans="1:10" x14ac:dyDescent="0.3">
      <c r="A93" s="58">
        <v>92715</v>
      </c>
      <c r="B93" s="56">
        <v>67560.42</v>
      </c>
      <c r="D93" s="58">
        <v>39038</v>
      </c>
      <c r="E93" s="56">
        <v>52779.49</v>
      </c>
      <c r="F93">
        <v>3</v>
      </c>
      <c r="G93">
        <v>52779.49</v>
      </c>
      <c r="I93">
        <f t="shared" si="2"/>
        <v>39038</v>
      </c>
      <c r="J93">
        <f t="shared" si="3"/>
        <v>52779.49</v>
      </c>
    </row>
    <row r="94" spans="1:10" x14ac:dyDescent="0.3">
      <c r="A94" s="58">
        <v>92749</v>
      </c>
      <c r="B94" s="56">
        <v>64555.97</v>
      </c>
      <c r="D94" s="58">
        <v>21303</v>
      </c>
      <c r="E94" s="56">
        <v>52162.59</v>
      </c>
      <c r="F94">
        <v>3</v>
      </c>
      <c r="G94">
        <v>52162.59</v>
      </c>
      <c r="I94">
        <f t="shared" si="2"/>
        <v>21303</v>
      </c>
      <c r="J94">
        <f t="shared" si="3"/>
        <v>52162.59</v>
      </c>
    </row>
    <row r="95" spans="1:10" x14ac:dyDescent="0.3">
      <c r="A95" s="58">
        <v>92822</v>
      </c>
      <c r="B95" s="56">
        <v>65560.73</v>
      </c>
      <c r="D95" s="58">
        <v>95084</v>
      </c>
      <c r="E95" s="56">
        <v>52130.43</v>
      </c>
      <c r="F95">
        <v>3</v>
      </c>
      <c r="G95">
        <v>52130.43</v>
      </c>
      <c r="I95">
        <f t="shared" si="2"/>
        <v>95084</v>
      </c>
      <c r="J95">
        <f t="shared" si="3"/>
        <v>52130.43</v>
      </c>
    </row>
    <row r="96" spans="1:10" x14ac:dyDescent="0.3">
      <c r="A96" s="58">
        <v>93462</v>
      </c>
      <c r="B96" s="56">
        <v>73535</v>
      </c>
      <c r="D96" s="58">
        <v>4831</v>
      </c>
      <c r="E96" s="56">
        <v>52129.85</v>
      </c>
      <c r="F96">
        <v>3</v>
      </c>
      <c r="G96">
        <v>52129.85</v>
      </c>
      <c r="I96">
        <f t="shared" si="2"/>
        <v>4831</v>
      </c>
      <c r="J96">
        <f t="shared" si="3"/>
        <v>52129.85</v>
      </c>
    </row>
    <row r="97" spans="1:10" x14ac:dyDescent="0.3">
      <c r="A97" s="58">
        <v>95470</v>
      </c>
      <c r="B97" s="56">
        <v>65653.47</v>
      </c>
      <c r="D97" s="58">
        <v>97039</v>
      </c>
      <c r="E97" s="56">
        <v>51903.83</v>
      </c>
      <c r="F97">
        <v>3</v>
      </c>
      <c r="G97">
        <v>51903.83</v>
      </c>
      <c r="I97">
        <f t="shared" si="2"/>
        <v>97039</v>
      </c>
      <c r="J97">
        <f t="shared" si="3"/>
        <v>51903.83</v>
      </c>
    </row>
    <row r="98" spans="1:10" x14ac:dyDescent="0.3">
      <c r="A98" s="58">
        <v>96599</v>
      </c>
      <c r="B98" s="56">
        <v>72533.460000000006</v>
      </c>
      <c r="D98" s="58">
        <v>64197</v>
      </c>
      <c r="E98" s="56">
        <v>51829.87</v>
      </c>
      <c r="F98">
        <v>3</v>
      </c>
      <c r="G98">
        <v>51829.87</v>
      </c>
      <c r="I98">
        <f t="shared" si="2"/>
        <v>64197</v>
      </c>
      <c r="J98">
        <f t="shared" si="3"/>
        <v>51829.87</v>
      </c>
    </row>
    <row r="99" spans="1:10" x14ac:dyDescent="0.3">
      <c r="A99" s="58">
        <v>98485</v>
      </c>
      <c r="B99" s="56">
        <v>70186.539999999994</v>
      </c>
      <c r="D99" s="58">
        <v>68188</v>
      </c>
      <c r="E99" s="56">
        <v>51740.44</v>
      </c>
      <c r="F99">
        <v>3</v>
      </c>
      <c r="G99">
        <v>51740.44</v>
      </c>
      <c r="I99">
        <f t="shared" si="2"/>
        <v>68188</v>
      </c>
      <c r="J99">
        <f t="shared" si="3"/>
        <v>51740.44</v>
      </c>
    </row>
    <row r="100" spans="1:10" x14ac:dyDescent="0.3">
      <c r="A100" s="58">
        <v>98835</v>
      </c>
      <c r="B100" s="56">
        <v>68223.710000000006</v>
      </c>
      <c r="D100" s="58">
        <v>65301</v>
      </c>
      <c r="E100" s="56">
        <v>51636.55</v>
      </c>
      <c r="F100">
        <v>3</v>
      </c>
      <c r="G100">
        <v>51636.55</v>
      </c>
      <c r="I100">
        <f t="shared" si="2"/>
        <v>65301</v>
      </c>
      <c r="J100">
        <f t="shared" si="3"/>
        <v>51636.55</v>
      </c>
    </row>
    <row r="101" spans="1:10" x14ac:dyDescent="0.3">
      <c r="A101" s="58">
        <v>99266</v>
      </c>
      <c r="B101" s="56">
        <v>64403.98</v>
      </c>
      <c r="D101" s="58">
        <v>40664</v>
      </c>
      <c r="E101" s="56">
        <v>51573.84</v>
      </c>
      <c r="F101">
        <v>3</v>
      </c>
      <c r="G101">
        <v>51573.84</v>
      </c>
      <c r="I101">
        <f t="shared" si="2"/>
        <v>40664</v>
      </c>
      <c r="J101">
        <f t="shared" si="3"/>
        <v>51573.84</v>
      </c>
    </row>
    <row r="102" spans="1:10" x14ac:dyDescent="0.3">
      <c r="A102" s="58">
        <v>99295</v>
      </c>
      <c r="B102" s="56">
        <v>70273.84</v>
      </c>
      <c r="D102" s="58">
        <v>48345</v>
      </c>
      <c r="E102" s="56">
        <v>51438.47</v>
      </c>
      <c r="F102">
        <v>3</v>
      </c>
      <c r="G102">
        <v>51438.47</v>
      </c>
      <c r="I102">
        <f t="shared" si="2"/>
        <v>48345</v>
      </c>
      <c r="J102">
        <f t="shared" si="3"/>
        <v>51438.47</v>
      </c>
    </row>
    <row r="103" spans="1:10" x14ac:dyDescent="0.3">
      <c r="A103" s="58">
        <v>99535</v>
      </c>
      <c r="B103" s="56">
        <v>76122.039999999994</v>
      </c>
      <c r="D103" s="58">
        <v>15288</v>
      </c>
      <c r="E103" s="56">
        <v>51336.6</v>
      </c>
      <c r="F103">
        <v>3</v>
      </c>
      <c r="G103">
        <v>51336.6</v>
      </c>
      <c r="I103">
        <f t="shared" si="2"/>
        <v>15288</v>
      </c>
      <c r="J103">
        <f t="shared" si="3"/>
        <v>51336.6</v>
      </c>
    </row>
    <row r="104" spans="1:10" x14ac:dyDescent="0.3">
      <c r="A104" s="58" t="s">
        <v>89</v>
      </c>
      <c r="B104" s="56">
        <v>7033280.7200000016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162F-871E-4EFF-A991-9613012EA3B4}">
  <dimension ref="A1"/>
  <sheetViews>
    <sheetView tabSelected="1" workbookViewId="0">
      <selection activeCell="E29" sqref="E29"/>
    </sheetView>
  </sheetViews>
  <sheetFormatPr defaultRowHeight="14.4" x14ac:dyDescent="0.3"/>
  <cols>
    <col min="1" max="1" width="4.6640625" style="40" customWidth="1"/>
    <col min="2" max="23" width="8.88671875" style="40"/>
    <col min="24" max="24" width="8.88671875" style="40" customWidth="1"/>
    <col min="25" max="16384" width="8.88671875" style="4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1A60A-621B-46EC-B73F-44F6091E1DA2}">
  <dimension ref="F5:O29"/>
  <sheetViews>
    <sheetView zoomScaleNormal="100" workbookViewId="0">
      <selection activeCell="M34" sqref="M34"/>
    </sheetView>
  </sheetViews>
  <sheetFormatPr defaultRowHeight="14.4" x14ac:dyDescent="0.3"/>
  <cols>
    <col min="1" max="1" width="4.6640625" style="40" customWidth="1"/>
    <col min="2" max="5" width="8.88671875" style="40"/>
    <col min="6" max="6" width="36.88671875" style="40" bestFit="1" customWidth="1"/>
    <col min="7" max="7" width="20.44140625" style="40" bestFit="1" customWidth="1"/>
    <col min="8" max="8" width="18.109375" style="40" bestFit="1" customWidth="1"/>
    <col min="9" max="9" width="10.44140625" style="40" bestFit="1" customWidth="1"/>
    <col min="10" max="13" width="8.88671875" style="40"/>
    <col min="14" max="14" width="15.6640625" style="40" bestFit="1" customWidth="1"/>
    <col min="15" max="15" width="20.33203125" style="40" customWidth="1"/>
    <col min="16" max="16384" width="8.88671875" style="40"/>
  </cols>
  <sheetData>
    <row r="5" spans="6:9" ht="15.6" x14ac:dyDescent="0.3">
      <c r="F5" s="42" t="str">
        <f>Dashboard_building_data!B43</f>
        <v>Diagnosis</v>
      </c>
      <c r="G5" s="42" t="str">
        <f>Dashboard_building_data!C43</f>
        <v>Abnormal Lab Count</v>
      </c>
      <c r="H5" s="42" t="str">
        <f>Dashboard_building_data!D43</f>
        <v>Normal Lab Count</v>
      </c>
      <c r="I5" s="42" t="str">
        <f>Dashboard_building_data!E43</f>
        <v>Total Labs</v>
      </c>
    </row>
    <row r="6" spans="6:9" ht="15.6" x14ac:dyDescent="0.3">
      <c r="F6" s="50" t="str">
        <f>Dashboard_building_data!B44</f>
        <v>Primary Hypertension</v>
      </c>
      <c r="G6" s="51">
        <f>Dashboard_building_data!C44</f>
        <v>17320</v>
      </c>
      <c r="H6" s="51">
        <f>Dashboard_building_data!D44</f>
        <v>22692</v>
      </c>
      <c r="I6" s="51">
        <f>Dashboard_building_data!E44</f>
        <v>40012</v>
      </c>
    </row>
    <row r="7" spans="6:9" ht="15.6" x14ac:dyDescent="0.3">
      <c r="F7" s="52" t="str">
        <f>Dashboard_building_data!B45</f>
        <v>Malignant neoplasm (bronchus&amp;lung)</v>
      </c>
      <c r="G7" s="53">
        <f>Dashboard_building_data!C45</f>
        <v>23122</v>
      </c>
      <c r="H7" s="53">
        <f>Dashboard_building_data!D45</f>
        <v>16827</v>
      </c>
      <c r="I7" s="53">
        <f>Dashboard_building_data!E45</f>
        <v>39949</v>
      </c>
    </row>
    <row r="8" spans="6:9" ht="15.6" x14ac:dyDescent="0.3">
      <c r="F8" s="52" t="str">
        <f>Dashboard_building_data!B46</f>
        <v>Diabetes Mellitus II</v>
      </c>
      <c r="G8" s="53">
        <f>Dashboard_building_data!C46</f>
        <v>22680</v>
      </c>
      <c r="H8" s="53">
        <f>Dashboard_building_data!D46</f>
        <v>17899</v>
      </c>
      <c r="I8" s="53">
        <f>Dashboard_building_data!E46</f>
        <v>40579</v>
      </c>
    </row>
    <row r="9" spans="6:9" ht="15.6" x14ac:dyDescent="0.3">
      <c r="F9" s="52" t="str">
        <f>Dashboard_building_data!B47</f>
        <v>Gastro-esophageal reflux</v>
      </c>
      <c r="G9" s="53">
        <f>Dashboard_building_data!C47</f>
        <v>18255</v>
      </c>
      <c r="H9" s="53">
        <f>Dashboard_building_data!D47</f>
        <v>22100</v>
      </c>
      <c r="I9" s="53">
        <f>Dashboard_building_data!E47</f>
        <v>40355</v>
      </c>
    </row>
    <row r="10" spans="6:9" ht="15.6" x14ac:dyDescent="0.3">
      <c r="F10" s="52" t="str">
        <f>Dashboard_building_data!B48</f>
        <v>Major depressive disorder</v>
      </c>
      <c r="G10" s="53">
        <f>Dashboard_building_data!C48</f>
        <v>16035</v>
      </c>
      <c r="H10" s="53">
        <f>Dashboard_building_data!D48</f>
        <v>23968</v>
      </c>
      <c r="I10" s="53">
        <f>Dashboard_building_data!E48</f>
        <v>40003</v>
      </c>
    </row>
    <row r="11" spans="6:9" ht="15.6" x14ac:dyDescent="0.3">
      <c r="F11" s="52" t="str">
        <f>Dashboard_building_data!B49</f>
        <v>Epilepsy</v>
      </c>
      <c r="G11" s="53">
        <f>Dashboard_building_data!C49</f>
        <v>19480</v>
      </c>
      <c r="H11" s="53">
        <f>Dashboard_building_data!D49</f>
        <v>20218</v>
      </c>
      <c r="I11" s="53">
        <f>Dashboard_building_data!E49</f>
        <v>39698</v>
      </c>
    </row>
    <row r="12" spans="6:9" ht="15.6" x14ac:dyDescent="0.3">
      <c r="F12" s="52" t="str">
        <f>Dashboard_building_data!B50</f>
        <v>Chronic kidney disease</v>
      </c>
      <c r="G12" s="53">
        <f>Dashboard_building_data!C50</f>
        <v>22900</v>
      </c>
      <c r="H12" s="53">
        <f>Dashboard_building_data!D50</f>
        <v>16849</v>
      </c>
      <c r="I12" s="53">
        <f>Dashboard_building_data!E50</f>
        <v>39749</v>
      </c>
    </row>
    <row r="13" spans="6:9" ht="15.6" x14ac:dyDescent="0.3">
      <c r="F13" s="52" t="str">
        <f>Dashboard_building_data!B51</f>
        <v>Acute myocardial infarction</v>
      </c>
      <c r="G13" s="53">
        <f>Dashboard_building_data!C51</f>
        <v>22090</v>
      </c>
      <c r="H13" s="53">
        <f>Dashboard_building_data!D51</f>
        <v>17909</v>
      </c>
      <c r="I13" s="53">
        <f>Dashboard_building_data!E51</f>
        <v>40000</v>
      </c>
    </row>
    <row r="14" spans="6:9" ht="15.6" x14ac:dyDescent="0.3">
      <c r="F14" s="52" t="str">
        <f>Dashboard_building_data!B52</f>
        <v>Asthma</v>
      </c>
      <c r="G14" s="53">
        <f>Dashboard_building_data!C52</f>
        <v>18940</v>
      </c>
      <c r="H14" s="53">
        <f>Dashboard_building_data!D52</f>
        <v>21237</v>
      </c>
      <c r="I14" s="53">
        <f>Dashboard_building_data!E52</f>
        <v>40177</v>
      </c>
    </row>
    <row r="15" spans="6:9" ht="16.2" thickBot="1" x14ac:dyDescent="0.35">
      <c r="F15" s="54" t="str">
        <f>Dashboard_building_data!B53</f>
        <v>Back pain</v>
      </c>
      <c r="G15" s="55">
        <f>Dashboard_building_data!C53</f>
        <v>15125</v>
      </c>
      <c r="H15" s="55">
        <f>Dashboard_building_data!D53</f>
        <v>24779</v>
      </c>
      <c r="I15" s="55">
        <f>Dashboard_building_data!E53</f>
        <v>39904</v>
      </c>
    </row>
    <row r="16" spans="6:9" ht="15" thickTop="1" x14ac:dyDescent="0.3"/>
    <row r="23" spans="14:15" ht="18" x14ac:dyDescent="0.3">
      <c r="N23" s="47" t="str">
        <f>Dashboard_building_data!I43</f>
        <v>Lab Test</v>
      </c>
      <c r="O23" s="47" t="str">
        <f>Dashboard_building_data!J43</f>
        <v>Number of Tests</v>
      </c>
    </row>
    <row r="24" spans="14:15" ht="18" x14ac:dyDescent="0.3">
      <c r="N24" s="48" t="str">
        <f>Dashboard_building_data!I45</f>
        <v>Creatinine</v>
      </c>
      <c r="O24" s="49">
        <f>Dashboard_building_data!J45</f>
        <v>40900</v>
      </c>
    </row>
    <row r="25" spans="14:15" ht="18" x14ac:dyDescent="0.3">
      <c r="N25" s="43" t="str">
        <f>Dashboard_building_data!I46</f>
        <v>CBC</v>
      </c>
      <c r="O25" s="44">
        <f>Dashboard_building_data!J46</f>
        <v>40750</v>
      </c>
    </row>
    <row r="26" spans="14:15" ht="18" x14ac:dyDescent="0.3">
      <c r="N26" s="43" t="str">
        <f>Dashboard_building_data!I44</f>
        <v>Liver Function</v>
      </c>
      <c r="O26" s="44">
        <f>Dashboard_building_data!J44</f>
        <v>39750</v>
      </c>
    </row>
    <row r="27" spans="14:15" ht="18" x14ac:dyDescent="0.3">
      <c r="N27" s="43" t="str">
        <f>Dashboard_building_data!I47</f>
        <v>Lipid Panel</v>
      </c>
      <c r="O27" s="44">
        <f>Dashboard_building_data!J47</f>
        <v>39130</v>
      </c>
    </row>
    <row r="28" spans="14:15" ht="18.600000000000001" thickBot="1" x14ac:dyDescent="0.35">
      <c r="N28" s="45" t="str">
        <f>Dashboard_building_data!I48</f>
        <v>Blood Sugar</v>
      </c>
      <c r="O28" s="46">
        <f>Dashboard_building_data!J48</f>
        <v>39037</v>
      </c>
    </row>
    <row r="29" spans="14:15" ht="15" thickTop="1" x14ac:dyDescent="0.3"/>
  </sheetData>
  <sortState ref="N24:O28">
    <sortCondition descending="1" ref="O28"/>
  </sortState>
  <conditionalFormatting sqref="G6:G15">
    <cfRule type="colorScale" priority="3">
      <colorScale>
        <cfvo type="min"/>
        <cfvo type="max"/>
        <color rgb="FFFCFCFF"/>
        <color rgb="FFF8696B"/>
      </colorScale>
    </cfRule>
  </conditionalFormatting>
  <conditionalFormatting sqref="H6:H15">
    <cfRule type="colorScale" priority="1">
      <colorScale>
        <cfvo type="min"/>
        <cfvo type="max"/>
        <color rgb="FFF8696B"/>
        <color rgb="FFFCFCFF"/>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3832-314C-4647-AFC2-B2F619D69A64}">
  <dimension ref="A1"/>
  <sheetViews>
    <sheetView workbookViewId="0">
      <selection activeCell="X33" sqref="X33"/>
    </sheetView>
  </sheetViews>
  <sheetFormatPr defaultRowHeight="14.4" x14ac:dyDescent="0.3"/>
  <cols>
    <col min="1" max="1" width="5.33203125" style="40" customWidth="1"/>
    <col min="2" max="16384" width="8.88671875" style="4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78883-4FB8-4D9F-A709-5C72FF1518B5}">
  <dimension ref="A3:B11"/>
  <sheetViews>
    <sheetView workbookViewId="0">
      <selection activeCell="G8" sqref="G8"/>
    </sheetView>
  </sheetViews>
  <sheetFormatPr defaultRowHeight="14.4" x14ac:dyDescent="0.3"/>
  <cols>
    <col min="1" max="1" width="13.88671875" bestFit="1" customWidth="1"/>
    <col min="2" max="2" width="23.88671875" bestFit="1" customWidth="1"/>
  </cols>
  <sheetData>
    <row r="3" spans="1:2" x14ac:dyDescent="0.3">
      <c r="A3" s="57" t="s">
        <v>90</v>
      </c>
      <c r="B3" t="s">
        <v>102</v>
      </c>
    </row>
    <row r="4" spans="1:2" x14ac:dyDescent="0.3">
      <c r="A4" s="58" t="s">
        <v>24</v>
      </c>
      <c r="B4" s="56">
        <v>4124</v>
      </c>
    </row>
    <row r="5" spans="1:2" x14ac:dyDescent="0.3">
      <c r="A5" s="58" t="s">
        <v>23</v>
      </c>
      <c r="B5" s="56">
        <v>4097</v>
      </c>
    </row>
    <row r="6" spans="1:2" x14ac:dyDescent="0.3">
      <c r="A6" s="58" t="s">
        <v>22</v>
      </c>
      <c r="B6" s="56">
        <v>4058</v>
      </c>
    </row>
    <row r="7" spans="1:2" x14ac:dyDescent="0.3">
      <c r="A7" s="58" t="s">
        <v>20</v>
      </c>
      <c r="B7" s="56">
        <v>4003</v>
      </c>
    </row>
    <row r="8" spans="1:2" x14ac:dyDescent="0.3">
      <c r="A8" s="58" t="s">
        <v>21</v>
      </c>
      <c r="B8" s="56">
        <v>3982</v>
      </c>
    </row>
    <row r="9" spans="1:2" x14ac:dyDescent="0.3">
      <c r="A9" s="58" t="s">
        <v>19</v>
      </c>
      <c r="B9" s="56">
        <v>3977</v>
      </c>
    </row>
    <row r="10" spans="1:2" x14ac:dyDescent="0.3">
      <c r="A10" s="58" t="s">
        <v>17</v>
      </c>
      <c r="B10" s="56">
        <v>3965</v>
      </c>
    </row>
    <row r="11" spans="1:2" x14ac:dyDescent="0.3">
      <c r="A11" s="58" t="s">
        <v>18</v>
      </c>
      <c r="B11" s="56">
        <v>3955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77A6-7DB6-4B41-9C51-F3F30478792A}">
  <dimension ref="B3:AC1093"/>
  <sheetViews>
    <sheetView topLeftCell="A68" zoomScaleNormal="100" workbookViewId="0">
      <selection activeCell="G8" sqref="G8"/>
    </sheetView>
  </sheetViews>
  <sheetFormatPr defaultRowHeight="14.4" x14ac:dyDescent="0.3"/>
  <cols>
    <col min="2" max="2" width="38.109375" bestFit="1" customWidth="1"/>
    <col min="3" max="3" width="23" bestFit="1" customWidth="1"/>
    <col min="4" max="4" width="33.77734375" bestFit="1" customWidth="1"/>
    <col min="5" max="5" width="17.6640625" bestFit="1" customWidth="1"/>
    <col min="6" max="6" width="39.77734375" bestFit="1" customWidth="1"/>
    <col min="7" max="7" width="39.77734375" customWidth="1"/>
    <col min="8" max="8" width="23.88671875" bestFit="1" customWidth="1"/>
    <col min="9" max="9" width="24.5546875" bestFit="1" customWidth="1"/>
    <col min="10" max="10" width="20.88671875" bestFit="1" customWidth="1"/>
    <col min="11" max="11" width="32.5546875" bestFit="1" customWidth="1"/>
    <col min="12" max="12" width="16.77734375" bestFit="1" customWidth="1"/>
    <col min="13" max="13" width="10.77734375" bestFit="1" customWidth="1"/>
    <col min="14" max="14" width="11.109375" bestFit="1" customWidth="1"/>
  </cols>
  <sheetData>
    <row r="3" spans="2:29" ht="28.8" x14ac:dyDescent="0.55000000000000004">
      <c r="B3" s="10" t="s">
        <v>1</v>
      </c>
      <c r="C3" s="11"/>
      <c r="D3" s="11"/>
    </row>
    <row r="4" spans="2:29" ht="15.6" x14ac:dyDescent="0.3">
      <c r="K4" s="4" t="s">
        <v>7</v>
      </c>
      <c r="L4" s="1"/>
      <c r="M4" s="1"/>
    </row>
    <row r="5" spans="2:29" x14ac:dyDescent="0.3">
      <c r="B5" s="18" t="s">
        <v>0</v>
      </c>
      <c r="D5" s="18" t="s">
        <v>2</v>
      </c>
      <c r="F5" s="17" t="s">
        <v>3</v>
      </c>
      <c r="G5" s="60"/>
      <c r="I5" s="3" t="s">
        <v>4</v>
      </c>
      <c r="K5" s="5" t="s">
        <v>5</v>
      </c>
      <c r="L5" s="17" t="s">
        <v>6</v>
      </c>
    </row>
    <row r="6" spans="2:29" x14ac:dyDescent="0.3">
      <c r="B6" s="32">
        <v>100000</v>
      </c>
      <c r="D6" s="33">
        <v>0.13370000000000001</v>
      </c>
      <c r="F6" s="8">
        <v>8</v>
      </c>
      <c r="G6" s="61"/>
      <c r="I6" s="36">
        <v>6774.39</v>
      </c>
      <c r="K6" s="34">
        <v>0.501</v>
      </c>
      <c r="L6" s="34">
        <v>0.49890000000000001</v>
      </c>
    </row>
    <row r="8" spans="2:29" x14ac:dyDescent="0.3">
      <c r="F8" s="1"/>
      <c r="G8" s="1"/>
    </row>
    <row r="10" spans="2:29" ht="15.6" x14ac:dyDescent="0.3">
      <c r="B10" s="6" t="s">
        <v>11</v>
      </c>
      <c r="K10" s="7" t="s">
        <v>16</v>
      </c>
      <c r="Q10" t="s">
        <v>10</v>
      </c>
      <c r="R10" t="s">
        <v>99</v>
      </c>
      <c r="S10" t="s">
        <v>9</v>
      </c>
      <c r="T10" t="s">
        <v>14</v>
      </c>
      <c r="U10" t="s">
        <v>13</v>
      </c>
      <c r="Y10" t="s">
        <v>10</v>
      </c>
      <c r="Z10" t="s">
        <v>99</v>
      </c>
      <c r="AA10" t="s">
        <v>9</v>
      </c>
      <c r="AB10" t="s">
        <v>26</v>
      </c>
      <c r="AC10" t="s">
        <v>25</v>
      </c>
    </row>
    <row r="11" spans="2:29" x14ac:dyDescent="0.3">
      <c r="B11" s="5" t="s">
        <v>10</v>
      </c>
      <c r="C11" s="5" t="s">
        <v>9</v>
      </c>
      <c r="D11" s="5" t="s">
        <v>8</v>
      </c>
      <c r="K11" s="17" t="s">
        <v>14</v>
      </c>
      <c r="L11" s="17" t="s">
        <v>13</v>
      </c>
      <c r="Q11">
        <v>2023</v>
      </c>
      <c r="R11">
        <v>5</v>
      </c>
      <c r="S11" t="str">
        <f t="shared" ref="S11:S74" si="0">TEXT(DATE(2000, R11, 1), "mmm")</f>
        <v>May</v>
      </c>
      <c r="T11" t="s">
        <v>98</v>
      </c>
      <c r="U11">
        <v>313</v>
      </c>
      <c r="Y11">
        <v>2023</v>
      </c>
      <c r="Z11">
        <v>5</v>
      </c>
      <c r="AA11" t="str">
        <f>TEXT(DATE(2000,Z11,1),"mmm")</f>
        <v>May</v>
      </c>
      <c r="AB11" t="s">
        <v>20</v>
      </c>
      <c r="AC11">
        <v>381</v>
      </c>
    </row>
    <row r="12" spans="2:29" ht="18" x14ac:dyDescent="0.35">
      <c r="B12" s="8">
        <v>2023</v>
      </c>
      <c r="C12" s="8">
        <v>5</v>
      </c>
      <c r="D12" s="19">
        <v>8.3069787054606703</v>
      </c>
      <c r="F12" s="1"/>
      <c r="G12" s="1"/>
      <c r="H12" s="15" t="s">
        <v>74</v>
      </c>
      <c r="K12" s="8" t="s">
        <v>94</v>
      </c>
      <c r="L12" s="35">
        <v>8914</v>
      </c>
      <c r="Q12">
        <v>2023</v>
      </c>
      <c r="R12">
        <v>5</v>
      </c>
      <c r="S12" t="str">
        <f t="shared" si="0"/>
        <v>May</v>
      </c>
      <c r="T12" t="s">
        <v>12</v>
      </c>
      <c r="U12">
        <v>311</v>
      </c>
      <c r="Y12">
        <v>2023</v>
      </c>
      <c r="Z12">
        <v>5</v>
      </c>
      <c r="AA12" t="str">
        <f t="shared" ref="AA12:AA75" si="1">TEXT(DATE(2000,Z12,1),"mmm")</f>
        <v>May</v>
      </c>
      <c r="AB12" t="s">
        <v>24</v>
      </c>
      <c r="AC12">
        <v>377</v>
      </c>
    </row>
    <row r="13" spans="2:29" x14ac:dyDescent="0.3">
      <c r="B13" s="8">
        <v>2023</v>
      </c>
      <c r="C13" s="8">
        <v>6</v>
      </c>
      <c r="D13" s="19">
        <v>8.4624553039332504</v>
      </c>
      <c r="F13" s="23" t="s">
        <v>75</v>
      </c>
      <c r="G13" s="23"/>
      <c r="H13" s="27" t="s">
        <v>76</v>
      </c>
      <c r="K13" s="8" t="s">
        <v>12</v>
      </c>
      <c r="L13" s="35">
        <v>9150</v>
      </c>
      <c r="Q13">
        <v>2023</v>
      </c>
      <c r="R13">
        <v>5</v>
      </c>
      <c r="S13" t="str">
        <f t="shared" si="0"/>
        <v>May</v>
      </c>
      <c r="T13" t="s">
        <v>30</v>
      </c>
      <c r="U13">
        <v>297</v>
      </c>
      <c r="Y13">
        <v>2023</v>
      </c>
      <c r="Z13">
        <v>5</v>
      </c>
      <c r="AA13" t="str">
        <f t="shared" si="1"/>
        <v>May</v>
      </c>
      <c r="AB13" t="s">
        <v>21</v>
      </c>
      <c r="AC13">
        <v>366</v>
      </c>
    </row>
    <row r="14" spans="2:29" x14ac:dyDescent="0.3">
      <c r="B14" s="8">
        <v>2023</v>
      </c>
      <c r="C14" s="8">
        <v>7</v>
      </c>
      <c r="D14" s="19">
        <v>8.6329887902169098</v>
      </c>
      <c r="F14" s="23" t="s">
        <v>84</v>
      </c>
      <c r="G14" s="23"/>
      <c r="H14" s="28" t="s">
        <v>77</v>
      </c>
      <c r="K14" s="8" t="s">
        <v>34</v>
      </c>
      <c r="L14" s="35">
        <v>10350</v>
      </c>
      <c r="Q14">
        <v>2023</v>
      </c>
      <c r="R14">
        <v>5</v>
      </c>
      <c r="S14" t="str">
        <f t="shared" si="0"/>
        <v>May</v>
      </c>
      <c r="T14" t="s">
        <v>28</v>
      </c>
      <c r="U14">
        <v>295</v>
      </c>
      <c r="Y14">
        <v>2023</v>
      </c>
      <c r="Z14">
        <v>5</v>
      </c>
      <c r="AA14" t="str">
        <f t="shared" si="1"/>
        <v>May</v>
      </c>
      <c r="AB14" t="s">
        <v>17</v>
      </c>
      <c r="AC14">
        <v>366</v>
      </c>
    </row>
    <row r="15" spans="2:29" x14ac:dyDescent="0.3">
      <c r="B15" s="8">
        <v>2023</v>
      </c>
      <c r="C15" s="8">
        <v>8</v>
      </c>
      <c r="D15" s="19">
        <v>8.81084411583487</v>
      </c>
      <c r="F15" s="23" t="s">
        <v>85</v>
      </c>
      <c r="G15" s="23"/>
      <c r="H15" s="29" t="s">
        <v>78</v>
      </c>
      <c r="K15" s="8" t="s">
        <v>15</v>
      </c>
      <c r="L15" s="35">
        <v>10800</v>
      </c>
      <c r="Q15">
        <v>2023</v>
      </c>
      <c r="R15">
        <v>5</v>
      </c>
      <c r="S15" t="str">
        <f t="shared" si="0"/>
        <v>May</v>
      </c>
      <c r="T15" t="s">
        <v>95</v>
      </c>
      <c r="U15">
        <v>291</v>
      </c>
      <c r="Y15">
        <v>2023</v>
      </c>
      <c r="Z15">
        <v>5</v>
      </c>
      <c r="AA15" t="str">
        <f t="shared" si="1"/>
        <v>May</v>
      </c>
      <c r="AB15" t="s">
        <v>23</v>
      </c>
      <c r="AC15">
        <v>358</v>
      </c>
    </row>
    <row r="16" spans="2:29" x14ac:dyDescent="0.3">
      <c r="B16" s="8">
        <v>2023</v>
      </c>
      <c r="C16" s="8">
        <v>9</v>
      </c>
      <c r="D16" s="19">
        <v>8.6004187469801892</v>
      </c>
      <c r="F16" s="23" t="s">
        <v>79</v>
      </c>
      <c r="G16" s="23"/>
      <c r="H16" s="30" t="s">
        <v>80</v>
      </c>
      <c r="K16" s="8" t="s">
        <v>32</v>
      </c>
      <c r="L16" s="35">
        <v>11250</v>
      </c>
      <c r="Q16">
        <v>2023</v>
      </c>
      <c r="R16">
        <v>5</v>
      </c>
      <c r="S16" t="str">
        <f t="shared" si="0"/>
        <v>May</v>
      </c>
      <c r="T16" t="s">
        <v>97</v>
      </c>
      <c r="U16">
        <v>280</v>
      </c>
      <c r="Y16">
        <v>2023</v>
      </c>
      <c r="Z16">
        <v>5</v>
      </c>
      <c r="AA16" t="str">
        <f t="shared" si="1"/>
        <v>May</v>
      </c>
      <c r="AB16" t="s">
        <v>18</v>
      </c>
      <c r="AC16">
        <v>353</v>
      </c>
    </row>
    <row r="17" spans="2:29" x14ac:dyDescent="0.3">
      <c r="B17" s="8">
        <v>2023</v>
      </c>
      <c r="C17" s="8">
        <v>10</v>
      </c>
      <c r="D17" s="19">
        <v>9.4663278271918596</v>
      </c>
      <c r="F17" s="23" t="s">
        <v>82</v>
      </c>
      <c r="G17" s="23"/>
      <c r="H17" s="31" t="s">
        <v>81</v>
      </c>
      <c r="Q17">
        <v>2023</v>
      </c>
      <c r="R17">
        <v>5</v>
      </c>
      <c r="S17" t="str">
        <f t="shared" si="0"/>
        <v>May</v>
      </c>
      <c r="T17" t="s">
        <v>29</v>
      </c>
      <c r="U17">
        <v>279</v>
      </c>
      <c r="Y17">
        <v>2023</v>
      </c>
      <c r="Z17">
        <v>5</v>
      </c>
      <c r="AA17" t="str">
        <f t="shared" si="1"/>
        <v>May</v>
      </c>
      <c r="AB17" t="s">
        <v>22</v>
      </c>
      <c r="AC17">
        <v>345</v>
      </c>
    </row>
    <row r="18" spans="2:29" x14ac:dyDescent="0.3">
      <c r="B18" s="8">
        <v>2023</v>
      </c>
      <c r="C18" s="8">
        <v>11</v>
      </c>
      <c r="D18" s="19">
        <v>10.141784820683901</v>
      </c>
      <c r="Q18">
        <v>2023</v>
      </c>
      <c r="R18">
        <v>5</v>
      </c>
      <c r="S18" t="str">
        <f t="shared" si="0"/>
        <v>May</v>
      </c>
      <c r="T18" t="s">
        <v>27</v>
      </c>
      <c r="U18">
        <v>273</v>
      </c>
      <c r="Y18">
        <v>2023</v>
      </c>
      <c r="Z18">
        <v>5</v>
      </c>
      <c r="AA18" t="str">
        <f t="shared" si="1"/>
        <v>May</v>
      </c>
      <c r="AB18" t="s">
        <v>19</v>
      </c>
      <c r="AC18">
        <v>325</v>
      </c>
    </row>
    <row r="19" spans="2:29" x14ac:dyDescent="0.3">
      <c r="B19" s="8">
        <v>2023</v>
      </c>
      <c r="C19" s="8">
        <v>12</v>
      </c>
      <c r="D19" s="19">
        <v>9.7741768660575694</v>
      </c>
      <c r="Q19">
        <v>2023</v>
      </c>
      <c r="R19">
        <v>5</v>
      </c>
      <c r="S19" t="str">
        <f t="shared" si="0"/>
        <v>May</v>
      </c>
      <c r="T19" t="s">
        <v>31</v>
      </c>
      <c r="U19">
        <v>267</v>
      </c>
      <c r="Y19">
        <v>2023</v>
      </c>
      <c r="Z19">
        <v>6</v>
      </c>
      <c r="AA19" t="str">
        <f t="shared" si="1"/>
        <v>Jun</v>
      </c>
      <c r="AB19" t="s">
        <v>20</v>
      </c>
      <c r="AC19">
        <v>528</v>
      </c>
    </row>
    <row r="20" spans="2:29" x14ac:dyDescent="0.3">
      <c r="B20" s="8">
        <v>2024</v>
      </c>
      <c r="C20" s="8">
        <v>1</v>
      </c>
      <c r="D20" s="19">
        <v>10.5017083258406</v>
      </c>
      <c r="Q20">
        <v>2023</v>
      </c>
      <c r="R20">
        <v>5</v>
      </c>
      <c r="S20" t="str">
        <f t="shared" si="0"/>
        <v>May</v>
      </c>
      <c r="T20" t="s">
        <v>96</v>
      </c>
      <c r="U20">
        <v>265</v>
      </c>
      <c r="Y20">
        <v>2023</v>
      </c>
      <c r="Z20">
        <v>6</v>
      </c>
      <c r="AA20" t="str">
        <f t="shared" si="1"/>
        <v>Jun</v>
      </c>
      <c r="AB20" t="s">
        <v>22</v>
      </c>
      <c r="AC20">
        <v>522</v>
      </c>
    </row>
    <row r="21" spans="2:29" x14ac:dyDescent="0.3">
      <c r="B21" s="8">
        <v>2024</v>
      </c>
      <c r="C21" s="8">
        <v>2</v>
      </c>
      <c r="D21" s="19">
        <v>11.59849832049</v>
      </c>
      <c r="Q21">
        <v>2023</v>
      </c>
      <c r="R21">
        <v>6</v>
      </c>
      <c r="S21" t="str">
        <f t="shared" si="0"/>
        <v>Jun</v>
      </c>
      <c r="T21" t="s">
        <v>97</v>
      </c>
      <c r="U21">
        <v>433</v>
      </c>
      <c r="Y21">
        <v>2023</v>
      </c>
      <c r="Z21">
        <v>6</v>
      </c>
      <c r="AA21" t="str">
        <f t="shared" si="1"/>
        <v>Jun</v>
      </c>
      <c r="AB21" t="s">
        <v>21</v>
      </c>
      <c r="AC21">
        <v>517</v>
      </c>
    </row>
    <row r="22" spans="2:29" ht="15.6" x14ac:dyDescent="0.3">
      <c r="B22" s="8">
        <v>2024</v>
      </c>
      <c r="C22" s="8">
        <v>3</v>
      </c>
      <c r="D22" s="19">
        <v>10.9964271536323</v>
      </c>
      <c r="K22" s="7" t="s">
        <v>61</v>
      </c>
      <c r="Q22">
        <v>2023</v>
      </c>
      <c r="R22">
        <v>6</v>
      </c>
      <c r="S22" t="str">
        <f t="shared" si="0"/>
        <v>Jun</v>
      </c>
      <c r="T22" t="s">
        <v>95</v>
      </c>
      <c r="U22">
        <v>419</v>
      </c>
      <c r="Y22">
        <v>2023</v>
      </c>
      <c r="Z22">
        <v>6</v>
      </c>
      <c r="AA22" t="str">
        <f t="shared" si="1"/>
        <v>Jun</v>
      </c>
      <c r="AB22" t="s">
        <v>24</v>
      </c>
      <c r="AC22">
        <v>517</v>
      </c>
    </row>
    <row r="23" spans="2:29" x14ac:dyDescent="0.3">
      <c r="B23" s="8">
        <v>2024</v>
      </c>
      <c r="C23" s="8">
        <v>4</v>
      </c>
      <c r="D23" s="19">
        <v>11.406682272824</v>
      </c>
      <c r="K23" s="3" t="s">
        <v>26</v>
      </c>
      <c r="L23" s="3" t="s">
        <v>25</v>
      </c>
      <c r="Q23">
        <v>2023</v>
      </c>
      <c r="R23">
        <v>6</v>
      </c>
      <c r="S23" t="str">
        <f t="shared" si="0"/>
        <v>Jun</v>
      </c>
      <c r="T23" t="s">
        <v>96</v>
      </c>
      <c r="U23">
        <v>413</v>
      </c>
      <c r="Y23">
        <v>2023</v>
      </c>
      <c r="Z23">
        <v>6</v>
      </c>
      <c r="AA23" t="str">
        <f t="shared" si="1"/>
        <v>Jun</v>
      </c>
      <c r="AB23" t="s">
        <v>19</v>
      </c>
      <c r="AC23">
        <v>508</v>
      </c>
    </row>
    <row r="24" spans="2:29" x14ac:dyDescent="0.3">
      <c r="B24" s="8">
        <v>2024</v>
      </c>
      <c r="C24" s="8">
        <v>5</v>
      </c>
      <c r="D24" s="19">
        <v>12.191358024691301</v>
      </c>
      <c r="K24" s="8" t="s">
        <v>17</v>
      </c>
      <c r="L24" s="9">
        <v>13920</v>
      </c>
      <c r="Q24">
        <v>2023</v>
      </c>
      <c r="R24">
        <v>6</v>
      </c>
      <c r="S24" t="str">
        <f t="shared" si="0"/>
        <v>Jun</v>
      </c>
      <c r="T24" t="s">
        <v>28</v>
      </c>
      <c r="U24">
        <v>411</v>
      </c>
      <c r="Y24">
        <v>2023</v>
      </c>
      <c r="Z24">
        <v>6</v>
      </c>
      <c r="AA24" t="str">
        <f t="shared" si="1"/>
        <v>Jun</v>
      </c>
      <c r="AB24" t="s">
        <v>17</v>
      </c>
      <c r="AC24">
        <v>506</v>
      </c>
    </row>
    <row r="25" spans="2:29" x14ac:dyDescent="0.3">
      <c r="B25" s="8">
        <v>2024</v>
      </c>
      <c r="C25" s="8">
        <v>6</v>
      </c>
      <c r="D25" s="19">
        <v>14.535306964328999</v>
      </c>
      <c r="K25" s="8" t="s">
        <v>19</v>
      </c>
      <c r="L25" s="9">
        <v>13280</v>
      </c>
      <c r="Q25">
        <v>2023</v>
      </c>
      <c r="R25">
        <v>6</v>
      </c>
      <c r="S25" t="str">
        <f t="shared" si="0"/>
        <v>Jun</v>
      </c>
      <c r="T25" t="s">
        <v>98</v>
      </c>
      <c r="U25">
        <v>408</v>
      </c>
      <c r="Y25">
        <v>2023</v>
      </c>
      <c r="Z25">
        <v>6</v>
      </c>
      <c r="AA25" t="str">
        <f t="shared" si="1"/>
        <v>Jun</v>
      </c>
      <c r="AB25" t="s">
        <v>23</v>
      </c>
      <c r="AC25">
        <v>497</v>
      </c>
    </row>
    <row r="26" spans="2:29" x14ac:dyDescent="0.3">
      <c r="B26" s="8">
        <v>2024</v>
      </c>
      <c r="C26" s="8">
        <v>7</v>
      </c>
      <c r="D26" s="19">
        <v>15.6001028013364</v>
      </c>
      <c r="K26" s="8" t="s">
        <v>24</v>
      </c>
      <c r="L26" s="9">
        <v>12850</v>
      </c>
      <c r="Q26">
        <v>2023</v>
      </c>
      <c r="R26">
        <v>6</v>
      </c>
      <c r="S26" t="str">
        <f t="shared" si="0"/>
        <v>Jun</v>
      </c>
      <c r="T26" t="s">
        <v>12</v>
      </c>
      <c r="U26">
        <v>405</v>
      </c>
      <c r="Y26">
        <v>2023</v>
      </c>
      <c r="Z26">
        <v>6</v>
      </c>
      <c r="AA26" t="str">
        <f t="shared" si="1"/>
        <v>Jun</v>
      </c>
      <c r="AB26" t="s">
        <v>18</v>
      </c>
      <c r="AC26">
        <v>488</v>
      </c>
    </row>
    <row r="27" spans="2:29" x14ac:dyDescent="0.3">
      <c r="B27" s="8">
        <v>2024</v>
      </c>
      <c r="C27" s="8">
        <v>8</v>
      </c>
      <c r="D27" s="19">
        <v>17.652099400171299</v>
      </c>
      <c r="K27" s="8" t="s">
        <v>23</v>
      </c>
      <c r="L27" s="9">
        <v>12400</v>
      </c>
      <c r="Q27">
        <v>2023</v>
      </c>
      <c r="R27">
        <v>6</v>
      </c>
      <c r="S27" t="str">
        <f t="shared" si="0"/>
        <v>Jun</v>
      </c>
      <c r="T27" t="s">
        <v>29</v>
      </c>
      <c r="U27">
        <v>404</v>
      </c>
      <c r="Y27">
        <v>2023</v>
      </c>
      <c r="Z27">
        <v>7</v>
      </c>
      <c r="AA27" t="str">
        <f t="shared" si="1"/>
        <v>Jul</v>
      </c>
      <c r="AB27" t="s">
        <v>23</v>
      </c>
      <c r="AC27">
        <v>560</v>
      </c>
    </row>
    <row r="28" spans="2:29" x14ac:dyDescent="0.3">
      <c r="B28" s="8">
        <v>2024</v>
      </c>
      <c r="C28" s="8">
        <v>9</v>
      </c>
      <c r="D28" s="19">
        <v>17.9142674344209</v>
      </c>
      <c r="K28" s="8" t="s">
        <v>22</v>
      </c>
      <c r="L28" s="9">
        <v>11900</v>
      </c>
      <c r="Q28">
        <v>2023</v>
      </c>
      <c r="R28">
        <v>6</v>
      </c>
      <c r="S28" t="str">
        <f t="shared" si="0"/>
        <v>Jun</v>
      </c>
      <c r="T28" t="s">
        <v>30</v>
      </c>
      <c r="U28">
        <v>400</v>
      </c>
      <c r="Y28">
        <v>2023</v>
      </c>
      <c r="Z28">
        <v>7</v>
      </c>
      <c r="AA28" t="str">
        <f t="shared" si="1"/>
        <v>Jul</v>
      </c>
      <c r="AB28" t="s">
        <v>19</v>
      </c>
      <c r="AC28">
        <v>559</v>
      </c>
    </row>
    <row r="29" spans="2:29" x14ac:dyDescent="0.3">
      <c r="B29" s="8">
        <v>2024</v>
      </c>
      <c r="C29" s="8">
        <v>10</v>
      </c>
      <c r="D29" s="19">
        <v>19.5036700454386</v>
      </c>
      <c r="K29" s="8" t="s">
        <v>18</v>
      </c>
      <c r="L29" s="9">
        <v>11480</v>
      </c>
      <c r="Q29">
        <v>2023</v>
      </c>
      <c r="R29">
        <v>6</v>
      </c>
      <c r="S29" t="str">
        <f t="shared" si="0"/>
        <v>Jun</v>
      </c>
      <c r="T29" t="s">
        <v>31</v>
      </c>
      <c r="U29">
        <v>395</v>
      </c>
      <c r="Y29">
        <v>2023</v>
      </c>
      <c r="Z29">
        <v>7</v>
      </c>
      <c r="AA29" t="str">
        <f t="shared" si="1"/>
        <v>Jul</v>
      </c>
      <c r="AB29" t="s">
        <v>21</v>
      </c>
      <c r="AC29">
        <v>547</v>
      </c>
    </row>
    <row r="30" spans="2:29" x14ac:dyDescent="0.3">
      <c r="B30" s="8">
        <v>2024</v>
      </c>
      <c r="C30" s="8">
        <v>11</v>
      </c>
      <c r="D30" s="19">
        <v>24.513457556935801</v>
      </c>
      <c r="K30" s="8" t="s">
        <v>21</v>
      </c>
      <c r="L30" s="9">
        <v>11050</v>
      </c>
      <c r="Q30">
        <v>2023</v>
      </c>
      <c r="R30">
        <v>6</v>
      </c>
      <c r="S30" t="str">
        <f t="shared" si="0"/>
        <v>Jun</v>
      </c>
      <c r="T30" t="s">
        <v>27</v>
      </c>
      <c r="U30">
        <v>395</v>
      </c>
      <c r="Y30">
        <v>2023</v>
      </c>
      <c r="Z30">
        <v>7</v>
      </c>
      <c r="AA30" t="str">
        <f t="shared" si="1"/>
        <v>Jul</v>
      </c>
      <c r="AB30" t="s">
        <v>18</v>
      </c>
      <c r="AC30">
        <v>545</v>
      </c>
    </row>
    <row r="31" spans="2:29" x14ac:dyDescent="0.3">
      <c r="B31" s="8">
        <v>2024</v>
      </c>
      <c r="C31" s="8">
        <v>12</v>
      </c>
      <c r="D31" s="19">
        <v>26.345609065155799</v>
      </c>
      <c r="K31" s="8" t="s">
        <v>20</v>
      </c>
      <c r="L31" s="9">
        <v>10273</v>
      </c>
      <c r="Q31">
        <v>2023</v>
      </c>
      <c r="R31">
        <v>7</v>
      </c>
      <c r="S31" t="str">
        <f t="shared" si="0"/>
        <v>Jul</v>
      </c>
      <c r="T31" t="s">
        <v>95</v>
      </c>
      <c r="U31">
        <v>451</v>
      </c>
      <c r="Y31">
        <v>2023</v>
      </c>
      <c r="Z31">
        <v>7</v>
      </c>
      <c r="AA31" t="str">
        <f t="shared" si="1"/>
        <v>Jul</v>
      </c>
      <c r="AB31" t="s">
        <v>24</v>
      </c>
      <c r="AC31">
        <v>542</v>
      </c>
    </row>
    <row r="32" spans="2:29" x14ac:dyDescent="0.3">
      <c r="B32" s="8">
        <v>2025</v>
      </c>
      <c r="C32" s="8">
        <v>1</v>
      </c>
      <c r="D32" s="19">
        <v>35.143380109822999</v>
      </c>
      <c r="Q32">
        <v>2023</v>
      </c>
      <c r="R32">
        <v>7</v>
      </c>
      <c r="S32" t="str">
        <f t="shared" si="0"/>
        <v>Jul</v>
      </c>
      <c r="T32" t="s">
        <v>97</v>
      </c>
      <c r="U32">
        <v>450</v>
      </c>
      <c r="Y32">
        <v>2023</v>
      </c>
      <c r="Z32">
        <v>7</v>
      </c>
      <c r="AA32" t="str">
        <f t="shared" si="1"/>
        <v>Jul</v>
      </c>
      <c r="AB32" t="s">
        <v>20</v>
      </c>
      <c r="AC32">
        <v>534</v>
      </c>
    </row>
    <row r="33" spans="2:29" x14ac:dyDescent="0.3">
      <c r="B33" s="8">
        <v>2025</v>
      </c>
      <c r="C33" s="8">
        <v>2</v>
      </c>
      <c r="D33" s="19">
        <v>43.585077343039103</v>
      </c>
      <c r="Q33">
        <v>2023</v>
      </c>
      <c r="R33">
        <v>7</v>
      </c>
      <c r="S33" t="str">
        <f t="shared" si="0"/>
        <v>Jul</v>
      </c>
      <c r="T33" t="s">
        <v>12</v>
      </c>
      <c r="U33">
        <v>443</v>
      </c>
      <c r="Y33">
        <v>2023</v>
      </c>
      <c r="Z33">
        <v>7</v>
      </c>
      <c r="AA33" t="str">
        <f t="shared" si="1"/>
        <v>Jul</v>
      </c>
      <c r="AB33" t="s">
        <v>22</v>
      </c>
      <c r="AC33">
        <v>530</v>
      </c>
    </row>
    <row r="34" spans="2:29" x14ac:dyDescent="0.3">
      <c r="B34" s="8">
        <v>2025</v>
      </c>
      <c r="C34" s="8">
        <v>3</v>
      </c>
      <c r="D34" s="19">
        <v>68.994082840236601</v>
      </c>
      <c r="Q34">
        <v>2023</v>
      </c>
      <c r="R34">
        <v>7</v>
      </c>
      <c r="S34" t="str">
        <f t="shared" si="0"/>
        <v>Jul</v>
      </c>
      <c r="T34" t="s">
        <v>31</v>
      </c>
      <c r="U34">
        <v>440</v>
      </c>
      <c r="Y34">
        <v>2023</v>
      </c>
      <c r="Z34">
        <v>7</v>
      </c>
      <c r="AA34" t="str">
        <f t="shared" si="1"/>
        <v>Jul</v>
      </c>
      <c r="AB34" t="s">
        <v>17</v>
      </c>
      <c r="AC34">
        <v>520</v>
      </c>
    </row>
    <row r="35" spans="2:29" x14ac:dyDescent="0.3">
      <c r="B35" s="8">
        <v>2025</v>
      </c>
      <c r="C35" s="8">
        <v>4</v>
      </c>
      <c r="D35" s="19">
        <v>98.416886543535597</v>
      </c>
      <c r="Q35">
        <v>2023</v>
      </c>
      <c r="R35">
        <v>7</v>
      </c>
      <c r="S35" t="str">
        <f t="shared" si="0"/>
        <v>Jul</v>
      </c>
      <c r="T35" t="s">
        <v>98</v>
      </c>
      <c r="U35">
        <v>439</v>
      </c>
      <c r="Y35">
        <v>2023</v>
      </c>
      <c r="Z35">
        <v>8</v>
      </c>
      <c r="AA35" t="str">
        <f t="shared" si="1"/>
        <v>Aug</v>
      </c>
      <c r="AB35" t="s">
        <v>22</v>
      </c>
      <c r="AC35">
        <v>572</v>
      </c>
    </row>
    <row r="36" spans="2:29" x14ac:dyDescent="0.3">
      <c r="B36" s="8">
        <v>2025</v>
      </c>
      <c r="C36" s="8">
        <v>5</v>
      </c>
      <c r="D36" s="8">
        <v>100</v>
      </c>
      <c r="Q36">
        <v>2023</v>
      </c>
      <c r="R36">
        <v>7</v>
      </c>
      <c r="S36" t="str">
        <f t="shared" si="0"/>
        <v>Jul</v>
      </c>
      <c r="T36" t="s">
        <v>96</v>
      </c>
      <c r="U36">
        <v>438</v>
      </c>
      <c r="Y36">
        <v>2023</v>
      </c>
      <c r="Z36">
        <v>8</v>
      </c>
      <c r="AA36" t="str">
        <f t="shared" si="1"/>
        <v>Aug</v>
      </c>
      <c r="AB36" t="s">
        <v>24</v>
      </c>
      <c r="AC36">
        <v>568</v>
      </c>
    </row>
    <row r="37" spans="2:29" x14ac:dyDescent="0.3">
      <c r="Q37">
        <v>2023</v>
      </c>
      <c r="R37">
        <v>7</v>
      </c>
      <c r="S37" t="str">
        <f t="shared" si="0"/>
        <v>Jul</v>
      </c>
      <c r="T37" t="s">
        <v>28</v>
      </c>
      <c r="U37">
        <v>438</v>
      </c>
      <c r="Y37">
        <v>2023</v>
      </c>
      <c r="Z37">
        <v>8</v>
      </c>
      <c r="AA37" t="str">
        <f t="shared" si="1"/>
        <v>Aug</v>
      </c>
      <c r="AB37" t="s">
        <v>21</v>
      </c>
      <c r="AC37">
        <v>536</v>
      </c>
    </row>
    <row r="38" spans="2:29" x14ac:dyDescent="0.3">
      <c r="Q38">
        <v>2023</v>
      </c>
      <c r="R38">
        <v>7</v>
      </c>
      <c r="S38" t="str">
        <f t="shared" si="0"/>
        <v>Jul</v>
      </c>
      <c r="T38" t="s">
        <v>27</v>
      </c>
      <c r="U38">
        <v>425</v>
      </c>
      <c r="Y38">
        <v>2023</v>
      </c>
      <c r="Z38">
        <v>8</v>
      </c>
      <c r="AA38" t="str">
        <f t="shared" si="1"/>
        <v>Aug</v>
      </c>
      <c r="AB38" t="s">
        <v>23</v>
      </c>
      <c r="AC38">
        <v>522</v>
      </c>
    </row>
    <row r="39" spans="2:29" x14ac:dyDescent="0.3">
      <c r="Q39">
        <v>2023</v>
      </c>
      <c r="R39">
        <v>7</v>
      </c>
      <c r="S39" t="str">
        <f t="shared" si="0"/>
        <v>Jul</v>
      </c>
      <c r="T39" t="s">
        <v>30</v>
      </c>
      <c r="U39">
        <v>412</v>
      </c>
      <c r="Y39">
        <v>2023</v>
      </c>
      <c r="Z39">
        <v>8</v>
      </c>
      <c r="AA39" t="str">
        <f t="shared" si="1"/>
        <v>Aug</v>
      </c>
      <c r="AB39" t="s">
        <v>19</v>
      </c>
      <c r="AC39">
        <v>500</v>
      </c>
    </row>
    <row r="40" spans="2:29" ht="28.8" x14ac:dyDescent="0.55000000000000004">
      <c r="B40" s="10" t="s">
        <v>62</v>
      </c>
      <c r="C40" s="11"/>
      <c r="D40" s="11"/>
      <c r="Q40">
        <v>2023</v>
      </c>
      <c r="R40">
        <v>7</v>
      </c>
      <c r="S40" t="str">
        <f t="shared" si="0"/>
        <v>Jul</v>
      </c>
      <c r="T40" t="s">
        <v>29</v>
      </c>
      <c r="U40">
        <v>401</v>
      </c>
      <c r="Y40">
        <v>2023</v>
      </c>
      <c r="Z40">
        <v>8</v>
      </c>
      <c r="AA40" t="str">
        <f t="shared" si="1"/>
        <v>Aug</v>
      </c>
      <c r="AB40" t="s">
        <v>18</v>
      </c>
      <c r="AC40">
        <v>483</v>
      </c>
    </row>
    <row r="41" spans="2:29" x14ac:dyDescent="0.3">
      <c r="Q41">
        <v>2023</v>
      </c>
      <c r="R41">
        <v>8</v>
      </c>
      <c r="S41" t="str">
        <f t="shared" si="0"/>
        <v>Aug</v>
      </c>
      <c r="T41" t="s">
        <v>29</v>
      </c>
      <c r="U41">
        <v>431</v>
      </c>
      <c r="Y41">
        <v>2023</v>
      </c>
      <c r="Z41">
        <v>8</v>
      </c>
      <c r="AA41" t="str">
        <f t="shared" si="1"/>
        <v>Aug</v>
      </c>
      <c r="AB41" t="s">
        <v>17</v>
      </c>
      <c r="AC41">
        <v>479</v>
      </c>
    </row>
    <row r="42" spans="2:29" ht="18" x14ac:dyDescent="0.35">
      <c r="B42" s="15" t="s">
        <v>41</v>
      </c>
      <c r="I42" s="15" t="s">
        <v>49</v>
      </c>
      <c r="Q42">
        <v>2023</v>
      </c>
      <c r="R42">
        <v>8</v>
      </c>
      <c r="S42" t="str">
        <f t="shared" si="0"/>
        <v>Aug</v>
      </c>
      <c r="T42" t="s">
        <v>31</v>
      </c>
      <c r="U42">
        <v>425</v>
      </c>
      <c r="Y42">
        <v>2023</v>
      </c>
      <c r="Z42">
        <v>8</v>
      </c>
      <c r="AA42" t="str">
        <f t="shared" si="1"/>
        <v>Aug</v>
      </c>
      <c r="AB42" t="s">
        <v>20</v>
      </c>
      <c r="AC42">
        <v>461</v>
      </c>
    </row>
    <row r="43" spans="2:29" x14ac:dyDescent="0.3">
      <c r="B43" s="41" t="s">
        <v>35</v>
      </c>
      <c r="C43" s="41" t="s">
        <v>36</v>
      </c>
      <c r="D43" s="41" t="s">
        <v>37</v>
      </c>
      <c r="E43" s="41" t="s">
        <v>38</v>
      </c>
      <c r="F43" s="12"/>
      <c r="G43" s="12"/>
      <c r="H43" s="12"/>
      <c r="I43" s="13" t="s">
        <v>47</v>
      </c>
      <c r="J43" s="13" t="s">
        <v>48</v>
      </c>
      <c r="K43" s="12"/>
      <c r="L43" s="12"/>
      <c r="M43" s="12"/>
      <c r="Q43">
        <v>2023</v>
      </c>
      <c r="R43">
        <v>8</v>
      </c>
      <c r="S43" t="str">
        <f t="shared" si="0"/>
        <v>Aug</v>
      </c>
      <c r="T43" t="s">
        <v>98</v>
      </c>
      <c r="U43">
        <v>424</v>
      </c>
      <c r="Y43">
        <v>2023</v>
      </c>
      <c r="Z43">
        <v>9</v>
      </c>
      <c r="AA43" t="str">
        <f t="shared" si="1"/>
        <v>Sept</v>
      </c>
      <c r="AB43" t="s">
        <v>23</v>
      </c>
      <c r="AC43">
        <v>548</v>
      </c>
    </row>
    <row r="44" spans="2:29" x14ac:dyDescent="0.3">
      <c r="B44" s="14" t="s">
        <v>32</v>
      </c>
      <c r="C44" s="37">
        <v>17320</v>
      </c>
      <c r="D44" s="37">
        <v>22692</v>
      </c>
      <c r="E44" s="37">
        <v>40012</v>
      </c>
      <c r="F44" s="12"/>
      <c r="G44" s="12"/>
      <c r="H44" s="12"/>
      <c r="I44" s="16" t="s">
        <v>46</v>
      </c>
      <c r="J44" s="38">
        <v>39750</v>
      </c>
      <c r="K44" s="12"/>
      <c r="L44" s="12"/>
      <c r="M44" s="12"/>
      <c r="Q44">
        <v>2023</v>
      </c>
      <c r="R44">
        <v>8</v>
      </c>
      <c r="S44" t="str">
        <f t="shared" si="0"/>
        <v>Aug</v>
      </c>
      <c r="T44" t="s">
        <v>12</v>
      </c>
      <c r="U44">
        <v>423</v>
      </c>
      <c r="Y44">
        <v>2023</v>
      </c>
      <c r="Z44">
        <v>9</v>
      </c>
      <c r="AA44" t="str">
        <f t="shared" si="1"/>
        <v>Sept</v>
      </c>
      <c r="AB44" t="s">
        <v>24</v>
      </c>
      <c r="AC44">
        <v>534</v>
      </c>
    </row>
    <row r="45" spans="2:29" x14ac:dyDescent="0.3">
      <c r="B45" s="14" t="s">
        <v>39</v>
      </c>
      <c r="C45" s="37">
        <v>23122</v>
      </c>
      <c r="D45" s="37">
        <v>16827</v>
      </c>
      <c r="E45" s="37">
        <v>39949</v>
      </c>
      <c r="F45" s="12"/>
      <c r="G45" s="12"/>
      <c r="H45" s="12"/>
      <c r="I45" s="16" t="s">
        <v>45</v>
      </c>
      <c r="J45" s="38">
        <v>40900</v>
      </c>
      <c r="K45" s="12"/>
      <c r="L45" s="12"/>
      <c r="M45" s="12"/>
      <c r="Q45">
        <v>2023</v>
      </c>
      <c r="R45">
        <v>8</v>
      </c>
      <c r="S45" t="str">
        <f t="shared" si="0"/>
        <v>Aug</v>
      </c>
      <c r="T45" t="s">
        <v>95</v>
      </c>
      <c r="U45">
        <v>416</v>
      </c>
      <c r="Y45">
        <v>2023</v>
      </c>
      <c r="Z45">
        <v>9</v>
      </c>
      <c r="AA45" t="str">
        <f t="shared" si="1"/>
        <v>Sept</v>
      </c>
      <c r="AB45" t="s">
        <v>20</v>
      </c>
      <c r="AC45">
        <v>533</v>
      </c>
    </row>
    <row r="46" spans="2:29" x14ac:dyDescent="0.3">
      <c r="B46" s="14" t="s">
        <v>40</v>
      </c>
      <c r="C46" s="37">
        <v>22680</v>
      </c>
      <c r="D46" s="37">
        <v>17899</v>
      </c>
      <c r="E46" s="37">
        <v>40579</v>
      </c>
      <c r="I46" s="16" t="s">
        <v>44</v>
      </c>
      <c r="J46" s="38">
        <v>40750</v>
      </c>
      <c r="Q46">
        <v>2023</v>
      </c>
      <c r="R46">
        <v>8</v>
      </c>
      <c r="S46" t="str">
        <f t="shared" si="0"/>
        <v>Aug</v>
      </c>
      <c r="T46" t="s">
        <v>97</v>
      </c>
      <c r="U46">
        <v>416</v>
      </c>
      <c r="Y46">
        <v>2023</v>
      </c>
      <c r="Z46">
        <v>9</v>
      </c>
      <c r="AA46" t="str">
        <f t="shared" si="1"/>
        <v>Sept</v>
      </c>
      <c r="AB46" t="s">
        <v>19</v>
      </c>
      <c r="AC46">
        <v>522</v>
      </c>
    </row>
    <row r="47" spans="2:29" x14ac:dyDescent="0.3">
      <c r="B47" s="14" t="s">
        <v>33</v>
      </c>
      <c r="C47" s="37">
        <v>18255</v>
      </c>
      <c r="D47" s="37">
        <v>22100</v>
      </c>
      <c r="E47" s="37">
        <v>40355</v>
      </c>
      <c r="I47" s="16" t="s">
        <v>43</v>
      </c>
      <c r="J47" s="38">
        <v>39130</v>
      </c>
      <c r="Q47">
        <v>2023</v>
      </c>
      <c r="R47">
        <v>8</v>
      </c>
      <c r="S47" t="str">
        <f t="shared" si="0"/>
        <v>Aug</v>
      </c>
      <c r="T47" t="s">
        <v>96</v>
      </c>
      <c r="U47">
        <v>415</v>
      </c>
      <c r="Y47">
        <v>2023</v>
      </c>
      <c r="Z47">
        <v>9</v>
      </c>
      <c r="AA47" t="str">
        <f t="shared" si="1"/>
        <v>Sept</v>
      </c>
      <c r="AB47" t="s">
        <v>21</v>
      </c>
      <c r="AC47">
        <v>516</v>
      </c>
    </row>
    <row r="48" spans="2:29" x14ac:dyDescent="0.3">
      <c r="B48" s="14" t="s">
        <v>27</v>
      </c>
      <c r="C48" s="37">
        <v>16035</v>
      </c>
      <c r="D48" s="37">
        <v>23968</v>
      </c>
      <c r="E48" s="37">
        <v>40003</v>
      </c>
      <c r="I48" s="16" t="s">
        <v>42</v>
      </c>
      <c r="J48" s="38">
        <v>39037</v>
      </c>
      <c r="Q48">
        <v>2023</v>
      </c>
      <c r="R48">
        <v>8</v>
      </c>
      <c r="S48" t="str">
        <f t="shared" si="0"/>
        <v>Aug</v>
      </c>
      <c r="T48" t="s">
        <v>28</v>
      </c>
      <c r="U48">
        <v>402</v>
      </c>
      <c r="Y48">
        <v>2023</v>
      </c>
      <c r="Z48">
        <v>9</v>
      </c>
      <c r="AA48" t="str">
        <f t="shared" si="1"/>
        <v>Sept</v>
      </c>
      <c r="AB48" t="s">
        <v>17</v>
      </c>
      <c r="AC48">
        <v>508</v>
      </c>
    </row>
    <row r="49" spans="2:29" x14ac:dyDescent="0.3">
      <c r="B49" s="14" t="s">
        <v>28</v>
      </c>
      <c r="C49" s="37">
        <v>19480</v>
      </c>
      <c r="D49" s="37">
        <v>20218</v>
      </c>
      <c r="E49" s="37">
        <v>39698</v>
      </c>
      <c r="Q49">
        <v>2023</v>
      </c>
      <c r="R49">
        <v>8</v>
      </c>
      <c r="S49" t="str">
        <f t="shared" si="0"/>
        <v>Aug</v>
      </c>
      <c r="T49" t="s">
        <v>27</v>
      </c>
      <c r="U49">
        <v>399</v>
      </c>
      <c r="Y49">
        <v>2023</v>
      </c>
      <c r="Z49">
        <v>9</v>
      </c>
      <c r="AA49" t="str">
        <f t="shared" si="1"/>
        <v>Sept</v>
      </c>
      <c r="AB49" t="s">
        <v>18</v>
      </c>
      <c r="AC49">
        <v>502</v>
      </c>
    </row>
    <row r="50" spans="2:29" x14ac:dyDescent="0.3">
      <c r="B50" s="14" t="s">
        <v>29</v>
      </c>
      <c r="C50" s="37">
        <v>22900</v>
      </c>
      <c r="D50" s="37">
        <v>16849</v>
      </c>
      <c r="E50" s="37">
        <v>39749</v>
      </c>
      <c r="Q50">
        <v>2023</v>
      </c>
      <c r="R50">
        <v>8</v>
      </c>
      <c r="S50" t="str">
        <f t="shared" si="0"/>
        <v>Aug</v>
      </c>
      <c r="T50" t="s">
        <v>30</v>
      </c>
      <c r="U50">
        <v>370</v>
      </c>
      <c r="Y50">
        <v>2023</v>
      </c>
      <c r="Z50">
        <v>9</v>
      </c>
      <c r="AA50" t="str">
        <f t="shared" si="1"/>
        <v>Sept</v>
      </c>
      <c r="AB50" t="s">
        <v>22</v>
      </c>
      <c r="AC50">
        <v>499</v>
      </c>
    </row>
    <row r="51" spans="2:29" x14ac:dyDescent="0.3">
      <c r="B51" s="14" t="s">
        <v>30</v>
      </c>
      <c r="C51" s="37">
        <v>22090</v>
      </c>
      <c r="D51" s="37">
        <v>17909</v>
      </c>
      <c r="E51" s="37">
        <v>40000</v>
      </c>
      <c r="Q51">
        <v>2023</v>
      </c>
      <c r="R51">
        <v>9</v>
      </c>
      <c r="S51" t="str">
        <f t="shared" si="0"/>
        <v>Sept</v>
      </c>
      <c r="T51" t="s">
        <v>96</v>
      </c>
      <c r="U51">
        <v>442</v>
      </c>
      <c r="Y51">
        <v>2023</v>
      </c>
      <c r="Z51">
        <v>10</v>
      </c>
      <c r="AA51" t="str">
        <f t="shared" si="1"/>
        <v>Oct</v>
      </c>
      <c r="AB51" t="s">
        <v>24</v>
      </c>
      <c r="AC51">
        <v>558</v>
      </c>
    </row>
    <row r="52" spans="2:29" x14ac:dyDescent="0.3">
      <c r="B52" s="14" t="s">
        <v>12</v>
      </c>
      <c r="C52" s="37">
        <v>18940</v>
      </c>
      <c r="D52" s="37">
        <v>21237</v>
      </c>
      <c r="E52" s="37">
        <v>40177</v>
      </c>
      <c r="Q52">
        <v>2023</v>
      </c>
      <c r="R52">
        <v>9</v>
      </c>
      <c r="S52" t="str">
        <f t="shared" si="0"/>
        <v>Sept</v>
      </c>
      <c r="T52" t="s">
        <v>12</v>
      </c>
      <c r="U52">
        <v>441</v>
      </c>
      <c r="Y52">
        <v>2023</v>
      </c>
      <c r="Z52">
        <v>10</v>
      </c>
      <c r="AA52" t="str">
        <f t="shared" si="1"/>
        <v>Oct</v>
      </c>
      <c r="AB52" t="s">
        <v>18</v>
      </c>
      <c r="AC52">
        <v>555</v>
      </c>
    </row>
    <row r="53" spans="2:29" x14ac:dyDescent="0.3">
      <c r="B53" s="14" t="s">
        <v>31</v>
      </c>
      <c r="C53" s="37">
        <v>15125</v>
      </c>
      <c r="D53" s="37">
        <v>24779</v>
      </c>
      <c r="E53" s="37">
        <v>39904</v>
      </c>
      <c r="Q53">
        <v>2023</v>
      </c>
      <c r="R53">
        <v>9</v>
      </c>
      <c r="S53" t="str">
        <f t="shared" si="0"/>
        <v>Sept</v>
      </c>
      <c r="T53" t="s">
        <v>95</v>
      </c>
      <c r="U53">
        <v>434</v>
      </c>
      <c r="Y53">
        <v>2023</v>
      </c>
      <c r="Z53">
        <v>10</v>
      </c>
      <c r="AA53" t="str">
        <f t="shared" si="1"/>
        <v>Oct</v>
      </c>
      <c r="AB53" t="s">
        <v>23</v>
      </c>
      <c r="AC53">
        <v>555</v>
      </c>
    </row>
    <row r="54" spans="2:29" x14ac:dyDescent="0.3">
      <c r="B54" s="12"/>
      <c r="C54" s="12"/>
      <c r="D54" s="12"/>
      <c r="Q54">
        <v>2023</v>
      </c>
      <c r="R54">
        <v>9</v>
      </c>
      <c r="S54" t="str">
        <f t="shared" si="0"/>
        <v>Sept</v>
      </c>
      <c r="T54" t="s">
        <v>97</v>
      </c>
      <c r="U54">
        <v>433</v>
      </c>
      <c r="Y54">
        <v>2023</v>
      </c>
      <c r="Z54">
        <v>10</v>
      </c>
      <c r="AA54" t="str">
        <f t="shared" si="1"/>
        <v>Oct</v>
      </c>
      <c r="AB54" t="s">
        <v>22</v>
      </c>
      <c r="AC54">
        <v>543</v>
      </c>
    </row>
    <row r="55" spans="2:29" x14ac:dyDescent="0.3">
      <c r="B55" s="12"/>
      <c r="C55" s="12"/>
      <c r="D55" s="12"/>
      <c r="Q55">
        <v>2023</v>
      </c>
      <c r="R55">
        <v>9</v>
      </c>
      <c r="S55" t="str">
        <f t="shared" si="0"/>
        <v>Sept</v>
      </c>
      <c r="T55" t="s">
        <v>28</v>
      </c>
      <c r="U55">
        <v>426</v>
      </c>
      <c r="Y55">
        <v>2023</v>
      </c>
      <c r="Z55">
        <v>10</v>
      </c>
      <c r="AA55" t="str">
        <f t="shared" si="1"/>
        <v>Oct</v>
      </c>
      <c r="AB55" t="s">
        <v>17</v>
      </c>
      <c r="AC55">
        <v>528</v>
      </c>
    </row>
    <row r="56" spans="2:29" x14ac:dyDescent="0.3">
      <c r="B56" s="12"/>
      <c r="C56" s="12"/>
      <c r="D56" s="12"/>
      <c r="Q56">
        <v>2023</v>
      </c>
      <c r="R56">
        <v>9</v>
      </c>
      <c r="S56" t="str">
        <f t="shared" si="0"/>
        <v>Sept</v>
      </c>
      <c r="T56" t="s">
        <v>30</v>
      </c>
      <c r="U56">
        <v>417</v>
      </c>
      <c r="Y56">
        <v>2023</v>
      </c>
      <c r="Z56">
        <v>10</v>
      </c>
      <c r="AA56" t="str">
        <f t="shared" si="1"/>
        <v>Oct</v>
      </c>
      <c r="AB56" t="s">
        <v>19</v>
      </c>
      <c r="AC56">
        <v>525</v>
      </c>
    </row>
    <row r="57" spans="2:29" ht="15.6" x14ac:dyDescent="0.3">
      <c r="B57" s="20" t="s">
        <v>60</v>
      </c>
      <c r="C57" s="12"/>
      <c r="D57" s="12"/>
      <c r="Q57">
        <v>2023</v>
      </c>
      <c r="R57">
        <v>9</v>
      </c>
      <c r="S57" t="str">
        <f t="shared" si="0"/>
        <v>Sept</v>
      </c>
      <c r="T57" t="s">
        <v>27</v>
      </c>
      <c r="U57">
        <v>401</v>
      </c>
      <c r="Y57">
        <v>2023</v>
      </c>
      <c r="Z57">
        <v>10</v>
      </c>
      <c r="AA57" t="str">
        <f t="shared" si="1"/>
        <v>Oct</v>
      </c>
      <c r="AB57" t="s">
        <v>20</v>
      </c>
      <c r="AC57">
        <v>514</v>
      </c>
    </row>
    <row r="58" spans="2:29" x14ac:dyDescent="0.3">
      <c r="B58" s="21" t="s">
        <v>59</v>
      </c>
      <c r="C58" s="21" t="s">
        <v>25</v>
      </c>
      <c r="Q58">
        <v>2023</v>
      </c>
      <c r="R58">
        <v>9</v>
      </c>
      <c r="S58" t="str">
        <f t="shared" si="0"/>
        <v>Sept</v>
      </c>
      <c r="T58" t="s">
        <v>98</v>
      </c>
      <c r="U58">
        <v>396</v>
      </c>
      <c r="Y58">
        <v>2023</v>
      </c>
      <c r="Z58">
        <v>10</v>
      </c>
      <c r="AA58" t="str">
        <f t="shared" si="1"/>
        <v>Oct</v>
      </c>
      <c r="AB58" t="s">
        <v>21</v>
      </c>
      <c r="AC58">
        <v>506</v>
      </c>
    </row>
    <row r="59" spans="2:29" x14ac:dyDescent="0.3">
      <c r="B59" s="2" t="s">
        <v>58</v>
      </c>
      <c r="C59" s="39">
        <v>25638</v>
      </c>
      <c r="Q59">
        <v>2023</v>
      </c>
      <c r="R59">
        <v>9</v>
      </c>
      <c r="S59" t="str">
        <f t="shared" si="0"/>
        <v>Sept</v>
      </c>
      <c r="T59" t="s">
        <v>31</v>
      </c>
      <c r="U59">
        <v>390</v>
      </c>
      <c r="Y59">
        <v>2023</v>
      </c>
      <c r="Z59">
        <v>11</v>
      </c>
      <c r="AA59" t="str">
        <f t="shared" si="1"/>
        <v>Nov</v>
      </c>
      <c r="AB59" t="s">
        <v>17</v>
      </c>
      <c r="AC59">
        <v>541</v>
      </c>
    </row>
    <row r="60" spans="2:29" x14ac:dyDescent="0.3">
      <c r="B60" s="2" t="s">
        <v>57</v>
      </c>
      <c r="C60" s="39">
        <v>19848</v>
      </c>
      <c r="Q60">
        <v>2023</v>
      </c>
      <c r="R60">
        <v>9</v>
      </c>
      <c r="S60" t="str">
        <f t="shared" si="0"/>
        <v>Sept</v>
      </c>
      <c r="T60" t="s">
        <v>29</v>
      </c>
      <c r="U60">
        <v>382</v>
      </c>
      <c r="Y60">
        <v>2023</v>
      </c>
      <c r="Z60">
        <v>11</v>
      </c>
      <c r="AA60" t="str">
        <f t="shared" si="1"/>
        <v>Nov</v>
      </c>
      <c r="AB60" t="s">
        <v>22</v>
      </c>
      <c r="AC60">
        <v>530</v>
      </c>
    </row>
    <row r="61" spans="2:29" x14ac:dyDescent="0.3">
      <c r="B61" s="2" t="s">
        <v>56</v>
      </c>
      <c r="C61" s="39">
        <v>15146</v>
      </c>
      <c r="Q61">
        <v>2023</v>
      </c>
      <c r="R61">
        <v>10</v>
      </c>
      <c r="S61" t="str">
        <f t="shared" si="0"/>
        <v>Oct</v>
      </c>
      <c r="T61" t="s">
        <v>98</v>
      </c>
      <c r="U61">
        <v>466</v>
      </c>
      <c r="Y61">
        <v>2023</v>
      </c>
      <c r="Z61">
        <v>11</v>
      </c>
      <c r="AA61" t="str">
        <f t="shared" si="1"/>
        <v>Nov</v>
      </c>
      <c r="AB61" t="s">
        <v>24</v>
      </c>
      <c r="AC61">
        <v>528</v>
      </c>
    </row>
    <row r="62" spans="2:29" x14ac:dyDescent="0.3">
      <c r="B62" s="2" t="s">
        <v>55</v>
      </c>
      <c r="C62" s="39">
        <v>13994</v>
      </c>
      <c r="Q62">
        <v>2023</v>
      </c>
      <c r="R62">
        <v>10</v>
      </c>
      <c r="S62" t="str">
        <f t="shared" si="0"/>
        <v>Oct</v>
      </c>
      <c r="T62" t="s">
        <v>27</v>
      </c>
      <c r="U62">
        <v>442</v>
      </c>
      <c r="Y62">
        <v>2023</v>
      </c>
      <c r="Z62">
        <v>11</v>
      </c>
      <c r="AA62" t="str">
        <f t="shared" si="1"/>
        <v>Nov</v>
      </c>
      <c r="AB62" t="s">
        <v>23</v>
      </c>
      <c r="AC62">
        <v>528</v>
      </c>
    </row>
    <row r="63" spans="2:29" x14ac:dyDescent="0.3">
      <c r="B63" s="2" t="s">
        <v>54</v>
      </c>
      <c r="C63" s="39">
        <v>7715</v>
      </c>
      <c r="Q63">
        <v>2023</v>
      </c>
      <c r="R63">
        <v>10</v>
      </c>
      <c r="S63" t="str">
        <f t="shared" si="0"/>
        <v>Oct</v>
      </c>
      <c r="T63" t="s">
        <v>96</v>
      </c>
      <c r="U63">
        <v>439</v>
      </c>
      <c r="Y63">
        <v>2023</v>
      </c>
      <c r="Z63">
        <v>11</v>
      </c>
      <c r="AA63" t="str">
        <f t="shared" si="1"/>
        <v>Nov</v>
      </c>
      <c r="AB63" t="s">
        <v>19</v>
      </c>
      <c r="AC63">
        <v>515</v>
      </c>
    </row>
    <row r="64" spans="2:29" x14ac:dyDescent="0.3">
      <c r="B64" s="2" t="s">
        <v>53</v>
      </c>
      <c r="C64" s="39">
        <v>6827</v>
      </c>
      <c r="Q64">
        <v>2023</v>
      </c>
      <c r="R64">
        <v>10</v>
      </c>
      <c r="S64" t="str">
        <f t="shared" si="0"/>
        <v>Oct</v>
      </c>
      <c r="T64" t="s">
        <v>12</v>
      </c>
      <c r="U64">
        <v>437</v>
      </c>
      <c r="Y64">
        <v>2023</v>
      </c>
      <c r="Z64">
        <v>11</v>
      </c>
      <c r="AA64" t="str">
        <f t="shared" si="1"/>
        <v>Nov</v>
      </c>
      <c r="AB64" t="s">
        <v>18</v>
      </c>
      <c r="AC64">
        <v>510</v>
      </c>
    </row>
    <row r="65" spans="2:29" x14ac:dyDescent="0.3">
      <c r="B65" s="2" t="s">
        <v>52</v>
      </c>
      <c r="C65" s="39">
        <v>4980</v>
      </c>
      <c r="Q65">
        <v>2023</v>
      </c>
      <c r="R65">
        <v>10</v>
      </c>
      <c r="S65" t="str">
        <f t="shared" si="0"/>
        <v>Oct</v>
      </c>
      <c r="T65" t="s">
        <v>95</v>
      </c>
      <c r="U65">
        <v>434</v>
      </c>
      <c r="Y65">
        <v>2023</v>
      </c>
      <c r="Z65">
        <v>11</v>
      </c>
      <c r="AA65" t="str">
        <f t="shared" si="1"/>
        <v>Nov</v>
      </c>
      <c r="AB65" t="s">
        <v>21</v>
      </c>
      <c r="AC65">
        <v>508</v>
      </c>
    </row>
    <row r="66" spans="2:29" x14ac:dyDescent="0.3">
      <c r="B66" s="2" t="s">
        <v>51</v>
      </c>
      <c r="C66" s="39">
        <v>4060</v>
      </c>
      <c r="Q66">
        <v>2023</v>
      </c>
      <c r="R66">
        <v>10</v>
      </c>
      <c r="S66" t="str">
        <f t="shared" si="0"/>
        <v>Oct</v>
      </c>
      <c r="T66" t="s">
        <v>30</v>
      </c>
      <c r="U66">
        <v>422</v>
      </c>
      <c r="Y66">
        <v>2023</v>
      </c>
      <c r="Z66">
        <v>11</v>
      </c>
      <c r="AA66" t="str">
        <f t="shared" si="1"/>
        <v>Nov</v>
      </c>
      <c r="AB66" t="s">
        <v>20</v>
      </c>
      <c r="AC66">
        <v>505</v>
      </c>
    </row>
    <row r="67" spans="2:29" x14ac:dyDescent="0.3">
      <c r="B67" s="2" t="s">
        <v>50</v>
      </c>
      <c r="C67" s="39">
        <v>1945</v>
      </c>
      <c r="Q67">
        <v>2023</v>
      </c>
      <c r="R67">
        <v>10</v>
      </c>
      <c r="S67" t="str">
        <f t="shared" si="0"/>
        <v>Oct</v>
      </c>
      <c r="T67" t="s">
        <v>97</v>
      </c>
      <c r="U67">
        <v>420</v>
      </c>
      <c r="Y67">
        <v>2023</v>
      </c>
      <c r="Z67">
        <v>12</v>
      </c>
      <c r="AA67" t="str">
        <f t="shared" si="1"/>
        <v>Dec</v>
      </c>
      <c r="AB67" t="s">
        <v>20</v>
      </c>
      <c r="AC67">
        <v>547</v>
      </c>
    </row>
    <row r="68" spans="2:29" x14ac:dyDescent="0.3">
      <c r="Q68">
        <v>2023</v>
      </c>
      <c r="R68">
        <v>10</v>
      </c>
      <c r="S68" t="str">
        <f t="shared" si="0"/>
        <v>Oct</v>
      </c>
      <c r="T68" t="s">
        <v>28</v>
      </c>
      <c r="U68">
        <v>419</v>
      </c>
      <c r="Y68">
        <v>2023</v>
      </c>
      <c r="Z68">
        <v>12</v>
      </c>
      <c r="AA68" t="str">
        <f t="shared" si="1"/>
        <v>Dec</v>
      </c>
      <c r="AB68" t="s">
        <v>23</v>
      </c>
      <c r="AC68">
        <v>529</v>
      </c>
    </row>
    <row r="69" spans="2:29" x14ac:dyDescent="0.3">
      <c r="Q69">
        <v>2023</v>
      </c>
      <c r="R69">
        <v>10</v>
      </c>
      <c r="S69" t="str">
        <f t="shared" si="0"/>
        <v>Oct</v>
      </c>
      <c r="T69" t="s">
        <v>29</v>
      </c>
      <c r="U69">
        <v>416</v>
      </c>
      <c r="Y69">
        <v>2023</v>
      </c>
      <c r="Z69">
        <v>12</v>
      </c>
      <c r="AA69" t="str">
        <f t="shared" si="1"/>
        <v>Dec</v>
      </c>
      <c r="AB69" t="s">
        <v>19</v>
      </c>
      <c r="AC69">
        <v>523</v>
      </c>
    </row>
    <row r="70" spans="2:29" x14ac:dyDescent="0.3">
      <c r="Q70">
        <v>2023</v>
      </c>
      <c r="R70">
        <v>10</v>
      </c>
      <c r="S70" t="str">
        <f t="shared" si="0"/>
        <v>Oct</v>
      </c>
      <c r="T70" t="s">
        <v>31</v>
      </c>
      <c r="U70">
        <v>389</v>
      </c>
      <c r="Y70">
        <v>2023</v>
      </c>
      <c r="Z70">
        <v>12</v>
      </c>
      <c r="AA70" t="str">
        <f t="shared" si="1"/>
        <v>Dec</v>
      </c>
      <c r="AB70" t="s">
        <v>18</v>
      </c>
      <c r="AC70">
        <v>519</v>
      </c>
    </row>
    <row r="71" spans="2:29" ht="28.8" x14ac:dyDescent="0.55000000000000004">
      <c r="B71" s="10" t="s">
        <v>63</v>
      </c>
      <c r="C71" s="22"/>
      <c r="Q71">
        <v>2023</v>
      </c>
      <c r="R71">
        <v>11</v>
      </c>
      <c r="S71" t="str">
        <f t="shared" si="0"/>
        <v>Nov</v>
      </c>
      <c r="T71" t="s">
        <v>28</v>
      </c>
      <c r="U71">
        <v>441</v>
      </c>
      <c r="Y71">
        <v>2023</v>
      </c>
      <c r="Z71">
        <v>12</v>
      </c>
      <c r="AA71" t="str">
        <f t="shared" si="1"/>
        <v>Dec</v>
      </c>
      <c r="AB71" t="s">
        <v>17</v>
      </c>
      <c r="AC71">
        <v>517</v>
      </c>
    </row>
    <row r="72" spans="2:29" x14ac:dyDescent="0.3">
      <c r="Q72">
        <v>2023</v>
      </c>
      <c r="R72">
        <v>11</v>
      </c>
      <c r="S72" t="str">
        <f t="shared" si="0"/>
        <v>Nov</v>
      </c>
      <c r="T72" t="s">
        <v>95</v>
      </c>
      <c r="U72">
        <v>429</v>
      </c>
      <c r="Y72">
        <v>2023</v>
      </c>
      <c r="Z72">
        <v>12</v>
      </c>
      <c r="AA72" t="str">
        <f t="shared" si="1"/>
        <v>Dec</v>
      </c>
      <c r="AB72" t="s">
        <v>22</v>
      </c>
      <c r="AC72">
        <v>517</v>
      </c>
    </row>
    <row r="73" spans="2:29" ht="15.6" x14ac:dyDescent="0.3">
      <c r="B73" s="7" t="s">
        <v>66</v>
      </c>
      <c r="F73" s="23" t="s">
        <v>67</v>
      </c>
      <c r="G73" s="23"/>
      <c r="Q73">
        <v>2023</v>
      </c>
      <c r="R73">
        <v>11</v>
      </c>
      <c r="S73" t="str">
        <f t="shared" si="0"/>
        <v>Nov</v>
      </c>
      <c r="T73" t="s">
        <v>97</v>
      </c>
      <c r="U73">
        <v>428</v>
      </c>
      <c r="Y73">
        <v>2023</v>
      </c>
      <c r="Z73">
        <v>12</v>
      </c>
      <c r="AA73" t="str">
        <f t="shared" si="1"/>
        <v>Dec</v>
      </c>
      <c r="AB73" t="s">
        <v>24</v>
      </c>
      <c r="AC73">
        <v>500</v>
      </c>
    </row>
    <row r="74" spans="2:29" x14ac:dyDescent="0.3">
      <c r="B74" s="24" t="s">
        <v>64</v>
      </c>
      <c r="C74" s="24" t="s">
        <v>65</v>
      </c>
      <c r="F74" s="24" t="s">
        <v>10</v>
      </c>
      <c r="G74" s="24" t="s">
        <v>70</v>
      </c>
      <c r="H74" s="24" t="s">
        <v>9</v>
      </c>
      <c r="I74" s="24" t="s">
        <v>26</v>
      </c>
      <c r="J74" s="24" t="s">
        <v>8</v>
      </c>
      <c r="K74" s="24" t="s">
        <v>83</v>
      </c>
      <c r="Q74">
        <v>2023</v>
      </c>
      <c r="R74">
        <v>11</v>
      </c>
      <c r="S74" t="str">
        <f t="shared" si="0"/>
        <v>Nov</v>
      </c>
      <c r="T74" t="s">
        <v>31</v>
      </c>
      <c r="U74">
        <v>426</v>
      </c>
      <c r="Y74">
        <v>2023</v>
      </c>
      <c r="Z74">
        <v>12</v>
      </c>
      <c r="AA74" t="str">
        <f t="shared" si="1"/>
        <v>Dec</v>
      </c>
      <c r="AB74" t="s">
        <v>21</v>
      </c>
      <c r="AC74">
        <v>486</v>
      </c>
    </row>
    <row r="75" spans="2:29" x14ac:dyDescent="0.3">
      <c r="B75" s="8">
        <v>727358151.14999998</v>
      </c>
      <c r="C75" s="8">
        <v>632699630.70000005</v>
      </c>
      <c r="F75" s="8">
        <v>2023</v>
      </c>
      <c r="G75" s="8" t="str">
        <f>TEXT(DATE(2000, H75, 1), "mmm")</f>
        <v>May</v>
      </c>
      <c r="H75" s="8">
        <v>5</v>
      </c>
      <c r="I75" s="8" t="s">
        <v>19</v>
      </c>
      <c r="J75" s="59">
        <v>7.0397111913357397</v>
      </c>
      <c r="K75" s="8">
        <v>10679098.74</v>
      </c>
      <c r="Q75">
        <v>2023</v>
      </c>
      <c r="R75">
        <v>11</v>
      </c>
      <c r="S75" t="str">
        <f t="shared" ref="S75:S138" si="2">TEXT(DATE(2000, R75, 1), "mmm")</f>
        <v>Nov</v>
      </c>
      <c r="T75" t="s">
        <v>98</v>
      </c>
      <c r="U75">
        <v>425</v>
      </c>
      <c r="Y75">
        <v>2024</v>
      </c>
      <c r="Z75">
        <v>1</v>
      </c>
      <c r="AA75" t="str">
        <f t="shared" si="1"/>
        <v>Jan</v>
      </c>
      <c r="AB75" t="s">
        <v>22</v>
      </c>
      <c r="AC75">
        <v>568</v>
      </c>
    </row>
    <row r="76" spans="2:29" x14ac:dyDescent="0.3">
      <c r="F76" s="8">
        <v>2023</v>
      </c>
      <c r="G76" s="8" t="str">
        <f t="shared" ref="G76:G139" si="3">TEXT(DATE(2000, H76, 1), "mmm")</f>
        <v>May</v>
      </c>
      <c r="H76" s="8">
        <v>5</v>
      </c>
      <c r="I76" s="8" t="s">
        <v>24</v>
      </c>
      <c r="J76" s="59">
        <v>10.24</v>
      </c>
      <c r="K76" s="8">
        <v>6518737.2199999997</v>
      </c>
      <c r="Q76">
        <v>2023</v>
      </c>
      <c r="R76">
        <v>11</v>
      </c>
      <c r="S76" t="str">
        <f t="shared" si="2"/>
        <v>Nov</v>
      </c>
      <c r="T76" t="s">
        <v>27</v>
      </c>
      <c r="U76">
        <v>420</v>
      </c>
      <c r="Y76">
        <v>2024</v>
      </c>
      <c r="Z76">
        <v>1</v>
      </c>
      <c r="AA76" t="str">
        <f t="shared" ref="AA76:AA139" si="4">TEXT(DATE(2000,Z76,1),"mmm")</f>
        <v>Jan</v>
      </c>
      <c r="AB76" t="s">
        <v>18</v>
      </c>
      <c r="AC76">
        <v>555</v>
      </c>
    </row>
    <row r="77" spans="2:29" x14ac:dyDescent="0.3">
      <c r="F77" s="8">
        <v>2023</v>
      </c>
      <c r="G77" s="8" t="str">
        <f t="shared" si="3"/>
        <v>May</v>
      </c>
      <c r="H77" s="8">
        <v>5</v>
      </c>
      <c r="I77" s="8" t="s">
        <v>18</v>
      </c>
      <c r="J77" s="59">
        <v>8.5483870967741904</v>
      </c>
      <c r="K77" s="8">
        <v>2080777.72</v>
      </c>
      <c r="Q77">
        <v>2023</v>
      </c>
      <c r="R77">
        <v>11</v>
      </c>
      <c r="S77" t="str">
        <f t="shared" si="2"/>
        <v>Nov</v>
      </c>
      <c r="T77" t="s">
        <v>30</v>
      </c>
      <c r="U77">
        <v>412</v>
      </c>
      <c r="Y77">
        <v>2024</v>
      </c>
      <c r="Z77">
        <v>1</v>
      </c>
      <c r="AA77" t="str">
        <f t="shared" si="4"/>
        <v>Jan</v>
      </c>
      <c r="AB77" t="s">
        <v>20</v>
      </c>
      <c r="AC77">
        <v>542</v>
      </c>
    </row>
    <row r="78" spans="2:29" x14ac:dyDescent="0.3">
      <c r="F78" s="8">
        <v>2023</v>
      </c>
      <c r="G78" s="8" t="str">
        <f t="shared" si="3"/>
        <v>May</v>
      </c>
      <c r="H78" s="8">
        <v>5</v>
      </c>
      <c r="I78" s="8" t="s">
        <v>20</v>
      </c>
      <c r="J78" s="59">
        <v>5.6666666666666599</v>
      </c>
      <c r="K78" s="8">
        <v>2017384.71</v>
      </c>
      <c r="Q78">
        <v>2023</v>
      </c>
      <c r="R78">
        <v>11</v>
      </c>
      <c r="S78" t="str">
        <f t="shared" si="2"/>
        <v>Nov</v>
      </c>
      <c r="T78" t="s">
        <v>29</v>
      </c>
      <c r="U78">
        <v>403</v>
      </c>
      <c r="Y78">
        <v>2024</v>
      </c>
      <c r="Z78">
        <v>1</v>
      </c>
      <c r="AA78" t="str">
        <f t="shared" si="4"/>
        <v>Jan</v>
      </c>
      <c r="AB78" t="s">
        <v>19</v>
      </c>
      <c r="AC78">
        <v>532</v>
      </c>
    </row>
    <row r="79" spans="2:29" x14ac:dyDescent="0.3">
      <c r="F79" s="8">
        <v>2023</v>
      </c>
      <c r="G79" s="8" t="str">
        <f t="shared" si="3"/>
        <v>May</v>
      </c>
      <c r="H79" s="8">
        <v>5</v>
      </c>
      <c r="I79" s="8" t="s">
        <v>22</v>
      </c>
      <c r="J79" s="59">
        <v>9.0443686006825903</v>
      </c>
      <c r="K79" s="8">
        <v>1943117.94</v>
      </c>
      <c r="Q79">
        <v>2023</v>
      </c>
      <c r="R79">
        <v>11</v>
      </c>
      <c r="S79" t="str">
        <f t="shared" si="2"/>
        <v>Nov</v>
      </c>
      <c r="T79" t="s">
        <v>12</v>
      </c>
      <c r="U79">
        <v>392</v>
      </c>
      <c r="Y79">
        <v>2024</v>
      </c>
      <c r="Z79">
        <v>1</v>
      </c>
      <c r="AA79" t="str">
        <f t="shared" si="4"/>
        <v>Jan</v>
      </c>
      <c r="AB79" t="s">
        <v>23</v>
      </c>
      <c r="AC79">
        <v>527</v>
      </c>
    </row>
    <row r="80" spans="2:29" x14ac:dyDescent="0.3">
      <c r="F80" s="8">
        <v>2023</v>
      </c>
      <c r="G80" s="8" t="str">
        <f t="shared" si="3"/>
        <v>May</v>
      </c>
      <c r="H80" s="8">
        <v>5</v>
      </c>
      <c r="I80" s="8" t="s">
        <v>21</v>
      </c>
      <c r="J80" s="59">
        <v>8.3188908145580491</v>
      </c>
      <c r="K80" s="8">
        <v>1922477.57</v>
      </c>
      <c r="Q80">
        <v>2023</v>
      </c>
      <c r="R80">
        <v>11</v>
      </c>
      <c r="S80" t="str">
        <f t="shared" si="2"/>
        <v>Nov</v>
      </c>
      <c r="T80" t="s">
        <v>96</v>
      </c>
      <c r="U80">
        <v>389</v>
      </c>
      <c r="Y80">
        <v>2024</v>
      </c>
      <c r="Z80">
        <v>1</v>
      </c>
      <c r="AA80" t="str">
        <f t="shared" si="4"/>
        <v>Jan</v>
      </c>
      <c r="AB80" t="s">
        <v>21</v>
      </c>
      <c r="AC80">
        <v>521</v>
      </c>
    </row>
    <row r="81" spans="2:29" x14ac:dyDescent="0.3">
      <c r="F81" s="8">
        <v>2023</v>
      </c>
      <c r="G81" s="8" t="str">
        <f t="shared" si="3"/>
        <v>May</v>
      </c>
      <c r="H81" s="8">
        <v>5</v>
      </c>
      <c r="I81" s="8" t="s">
        <v>23</v>
      </c>
      <c r="J81" s="59">
        <v>9.2982456140350802</v>
      </c>
      <c r="K81" s="8">
        <v>1920071.77</v>
      </c>
      <c r="Q81">
        <v>2023</v>
      </c>
      <c r="R81">
        <v>12</v>
      </c>
      <c r="S81" t="str">
        <f t="shared" si="2"/>
        <v>Dec</v>
      </c>
      <c r="T81" t="s">
        <v>95</v>
      </c>
      <c r="U81">
        <v>446</v>
      </c>
      <c r="Y81">
        <v>2024</v>
      </c>
      <c r="Z81">
        <v>1</v>
      </c>
      <c r="AA81" t="str">
        <f t="shared" si="4"/>
        <v>Jan</v>
      </c>
      <c r="AB81" t="s">
        <v>17</v>
      </c>
      <c r="AC81">
        <v>517</v>
      </c>
    </row>
    <row r="82" spans="2:29" x14ac:dyDescent="0.3">
      <c r="F82" s="8">
        <v>2023</v>
      </c>
      <c r="G82" s="8" t="str">
        <f t="shared" si="3"/>
        <v>May</v>
      </c>
      <c r="H82" s="8">
        <v>5</v>
      </c>
      <c r="I82" s="8" t="s">
        <v>17</v>
      </c>
      <c r="J82" s="59">
        <v>8.1833060556464794</v>
      </c>
      <c r="K82" s="8">
        <v>1176925.1399999999</v>
      </c>
      <c r="Q82">
        <v>2023</v>
      </c>
      <c r="R82">
        <v>12</v>
      </c>
      <c r="S82" t="str">
        <f t="shared" si="2"/>
        <v>Dec</v>
      </c>
      <c r="T82" t="s">
        <v>29</v>
      </c>
      <c r="U82">
        <v>436</v>
      </c>
      <c r="Y82">
        <v>2024</v>
      </c>
      <c r="Z82">
        <v>1</v>
      </c>
      <c r="AA82" t="str">
        <f t="shared" si="4"/>
        <v>Jan</v>
      </c>
      <c r="AB82" t="s">
        <v>24</v>
      </c>
      <c r="AC82">
        <v>509</v>
      </c>
    </row>
    <row r="83" spans="2:29" x14ac:dyDescent="0.3">
      <c r="F83" s="8">
        <v>2023</v>
      </c>
      <c r="G83" s="8" t="str">
        <f t="shared" si="3"/>
        <v>Jun</v>
      </c>
      <c r="H83" s="8">
        <v>6</v>
      </c>
      <c r="I83" s="8" t="s">
        <v>19</v>
      </c>
      <c r="J83" s="59">
        <v>8.5882352941176396</v>
      </c>
      <c r="K83" s="8">
        <v>15746433.369999999</v>
      </c>
      <c r="Q83">
        <v>2023</v>
      </c>
      <c r="R83">
        <v>12</v>
      </c>
      <c r="S83" t="str">
        <f t="shared" si="2"/>
        <v>Dec</v>
      </c>
      <c r="T83" t="s">
        <v>30</v>
      </c>
      <c r="U83">
        <v>431</v>
      </c>
      <c r="Y83">
        <v>2024</v>
      </c>
      <c r="Z83">
        <v>2</v>
      </c>
      <c r="AA83" t="str">
        <f t="shared" si="4"/>
        <v>Feb</v>
      </c>
      <c r="AB83" t="s">
        <v>21</v>
      </c>
      <c r="AC83">
        <v>530</v>
      </c>
    </row>
    <row r="84" spans="2:29" x14ac:dyDescent="0.3">
      <c r="F84" s="8">
        <v>2023</v>
      </c>
      <c r="G84" s="8" t="str">
        <f t="shared" si="3"/>
        <v>Jun</v>
      </c>
      <c r="H84" s="8">
        <v>6</v>
      </c>
      <c r="I84" s="8" t="s">
        <v>24</v>
      </c>
      <c r="J84" s="59">
        <v>8.6752637749120698</v>
      </c>
      <c r="K84" s="8">
        <v>9089373.0999999996</v>
      </c>
      <c r="Q84">
        <v>2023</v>
      </c>
      <c r="R84">
        <v>12</v>
      </c>
      <c r="S84" t="str">
        <f t="shared" si="2"/>
        <v>Dec</v>
      </c>
      <c r="T84" t="s">
        <v>97</v>
      </c>
      <c r="U84">
        <v>428</v>
      </c>
      <c r="Y84">
        <v>2024</v>
      </c>
      <c r="Z84">
        <v>2</v>
      </c>
      <c r="AA84" t="str">
        <f t="shared" si="4"/>
        <v>Feb</v>
      </c>
      <c r="AB84" t="s">
        <v>19</v>
      </c>
      <c r="AC84">
        <v>511</v>
      </c>
    </row>
    <row r="85" spans="2:29" x14ac:dyDescent="0.3">
      <c r="F85" s="8">
        <v>2023</v>
      </c>
      <c r="G85" s="8" t="str">
        <f t="shared" si="3"/>
        <v>Jun</v>
      </c>
      <c r="H85" s="8">
        <v>6</v>
      </c>
      <c r="I85" s="8" t="s">
        <v>22</v>
      </c>
      <c r="J85" s="59">
        <v>8.2474226804123703</v>
      </c>
      <c r="K85" s="8">
        <v>2914056.26</v>
      </c>
      <c r="Q85">
        <v>2023</v>
      </c>
      <c r="R85">
        <v>12</v>
      </c>
      <c r="S85" t="str">
        <f t="shared" si="2"/>
        <v>Dec</v>
      </c>
      <c r="T85" t="s">
        <v>28</v>
      </c>
      <c r="U85">
        <v>416</v>
      </c>
      <c r="Y85">
        <v>2024</v>
      </c>
      <c r="Z85">
        <v>2</v>
      </c>
      <c r="AA85" t="str">
        <f t="shared" si="4"/>
        <v>Feb</v>
      </c>
      <c r="AB85" t="s">
        <v>18</v>
      </c>
      <c r="AC85">
        <v>503</v>
      </c>
    </row>
    <row r="86" spans="2:29" x14ac:dyDescent="0.3">
      <c r="F86" s="8">
        <v>2023</v>
      </c>
      <c r="G86" s="8" t="str">
        <f t="shared" si="3"/>
        <v>Jun</v>
      </c>
      <c r="H86" s="8">
        <v>6</v>
      </c>
      <c r="I86" s="8" t="s">
        <v>20</v>
      </c>
      <c r="J86" s="59">
        <v>9.5693779904306204</v>
      </c>
      <c r="K86" s="8">
        <v>2805123.71</v>
      </c>
      <c r="Q86">
        <v>2023</v>
      </c>
      <c r="R86">
        <v>12</v>
      </c>
      <c r="S86" t="str">
        <f t="shared" si="2"/>
        <v>Dec</v>
      </c>
      <c r="T86" t="s">
        <v>12</v>
      </c>
      <c r="U86">
        <v>412</v>
      </c>
      <c r="Y86">
        <v>2024</v>
      </c>
      <c r="Z86">
        <v>2</v>
      </c>
      <c r="AA86" t="str">
        <f t="shared" si="4"/>
        <v>Feb</v>
      </c>
      <c r="AB86" t="s">
        <v>23</v>
      </c>
      <c r="AC86">
        <v>497</v>
      </c>
    </row>
    <row r="87" spans="2:29" x14ac:dyDescent="0.3">
      <c r="F87" s="8">
        <v>2023</v>
      </c>
      <c r="G87" s="8" t="str">
        <f t="shared" si="3"/>
        <v>Jun</v>
      </c>
      <c r="H87" s="8">
        <v>6</v>
      </c>
      <c r="I87" s="8" t="s">
        <v>23</v>
      </c>
      <c r="J87" s="59">
        <v>8.8164251207729407</v>
      </c>
      <c r="K87" s="8">
        <v>2802950.67</v>
      </c>
      <c r="Q87">
        <v>2023</v>
      </c>
      <c r="R87">
        <v>12</v>
      </c>
      <c r="S87" t="str">
        <f t="shared" si="2"/>
        <v>Dec</v>
      </c>
      <c r="T87" t="s">
        <v>27</v>
      </c>
      <c r="U87">
        <v>403</v>
      </c>
      <c r="Y87">
        <v>2024</v>
      </c>
      <c r="Z87">
        <v>2</v>
      </c>
      <c r="AA87" t="str">
        <f t="shared" si="4"/>
        <v>Feb</v>
      </c>
      <c r="AB87" t="s">
        <v>24</v>
      </c>
      <c r="AC87">
        <v>497</v>
      </c>
    </row>
    <row r="88" spans="2:29" x14ac:dyDescent="0.3">
      <c r="F88" s="8">
        <v>2023</v>
      </c>
      <c r="G88" s="8" t="str">
        <f t="shared" si="3"/>
        <v>Jun</v>
      </c>
      <c r="H88" s="8">
        <v>6</v>
      </c>
      <c r="I88" s="8" t="s">
        <v>21</v>
      </c>
      <c r="J88" s="59">
        <v>6.9258809234507801</v>
      </c>
      <c r="K88" s="8">
        <v>2781170.56</v>
      </c>
      <c r="Q88">
        <v>2023</v>
      </c>
      <c r="R88">
        <v>12</v>
      </c>
      <c r="S88" t="str">
        <f t="shared" si="2"/>
        <v>Dec</v>
      </c>
      <c r="T88" t="s">
        <v>98</v>
      </c>
      <c r="U88">
        <v>397</v>
      </c>
      <c r="Y88">
        <v>2024</v>
      </c>
      <c r="Z88">
        <v>2</v>
      </c>
      <c r="AA88" t="str">
        <f t="shared" si="4"/>
        <v>Feb</v>
      </c>
      <c r="AB88" t="s">
        <v>17</v>
      </c>
      <c r="AC88">
        <v>481</v>
      </c>
    </row>
    <row r="89" spans="2:29" x14ac:dyDescent="0.3">
      <c r="F89" s="8">
        <v>2023</v>
      </c>
      <c r="G89" s="8" t="str">
        <f t="shared" si="3"/>
        <v>Jun</v>
      </c>
      <c r="H89" s="8">
        <v>6</v>
      </c>
      <c r="I89" s="8" t="s">
        <v>18</v>
      </c>
      <c r="J89" s="59">
        <v>8.6313193588162704</v>
      </c>
      <c r="K89" s="8">
        <v>2739287.85</v>
      </c>
      <c r="Q89">
        <v>2023</v>
      </c>
      <c r="R89">
        <v>12</v>
      </c>
      <c r="S89" t="str">
        <f t="shared" si="2"/>
        <v>Dec</v>
      </c>
      <c r="T89" t="s">
        <v>31</v>
      </c>
      <c r="U89">
        <v>393</v>
      </c>
      <c r="Y89">
        <v>2024</v>
      </c>
      <c r="Z89">
        <v>2</v>
      </c>
      <c r="AA89" t="str">
        <f t="shared" si="4"/>
        <v>Feb</v>
      </c>
      <c r="AB89" t="s">
        <v>22</v>
      </c>
      <c r="AC89">
        <v>472</v>
      </c>
    </row>
    <row r="90" spans="2:29" x14ac:dyDescent="0.3">
      <c r="F90" s="8">
        <v>2023</v>
      </c>
      <c r="G90" s="8" t="str">
        <f t="shared" si="3"/>
        <v>Jun</v>
      </c>
      <c r="H90" s="8">
        <v>6</v>
      </c>
      <c r="I90" s="8" t="s">
        <v>17</v>
      </c>
      <c r="J90" s="59">
        <v>8.23389021479713</v>
      </c>
      <c r="K90" s="8">
        <v>1590538.36</v>
      </c>
      <c r="Q90">
        <v>2023</v>
      </c>
      <c r="R90">
        <v>12</v>
      </c>
      <c r="S90" t="str">
        <f t="shared" si="2"/>
        <v>Dec</v>
      </c>
      <c r="T90" t="s">
        <v>96</v>
      </c>
      <c r="U90">
        <v>376</v>
      </c>
      <c r="Y90">
        <v>2024</v>
      </c>
      <c r="Z90">
        <v>2</v>
      </c>
      <c r="AA90" t="str">
        <f t="shared" si="4"/>
        <v>Feb</v>
      </c>
      <c r="AB90" t="s">
        <v>20</v>
      </c>
      <c r="AC90">
        <v>469</v>
      </c>
    </row>
    <row r="91" spans="2:29" x14ac:dyDescent="0.3">
      <c r="F91" s="8">
        <v>2023</v>
      </c>
      <c r="G91" s="8" t="str">
        <f t="shared" si="3"/>
        <v>Jul</v>
      </c>
      <c r="H91" s="8">
        <v>7</v>
      </c>
      <c r="I91" s="8" t="s">
        <v>19</v>
      </c>
      <c r="J91" s="59">
        <v>8.40140023337222</v>
      </c>
      <c r="K91" s="8">
        <v>16744255.460000001</v>
      </c>
      <c r="Q91">
        <v>2024</v>
      </c>
      <c r="R91">
        <v>1</v>
      </c>
      <c r="S91" t="str">
        <f t="shared" si="2"/>
        <v>Jan</v>
      </c>
      <c r="T91" t="s">
        <v>96</v>
      </c>
      <c r="U91">
        <v>485</v>
      </c>
      <c r="Y91">
        <v>2024</v>
      </c>
      <c r="Z91">
        <v>3</v>
      </c>
      <c r="AA91" t="str">
        <f t="shared" si="4"/>
        <v>Mar</v>
      </c>
      <c r="AB91" t="s">
        <v>21</v>
      </c>
      <c r="AC91">
        <v>556</v>
      </c>
    </row>
    <row r="92" spans="2:29" ht="18" x14ac:dyDescent="0.35">
      <c r="B92" s="15" t="s">
        <v>68</v>
      </c>
      <c r="F92" s="8">
        <v>2023</v>
      </c>
      <c r="G92" s="8" t="str">
        <f t="shared" si="3"/>
        <v>Jul</v>
      </c>
      <c r="H92" s="8">
        <v>7</v>
      </c>
      <c r="I92" s="8" t="s">
        <v>24</v>
      </c>
      <c r="J92" s="59">
        <v>8.6070215175537896</v>
      </c>
      <c r="K92" s="8">
        <v>9362470.2599999998</v>
      </c>
      <c r="Q92">
        <v>2024</v>
      </c>
      <c r="R92">
        <v>1</v>
      </c>
      <c r="S92" t="str">
        <f t="shared" si="2"/>
        <v>Jan</v>
      </c>
      <c r="T92" t="s">
        <v>97</v>
      </c>
      <c r="U92">
        <v>443</v>
      </c>
      <c r="Y92">
        <v>2024</v>
      </c>
      <c r="Z92">
        <v>3</v>
      </c>
      <c r="AA92" t="str">
        <f t="shared" si="4"/>
        <v>Mar</v>
      </c>
      <c r="AB92" t="s">
        <v>24</v>
      </c>
      <c r="AC92">
        <v>549</v>
      </c>
    </row>
    <row r="93" spans="2:29" x14ac:dyDescent="0.3">
      <c r="B93" s="24" t="s">
        <v>86</v>
      </c>
      <c r="C93" s="24" t="s">
        <v>87</v>
      </c>
      <c r="D93" s="24" t="s">
        <v>88</v>
      </c>
      <c r="F93" s="8">
        <v>2023</v>
      </c>
      <c r="G93" s="8" t="str">
        <f t="shared" si="3"/>
        <v>Jul</v>
      </c>
      <c r="H93" s="8">
        <v>7</v>
      </c>
      <c r="I93" s="8" t="s">
        <v>21</v>
      </c>
      <c r="J93" s="59">
        <v>10.294117647058799</v>
      </c>
      <c r="K93" s="8">
        <v>2997555.98</v>
      </c>
      <c r="Q93">
        <v>2024</v>
      </c>
      <c r="R93">
        <v>1</v>
      </c>
      <c r="S93" t="str">
        <f t="shared" si="2"/>
        <v>Jan</v>
      </c>
      <c r="T93" t="s">
        <v>30</v>
      </c>
      <c r="U93">
        <v>440</v>
      </c>
      <c r="Y93">
        <v>2024</v>
      </c>
      <c r="Z93">
        <v>3</v>
      </c>
      <c r="AA93" t="str">
        <f t="shared" si="4"/>
        <v>Mar</v>
      </c>
      <c r="AB93" t="s">
        <v>19</v>
      </c>
      <c r="AC93">
        <v>539</v>
      </c>
    </row>
    <row r="94" spans="2:29" x14ac:dyDescent="0.3">
      <c r="B94" s="8">
        <v>3</v>
      </c>
      <c r="C94" s="8">
        <v>3</v>
      </c>
      <c r="D94" s="8">
        <v>61897.56</v>
      </c>
      <c r="F94" s="8">
        <v>2023</v>
      </c>
      <c r="G94" s="8" t="str">
        <f t="shared" si="3"/>
        <v>Jul</v>
      </c>
      <c r="H94" s="8">
        <v>7</v>
      </c>
      <c r="I94" s="8" t="s">
        <v>23</v>
      </c>
      <c r="J94" s="59">
        <v>7.5514874141876396</v>
      </c>
      <c r="K94" s="8">
        <v>2937278.59</v>
      </c>
      <c r="Q94">
        <v>2024</v>
      </c>
      <c r="R94">
        <v>1</v>
      </c>
      <c r="S94" t="str">
        <f t="shared" si="2"/>
        <v>Jan</v>
      </c>
      <c r="T94" t="s">
        <v>95</v>
      </c>
      <c r="U94">
        <v>435</v>
      </c>
      <c r="Y94">
        <v>2024</v>
      </c>
      <c r="Z94">
        <v>3</v>
      </c>
      <c r="AA94" t="str">
        <f t="shared" si="4"/>
        <v>Mar</v>
      </c>
      <c r="AB94" t="s">
        <v>22</v>
      </c>
      <c r="AC94">
        <v>536</v>
      </c>
    </row>
    <row r="95" spans="2:29" x14ac:dyDescent="0.3">
      <c r="B95" s="8">
        <v>26</v>
      </c>
      <c r="C95" s="8">
        <v>3</v>
      </c>
      <c r="D95" s="8">
        <v>64807.31</v>
      </c>
      <c r="F95" s="8">
        <v>2023</v>
      </c>
      <c r="G95" s="8" t="str">
        <f t="shared" si="3"/>
        <v>Jul</v>
      </c>
      <c r="H95" s="8">
        <v>7</v>
      </c>
      <c r="I95" s="8" t="s">
        <v>22</v>
      </c>
      <c r="J95" s="59">
        <v>9.6812278630460398</v>
      </c>
      <c r="K95" s="8">
        <v>2848981.28</v>
      </c>
      <c r="Q95">
        <v>2024</v>
      </c>
      <c r="R95">
        <v>1</v>
      </c>
      <c r="S95" t="str">
        <f t="shared" si="2"/>
        <v>Jan</v>
      </c>
      <c r="T95" t="s">
        <v>27</v>
      </c>
      <c r="U95">
        <v>422</v>
      </c>
      <c r="Y95">
        <v>2024</v>
      </c>
      <c r="Z95">
        <v>3</v>
      </c>
      <c r="AA95" t="str">
        <f t="shared" si="4"/>
        <v>Mar</v>
      </c>
      <c r="AB95" t="s">
        <v>20</v>
      </c>
      <c r="AC95">
        <v>512</v>
      </c>
    </row>
    <row r="96" spans="2:29" x14ac:dyDescent="0.3">
      <c r="B96" s="8">
        <v>119</v>
      </c>
      <c r="C96" s="8">
        <v>3</v>
      </c>
      <c r="D96" s="8">
        <v>56261.37</v>
      </c>
      <c r="F96" s="8">
        <v>2023</v>
      </c>
      <c r="G96" s="8" t="str">
        <f t="shared" si="3"/>
        <v>Jul</v>
      </c>
      <c r="H96" s="8">
        <v>7</v>
      </c>
      <c r="I96" s="8" t="s">
        <v>20</v>
      </c>
      <c r="J96" s="59">
        <v>8.4541062801932298</v>
      </c>
      <c r="K96" s="8">
        <v>2802858.49</v>
      </c>
      <c r="Q96">
        <v>2024</v>
      </c>
      <c r="R96">
        <v>1</v>
      </c>
      <c r="S96" t="str">
        <f t="shared" si="2"/>
        <v>Jan</v>
      </c>
      <c r="T96" t="s">
        <v>31</v>
      </c>
      <c r="U96">
        <v>420</v>
      </c>
      <c r="Y96">
        <v>2024</v>
      </c>
      <c r="Z96">
        <v>3</v>
      </c>
      <c r="AA96" t="str">
        <f t="shared" si="4"/>
        <v>Mar</v>
      </c>
      <c r="AB96" t="s">
        <v>23</v>
      </c>
      <c r="AC96">
        <v>512</v>
      </c>
    </row>
    <row r="97" spans="2:29" x14ac:dyDescent="0.3">
      <c r="B97" s="8">
        <v>124</v>
      </c>
      <c r="C97" s="8">
        <v>3</v>
      </c>
      <c r="D97" s="8">
        <v>49091.68</v>
      </c>
      <c r="F97" s="8">
        <v>2023</v>
      </c>
      <c r="G97" s="8" t="str">
        <f t="shared" si="3"/>
        <v>Jul</v>
      </c>
      <c r="H97" s="8">
        <v>7</v>
      </c>
      <c r="I97" s="8" t="s">
        <v>18</v>
      </c>
      <c r="J97" s="59">
        <v>8.8377723970944295</v>
      </c>
      <c r="K97" s="8">
        <v>2779494.18</v>
      </c>
      <c r="Q97">
        <v>2024</v>
      </c>
      <c r="R97">
        <v>1</v>
      </c>
      <c r="S97" t="str">
        <f t="shared" si="2"/>
        <v>Jan</v>
      </c>
      <c r="T97" t="s">
        <v>98</v>
      </c>
      <c r="U97">
        <v>419</v>
      </c>
      <c r="Y97">
        <v>2024</v>
      </c>
      <c r="Z97">
        <v>3</v>
      </c>
      <c r="AA97" t="str">
        <f t="shared" si="4"/>
        <v>Mar</v>
      </c>
      <c r="AB97" t="s">
        <v>17</v>
      </c>
      <c r="AC97">
        <v>511</v>
      </c>
    </row>
    <row r="98" spans="2:29" x14ac:dyDescent="0.3">
      <c r="B98" s="8">
        <v>401</v>
      </c>
      <c r="C98" s="8">
        <v>3</v>
      </c>
      <c r="D98" s="8">
        <v>53044.55</v>
      </c>
      <c r="F98" s="8">
        <v>2023</v>
      </c>
      <c r="G98" s="8" t="str">
        <f t="shared" si="3"/>
        <v>Jul</v>
      </c>
      <c r="H98" s="8">
        <v>7</v>
      </c>
      <c r="I98" s="8" t="s">
        <v>17</v>
      </c>
      <c r="J98" s="59">
        <v>7.2413793103448203</v>
      </c>
      <c r="K98" s="8">
        <v>1656834.5</v>
      </c>
      <c r="Q98">
        <v>2024</v>
      </c>
      <c r="R98">
        <v>1</v>
      </c>
      <c r="S98" t="str">
        <f t="shared" si="2"/>
        <v>Jan</v>
      </c>
      <c r="T98" t="s">
        <v>29</v>
      </c>
      <c r="U98">
        <v>405</v>
      </c>
      <c r="Y98">
        <v>2024</v>
      </c>
      <c r="Z98">
        <v>3</v>
      </c>
      <c r="AA98" t="str">
        <f t="shared" si="4"/>
        <v>Mar</v>
      </c>
      <c r="AB98" t="s">
        <v>18</v>
      </c>
      <c r="AC98">
        <v>501</v>
      </c>
    </row>
    <row r="99" spans="2:29" x14ac:dyDescent="0.3">
      <c r="B99" s="8">
        <v>485</v>
      </c>
      <c r="C99" s="8">
        <v>3</v>
      </c>
      <c r="D99" s="8">
        <v>51903.199999999997</v>
      </c>
      <c r="F99" s="8">
        <v>2023</v>
      </c>
      <c r="G99" s="8" t="str">
        <f t="shared" si="3"/>
        <v>Aug</v>
      </c>
      <c r="H99" s="8">
        <v>8</v>
      </c>
      <c r="I99" s="8" t="s">
        <v>19</v>
      </c>
      <c r="J99" s="59">
        <v>8.8164251207729407</v>
      </c>
      <c r="K99" s="8">
        <v>16164959.470000001</v>
      </c>
      <c r="Q99">
        <v>2024</v>
      </c>
      <c r="R99">
        <v>1</v>
      </c>
      <c r="S99" t="str">
        <f t="shared" si="2"/>
        <v>Jan</v>
      </c>
      <c r="T99" t="s">
        <v>28</v>
      </c>
      <c r="U99">
        <v>403</v>
      </c>
      <c r="Y99">
        <v>2024</v>
      </c>
      <c r="Z99">
        <v>4</v>
      </c>
      <c r="AA99" t="str">
        <f t="shared" si="4"/>
        <v>Apr</v>
      </c>
      <c r="AB99" t="s">
        <v>17</v>
      </c>
      <c r="AC99">
        <v>550</v>
      </c>
    </row>
    <row r="100" spans="2:29" x14ac:dyDescent="0.3">
      <c r="B100" s="8">
        <v>491</v>
      </c>
      <c r="C100" s="8">
        <v>3</v>
      </c>
      <c r="D100" s="8">
        <v>48554.51</v>
      </c>
      <c r="F100" s="8">
        <v>2023</v>
      </c>
      <c r="G100" s="8" t="str">
        <f t="shared" si="3"/>
        <v>Aug</v>
      </c>
      <c r="H100" s="8">
        <v>8</v>
      </c>
      <c r="I100" s="8" t="s">
        <v>24</v>
      </c>
      <c r="J100" s="59">
        <v>8.2932692307692299</v>
      </c>
      <c r="K100" s="8">
        <v>8807144.3100000005</v>
      </c>
      <c r="Q100">
        <v>2024</v>
      </c>
      <c r="R100">
        <v>1</v>
      </c>
      <c r="S100" t="str">
        <f t="shared" si="2"/>
        <v>Jan</v>
      </c>
      <c r="T100" t="s">
        <v>12</v>
      </c>
      <c r="U100">
        <v>399</v>
      </c>
      <c r="Y100">
        <v>2024</v>
      </c>
      <c r="Z100">
        <v>4</v>
      </c>
      <c r="AA100" t="str">
        <f t="shared" si="4"/>
        <v>Apr</v>
      </c>
      <c r="AB100" t="s">
        <v>22</v>
      </c>
      <c r="AC100">
        <v>539</v>
      </c>
    </row>
    <row r="101" spans="2:29" x14ac:dyDescent="0.3">
      <c r="B101" s="8">
        <v>512</v>
      </c>
      <c r="C101" s="8">
        <v>3</v>
      </c>
      <c r="D101" s="8">
        <v>51852.44</v>
      </c>
      <c r="F101" s="8">
        <v>2023</v>
      </c>
      <c r="G101" s="8" t="str">
        <f t="shared" si="3"/>
        <v>Aug</v>
      </c>
      <c r="H101" s="8">
        <v>8</v>
      </c>
      <c r="I101" s="8" t="s">
        <v>22</v>
      </c>
      <c r="J101" s="59">
        <v>10.1734104046242</v>
      </c>
      <c r="K101" s="8">
        <v>2900630.83</v>
      </c>
      <c r="Q101">
        <v>2024</v>
      </c>
      <c r="R101">
        <v>2</v>
      </c>
      <c r="S101" t="str">
        <f t="shared" si="2"/>
        <v>Feb</v>
      </c>
      <c r="T101" t="s">
        <v>98</v>
      </c>
      <c r="U101">
        <v>423</v>
      </c>
      <c r="Y101">
        <v>2024</v>
      </c>
      <c r="Z101">
        <v>4</v>
      </c>
      <c r="AA101" t="str">
        <f t="shared" si="4"/>
        <v>Apr</v>
      </c>
      <c r="AB101" t="s">
        <v>19</v>
      </c>
      <c r="AC101">
        <v>535</v>
      </c>
    </row>
    <row r="102" spans="2:29" x14ac:dyDescent="0.3">
      <c r="B102" s="8">
        <v>562</v>
      </c>
      <c r="C102" s="8">
        <v>3</v>
      </c>
      <c r="D102" s="8">
        <v>55160.97</v>
      </c>
      <c r="F102" s="8">
        <v>2023</v>
      </c>
      <c r="G102" s="8" t="str">
        <f t="shared" si="3"/>
        <v>Aug</v>
      </c>
      <c r="H102" s="8">
        <v>8</v>
      </c>
      <c r="I102" s="8" t="s">
        <v>23</v>
      </c>
      <c r="J102" s="59">
        <v>8.2524271844660095</v>
      </c>
      <c r="K102" s="8">
        <v>2791049.87</v>
      </c>
      <c r="Q102">
        <v>2024</v>
      </c>
      <c r="R102">
        <v>2</v>
      </c>
      <c r="S102" t="str">
        <f t="shared" si="2"/>
        <v>Feb</v>
      </c>
      <c r="T102" t="s">
        <v>12</v>
      </c>
      <c r="U102">
        <v>415</v>
      </c>
      <c r="Y102">
        <v>2024</v>
      </c>
      <c r="Z102">
        <v>4</v>
      </c>
      <c r="AA102" t="str">
        <f t="shared" si="4"/>
        <v>Apr</v>
      </c>
      <c r="AB102" t="s">
        <v>21</v>
      </c>
      <c r="AC102">
        <v>531</v>
      </c>
    </row>
    <row r="103" spans="2:29" x14ac:dyDescent="0.3">
      <c r="B103" s="8">
        <v>693</v>
      </c>
      <c r="C103" s="8">
        <v>3</v>
      </c>
      <c r="D103" s="8">
        <v>58895.72</v>
      </c>
      <c r="F103" s="8">
        <v>2023</v>
      </c>
      <c r="G103" s="8" t="str">
        <f t="shared" si="3"/>
        <v>Aug</v>
      </c>
      <c r="H103" s="8">
        <v>8</v>
      </c>
      <c r="I103" s="8" t="s">
        <v>21</v>
      </c>
      <c r="J103" s="59">
        <v>8.875</v>
      </c>
      <c r="K103" s="8">
        <v>2745927.42</v>
      </c>
      <c r="Q103">
        <v>2024</v>
      </c>
      <c r="R103">
        <v>2</v>
      </c>
      <c r="S103" t="str">
        <f t="shared" si="2"/>
        <v>Feb</v>
      </c>
      <c r="T103" t="s">
        <v>97</v>
      </c>
      <c r="U103">
        <v>411</v>
      </c>
      <c r="Y103">
        <v>2024</v>
      </c>
      <c r="Z103">
        <v>4</v>
      </c>
      <c r="AA103" t="str">
        <f t="shared" si="4"/>
        <v>Apr</v>
      </c>
      <c r="AB103" t="s">
        <v>18</v>
      </c>
      <c r="AC103">
        <v>526</v>
      </c>
    </row>
    <row r="104" spans="2:29" x14ac:dyDescent="0.3">
      <c r="B104" s="8">
        <v>706</v>
      </c>
      <c r="C104" s="8">
        <v>3</v>
      </c>
      <c r="D104" s="8">
        <v>48785.65</v>
      </c>
      <c r="F104" s="8">
        <v>2023</v>
      </c>
      <c r="G104" s="8" t="str">
        <f t="shared" si="3"/>
        <v>Aug</v>
      </c>
      <c r="H104" s="8">
        <v>8</v>
      </c>
      <c r="I104" s="8" t="s">
        <v>20</v>
      </c>
      <c r="J104" s="59">
        <v>8.9171974522292903</v>
      </c>
      <c r="K104" s="8">
        <v>2637190.7599999998</v>
      </c>
      <c r="Q104">
        <v>2024</v>
      </c>
      <c r="R104">
        <v>2</v>
      </c>
      <c r="S104" t="str">
        <f t="shared" si="2"/>
        <v>Feb</v>
      </c>
      <c r="T104" t="s">
        <v>27</v>
      </c>
      <c r="U104">
        <v>408</v>
      </c>
      <c r="Y104">
        <v>2024</v>
      </c>
      <c r="Z104">
        <v>4</v>
      </c>
      <c r="AA104" t="str">
        <f t="shared" si="4"/>
        <v>Apr</v>
      </c>
      <c r="AB104" t="s">
        <v>24</v>
      </c>
      <c r="AC104">
        <v>512</v>
      </c>
    </row>
    <row r="105" spans="2:29" x14ac:dyDescent="0.3">
      <c r="B105" s="8">
        <v>882</v>
      </c>
      <c r="C105" s="8">
        <v>3</v>
      </c>
      <c r="D105" s="8">
        <v>72207.350000000006</v>
      </c>
      <c r="F105" s="8">
        <v>2023</v>
      </c>
      <c r="G105" s="8" t="str">
        <f t="shared" si="3"/>
        <v>Aug</v>
      </c>
      <c r="H105" s="8">
        <v>8</v>
      </c>
      <c r="I105" s="8" t="s">
        <v>18</v>
      </c>
      <c r="J105" s="59">
        <v>7.8561917443408698</v>
      </c>
      <c r="K105" s="8">
        <v>2530335.59</v>
      </c>
      <c r="Q105">
        <v>2024</v>
      </c>
      <c r="R105">
        <v>2</v>
      </c>
      <c r="S105" t="str">
        <f t="shared" si="2"/>
        <v>Feb</v>
      </c>
      <c r="T105" t="s">
        <v>30</v>
      </c>
      <c r="U105">
        <v>408</v>
      </c>
      <c r="Y105">
        <v>2024</v>
      </c>
      <c r="Z105">
        <v>4</v>
      </c>
      <c r="AA105" t="str">
        <f t="shared" si="4"/>
        <v>Apr</v>
      </c>
      <c r="AB105" t="s">
        <v>20</v>
      </c>
      <c r="AC105">
        <v>501</v>
      </c>
    </row>
    <row r="106" spans="2:29" x14ac:dyDescent="0.3">
      <c r="B106" s="8">
        <v>890</v>
      </c>
      <c r="C106" s="8">
        <v>3</v>
      </c>
      <c r="D106" s="8">
        <v>55070.400000000001</v>
      </c>
      <c r="F106" s="8">
        <v>2023</v>
      </c>
      <c r="G106" s="8" t="str">
        <f t="shared" si="3"/>
        <v>Aug</v>
      </c>
      <c r="H106" s="8">
        <v>8</v>
      </c>
      <c r="I106" s="8" t="s">
        <v>17</v>
      </c>
      <c r="J106" s="59">
        <v>9.1697645600991304</v>
      </c>
      <c r="K106" s="8">
        <v>1535589.24</v>
      </c>
      <c r="Q106">
        <v>2024</v>
      </c>
      <c r="R106">
        <v>2</v>
      </c>
      <c r="S106" t="str">
        <f t="shared" si="2"/>
        <v>Feb</v>
      </c>
      <c r="T106" t="s">
        <v>31</v>
      </c>
      <c r="U106">
        <v>394</v>
      </c>
      <c r="Y106">
        <v>2024</v>
      </c>
      <c r="Z106">
        <v>4</v>
      </c>
      <c r="AA106" t="str">
        <f t="shared" si="4"/>
        <v>Apr</v>
      </c>
      <c r="AB106" t="s">
        <v>23</v>
      </c>
      <c r="AC106">
        <v>487</v>
      </c>
    </row>
    <row r="107" spans="2:29" x14ac:dyDescent="0.3">
      <c r="B107" s="8">
        <v>1031</v>
      </c>
      <c r="C107" s="8">
        <v>3</v>
      </c>
      <c r="D107" s="8">
        <v>49970.41</v>
      </c>
      <c r="F107" s="8">
        <v>2023</v>
      </c>
      <c r="G107" s="8" t="str">
        <f t="shared" si="3"/>
        <v>Sept</v>
      </c>
      <c r="H107" s="8">
        <v>9</v>
      </c>
      <c r="I107" s="8" t="s">
        <v>19</v>
      </c>
      <c r="J107" s="59">
        <v>8.5714285714285694</v>
      </c>
      <c r="K107" s="8">
        <v>14955124.560000001</v>
      </c>
      <c r="Q107">
        <v>2024</v>
      </c>
      <c r="R107">
        <v>2</v>
      </c>
      <c r="S107" t="str">
        <f t="shared" si="2"/>
        <v>Feb</v>
      </c>
      <c r="T107" t="s">
        <v>96</v>
      </c>
      <c r="U107">
        <v>393</v>
      </c>
      <c r="Y107">
        <v>2024</v>
      </c>
      <c r="Z107">
        <v>5</v>
      </c>
      <c r="AA107" t="str">
        <f t="shared" si="4"/>
        <v>May</v>
      </c>
      <c r="AB107" t="s">
        <v>18</v>
      </c>
      <c r="AC107">
        <v>572</v>
      </c>
    </row>
    <row r="108" spans="2:29" x14ac:dyDescent="0.3">
      <c r="B108" s="8">
        <v>1070</v>
      </c>
      <c r="C108" s="8">
        <v>3</v>
      </c>
      <c r="D108" s="8">
        <v>56040.61</v>
      </c>
      <c r="F108" s="8">
        <v>2023</v>
      </c>
      <c r="G108" s="8" t="str">
        <f t="shared" si="3"/>
        <v>Sept</v>
      </c>
      <c r="H108" s="8">
        <v>9</v>
      </c>
      <c r="I108" s="8" t="s">
        <v>24</v>
      </c>
      <c r="J108" s="59">
        <v>8.7231352718078305</v>
      </c>
      <c r="K108" s="8">
        <v>8266951.1900000004</v>
      </c>
      <c r="Q108">
        <v>2024</v>
      </c>
      <c r="R108">
        <v>2</v>
      </c>
      <c r="S108" t="str">
        <f t="shared" si="2"/>
        <v>Feb</v>
      </c>
      <c r="T108" t="s">
        <v>95</v>
      </c>
      <c r="U108">
        <v>381</v>
      </c>
      <c r="Y108">
        <v>2024</v>
      </c>
      <c r="Z108">
        <v>5</v>
      </c>
      <c r="AA108" t="str">
        <f t="shared" si="4"/>
        <v>May</v>
      </c>
      <c r="AB108" t="s">
        <v>24</v>
      </c>
      <c r="AC108">
        <v>566</v>
      </c>
    </row>
    <row r="109" spans="2:29" x14ac:dyDescent="0.3">
      <c r="B109" s="8">
        <v>1463</v>
      </c>
      <c r="C109" s="8">
        <v>3</v>
      </c>
      <c r="D109" s="8">
        <v>49759.46</v>
      </c>
      <c r="F109" s="8">
        <v>2023</v>
      </c>
      <c r="G109" s="8" t="str">
        <f t="shared" si="3"/>
        <v>Sept</v>
      </c>
      <c r="H109" s="8">
        <v>9</v>
      </c>
      <c r="I109" s="8" t="s">
        <v>20</v>
      </c>
      <c r="J109" s="59">
        <v>7.7586206896551699</v>
      </c>
      <c r="K109" s="8">
        <v>2738725.27</v>
      </c>
      <c r="Q109">
        <v>2024</v>
      </c>
      <c r="R109">
        <v>2</v>
      </c>
      <c r="S109" t="str">
        <f t="shared" si="2"/>
        <v>Feb</v>
      </c>
      <c r="T109" t="s">
        <v>28</v>
      </c>
      <c r="U109">
        <v>368</v>
      </c>
      <c r="Y109">
        <v>2024</v>
      </c>
      <c r="Z109">
        <v>5</v>
      </c>
      <c r="AA109" t="str">
        <f t="shared" si="4"/>
        <v>May</v>
      </c>
      <c r="AB109" t="s">
        <v>21</v>
      </c>
      <c r="AC109">
        <v>537</v>
      </c>
    </row>
    <row r="110" spans="2:29" x14ac:dyDescent="0.3">
      <c r="B110" s="8">
        <v>1566</v>
      </c>
      <c r="C110" s="8">
        <v>3</v>
      </c>
      <c r="D110" s="8">
        <v>47904.88</v>
      </c>
      <c r="F110" s="8">
        <v>2023</v>
      </c>
      <c r="G110" s="8" t="str">
        <f t="shared" si="3"/>
        <v>Sept</v>
      </c>
      <c r="H110" s="8">
        <v>9</v>
      </c>
      <c r="I110" s="8" t="s">
        <v>22</v>
      </c>
      <c r="J110" s="59">
        <v>7.6433121019108201</v>
      </c>
      <c r="K110" s="8">
        <v>2635600.15</v>
      </c>
      <c r="Q110">
        <v>2024</v>
      </c>
      <c r="R110">
        <v>2</v>
      </c>
      <c r="S110" t="str">
        <f t="shared" si="2"/>
        <v>Feb</v>
      </c>
      <c r="T110" t="s">
        <v>29</v>
      </c>
      <c r="U110">
        <v>359</v>
      </c>
      <c r="Y110">
        <v>2024</v>
      </c>
      <c r="Z110">
        <v>5</v>
      </c>
      <c r="AA110" t="str">
        <f t="shared" si="4"/>
        <v>May</v>
      </c>
      <c r="AB110" t="s">
        <v>22</v>
      </c>
      <c r="AC110">
        <v>530</v>
      </c>
    </row>
    <row r="111" spans="2:29" x14ac:dyDescent="0.3">
      <c r="B111" s="8">
        <v>1647</v>
      </c>
      <c r="C111" s="8">
        <v>3</v>
      </c>
      <c r="D111" s="8">
        <v>49205.82</v>
      </c>
      <c r="F111" s="8">
        <v>2023</v>
      </c>
      <c r="G111" s="8" t="str">
        <f t="shared" si="3"/>
        <v>Sept</v>
      </c>
      <c r="H111" s="8">
        <v>9</v>
      </c>
      <c r="I111" s="8" t="s">
        <v>23</v>
      </c>
      <c r="J111" s="59">
        <v>9.1731266149870798</v>
      </c>
      <c r="K111" s="8">
        <v>2604007.4300000002</v>
      </c>
      <c r="Q111">
        <v>2024</v>
      </c>
      <c r="R111">
        <v>3</v>
      </c>
      <c r="S111" t="str">
        <f t="shared" si="2"/>
        <v>Mar</v>
      </c>
      <c r="T111" t="s">
        <v>31</v>
      </c>
      <c r="U111">
        <v>444</v>
      </c>
      <c r="Y111">
        <v>2024</v>
      </c>
      <c r="Z111">
        <v>5</v>
      </c>
      <c r="AA111" t="str">
        <f t="shared" si="4"/>
        <v>May</v>
      </c>
      <c r="AB111" t="s">
        <v>23</v>
      </c>
      <c r="AC111">
        <v>525</v>
      </c>
    </row>
    <row r="112" spans="2:29" x14ac:dyDescent="0.3">
      <c r="B112" s="8">
        <v>1688</v>
      </c>
      <c r="C112" s="8">
        <v>3</v>
      </c>
      <c r="D112" s="8">
        <v>74131.55</v>
      </c>
      <c r="F112" s="8">
        <v>2023</v>
      </c>
      <c r="G112" s="8" t="str">
        <f t="shared" si="3"/>
        <v>Sept</v>
      </c>
      <c r="H112" s="8">
        <v>9</v>
      </c>
      <c r="I112" s="8" t="s">
        <v>18</v>
      </c>
      <c r="J112" s="59">
        <v>8.7186261558784608</v>
      </c>
      <c r="K112" s="8">
        <v>2550476.5499999998</v>
      </c>
      <c r="Q112">
        <v>2024</v>
      </c>
      <c r="R112">
        <v>3</v>
      </c>
      <c r="S112" t="str">
        <f t="shared" si="2"/>
        <v>Mar</v>
      </c>
      <c r="T112" t="s">
        <v>96</v>
      </c>
      <c r="U112">
        <v>433</v>
      </c>
      <c r="Y112">
        <v>2024</v>
      </c>
      <c r="Z112">
        <v>5</v>
      </c>
      <c r="AA112" t="str">
        <f t="shared" si="4"/>
        <v>May</v>
      </c>
      <c r="AB112" t="s">
        <v>20</v>
      </c>
      <c r="AC112">
        <v>520</v>
      </c>
    </row>
    <row r="113" spans="2:29" x14ac:dyDescent="0.3">
      <c r="B113" s="8">
        <v>1863</v>
      </c>
      <c r="C113" s="8">
        <v>3</v>
      </c>
      <c r="D113" s="8">
        <v>62018.09</v>
      </c>
      <c r="F113" s="8">
        <v>2023</v>
      </c>
      <c r="G113" s="8" t="str">
        <f t="shared" si="3"/>
        <v>Sept</v>
      </c>
      <c r="H113" s="8">
        <v>9</v>
      </c>
      <c r="I113" s="8" t="s">
        <v>21</v>
      </c>
      <c r="J113" s="59">
        <v>7.9155672823218897</v>
      </c>
      <c r="K113" s="8">
        <v>2543538.58</v>
      </c>
      <c r="Q113">
        <v>2024</v>
      </c>
      <c r="R113">
        <v>3</v>
      </c>
      <c r="S113" t="str">
        <f t="shared" si="2"/>
        <v>Mar</v>
      </c>
      <c r="T113" t="s">
        <v>27</v>
      </c>
      <c r="U113">
        <v>432</v>
      </c>
      <c r="Y113">
        <v>2024</v>
      </c>
      <c r="Z113">
        <v>5</v>
      </c>
      <c r="AA113" t="str">
        <f t="shared" si="4"/>
        <v>May</v>
      </c>
      <c r="AB113" t="s">
        <v>19</v>
      </c>
      <c r="AC113">
        <v>519</v>
      </c>
    </row>
    <row r="114" spans="2:29" x14ac:dyDescent="0.3">
      <c r="B114" s="8">
        <v>1870</v>
      </c>
      <c r="C114" s="8">
        <v>3</v>
      </c>
      <c r="D114" s="8">
        <v>61419.3</v>
      </c>
      <c r="F114" s="8">
        <v>2023</v>
      </c>
      <c r="G114" s="8" t="str">
        <f t="shared" si="3"/>
        <v>Sept</v>
      </c>
      <c r="H114" s="8">
        <v>9</v>
      </c>
      <c r="I114" s="8" t="s">
        <v>17</v>
      </c>
      <c r="J114" s="59">
        <v>10.3674540682414</v>
      </c>
      <c r="K114" s="8">
        <v>1487536.54</v>
      </c>
      <c r="Q114">
        <v>2024</v>
      </c>
      <c r="R114">
        <v>3</v>
      </c>
      <c r="S114" t="str">
        <f t="shared" si="2"/>
        <v>Mar</v>
      </c>
      <c r="T114" t="s">
        <v>28</v>
      </c>
      <c r="U114">
        <v>431</v>
      </c>
      <c r="Y114">
        <v>2024</v>
      </c>
      <c r="Z114">
        <v>5</v>
      </c>
      <c r="AA114" t="str">
        <f t="shared" si="4"/>
        <v>May</v>
      </c>
      <c r="AB114" t="s">
        <v>17</v>
      </c>
      <c r="AC114">
        <v>516</v>
      </c>
    </row>
    <row r="115" spans="2:29" x14ac:dyDescent="0.3">
      <c r="B115" s="8">
        <v>1984</v>
      </c>
      <c r="C115" s="8">
        <v>3</v>
      </c>
      <c r="D115" s="8">
        <v>64628.99</v>
      </c>
      <c r="F115" s="8">
        <v>2023</v>
      </c>
      <c r="G115" s="8" t="str">
        <f t="shared" si="3"/>
        <v>Oct</v>
      </c>
      <c r="H115" s="8">
        <v>10</v>
      </c>
      <c r="I115" s="8" t="s">
        <v>19</v>
      </c>
      <c r="J115" s="59">
        <v>8.2228116710875305</v>
      </c>
      <c r="K115" s="8">
        <v>14490328.390000001</v>
      </c>
      <c r="Q115">
        <v>2024</v>
      </c>
      <c r="R115">
        <v>3</v>
      </c>
      <c r="S115" t="str">
        <f t="shared" si="2"/>
        <v>Mar</v>
      </c>
      <c r="T115" t="s">
        <v>95</v>
      </c>
      <c r="U115">
        <v>420</v>
      </c>
      <c r="Y115">
        <v>2024</v>
      </c>
      <c r="Z115">
        <v>6</v>
      </c>
      <c r="AA115" t="str">
        <f t="shared" si="4"/>
        <v>Jun</v>
      </c>
      <c r="AB115" t="s">
        <v>24</v>
      </c>
      <c r="AC115">
        <v>543</v>
      </c>
    </row>
    <row r="116" spans="2:29" x14ac:dyDescent="0.3">
      <c r="B116" s="8">
        <v>2007</v>
      </c>
      <c r="C116" s="8">
        <v>3</v>
      </c>
      <c r="D116" s="8">
        <v>48894.12</v>
      </c>
      <c r="F116" s="8">
        <v>2023</v>
      </c>
      <c r="G116" s="8" t="str">
        <f t="shared" si="3"/>
        <v>Oct</v>
      </c>
      <c r="H116" s="8">
        <v>10</v>
      </c>
      <c r="I116" s="8" t="s">
        <v>24</v>
      </c>
      <c r="J116" s="59">
        <v>8.4507042253521103</v>
      </c>
      <c r="K116" s="8">
        <v>8276067.8399999999</v>
      </c>
      <c r="Q116">
        <v>2024</v>
      </c>
      <c r="R116">
        <v>3</v>
      </c>
      <c r="S116" t="str">
        <f t="shared" si="2"/>
        <v>Mar</v>
      </c>
      <c r="T116" t="s">
        <v>97</v>
      </c>
      <c r="U116">
        <v>419</v>
      </c>
      <c r="Y116">
        <v>2024</v>
      </c>
      <c r="Z116">
        <v>6</v>
      </c>
      <c r="AA116" t="str">
        <f t="shared" si="4"/>
        <v>Jun</v>
      </c>
      <c r="AB116" t="s">
        <v>22</v>
      </c>
      <c r="AC116">
        <v>534</v>
      </c>
    </row>
    <row r="117" spans="2:29" x14ac:dyDescent="0.3">
      <c r="B117" s="8">
        <v>2296</v>
      </c>
      <c r="C117" s="8">
        <v>3</v>
      </c>
      <c r="D117" s="8">
        <v>54235.66</v>
      </c>
      <c r="F117" s="8">
        <v>2023</v>
      </c>
      <c r="G117" s="8" t="str">
        <f t="shared" si="3"/>
        <v>Oct</v>
      </c>
      <c r="H117" s="8">
        <v>10</v>
      </c>
      <c r="I117" s="8" t="s">
        <v>18</v>
      </c>
      <c r="J117" s="59">
        <v>8.9351285189718404</v>
      </c>
      <c r="K117" s="8">
        <v>2777330.87</v>
      </c>
      <c r="Q117">
        <v>2024</v>
      </c>
      <c r="R117">
        <v>3</v>
      </c>
      <c r="S117" t="str">
        <f t="shared" si="2"/>
        <v>Mar</v>
      </c>
      <c r="T117" t="s">
        <v>29</v>
      </c>
      <c r="U117">
        <v>419</v>
      </c>
      <c r="Y117">
        <v>2024</v>
      </c>
      <c r="Z117">
        <v>6</v>
      </c>
      <c r="AA117" t="str">
        <f t="shared" si="4"/>
        <v>Jun</v>
      </c>
      <c r="AB117" t="s">
        <v>20</v>
      </c>
      <c r="AC117">
        <v>531</v>
      </c>
    </row>
    <row r="118" spans="2:29" x14ac:dyDescent="0.3">
      <c r="B118" s="8">
        <v>2474</v>
      </c>
      <c r="C118" s="8">
        <v>3</v>
      </c>
      <c r="D118" s="8">
        <v>54380.59</v>
      </c>
      <c r="F118" s="8">
        <v>2023</v>
      </c>
      <c r="G118" s="8" t="str">
        <f t="shared" si="3"/>
        <v>Oct</v>
      </c>
      <c r="H118" s="8">
        <v>10</v>
      </c>
      <c r="I118" s="8" t="s">
        <v>23</v>
      </c>
      <c r="J118" s="59">
        <v>10.986267166042399</v>
      </c>
      <c r="K118" s="8">
        <v>2721620.58</v>
      </c>
      <c r="Q118">
        <v>2024</v>
      </c>
      <c r="R118">
        <v>3</v>
      </c>
      <c r="S118" t="str">
        <f t="shared" si="2"/>
        <v>Mar</v>
      </c>
      <c r="T118" t="s">
        <v>12</v>
      </c>
      <c r="U118">
        <v>418</v>
      </c>
      <c r="Y118">
        <v>2024</v>
      </c>
      <c r="Z118">
        <v>6</v>
      </c>
      <c r="AA118" t="str">
        <f t="shared" si="4"/>
        <v>Jun</v>
      </c>
      <c r="AB118" t="s">
        <v>21</v>
      </c>
      <c r="AC118">
        <v>517</v>
      </c>
    </row>
    <row r="119" spans="2:29" x14ac:dyDescent="0.3">
      <c r="B119" s="8">
        <v>2663</v>
      </c>
      <c r="C119" s="8">
        <v>3</v>
      </c>
      <c r="D119" s="8">
        <v>71929.83</v>
      </c>
      <c r="F119" s="8">
        <v>2023</v>
      </c>
      <c r="G119" s="8" t="str">
        <f t="shared" si="3"/>
        <v>Oct</v>
      </c>
      <c r="H119" s="8">
        <v>10</v>
      </c>
      <c r="I119" s="8" t="s">
        <v>20</v>
      </c>
      <c r="J119" s="59">
        <v>9.3596059113300392</v>
      </c>
      <c r="K119" s="8">
        <v>2721451.33</v>
      </c>
      <c r="Q119">
        <v>2024</v>
      </c>
      <c r="R119">
        <v>3</v>
      </c>
      <c r="S119" t="str">
        <f t="shared" si="2"/>
        <v>Mar</v>
      </c>
      <c r="T119" t="s">
        <v>98</v>
      </c>
      <c r="U119">
        <v>406</v>
      </c>
      <c r="Y119">
        <v>2024</v>
      </c>
      <c r="Z119">
        <v>6</v>
      </c>
      <c r="AA119" t="str">
        <f t="shared" si="4"/>
        <v>Jun</v>
      </c>
      <c r="AB119" t="s">
        <v>17</v>
      </c>
      <c r="AC119">
        <v>504</v>
      </c>
    </row>
    <row r="120" spans="2:29" x14ac:dyDescent="0.3">
      <c r="B120" s="8">
        <v>2757</v>
      </c>
      <c r="C120" s="8">
        <v>3</v>
      </c>
      <c r="D120" s="8">
        <v>48955.08</v>
      </c>
      <c r="F120" s="8">
        <v>2023</v>
      </c>
      <c r="G120" s="8" t="str">
        <f t="shared" si="3"/>
        <v>Oct</v>
      </c>
      <c r="H120" s="8">
        <v>10</v>
      </c>
      <c r="I120" s="8" t="s">
        <v>21</v>
      </c>
      <c r="J120" s="59">
        <v>9.8971722365038506</v>
      </c>
      <c r="K120" s="8">
        <v>2628379.7200000002</v>
      </c>
      <c r="Q120">
        <v>2024</v>
      </c>
      <c r="R120">
        <v>3</v>
      </c>
      <c r="S120" t="str">
        <f t="shared" si="2"/>
        <v>Mar</v>
      </c>
      <c r="T120" t="s">
        <v>30</v>
      </c>
      <c r="U120">
        <v>394</v>
      </c>
      <c r="Y120">
        <v>2024</v>
      </c>
      <c r="Z120">
        <v>6</v>
      </c>
      <c r="AA120" t="str">
        <f t="shared" si="4"/>
        <v>Jun</v>
      </c>
      <c r="AB120" t="s">
        <v>18</v>
      </c>
      <c r="AC120">
        <v>495</v>
      </c>
    </row>
    <row r="121" spans="2:29" x14ac:dyDescent="0.3">
      <c r="B121" s="8">
        <v>2829</v>
      </c>
      <c r="C121" s="8">
        <v>3</v>
      </c>
      <c r="D121" s="8">
        <v>64645.06</v>
      </c>
      <c r="F121" s="8">
        <v>2023</v>
      </c>
      <c r="G121" s="8" t="str">
        <f t="shared" si="3"/>
        <v>Oct</v>
      </c>
      <c r="H121" s="8">
        <v>10</v>
      </c>
      <c r="I121" s="8" t="s">
        <v>22</v>
      </c>
      <c r="J121" s="59">
        <v>9.8318240620957305</v>
      </c>
      <c r="K121" s="8">
        <v>2604470.02</v>
      </c>
      <c r="Q121">
        <v>2024</v>
      </c>
      <c r="R121">
        <v>4</v>
      </c>
      <c r="S121" t="str">
        <f t="shared" si="2"/>
        <v>Apr</v>
      </c>
      <c r="T121" t="s">
        <v>28</v>
      </c>
      <c r="U121">
        <v>474</v>
      </c>
      <c r="Y121">
        <v>2024</v>
      </c>
      <c r="Z121">
        <v>6</v>
      </c>
      <c r="AA121" t="str">
        <f t="shared" si="4"/>
        <v>Jun</v>
      </c>
      <c r="AB121" t="s">
        <v>19</v>
      </c>
      <c r="AC121">
        <v>491</v>
      </c>
    </row>
    <row r="122" spans="2:29" x14ac:dyDescent="0.3">
      <c r="B122" s="8">
        <v>2982</v>
      </c>
      <c r="C122" s="8">
        <v>3</v>
      </c>
      <c r="D122" s="8">
        <v>55960.31</v>
      </c>
      <c r="F122" s="8">
        <v>2023</v>
      </c>
      <c r="G122" s="8" t="str">
        <f t="shared" si="3"/>
        <v>Oct</v>
      </c>
      <c r="H122" s="8">
        <v>10</v>
      </c>
      <c r="I122" s="8" t="s">
        <v>17</v>
      </c>
      <c r="J122" s="59">
        <v>10</v>
      </c>
      <c r="K122" s="8">
        <v>1493885.06</v>
      </c>
      <c r="Q122">
        <v>2024</v>
      </c>
      <c r="R122">
        <v>4</v>
      </c>
      <c r="S122" t="str">
        <f t="shared" si="2"/>
        <v>Apr</v>
      </c>
      <c r="T122" t="s">
        <v>31</v>
      </c>
      <c r="U122">
        <v>431</v>
      </c>
      <c r="Y122">
        <v>2024</v>
      </c>
      <c r="Z122">
        <v>6</v>
      </c>
      <c r="AA122" t="str">
        <f t="shared" si="4"/>
        <v>Jun</v>
      </c>
      <c r="AB122" t="s">
        <v>23</v>
      </c>
      <c r="AC122">
        <v>488</v>
      </c>
    </row>
    <row r="123" spans="2:29" x14ac:dyDescent="0.3">
      <c r="B123" s="8">
        <v>3107</v>
      </c>
      <c r="C123" s="8">
        <v>3</v>
      </c>
      <c r="D123" s="8">
        <v>57829.64</v>
      </c>
      <c r="F123" s="8">
        <v>2023</v>
      </c>
      <c r="G123" s="8" t="str">
        <f t="shared" si="3"/>
        <v>Nov</v>
      </c>
      <c r="H123" s="8">
        <v>11</v>
      </c>
      <c r="I123" s="8" t="s">
        <v>19</v>
      </c>
      <c r="J123" s="59">
        <v>8.8888888888888804</v>
      </c>
      <c r="K123" s="8">
        <v>14460608.01</v>
      </c>
      <c r="Q123">
        <v>2024</v>
      </c>
      <c r="R123">
        <v>4</v>
      </c>
      <c r="S123" t="str">
        <f t="shared" si="2"/>
        <v>Apr</v>
      </c>
      <c r="T123" t="s">
        <v>97</v>
      </c>
      <c r="U123">
        <v>427</v>
      </c>
      <c r="Y123">
        <v>2024</v>
      </c>
      <c r="Z123">
        <v>7</v>
      </c>
      <c r="AA123" t="str">
        <f t="shared" si="4"/>
        <v>Jul</v>
      </c>
      <c r="AB123" t="s">
        <v>18</v>
      </c>
      <c r="AC123">
        <v>560</v>
      </c>
    </row>
    <row r="124" spans="2:29" x14ac:dyDescent="0.3">
      <c r="B124" s="8">
        <v>3306</v>
      </c>
      <c r="C124" s="8">
        <v>3</v>
      </c>
      <c r="D124" s="8">
        <v>55956.77</v>
      </c>
      <c r="F124" s="8">
        <v>2023</v>
      </c>
      <c r="G124" s="8" t="str">
        <f t="shared" si="3"/>
        <v>Nov</v>
      </c>
      <c r="H124" s="8">
        <v>11</v>
      </c>
      <c r="I124" s="8" t="s">
        <v>24</v>
      </c>
      <c r="J124" s="59">
        <v>11.7326057298772</v>
      </c>
      <c r="K124" s="8">
        <v>7732763.7400000002</v>
      </c>
      <c r="Q124">
        <v>2024</v>
      </c>
      <c r="R124">
        <v>4</v>
      </c>
      <c r="S124" t="str">
        <f t="shared" si="2"/>
        <v>Apr</v>
      </c>
      <c r="T124" t="s">
        <v>95</v>
      </c>
      <c r="U124">
        <v>419</v>
      </c>
      <c r="Y124">
        <v>2024</v>
      </c>
      <c r="Z124">
        <v>7</v>
      </c>
      <c r="AA124" t="str">
        <f t="shared" si="4"/>
        <v>Jul</v>
      </c>
      <c r="AB124" t="s">
        <v>24</v>
      </c>
      <c r="AC124">
        <v>552</v>
      </c>
    </row>
    <row r="125" spans="2:29" x14ac:dyDescent="0.3">
      <c r="B125" s="8">
        <v>3385</v>
      </c>
      <c r="C125" s="8">
        <v>3</v>
      </c>
      <c r="D125" s="8">
        <v>48896.25</v>
      </c>
      <c r="F125" s="8">
        <v>2023</v>
      </c>
      <c r="G125" s="8" t="str">
        <f t="shared" si="3"/>
        <v>Nov</v>
      </c>
      <c r="H125" s="8">
        <v>11</v>
      </c>
      <c r="I125" s="8" t="s">
        <v>23</v>
      </c>
      <c r="J125" s="59">
        <v>11.558441558441499</v>
      </c>
      <c r="K125" s="8">
        <v>2576932.91</v>
      </c>
      <c r="Q125">
        <v>2024</v>
      </c>
      <c r="R125">
        <v>4</v>
      </c>
      <c r="S125" t="str">
        <f t="shared" si="2"/>
        <v>Apr</v>
      </c>
      <c r="T125" t="s">
        <v>12</v>
      </c>
      <c r="U125">
        <v>415</v>
      </c>
      <c r="Y125">
        <v>2024</v>
      </c>
      <c r="Z125">
        <v>7</v>
      </c>
      <c r="AA125" t="str">
        <f t="shared" si="4"/>
        <v>Jul</v>
      </c>
      <c r="AB125" t="s">
        <v>19</v>
      </c>
      <c r="AC125">
        <v>547</v>
      </c>
    </row>
    <row r="126" spans="2:29" x14ac:dyDescent="0.3">
      <c r="B126" s="8">
        <v>3569</v>
      </c>
      <c r="C126" s="8">
        <v>3</v>
      </c>
      <c r="D126" s="8">
        <v>52870.879999999997</v>
      </c>
      <c r="F126" s="8">
        <v>2023</v>
      </c>
      <c r="G126" s="8" t="str">
        <f t="shared" si="3"/>
        <v>Nov</v>
      </c>
      <c r="H126" s="8">
        <v>11</v>
      </c>
      <c r="I126" s="8" t="s">
        <v>21</v>
      </c>
      <c r="J126" s="59">
        <v>10.554089709762501</v>
      </c>
      <c r="K126" s="8">
        <v>2554493.11</v>
      </c>
      <c r="Q126">
        <v>2024</v>
      </c>
      <c r="R126">
        <v>4</v>
      </c>
      <c r="S126" t="str">
        <f t="shared" si="2"/>
        <v>Apr</v>
      </c>
      <c r="T126" t="s">
        <v>30</v>
      </c>
      <c r="U126">
        <v>415</v>
      </c>
      <c r="Y126">
        <v>2024</v>
      </c>
      <c r="Z126">
        <v>7</v>
      </c>
      <c r="AA126" t="str">
        <f t="shared" si="4"/>
        <v>Jul</v>
      </c>
      <c r="AB126" t="s">
        <v>21</v>
      </c>
      <c r="AC126">
        <v>541</v>
      </c>
    </row>
    <row r="127" spans="2:29" x14ac:dyDescent="0.3">
      <c r="B127" s="8">
        <v>3742</v>
      </c>
      <c r="C127" s="8">
        <v>3</v>
      </c>
      <c r="D127" s="8">
        <v>47599.43</v>
      </c>
      <c r="F127" s="8">
        <v>2023</v>
      </c>
      <c r="G127" s="8" t="str">
        <f t="shared" si="3"/>
        <v>Nov</v>
      </c>
      <c r="H127" s="8">
        <v>11</v>
      </c>
      <c r="I127" s="8" t="s">
        <v>20</v>
      </c>
      <c r="J127" s="59">
        <v>9.1405184174624807</v>
      </c>
      <c r="K127" s="8">
        <v>2463244.69</v>
      </c>
      <c r="Q127">
        <v>2024</v>
      </c>
      <c r="R127">
        <v>4</v>
      </c>
      <c r="S127" t="str">
        <f t="shared" si="2"/>
        <v>Apr</v>
      </c>
      <c r="T127" t="s">
        <v>96</v>
      </c>
      <c r="U127">
        <v>406</v>
      </c>
      <c r="Y127">
        <v>2024</v>
      </c>
      <c r="Z127">
        <v>7</v>
      </c>
      <c r="AA127" t="str">
        <f t="shared" si="4"/>
        <v>Jul</v>
      </c>
      <c r="AB127" t="s">
        <v>20</v>
      </c>
      <c r="AC127">
        <v>517</v>
      </c>
    </row>
    <row r="128" spans="2:29" x14ac:dyDescent="0.3">
      <c r="B128" s="8">
        <v>3754</v>
      </c>
      <c r="C128" s="8">
        <v>3</v>
      </c>
      <c r="D128" s="8">
        <v>52040.92</v>
      </c>
      <c r="F128" s="8">
        <v>2023</v>
      </c>
      <c r="G128" s="8" t="str">
        <f t="shared" si="3"/>
        <v>Nov</v>
      </c>
      <c r="H128" s="8">
        <v>11</v>
      </c>
      <c r="I128" s="8" t="s">
        <v>22</v>
      </c>
      <c r="J128" s="59">
        <v>11.1716621253405</v>
      </c>
      <c r="K128" s="8">
        <v>2457444.0699999998</v>
      </c>
      <c r="Q128">
        <v>2024</v>
      </c>
      <c r="R128">
        <v>4</v>
      </c>
      <c r="S128" t="str">
        <f t="shared" si="2"/>
        <v>Apr</v>
      </c>
      <c r="T128" t="s">
        <v>98</v>
      </c>
      <c r="U128">
        <v>406</v>
      </c>
      <c r="Y128">
        <v>2024</v>
      </c>
      <c r="Z128">
        <v>7</v>
      </c>
      <c r="AA128" t="str">
        <f t="shared" si="4"/>
        <v>Jul</v>
      </c>
      <c r="AB128" t="s">
        <v>17</v>
      </c>
      <c r="AC128">
        <v>514</v>
      </c>
    </row>
    <row r="129" spans="2:29" x14ac:dyDescent="0.3">
      <c r="B129" s="8">
        <v>3918</v>
      </c>
      <c r="C129" s="8">
        <v>3</v>
      </c>
      <c r="D129" s="8">
        <v>80690.14</v>
      </c>
      <c r="F129" s="8">
        <v>2023</v>
      </c>
      <c r="G129" s="8" t="str">
        <f t="shared" si="3"/>
        <v>Nov</v>
      </c>
      <c r="H129" s="8">
        <v>11</v>
      </c>
      <c r="I129" s="8" t="s">
        <v>18</v>
      </c>
      <c r="J129" s="59">
        <v>8.1346423562412298</v>
      </c>
      <c r="K129" s="8">
        <v>2389315.84</v>
      </c>
      <c r="Q129">
        <v>2024</v>
      </c>
      <c r="R129">
        <v>4</v>
      </c>
      <c r="S129" t="str">
        <f t="shared" si="2"/>
        <v>Apr</v>
      </c>
      <c r="T129" t="s">
        <v>29</v>
      </c>
      <c r="U129">
        <v>399</v>
      </c>
      <c r="Y129">
        <v>2024</v>
      </c>
      <c r="Z129">
        <v>7</v>
      </c>
      <c r="AA129" t="str">
        <f t="shared" si="4"/>
        <v>Jul</v>
      </c>
      <c r="AB129" t="s">
        <v>23</v>
      </c>
      <c r="AC129">
        <v>499</v>
      </c>
    </row>
    <row r="130" spans="2:29" x14ac:dyDescent="0.3">
      <c r="B130" s="8">
        <v>3971</v>
      </c>
      <c r="C130" s="8">
        <v>3</v>
      </c>
      <c r="D130" s="8">
        <v>48393.75</v>
      </c>
      <c r="F130" s="8">
        <v>2023</v>
      </c>
      <c r="G130" s="8" t="str">
        <f t="shared" si="3"/>
        <v>Nov</v>
      </c>
      <c r="H130" s="8">
        <v>11</v>
      </c>
      <c r="I130" s="8" t="s">
        <v>17</v>
      </c>
      <c r="J130" s="59">
        <v>9.8859315589353596</v>
      </c>
      <c r="K130" s="8">
        <v>1532288.51</v>
      </c>
      <c r="Q130">
        <v>2024</v>
      </c>
      <c r="R130">
        <v>4</v>
      </c>
      <c r="S130" t="str">
        <f t="shared" si="2"/>
        <v>Apr</v>
      </c>
      <c r="T130" t="s">
        <v>27</v>
      </c>
      <c r="U130">
        <v>389</v>
      </c>
      <c r="Y130">
        <v>2024</v>
      </c>
      <c r="Z130">
        <v>7</v>
      </c>
      <c r="AA130" t="str">
        <f t="shared" si="4"/>
        <v>Jul</v>
      </c>
      <c r="AB130" t="s">
        <v>22</v>
      </c>
      <c r="AC130">
        <v>498</v>
      </c>
    </row>
    <row r="131" spans="2:29" x14ac:dyDescent="0.3">
      <c r="B131" s="8">
        <v>4038</v>
      </c>
      <c r="C131" s="8">
        <v>3</v>
      </c>
      <c r="D131" s="8">
        <v>55118.13</v>
      </c>
      <c r="F131" s="8">
        <v>2023</v>
      </c>
      <c r="G131" s="8" t="str">
        <f t="shared" si="3"/>
        <v>Dec</v>
      </c>
      <c r="H131" s="8">
        <v>12</v>
      </c>
      <c r="I131" s="8" t="s">
        <v>19</v>
      </c>
      <c r="J131" s="59">
        <v>10.5555555555555</v>
      </c>
      <c r="K131" s="8">
        <v>13600823.93</v>
      </c>
      <c r="Q131">
        <v>2024</v>
      </c>
      <c r="R131">
        <v>5</v>
      </c>
      <c r="S131" t="str">
        <f t="shared" si="2"/>
        <v>May</v>
      </c>
      <c r="T131" t="s">
        <v>31</v>
      </c>
      <c r="U131">
        <v>453</v>
      </c>
      <c r="Y131">
        <v>2024</v>
      </c>
      <c r="Z131">
        <v>8</v>
      </c>
      <c r="AA131" t="str">
        <f t="shared" si="4"/>
        <v>Aug</v>
      </c>
      <c r="AB131" t="s">
        <v>20</v>
      </c>
      <c r="AC131">
        <v>554</v>
      </c>
    </row>
    <row r="132" spans="2:29" x14ac:dyDescent="0.3">
      <c r="B132" s="8">
        <v>4063</v>
      </c>
      <c r="C132" s="8">
        <v>3</v>
      </c>
      <c r="D132" s="8">
        <v>55597.46</v>
      </c>
      <c r="F132" s="8">
        <v>2023</v>
      </c>
      <c r="G132" s="8" t="str">
        <f t="shared" si="3"/>
        <v>Dec</v>
      </c>
      <c r="H132" s="8">
        <v>12</v>
      </c>
      <c r="I132" s="8" t="s">
        <v>24</v>
      </c>
      <c r="J132" s="59">
        <v>9.68622100954979</v>
      </c>
      <c r="K132" s="8">
        <v>7676064.04</v>
      </c>
      <c r="Q132">
        <v>2024</v>
      </c>
      <c r="R132">
        <v>5</v>
      </c>
      <c r="S132" t="str">
        <f t="shared" si="2"/>
        <v>May</v>
      </c>
      <c r="T132" t="s">
        <v>97</v>
      </c>
      <c r="U132">
        <v>443</v>
      </c>
      <c r="Y132">
        <v>2024</v>
      </c>
      <c r="Z132">
        <v>8</v>
      </c>
      <c r="AA132" t="str">
        <f t="shared" si="4"/>
        <v>Aug</v>
      </c>
      <c r="AB132" t="s">
        <v>22</v>
      </c>
      <c r="AC132">
        <v>533</v>
      </c>
    </row>
    <row r="133" spans="2:29" x14ac:dyDescent="0.3">
      <c r="B133" s="8">
        <v>4120</v>
      </c>
      <c r="C133" s="8">
        <v>3</v>
      </c>
      <c r="D133" s="8">
        <v>64845.78</v>
      </c>
      <c r="F133" s="8">
        <v>2023</v>
      </c>
      <c r="G133" s="8" t="str">
        <f t="shared" si="3"/>
        <v>Dec</v>
      </c>
      <c r="H133" s="8">
        <v>12</v>
      </c>
      <c r="I133" s="8" t="s">
        <v>23</v>
      </c>
      <c r="J133" s="59">
        <v>9.6385542168674601</v>
      </c>
      <c r="K133" s="8">
        <v>2515389.34</v>
      </c>
      <c r="Q133">
        <v>2024</v>
      </c>
      <c r="R133">
        <v>5</v>
      </c>
      <c r="S133" t="str">
        <f t="shared" si="2"/>
        <v>May</v>
      </c>
      <c r="T133" t="s">
        <v>30</v>
      </c>
      <c r="U133">
        <v>443</v>
      </c>
      <c r="Y133">
        <v>2024</v>
      </c>
      <c r="Z133">
        <v>8</v>
      </c>
      <c r="AA133" t="str">
        <f t="shared" si="4"/>
        <v>Aug</v>
      </c>
      <c r="AB133" t="s">
        <v>23</v>
      </c>
      <c r="AC133">
        <v>523</v>
      </c>
    </row>
    <row r="134" spans="2:29" x14ac:dyDescent="0.3">
      <c r="B134" s="8">
        <v>4195</v>
      </c>
      <c r="C134" s="8">
        <v>3</v>
      </c>
      <c r="D134" s="8">
        <v>51305.23</v>
      </c>
      <c r="F134" s="8">
        <v>2023</v>
      </c>
      <c r="G134" s="8" t="str">
        <f t="shared" si="3"/>
        <v>Dec</v>
      </c>
      <c r="H134" s="8">
        <v>12</v>
      </c>
      <c r="I134" s="8" t="s">
        <v>20</v>
      </c>
      <c r="J134" s="59">
        <v>8.4337349397590309</v>
      </c>
      <c r="K134" s="8">
        <v>2498337.15</v>
      </c>
      <c r="Q134">
        <v>2024</v>
      </c>
      <c r="R134">
        <v>5</v>
      </c>
      <c r="S134" t="str">
        <f t="shared" si="2"/>
        <v>May</v>
      </c>
      <c r="T134" t="s">
        <v>96</v>
      </c>
      <c r="U134">
        <v>440</v>
      </c>
      <c r="Y134">
        <v>2024</v>
      </c>
      <c r="Z134">
        <v>8</v>
      </c>
      <c r="AA134" t="str">
        <f t="shared" si="4"/>
        <v>Aug</v>
      </c>
      <c r="AB134" t="s">
        <v>17</v>
      </c>
      <c r="AC134">
        <v>516</v>
      </c>
    </row>
    <row r="135" spans="2:29" x14ac:dyDescent="0.3">
      <c r="B135" s="8">
        <v>4207</v>
      </c>
      <c r="C135" s="8">
        <v>3</v>
      </c>
      <c r="D135" s="8">
        <v>57782.57</v>
      </c>
      <c r="F135" s="8">
        <v>2023</v>
      </c>
      <c r="G135" s="8" t="str">
        <f t="shared" si="3"/>
        <v>Dec</v>
      </c>
      <c r="H135" s="8">
        <v>12</v>
      </c>
      <c r="I135" s="8" t="s">
        <v>18</v>
      </c>
      <c r="J135" s="59">
        <v>9.6418732782369094</v>
      </c>
      <c r="K135" s="8">
        <v>2420016.6800000002</v>
      </c>
      <c r="Q135">
        <v>2024</v>
      </c>
      <c r="R135">
        <v>5</v>
      </c>
      <c r="S135" t="str">
        <f t="shared" si="2"/>
        <v>May</v>
      </c>
      <c r="T135" t="s">
        <v>27</v>
      </c>
      <c r="U135">
        <v>433</v>
      </c>
      <c r="Y135">
        <v>2024</v>
      </c>
      <c r="Z135">
        <v>8</v>
      </c>
      <c r="AA135" t="str">
        <f t="shared" si="4"/>
        <v>Aug</v>
      </c>
      <c r="AB135" t="s">
        <v>18</v>
      </c>
      <c r="AC135">
        <v>516</v>
      </c>
    </row>
    <row r="136" spans="2:29" x14ac:dyDescent="0.3">
      <c r="B136" s="8">
        <v>4268</v>
      </c>
      <c r="C136" s="8">
        <v>3</v>
      </c>
      <c r="D136" s="8">
        <v>56354.13</v>
      </c>
      <c r="F136" s="8">
        <v>2023</v>
      </c>
      <c r="G136" s="8" t="str">
        <f t="shared" si="3"/>
        <v>Dec</v>
      </c>
      <c r="H136" s="8">
        <v>12</v>
      </c>
      <c r="I136" s="8" t="s">
        <v>22</v>
      </c>
      <c r="J136" s="59">
        <v>11.0955056179775</v>
      </c>
      <c r="K136" s="8">
        <v>2412831.33</v>
      </c>
      <c r="Q136">
        <v>2024</v>
      </c>
      <c r="R136">
        <v>5</v>
      </c>
      <c r="S136" t="str">
        <f t="shared" si="2"/>
        <v>May</v>
      </c>
      <c r="T136" t="s">
        <v>29</v>
      </c>
      <c r="U136">
        <v>427</v>
      </c>
      <c r="Y136">
        <v>2024</v>
      </c>
      <c r="Z136">
        <v>8</v>
      </c>
      <c r="AA136" t="str">
        <f t="shared" si="4"/>
        <v>Aug</v>
      </c>
      <c r="AB136" t="s">
        <v>21</v>
      </c>
      <c r="AC136">
        <v>515</v>
      </c>
    </row>
    <row r="137" spans="2:29" x14ac:dyDescent="0.3">
      <c r="B137" s="8">
        <v>4351</v>
      </c>
      <c r="C137" s="8">
        <v>3</v>
      </c>
      <c r="D137" s="8">
        <v>48232.18</v>
      </c>
      <c r="F137" s="8">
        <v>2023</v>
      </c>
      <c r="G137" s="8" t="str">
        <f t="shared" si="3"/>
        <v>Dec</v>
      </c>
      <c r="H137" s="8">
        <v>12</v>
      </c>
      <c r="I137" s="8" t="s">
        <v>21</v>
      </c>
      <c r="J137" s="59">
        <v>9.9715099715099704</v>
      </c>
      <c r="K137" s="8">
        <v>2349059.66</v>
      </c>
      <c r="Q137">
        <v>2024</v>
      </c>
      <c r="R137">
        <v>5</v>
      </c>
      <c r="S137" t="str">
        <f t="shared" si="2"/>
        <v>May</v>
      </c>
      <c r="T137" t="s">
        <v>98</v>
      </c>
      <c r="U137">
        <v>417</v>
      </c>
      <c r="Y137">
        <v>2024</v>
      </c>
      <c r="Z137">
        <v>8</v>
      </c>
      <c r="AA137" t="str">
        <f t="shared" si="4"/>
        <v>Aug</v>
      </c>
      <c r="AB137" t="s">
        <v>24</v>
      </c>
      <c r="AC137">
        <v>499</v>
      </c>
    </row>
    <row r="138" spans="2:29" x14ac:dyDescent="0.3">
      <c r="B138" s="8">
        <v>4356</v>
      </c>
      <c r="C138" s="8">
        <v>3</v>
      </c>
      <c r="D138" s="8">
        <v>50699.23</v>
      </c>
      <c r="F138" s="8">
        <v>2023</v>
      </c>
      <c r="G138" s="8" t="str">
        <f t="shared" si="3"/>
        <v>Dec</v>
      </c>
      <c r="H138" s="8">
        <v>12</v>
      </c>
      <c r="I138" s="8" t="s">
        <v>17</v>
      </c>
      <c r="J138" s="59">
        <v>9.2436974789915904</v>
      </c>
      <c r="K138" s="8">
        <v>1386227.28</v>
      </c>
      <c r="Q138">
        <v>2024</v>
      </c>
      <c r="R138">
        <v>5</v>
      </c>
      <c r="S138" t="str">
        <f t="shared" si="2"/>
        <v>May</v>
      </c>
      <c r="T138" t="s">
        <v>95</v>
      </c>
      <c r="U138">
        <v>417</v>
      </c>
      <c r="Y138">
        <v>2024</v>
      </c>
      <c r="Z138">
        <v>8</v>
      </c>
      <c r="AA138" t="str">
        <f t="shared" si="4"/>
        <v>Aug</v>
      </c>
      <c r="AB138" t="s">
        <v>19</v>
      </c>
      <c r="AC138">
        <v>489</v>
      </c>
    </row>
    <row r="139" spans="2:29" x14ac:dyDescent="0.3">
      <c r="B139" s="8">
        <v>4359</v>
      </c>
      <c r="C139" s="8">
        <v>3</v>
      </c>
      <c r="D139" s="8">
        <v>52054.59</v>
      </c>
      <c r="F139" s="8">
        <v>2024</v>
      </c>
      <c r="G139" s="8" t="str">
        <f t="shared" si="3"/>
        <v>Jan</v>
      </c>
      <c r="H139" s="8">
        <v>1</v>
      </c>
      <c r="I139" s="8" t="s">
        <v>19</v>
      </c>
      <c r="J139" s="59">
        <v>9.6728307254622994</v>
      </c>
      <c r="K139" s="8">
        <v>13275728.640000001</v>
      </c>
      <c r="Q139">
        <v>2024</v>
      </c>
      <c r="R139">
        <v>5</v>
      </c>
      <c r="S139" t="str">
        <f t="shared" ref="S139:S202" si="5">TEXT(DATE(2000, R139, 1), "mmm")</f>
        <v>May</v>
      </c>
      <c r="T139" t="s">
        <v>12</v>
      </c>
      <c r="U139">
        <v>406</v>
      </c>
      <c r="Y139">
        <v>2024</v>
      </c>
      <c r="Z139">
        <v>9</v>
      </c>
      <c r="AA139" t="str">
        <f t="shared" si="4"/>
        <v>Sept</v>
      </c>
      <c r="AB139" t="s">
        <v>17</v>
      </c>
      <c r="AC139">
        <v>540</v>
      </c>
    </row>
    <row r="140" spans="2:29" x14ac:dyDescent="0.3">
      <c r="B140" s="8">
        <v>4373</v>
      </c>
      <c r="C140" s="8">
        <v>3</v>
      </c>
      <c r="D140" s="8">
        <v>48880.95</v>
      </c>
      <c r="F140" s="8">
        <v>2024</v>
      </c>
      <c r="G140" s="8" t="str">
        <f t="shared" ref="G140:G203" si="6">TEXT(DATE(2000, H140, 1), "mmm")</f>
        <v>Jan</v>
      </c>
      <c r="H140" s="8">
        <v>1</v>
      </c>
      <c r="I140" s="8" t="s">
        <v>24</v>
      </c>
      <c r="J140" s="59">
        <v>10.8108108108108</v>
      </c>
      <c r="K140" s="8">
        <v>7359570.0099999998</v>
      </c>
      <c r="Q140">
        <v>2024</v>
      </c>
      <c r="R140">
        <v>5</v>
      </c>
      <c r="S140" t="str">
        <f t="shared" si="5"/>
        <v>May</v>
      </c>
      <c r="T140" t="s">
        <v>28</v>
      </c>
      <c r="U140">
        <v>406</v>
      </c>
      <c r="Y140">
        <v>2024</v>
      </c>
      <c r="Z140">
        <v>9</v>
      </c>
      <c r="AA140" t="str">
        <f t="shared" ref="AA140:AA203" si="7">TEXT(DATE(2000,Z140,1),"mmm")</f>
        <v>Sept</v>
      </c>
      <c r="AB140" t="s">
        <v>22</v>
      </c>
      <c r="AC140">
        <v>523</v>
      </c>
    </row>
    <row r="141" spans="2:29" x14ac:dyDescent="0.3">
      <c r="B141" s="8">
        <v>4467</v>
      </c>
      <c r="C141" s="8">
        <v>3</v>
      </c>
      <c r="D141" s="8">
        <v>59117.25</v>
      </c>
      <c r="F141" s="8">
        <v>2024</v>
      </c>
      <c r="G141" s="8" t="str">
        <f t="shared" si="6"/>
        <v>Jan</v>
      </c>
      <c r="H141" s="8">
        <v>1</v>
      </c>
      <c r="I141" s="8" t="s">
        <v>22</v>
      </c>
      <c r="J141" s="59">
        <v>10.5680317040951</v>
      </c>
      <c r="K141" s="8">
        <v>2580772.79</v>
      </c>
      <c r="Q141">
        <v>2024</v>
      </c>
      <c r="R141">
        <v>6</v>
      </c>
      <c r="S141" t="str">
        <f t="shared" si="5"/>
        <v>Jun</v>
      </c>
      <c r="T141" t="s">
        <v>98</v>
      </c>
      <c r="U141">
        <v>422</v>
      </c>
      <c r="Y141">
        <v>2024</v>
      </c>
      <c r="Z141">
        <v>9</v>
      </c>
      <c r="AA141" t="str">
        <f t="shared" si="7"/>
        <v>Sept</v>
      </c>
      <c r="AB141" t="s">
        <v>24</v>
      </c>
      <c r="AC141">
        <v>515</v>
      </c>
    </row>
    <row r="142" spans="2:29" x14ac:dyDescent="0.3">
      <c r="B142" s="8">
        <v>4533</v>
      </c>
      <c r="C142" s="8">
        <v>3</v>
      </c>
      <c r="D142" s="8">
        <v>72836.02</v>
      </c>
      <c r="F142" s="8">
        <v>2024</v>
      </c>
      <c r="G142" s="8" t="str">
        <f t="shared" si="6"/>
        <v>Jan</v>
      </c>
      <c r="H142" s="8">
        <v>1</v>
      </c>
      <c r="I142" s="8" t="s">
        <v>20</v>
      </c>
      <c r="J142" s="59">
        <v>10.6666666666666</v>
      </c>
      <c r="K142" s="8">
        <v>2332979.12</v>
      </c>
      <c r="Q142">
        <v>2024</v>
      </c>
      <c r="R142">
        <v>6</v>
      </c>
      <c r="S142" t="str">
        <f t="shared" si="5"/>
        <v>Jun</v>
      </c>
      <c r="T142" t="s">
        <v>96</v>
      </c>
      <c r="U142">
        <v>420</v>
      </c>
      <c r="Y142">
        <v>2024</v>
      </c>
      <c r="Z142">
        <v>9</v>
      </c>
      <c r="AA142" t="str">
        <f t="shared" si="7"/>
        <v>Sept</v>
      </c>
      <c r="AB142" t="s">
        <v>23</v>
      </c>
      <c r="AC142">
        <v>511</v>
      </c>
    </row>
    <row r="143" spans="2:29" x14ac:dyDescent="0.3">
      <c r="B143" s="8">
        <v>4666</v>
      </c>
      <c r="C143" s="8">
        <v>3</v>
      </c>
      <c r="D143" s="8">
        <v>48360.27</v>
      </c>
      <c r="F143" s="8">
        <v>2024</v>
      </c>
      <c r="G143" s="8" t="str">
        <f t="shared" si="6"/>
        <v>Jan</v>
      </c>
      <c r="H143" s="8">
        <v>1</v>
      </c>
      <c r="I143" s="8" t="s">
        <v>23</v>
      </c>
      <c r="J143" s="59">
        <v>8.6956521739130395</v>
      </c>
      <c r="K143" s="8">
        <v>2314351.04</v>
      </c>
      <c r="Q143">
        <v>2024</v>
      </c>
      <c r="R143">
        <v>6</v>
      </c>
      <c r="S143" t="str">
        <f t="shared" si="5"/>
        <v>Jun</v>
      </c>
      <c r="T143" t="s">
        <v>31</v>
      </c>
      <c r="U143">
        <v>416</v>
      </c>
      <c r="Y143">
        <v>2024</v>
      </c>
      <c r="Z143">
        <v>9</v>
      </c>
      <c r="AA143" t="str">
        <f t="shared" si="7"/>
        <v>Sept</v>
      </c>
      <c r="AB143" t="s">
        <v>20</v>
      </c>
      <c r="AC143">
        <v>500</v>
      </c>
    </row>
    <row r="144" spans="2:29" x14ac:dyDescent="0.3">
      <c r="B144" s="8">
        <v>4780</v>
      </c>
      <c r="C144" s="8">
        <v>3</v>
      </c>
      <c r="D144" s="8">
        <v>54745.1</v>
      </c>
      <c r="F144" s="8">
        <v>2024</v>
      </c>
      <c r="G144" s="8" t="str">
        <f t="shared" si="6"/>
        <v>Jan</v>
      </c>
      <c r="H144" s="8">
        <v>1</v>
      </c>
      <c r="I144" s="8" t="s">
        <v>21</v>
      </c>
      <c r="J144" s="59">
        <v>11.2759643916913</v>
      </c>
      <c r="K144" s="8">
        <v>2277520.4500000002</v>
      </c>
      <c r="Q144">
        <v>2024</v>
      </c>
      <c r="R144">
        <v>6</v>
      </c>
      <c r="S144" t="str">
        <f t="shared" si="5"/>
        <v>Jun</v>
      </c>
      <c r="T144" t="s">
        <v>27</v>
      </c>
      <c r="U144">
        <v>415</v>
      </c>
      <c r="Y144">
        <v>2024</v>
      </c>
      <c r="Z144">
        <v>9</v>
      </c>
      <c r="AA144" t="str">
        <f t="shared" si="7"/>
        <v>Sept</v>
      </c>
      <c r="AB144" t="s">
        <v>21</v>
      </c>
      <c r="AC144">
        <v>499</v>
      </c>
    </row>
    <row r="145" spans="2:29" x14ac:dyDescent="0.3">
      <c r="B145" s="8">
        <v>4781</v>
      </c>
      <c r="C145" s="8">
        <v>3</v>
      </c>
      <c r="D145" s="8">
        <v>53523.83</v>
      </c>
      <c r="F145" s="8">
        <v>2024</v>
      </c>
      <c r="G145" s="8" t="str">
        <f t="shared" si="6"/>
        <v>Jan</v>
      </c>
      <c r="H145" s="8">
        <v>1</v>
      </c>
      <c r="I145" s="8" t="s">
        <v>18</v>
      </c>
      <c r="J145" s="59">
        <v>12.2781065088757</v>
      </c>
      <c r="K145" s="8">
        <v>2269712.69</v>
      </c>
      <c r="Q145">
        <v>2024</v>
      </c>
      <c r="R145">
        <v>6</v>
      </c>
      <c r="S145" t="str">
        <f t="shared" si="5"/>
        <v>Jun</v>
      </c>
      <c r="T145" t="s">
        <v>29</v>
      </c>
      <c r="U145">
        <v>414</v>
      </c>
      <c r="Y145">
        <v>2024</v>
      </c>
      <c r="Z145">
        <v>9</v>
      </c>
      <c r="AA145" t="str">
        <f t="shared" si="7"/>
        <v>Sept</v>
      </c>
      <c r="AB145" t="s">
        <v>19</v>
      </c>
      <c r="AC145">
        <v>497</v>
      </c>
    </row>
    <row r="146" spans="2:29" x14ac:dyDescent="0.3">
      <c r="B146" s="8">
        <v>4812</v>
      </c>
      <c r="C146" s="8">
        <v>3</v>
      </c>
      <c r="D146" s="8">
        <v>51302.95</v>
      </c>
      <c r="F146" s="8">
        <v>2024</v>
      </c>
      <c r="G146" s="8" t="str">
        <f t="shared" si="6"/>
        <v>Jan</v>
      </c>
      <c r="H146" s="8">
        <v>1</v>
      </c>
      <c r="I146" s="8" t="s">
        <v>17</v>
      </c>
      <c r="J146" s="59">
        <v>10.1024890190336</v>
      </c>
      <c r="K146" s="8">
        <v>1337937.27</v>
      </c>
      <c r="Q146">
        <v>2024</v>
      </c>
      <c r="R146">
        <v>6</v>
      </c>
      <c r="S146" t="str">
        <f t="shared" si="5"/>
        <v>Jun</v>
      </c>
      <c r="T146" t="s">
        <v>95</v>
      </c>
      <c r="U146">
        <v>411</v>
      </c>
      <c r="Y146">
        <v>2024</v>
      </c>
      <c r="Z146">
        <v>9</v>
      </c>
      <c r="AA146" t="str">
        <f t="shared" si="7"/>
        <v>Sept</v>
      </c>
      <c r="AB146" t="s">
        <v>18</v>
      </c>
      <c r="AC146">
        <v>496</v>
      </c>
    </row>
    <row r="147" spans="2:29" x14ac:dyDescent="0.3">
      <c r="B147" s="8">
        <v>4817</v>
      </c>
      <c r="C147" s="8">
        <v>3</v>
      </c>
      <c r="D147" s="8">
        <v>49319.11</v>
      </c>
      <c r="F147" s="8">
        <v>2024</v>
      </c>
      <c r="G147" s="8" t="str">
        <f t="shared" si="6"/>
        <v>Feb</v>
      </c>
      <c r="H147" s="8">
        <v>2</v>
      </c>
      <c r="I147" s="8" t="s">
        <v>19</v>
      </c>
      <c r="J147" s="59">
        <v>13.501483679525199</v>
      </c>
      <c r="K147" s="8">
        <v>13186316.25</v>
      </c>
      <c r="Q147">
        <v>2024</v>
      </c>
      <c r="R147">
        <v>6</v>
      </c>
      <c r="S147" t="str">
        <f t="shared" si="5"/>
        <v>Jun</v>
      </c>
      <c r="T147" t="s">
        <v>97</v>
      </c>
      <c r="U147">
        <v>409</v>
      </c>
      <c r="Y147">
        <v>2024</v>
      </c>
      <c r="Z147">
        <v>10</v>
      </c>
      <c r="AA147" t="str">
        <f t="shared" si="7"/>
        <v>Oct</v>
      </c>
      <c r="AB147" t="s">
        <v>20</v>
      </c>
      <c r="AC147">
        <v>574</v>
      </c>
    </row>
    <row r="148" spans="2:29" x14ac:dyDescent="0.3">
      <c r="B148" s="8">
        <v>4831</v>
      </c>
      <c r="C148" s="8">
        <v>3</v>
      </c>
      <c r="D148" s="8">
        <v>52129.85</v>
      </c>
      <c r="F148" s="8">
        <v>2024</v>
      </c>
      <c r="G148" s="8" t="str">
        <f t="shared" si="6"/>
        <v>Feb</v>
      </c>
      <c r="H148" s="8">
        <v>2</v>
      </c>
      <c r="I148" s="8" t="s">
        <v>24</v>
      </c>
      <c r="J148" s="59">
        <v>12.8086419753086</v>
      </c>
      <c r="K148" s="8">
        <v>6873344.5599999996</v>
      </c>
      <c r="Q148">
        <v>2024</v>
      </c>
      <c r="R148">
        <v>6</v>
      </c>
      <c r="S148" t="str">
        <f t="shared" si="5"/>
        <v>Jun</v>
      </c>
      <c r="T148" t="s">
        <v>28</v>
      </c>
      <c r="U148">
        <v>406</v>
      </c>
      <c r="Y148">
        <v>2024</v>
      </c>
      <c r="Z148">
        <v>10</v>
      </c>
      <c r="AA148" t="str">
        <f t="shared" si="7"/>
        <v>Oct</v>
      </c>
      <c r="AB148" t="s">
        <v>23</v>
      </c>
      <c r="AC148">
        <v>558</v>
      </c>
    </row>
    <row r="149" spans="2:29" x14ac:dyDescent="0.3">
      <c r="B149" s="8">
        <v>4843</v>
      </c>
      <c r="C149" s="8">
        <v>3</v>
      </c>
      <c r="D149" s="8">
        <v>51016.58</v>
      </c>
      <c r="F149" s="8">
        <v>2024</v>
      </c>
      <c r="G149" s="8" t="str">
        <f t="shared" si="6"/>
        <v>Feb</v>
      </c>
      <c r="H149" s="8">
        <v>2</v>
      </c>
      <c r="I149" s="8" t="s">
        <v>21</v>
      </c>
      <c r="J149" s="59">
        <v>10.869565217391299</v>
      </c>
      <c r="K149" s="8">
        <v>2170922.5099999998</v>
      </c>
      <c r="Q149">
        <v>2024</v>
      </c>
      <c r="R149">
        <v>6</v>
      </c>
      <c r="S149" t="str">
        <f t="shared" si="5"/>
        <v>Jun</v>
      </c>
      <c r="T149" t="s">
        <v>30</v>
      </c>
      <c r="U149">
        <v>398</v>
      </c>
      <c r="Y149">
        <v>2024</v>
      </c>
      <c r="Z149">
        <v>10</v>
      </c>
      <c r="AA149" t="str">
        <f t="shared" si="7"/>
        <v>Oct</v>
      </c>
      <c r="AB149" t="s">
        <v>17</v>
      </c>
      <c r="AC149">
        <v>540</v>
      </c>
    </row>
    <row r="150" spans="2:29" x14ac:dyDescent="0.3">
      <c r="B150" s="8">
        <v>4990</v>
      </c>
      <c r="C150" s="8">
        <v>3</v>
      </c>
      <c r="D150" s="8">
        <v>76812.37</v>
      </c>
      <c r="F150" s="8">
        <v>2024</v>
      </c>
      <c r="G150" s="8" t="str">
        <f t="shared" si="6"/>
        <v>Feb</v>
      </c>
      <c r="H150" s="8">
        <v>2</v>
      </c>
      <c r="I150" s="8" t="s">
        <v>20</v>
      </c>
      <c r="J150" s="59">
        <v>9.7178683385579898</v>
      </c>
      <c r="K150" s="8">
        <v>2105881.13</v>
      </c>
      <c r="Q150">
        <v>2024</v>
      </c>
      <c r="R150">
        <v>6</v>
      </c>
      <c r="S150" t="str">
        <f t="shared" si="5"/>
        <v>Jun</v>
      </c>
      <c r="T150" t="s">
        <v>12</v>
      </c>
      <c r="U150">
        <v>392</v>
      </c>
      <c r="Y150">
        <v>2024</v>
      </c>
      <c r="Z150">
        <v>10</v>
      </c>
      <c r="AA150" t="str">
        <f t="shared" si="7"/>
        <v>Oct</v>
      </c>
      <c r="AB150" t="s">
        <v>24</v>
      </c>
      <c r="AC150">
        <v>528</v>
      </c>
    </row>
    <row r="151" spans="2:29" x14ac:dyDescent="0.3">
      <c r="B151" s="8">
        <v>5300</v>
      </c>
      <c r="C151" s="8">
        <v>3</v>
      </c>
      <c r="D151" s="8">
        <v>52687.82</v>
      </c>
      <c r="F151" s="8">
        <v>2024</v>
      </c>
      <c r="G151" s="8" t="str">
        <f t="shared" si="6"/>
        <v>Feb</v>
      </c>
      <c r="H151" s="8">
        <v>2</v>
      </c>
      <c r="I151" s="8" t="s">
        <v>22</v>
      </c>
      <c r="J151" s="59">
        <v>10.88</v>
      </c>
      <c r="K151" s="8">
        <v>2096221.2</v>
      </c>
      <c r="Q151">
        <v>2024</v>
      </c>
      <c r="R151">
        <v>7</v>
      </c>
      <c r="S151" t="str">
        <f t="shared" si="5"/>
        <v>Jul</v>
      </c>
      <c r="T151" t="s">
        <v>96</v>
      </c>
      <c r="U151">
        <v>441</v>
      </c>
      <c r="Y151">
        <v>2024</v>
      </c>
      <c r="Z151">
        <v>10</v>
      </c>
      <c r="AA151" t="str">
        <f t="shared" si="7"/>
        <v>Oct</v>
      </c>
      <c r="AB151" t="s">
        <v>19</v>
      </c>
      <c r="AC151">
        <v>527</v>
      </c>
    </row>
    <row r="152" spans="2:29" x14ac:dyDescent="0.3">
      <c r="B152" s="8">
        <v>5406</v>
      </c>
      <c r="C152" s="8">
        <v>3</v>
      </c>
      <c r="D152" s="8">
        <v>47846.559999999998</v>
      </c>
      <c r="F152" s="8">
        <v>2024</v>
      </c>
      <c r="G152" s="8" t="str">
        <f t="shared" si="6"/>
        <v>Feb</v>
      </c>
      <c r="H152" s="8">
        <v>2</v>
      </c>
      <c r="I152" s="8" t="s">
        <v>18</v>
      </c>
      <c r="J152" s="59">
        <v>10.8239095315024</v>
      </c>
      <c r="K152" s="8">
        <v>2093472.34</v>
      </c>
      <c r="Q152">
        <v>2024</v>
      </c>
      <c r="R152">
        <v>7</v>
      </c>
      <c r="S152" t="str">
        <f t="shared" si="5"/>
        <v>Jul</v>
      </c>
      <c r="T152" t="s">
        <v>95</v>
      </c>
      <c r="U152">
        <v>432</v>
      </c>
      <c r="Y152">
        <v>2024</v>
      </c>
      <c r="Z152">
        <v>10</v>
      </c>
      <c r="AA152" t="str">
        <f t="shared" si="7"/>
        <v>Oct</v>
      </c>
      <c r="AB152" t="s">
        <v>21</v>
      </c>
      <c r="AC152">
        <v>525</v>
      </c>
    </row>
    <row r="153" spans="2:29" x14ac:dyDescent="0.3">
      <c r="B153" s="8">
        <v>5478</v>
      </c>
      <c r="C153" s="8">
        <v>3</v>
      </c>
      <c r="D153" s="8">
        <v>56624.42</v>
      </c>
      <c r="F153" s="8">
        <v>2024</v>
      </c>
      <c r="G153" s="8" t="str">
        <f t="shared" si="6"/>
        <v>Feb</v>
      </c>
      <c r="H153" s="8">
        <v>2</v>
      </c>
      <c r="I153" s="8" t="s">
        <v>23</v>
      </c>
      <c r="J153" s="59">
        <v>11.8243243243243</v>
      </c>
      <c r="K153" s="8">
        <v>2007370.4</v>
      </c>
      <c r="Q153">
        <v>2024</v>
      </c>
      <c r="R153">
        <v>7</v>
      </c>
      <c r="S153" t="str">
        <f t="shared" si="5"/>
        <v>Jul</v>
      </c>
      <c r="T153" t="s">
        <v>31</v>
      </c>
      <c r="U153">
        <v>431</v>
      </c>
      <c r="Y153">
        <v>2024</v>
      </c>
      <c r="Z153">
        <v>10</v>
      </c>
      <c r="AA153" t="str">
        <f t="shared" si="7"/>
        <v>Oct</v>
      </c>
      <c r="AB153" t="s">
        <v>18</v>
      </c>
      <c r="AC153">
        <v>524</v>
      </c>
    </row>
    <row r="154" spans="2:29" x14ac:dyDescent="0.3">
      <c r="B154" s="8">
        <v>5502</v>
      </c>
      <c r="C154" s="8">
        <v>3</v>
      </c>
      <c r="D154" s="8">
        <v>50235.39</v>
      </c>
      <c r="F154" s="8">
        <v>2024</v>
      </c>
      <c r="G154" s="8" t="str">
        <f t="shared" si="6"/>
        <v>Feb</v>
      </c>
      <c r="H154" s="8">
        <v>2</v>
      </c>
      <c r="I154" s="8" t="s">
        <v>17</v>
      </c>
      <c r="J154" s="59">
        <v>12.238325281803499</v>
      </c>
      <c r="K154" s="8">
        <v>1201964.51</v>
      </c>
      <c r="Q154">
        <v>2024</v>
      </c>
      <c r="R154">
        <v>7</v>
      </c>
      <c r="S154" t="str">
        <f t="shared" si="5"/>
        <v>Jul</v>
      </c>
      <c r="T154" t="s">
        <v>98</v>
      </c>
      <c r="U154">
        <v>428</v>
      </c>
      <c r="Y154">
        <v>2024</v>
      </c>
      <c r="Z154">
        <v>10</v>
      </c>
      <c r="AA154" t="str">
        <f t="shared" si="7"/>
        <v>Oct</v>
      </c>
      <c r="AB154" t="s">
        <v>22</v>
      </c>
      <c r="AC154">
        <v>501</v>
      </c>
    </row>
    <row r="155" spans="2:29" x14ac:dyDescent="0.3">
      <c r="B155" s="8">
        <v>5545</v>
      </c>
      <c r="C155" s="8">
        <v>3</v>
      </c>
      <c r="D155" s="8">
        <v>56036.23</v>
      </c>
      <c r="F155" s="8">
        <v>2024</v>
      </c>
      <c r="G155" s="8" t="str">
        <f t="shared" si="6"/>
        <v>Mar</v>
      </c>
      <c r="H155" s="8">
        <v>3</v>
      </c>
      <c r="I155" s="8" t="s">
        <v>19</v>
      </c>
      <c r="J155" s="59">
        <v>13.449367088607501</v>
      </c>
      <c r="K155" s="8">
        <v>12217646.289999999</v>
      </c>
      <c r="Q155">
        <v>2024</v>
      </c>
      <c r="R155">
        <v>7</v>
      </c>
      <c r="S155" t="str">
        <f t="shared" si="5"/>
        <v>Jul</v>
      </c>
      <c r="T155" t="s">
        <v>27</v>
      </c>
      <c r="U155">
        <v>428</v>
      </c>
      <c r="Y155">
        <v>2024</v>
      </c>
      <c r="Z155">
        <v>11</v>
      </c>
      <c r="AA155" t="str">
        <f t="shared" si="7"/>
        <v>Nov</v>
      </c>
      <c r="AB155" t="s">
        <v>24</v>
      </c>
      <c r="AC155">
        <v>548</v>
      </c>
    </row>
    <row r="156" spans="2:29" x14ac:dyDescent="0.3">
      <c r="B156" s="8">
        <v>5828</v>
      </c>
      <c r="C156" s="8">
        <v>3</v>
      </c>
      <c r="D156" s="8">
        <v>76395.17</v>
      </c>
      <c r="F156" s="8">
        <v>2024</v>
      </c>
      <c r="G156" s="8" t="str">
        <f t="shared" si="6"/>
        <v>Mar</v>
      </c>
      <c r="H156" s="8">
        <v>3</v>
      </c>
      <c r="I156" s="8" t="s">
        <v>24</v>
      </c>
      <c r="J156" s="59">
        <v>11.864406779661</v>
      </c>
      <c r="K156" s="8">
        <v>6880485.3300000001</v>
      </c>
      <c r="Q156">
        <v>2024</v>
      </c>
      <c r="R156">
        <v>7</v>
      </c>
      <c r="S156" t="str">
        <f t="shared" si="5"/>
        <v>Jul</v>
      </c>
      <c r="T156" t="s">
        <v>12</v>
      </c>
      <c r="U156">
        <v>423</v>
      </c>
      <c r="Y156">
        <v>2024</v>
      </c>
      <c r="Z156">
        <v>11</v>
      </c>
      <c r="AA156" t="str">
        <f t="shared" si="7"/>
        <v>Nov</v>
      </c>
      <c r="AB156" t="s">
        <v>17</v>
      </c>
      <c r="AC156">
        <v>519</v>
      </c>
    </row>
    <row r="157" spans="2:29" x14ac:dyDescent="0.3">
      <c r="B157" s="8">
        <v>5953</v>
      </c>
      <c r="C157" s="8">
        <v>3</v>
      </c>
      <c r="D157" s="8">
        <v>61441</v>
      </c>
      <c r="F157" s="8">
        <v>2024</v>
      </c>
      <c r="G157" s="8" t="str">
        <f t="shared" si="6"/>
        <v>Mar</v>
      </c>
      <c r="H157" s="8">
        <v>3</v>
      </c>
      <c r="I157" s="8" t="s">
        <v>21</v>
      </c>
      <c r="J157" s="59">
        <v>11.578947368421</v>
      </c>
      <c r="K157" s="8">
        <v>2199052.61</v>
      </c>
      <c r="Q157">
        <v>2024</v>
      </c>
      <c r="R157">
        <v>7</v>
      </c>
      <c r="S157" t="str">
        <f t="shared" si="5"/>
        <v>Jul</v>
      </c>
      <c r="T157" t="s">
        <v>28</v>
      </c>
      <c r="U157">
        <v>415</v>
      </c>
      <c r="Y157">
        <v>2024</v>
      </c>
      <c r="Z157">
        <v>11</v>
      </c>
      <c r="AA157" t="str">
        <f t="shared" si="7"/>
        <v>Nov</v>
      </c>
      <c r="AB157" t="s">
        <v>22</v>
      </c>
      <c r="AC157">
        <v>515</v>
      </c>
    </row>
    <row r="158" spans="2:29" x14ac:dyDescent="0.3">
      <c r="B158" s="8">
        <v>6080</v>
      </c>
      <c r="C158" s="8">
        <v>3</v>
      </c>
      <c r="D158" s="8">
        <v>66603.92</v>
      </c>
      <c r="F158" s="8">
        <v>2024</v>
      </c>
      <c r="G158" s="8" t="str">
        <f t="shared" si="6"/>
        <v>Mar</v>
      </c>
      <c r="H158" s="8">
        <v>3</v>
      </c>
      <c r="I158" s="8" t="s">
        <v>22</v>
      </c>
      <c r="J158" s="59">
        <v>10.852713178294501</v>
      </c>
      <c r="K158" s="8">
        <v>2133177.11</v>
      </c>
      <c r="Q158">
        <v>2024</v>
      </c>
      <c r="R158">
        <v>7</v>
      </c>
      <c r="S158" t="str">
        <f t="shared" si="5"/>
        <v>Jul</v>
      </c>
      <c r="T158" t="s">
        <v>29</v>
      </c>
      <c r="U158">
        <v>413</v>
      </c>
      <c r="Y158">
        <v>2024</v>
      </c>
      <c r="Z158">
        <v>11</v>
      </c>
      <c r="AA158" t="str">
        <f t="shared" si="7"/>
        <v>Nov</v>
      </c>
      <c r="AB158" t="s">
        <v>18</v>
      </c>
      <c r="AC158">
        <v>511</v>
      </c>
    </row>
    <row r="159" spans="2:29" x14ac:dyDescent="0.3">
      <c r="B159" s="8">
        <v>6341</v>
      </c>
      <c r="C159" s="8">
        <v>3</v>
      </c>
      <c r="D159" s="8">
        <v>53860.62</v>
      </c>
      <c r="F159" s="8">
        <v>2024</v>
      </c>
      <c r="G159" s="8" t="str">
        <f t="shared" si="6"/>
        <v>Mar</v>
      </c>
      <c r="H159" s="8">
        <v>3</v>
      </c>
      <c r="I159" s="8" t="s">
        <v>23</v>
      </c>
      <c r="J159" s="59">
        <v>8.1761006289308096</v>
      </c>
      <c r="K159" s="8">
        <v>2119820.37</v>
      </c>
      <c r="Q159">
        <v>2024</v>
      </c>
      <c r="R159">
        <v>7</v>
      </c>
      <c r="S159" t="str">
        <f t="shared" si="5"/>
        <v>Jul</v>
      </c>
      <c r="T159" t="s">
        <v>97</v>
      </c>
      <c r="U159">
        <v>411</v>
      </c>
      <c r="Y159">
        <v>2024</v>
      </c>
      <c r="Z159">
        <v>11</v>
      </c>
      <c r="AA159" t="str">
        <f t="shared" si="7"/>
        <v>Nov</v>
      </c>
      <c r="AB159" t="s">
        <v>23</v>
      </c>
      <c r="AC159">
        <v>510</v>
      </c>
    </row>
    <row r="160" spans="2:29" x14ac:dyDescent="0.3">
      <c r="B160" s="8">
        <v>6366</v>
      </c>
      <c r="C160" s="8">
        <v>3</v>
      </c>
      <c r="D160" s="8">
        <v>51646.54</v>
      </c>
      <c r="F160" s="8">
        <v>2024</v>
      </c>
      <c r="G160" s="8" t="str">
        <f t="shared" si="6"/>
        <v>Mar</v>
      </c>
      <c r="H160" s="8">
        <v>3</v>
      </c>
      <c r="I160" s="8" t="s">
        <v>18</v>
      </c>
      <c r="J160" s="59">
        <v>9.1639871382636606</v>
      </c>
      <c r="K160" s="8">
        <v>2103236.29</v>
      </c>
      <c r="Q160">
        <v>2024</v>
      </c>
      <c r="R160">
        <v>7</v>
      </c>
      <c r="S160" t="str">
        <f t="shared" si="5"/>
        <v>Jul</v>
      </c>
      <c r="T160" t="s">
        <v>30</v>
      </c>
      <c r="U160">
        <v>406</v>
      </c>
      <c r="Y160">
        <v>2024</v>
      </c>
      <c r="Z160">
        <v>11</v>
      </c>
      <c r="AA160" t="str">
        <f t="shared" si="7"/>
        <v>Nov</v>
      </c>
      <c r="AB160" t="s">
        <v>20</v>
      </c>
      <c r="AC160">
        <v>504</v>
      </c>
    </row>
    <row r="161" spans="2:29" x14ac:dyDescent="0.3">
      <c r="B161" s="8">
        <v>6404</v>
      </c>
      <c r="C161" s="8">
        <v>3</v>
      </c>
      <c r="D161" s="8">
        <v>57609.07</v>
      </c>
      <c r="F161" s="8">
        <v>2024</v>
      </c>
      <c r="G161" s="8" t="str">
        <f t="shared" si="6"/>
        <v>Mar</v>
      </c>
      <c r="H161" s="8">
        <v>3</v>
      </c>
      <c r="I161" s="8" t="s">
        <v>20</v>
      </c>
      <c r="J161" s="59">
        <v>12.7516778523489</v>
      </c>
      <c r="K161" s="8">
        <v>2018731.33</v>
      </c>
      <c r="Q161">
        <v>2024</v>
      </c>
      <c r="R161">
        <v>8</v>
      </c>
      <c r="S161" t="str">
        <f t="shared" si="5"/>
        <v>Aug</v>
      </c>
      <c r="T161" t="s">
        <v>96</v>
      </c>
      <c r="U161">
        <v>449</v>
      </c>
      <c r="Y161">
        <v>2024</v>
      </c>
      <c r="Z161">
        <v>11</v>
      </c>
      <c r="AA161" t="str">
        <f t="shared" si="7"/>
        <v>Nov</v>
      </c>
      <c r="AB161" t="s">
        <v>19</v>
      </c>
      <c r="AC161">
        <v>503</v>
      </c>
    </row>
    <row r="162" spans="2:29" x14ac:dyDescent="0.3">
      <c r="B162" s="8">
        <v>6608</v>
      </c>
      <c r="C162" s="8">
        <v>3</v>
      </c>
      <c r="D162" s="8">
        <v>47548.95</v>
      </c>
      <c r="F162" s="8">
        <v>2024</v>
      </c>
      <c r="G162" s="8" t="str">
        <f t="shared" si="6"/>
        <v>Mar</v>
      </c>
      <c r="H162" s="8">
        <v>3</v>
      </c>
      <c r="I162" s="8" t="s">
        <v>17</v>
      </c>
      <c r="J162" s="59">
        <v>10.118043844856601</v>
      </c>
      <c r="K162" s="8">
        <v>1167469.57</v>
      </c>
      <c r="Q162">
        <v>2024</v>
      </c>
      <c r="R162">
        <v>8</v>
      </c>
      <c r="S162" t="str">
        <f t="shared" si="5"/>
        <v>Aug</v>
      </c>
      <c r="T162" t="s">
        <v>27</v>
      </c>
      <c r="U162">
        <v>433</v>
      </c>
      <c r="Y162">
        <v>2024</v>
      </c>
      <c r="Z162">
        <v>11</v>
      </c>
      <c r="AA162" t="str">
        <f t="shared" si="7"/>
        <v>Nov</v>
      </c>
      <c r="AB162" t="s">
        <v>21</v>
      </c>
      <c r="AC162">
        <v>497</v>
      </c>
    </row>
    <row r="163" spans="2:29" x14ac:dyDescent="0.3">
      <c r="B163" s="8">
        <v>6641</v>
      </c>
      <c r="C163" s="8">
        <v>3</v>
      </c>
      <c r="D163" s="8">
        <v>57891.39</v>
      </c>
      <c r="F163" s="8">
        <v>2024</v>
      </c>
      <c r="G163" s="8" t="str">
        <f t="shared" si="6"/>
        <v>Apr</v>
      </c>
      <c r="H163" s="8">
        <v>4</v>
      </c>
      <c r="I163" s="8" t="s">
        <v>19</v>
      </c>
      <c r="J163" s="59">
        <v>10.695187165775399</v>
      </c>
      <c r="K163" s="8">
        <v>10929845.65</v>
      </c>
      <c r="Q163">
        <v>2024</v>
      </c>
      <c r="R163">
        <v>8</v>
      </c>
      <c r="S163" t="str">
        <f t="shared" si="5"/>
        <v>Aug</v>
      </c>
      <c r="T163" t="s">
        <v>95</v>
      </c>
      <c r="U163">
        <v>420</v>
      </c>
      <c r="Y163">
        <v>2024</v>
      </c>
      <c r="Z163">
        <v>12</v>
      </c>
      <c r="AA163" t="str">
        <f t="shared" si="7"/>
        <v>Dec</v>
      </c>
      <c r="AB163" t="s">
        <v>18</v>
      </c>
      <c r="AC163">
        <v>569</v>
      </c>
    </row>
    <row r="164" spans="2:29" x14ac:dyDescent="0.3">
      <c r="B164" s="8">
        <v>6659</v>
      </c>
      <c r="C164" s="8">
        <v>3</v>
      </c>
      <c r="D164" s="8">
        <v>48852.88</v>
      </c>
      <c r="F164" s="8">
        <v>2024</v>
      </c>
      <c r="G164" s="8" t="str">
        <f t="shared" si="6"/>
        <v>Apr</v>
      </c>
      <c r="H164" s="8">
        <v>4</v>
      </c>
      <c r="I164" s="8" t="s">
        <v>24</v>
      </c>
      <c r="J164" s="59">
        <v>12.071778140293601</v>
      </c>
      <c r="K164" s="8">
        <v>6412140.4299999997</v>
      </c>
      <c r="Q164">
        <v>2024</v>
      </c>
      <c r="R164">
        <v>8</v>
      </c>
      <c r="S164" t="str">
        <f t="shared" si="5"/>
        <v>Aug</v>
      </c>
      <c r="T164" t="s">
        <v>98</v>
      </c>
      <c r="U164">
        <v>419</v>
      </c>
      <c r="Y164">
        <v>2024</v>
      </c>
      <c r="Z164">
        <v>12</v>
      </c>
      <c r="AA164" t="str">
        <f t="shared" si="7"/>
        <v>Dec</v>
      </c>
      <c r="AB164" t="s">
        <v>20</v>
      </c>
      <c r="AC164">
        <v>556</v>
      </c>
    </row>
    <row r="165" spans="2:29" x14ac:dyDescent="0.3">
      <c r="B165" s="8">
        <v>6900</v>
      </c>
      <c r="C165" s="8">
        <v>3</v>
      </c>
      <c r="D165" s="8">
        <v>51215.1</v>
      </c>
      <c r="F165" s="8">
        <v>2024</v>
      </c>
      <c r="G165" s="8" t="str">
        <f t="shared" si="6"/>
        <v>Apr</v>
      </c>
      <c r="H165" s="8">
        <v>4</v>
      </c>
      <c r="I165" s="8" t="s">
        <v>21</v>
      </c>
      <c r="J165" s="59">
        <v>12.5838926174496</v>
      </c>
      <c r="K165" s="8">
        <v>2066720.07</v>
      </c>
      <c r="Q165">
        <v>2024</v>
      </c>
      <c r="R165">
        <v>8</v>
      </c>
      <c r="S165" t="str">
        <f t="shared" si="5"/>
        <v>Aug</v>
      </c>
      <c r="T165" t="s">
        <v>97</v>
      </c>
      <c r="U165">
        <v>413</v>
      </c>
      <c r="Y165">
        <v>2024</v>
      </c>
      <c r="Z165">
        <v>12</v>
      </c>
      <c r="AA165" t="str">
        <f t="shared" si="7"/>
        <v>Dec</v>
      </c>
      <c r="AB165" t="s">
        <v>24</v>
      </c>
      <c r="AC165">
        <v>555</v>
      </c>
    </row>
    <row r="166" spans="2:29" x14ac:dyDescent="0.3">
      <c r="B166" s="8">
        <v>7096</v>
      </c>
      <c r="C166" s="8">
        <v>3</v>
      </c>
      <c r="D166" s="8">
        <v>48196.13</v>
      </c>
      <c r="F166" s="8">
        <v>2024</v>
      </c>
      <c r="G166" s="8" t="str">
        <f t="shared" si="6"/>
        <v>Apr</v>
      </c>
      <c r="H166" s="8">
        <v>4</v>
      </c>
      <c r="I166" s="8" t="s">
        <v>23</v>
      </c>
      <c r="J166" s="59">
        <v>12.395309882747</v>
      </c>
      <c r="K166" s="8">
        <v>2006739.41</v>
      </c>
      <c r="Q166">
        <v>2024</v>
      </c>
      <c r="R166">
        <v>8</v>
      </c>
      <c r="S166" t="str">
        <f t="shared" si="5"/>
        <v>Aug</v>
      </c>
      <c r="T166" t="s">
        <v>29</v>
      </c>
      <c r="U166">
        <v>412</v>
      </c>
      <c r="Y166">
        <v>2024</v>
      </c>
      <c r="Z166">
        <v>12</v>
      </c>
      <c r="AA166" t="str">
        <f t="shared" si="7"/>
        <v>Dec</v>
      </c>
      <c r="AB166" t="s">
        <v>22</v>
      </c>
      <c r="AC166">
        <v>539</v>
      </c>
    </row>
    <row r="167" spans="2:29" x14ac:dyDescent="0.3">
      <c r="B167" s="8">
        <v>7238</v>
      </c>
      <c r="C167" s="8">
        <v>3</v>
      </c>
      <c r="D167" s="8">
        <v>52229.53</v>
      </c>
      <c r="F167" s="8">
        <v>2024</v>
      </c>
      <c r="G167" s="8" t="str">
        <f t="shared" si="6"/>
        <v>Apr</v>
      </c>
      <c r="H167" s="8">
        <v>4</v>
      </c>
      <c r="I167" s="8" t="s">
        <v>20</v>
      </c>
      <c r="J167" s="59">
        <v>10.902896081771701</v>
      </c>
      <c r="K167" s="8">
        <v>1979851.97</v>
      </c>
      <c r="Q167">
        <v>2024</v>
      </c>
      <c r="R167">
        <v>8</v>
      </c>
      <c r="S167" t="str">
        <f t="shared" si="5"/>
        <v>Aug</v>
      </c>
      <c r="T167" t="s">
        <v>28</v>
      </c>
      <c r="U167">
        <v>411</v>
      </c>
      <c r="Y167">
        <v>2024</v>
      </c>
      <c r="Z167">
        <v>12</v>
      </c>
      <c r="AA167" t="str">
        <f t="shared" si="7"/>
        <v>Dec</v>
      </c>
      <c r="AB167" t="s">
        <v>19</v>
      </c>
      <c r="AC167">
        <v>531</v>
      </c>
    </row>
    <row r="168" spans="2:29" x14ac:dyDescent="0.3">
      <c r="B168" s="8">
        <v>7297</v>
      </c>
      <c r="C168" s="8">
        <v>3</v>
      </c>
      <c r="D168" s="8">
        <v>63605.95</v>
      </c>
      <c r="F168" s="8">
        <v>2024</v>
      </c>
      <c r="G168" s="8" t="str">
        <f t="shared" si="6"/>
        <v>Apr</v>
      </c>
      <c r="H168" s="8">
        <v>4</v>
      </c>
      <c r="I168" s="8" t="s">
        <v>22</v>
      </c>
      <c r="J168" s="59">
        <v>13.698630136986299</v>
      </c>
      <c r="K168" s="8">
        <v>1949610.45</v>
      </c>
      <c r="Q168">
        <v>2024</v>
      </c>
      <c r="R168">
        <v>8</v>
      </c>
      <c r="S168" t="str">
        <f t="shared" si="5"/>
        <v>Aug</v>
      </c>
      <c r="T168" t="s">
        <v>30</v>
      </c>
      <c r="U168">
        <v>403</v>
      </c>
      <c r="Y168">
        <v>2024</v>
      </c>
      <c r="Z168">
        <v>12</v>
      </c>
      <c r="AA168" t="str">
        <f t="shared" si="7"/>
        <v>Dec</v>
      </c>
      <c r="AB168" t="s">
        <v>17</v>
      </c>
      <c r="AC168">
        <v>520</v>
      </c>
    </row>
    <row r="169" spans="2:29" x14ac:dyDescent="0.3">
      <c r="B169" s="8">
        <v>7448</v>
      </c>
      <c r="C169" s="8">
        <v>3</v>
      </c>
      <c r="D169" s="8">
        <v>56460.22</v>
      </c>
      <c r="F169" s="8">
        <v>2024</v>
      </c>
      <c r="G169" s="8" t="str">
        <f t="shared" si="6"/>
        <v>Apr</v>
      </c>
      <c r="H169" s="8">
        <v>4</v>
      </c>
      <c r="I169" s="8" t="s">
        <v>18</v>
      </c>
      <c r="J169" s="59">
        <v>8.9655172413793096</v>
      </c>
      <c r="K169" s="8">
        <v>1935296.18</v>
      </c>
      <c r="Q169">
        <v>2024</v>
      </c>
      <c r="R169">
        <v>8</v>
      </c>
      <c r="S169" t="str">
        <f t="shared" si="5"/>
        <v>Aug</v>
      </c>
      <c r="T169" t="s">
        <v>12</v>
      </c>
      <c r="U169">
        <v>394</v>
      </c>
      <c r="Y169">
        <v>2024</v>
      </c>
      <c r="Z169">
        <v>12</v>
      </c>
      <c r="AA169" t="str">
        <f t="shared" si="7"/>
        <v>Dec</v>
      </c>
      <c r="AB169" t="s">
        <v>21</v>
      </c>
      <c r="AC169">
        <v>518</v>
      </c>
    </row>
    <row r="170" spans="2:29" x14ac:dyDescent="0.3">
      <c r="B170" s="8">
        <v>7490</v>
      </c>
      <c r="C170" s="8">
        <v>3</v>
      </c>
      <c r="D170" s="8">
        <v>51599.73</v>
      </c>
      <c r="F170" s="8">
        <v>2024</v>
      </c>
      <c r="G170" s="8" t="str">
        <f t="shared" si="6"/>
        <v>Apr</v>
      </c>
      <c r="H170" s="8">
        <v>4</v>
      </c>
      <c r="I170" s="8" t="s">
        <v>17</v>
      </c>
      <c r="J170" s="59">
        <v>9.8106712564543805</v>
      </c>
      <c r="K170" s="8">
        <v>1145290.03</v>
      </c>
      <c r="Q170">
        <v>2024</v>
      </c>
      <c r="R170">
        <v>8</v>
      </c>
      <c r="S170" t="str">
        <f t="shared" si="5"/>
        <v>Aug</v>
      </c>
      <c r="T170" t="s">
        <v>31</v>
      </c>
      <c r="U170">
        <v>391</v>
      </c>
      <c r="Y170">
        <v>2024</v>
      </c>
      <c r="Z170">
        <v>12</v>
      </c>
      <c r="AA170" t="str">
        <f t="shared" si="7"/>
        <v>Dec</v>
      </c>
      <c r="AB170" t="s">
        <v>23</v>
      </c>
      <c r="AC170">
        <v>506</v>
      </c>
    </row>
    <row r="171" spans="2:29" x14ac:dyDescent="0.3">
      <c r="B171" s="8">
        <v>7714</v>
      </c>
      <c r="C171" s="8">
        <v>3</v>
      </c>
      <c r="D171" s="8">
        <v>55108.73</v>
      </c>
      <c r="F171" s="8">
        <v>2024</v>
      </c>
      <c r="G171" s="8" t="str">
        <f t="shared" si="6"/>
        <v>May</v>
      </c>
      <c r="H171" s="8">
        <v>5</v>
      </c>
      <c r="I171" s="8" t="s">
        <v>19</v>
      </c>
      <c r="J171" s="59">
        <v>10.344827586206801</v>
      </c>
      <c r="K171" s="8">
        <v>10540729.710000001</v>
      </c>
      <c r="Q171">
        <v>2024</v>
      </c>
      <c r="R171">
        <v>9</v>
      </c>
      <c r="S171" t="str">
        <f t="shared" si="5"/>
        <v>Sept</v>
      </c>
      <c r="T171" t="s">
        <v>12</v>
      </c>
      <c r="U171">
        <v>428</v>
      </c>
      <c r="Y171">
        <v>2025</v>
      </c>
      <c r="Z171">
        <v>1</v>
      </c>
      <c r="AA171" t="str">
        <f t="shared" si="7"/>
        <v>Jan</v>
      </c>
      <c r="AB171" t="s">
        <v>23</v>
      </c>
      <c r="AC171">
        <v>550</v>
      </c>
    </row>
    <row r="172" spans="2:29" x14ac:dyDescent="0.3">
      <c r="B172" s="8">
        <v>7925</v>
      </c>
      <c r="C172" s="8">
        <v>3</v>
      </c>
      <c r="D172" s="8">
        <v>48363.73</v>
      </c>
      <c r="F172" s="8">
        <v>2024</v>
      </c>
      <c r="G172" s="8" t="str">
        <f t="shared" si="6"/>
        <v>May</v>
      </c>
      <c r="H172" s="8">
        <v>5</v>
      </c>
      <c r="I172" s="8" t="s">
        <v>24</v>
      </c>
      <c r="J172" s="59">
        <v>10.1010101010101</v>
      </c>
      <c r="K172" s="8">
        <v>6258574.8799999999</v>
      </c>
      <c r="Q172">
        <v>2024</v>
      </c>
      <c r="R172">
        <v>9</v>
      </c>
      <c r="S172" t="str">
        <f t="shared" si="5"/>
        <v>Sept</v>
      </c>
      <c r="T172" t="s">
        <v>30</v>
      </c>
      <c r="U172">
        <v>427</v>
      </c>
      <c r="Y172">
        <v>2025</v>
      </c>
      <c r="Z172">
        <v>1</v>
      </c>
      <c r="AA172" t="str">
        <f t="shared" si="7"/>
        <v>Jan</v>
      </c>
      <c r="AB172" t="s">
        <v>19</v>
      </c>
      <c r="AC172">
        <v>537</v>
      </c>
    </row>
    <row r="173" spans="2:29" x14ac:dyDescent="0.3">
      <c r="B173" s="8">
        <v>7932</v>
      </c>
      <c r="C173" s="8">
        <v>3</v>
      </c>
      <c r="D173" s="8">
        <v>47839.31</v>
      </c>
      <c r="F173" s="8">
        <v>2024</v>
      </c>
      <c r="G173" s="8" t="str">
        <f t="shared" si="6"/>
        <v>May</v>
      </c>
      <c r="H173" s="8">
        <v>5</v>
      </c>
      <c r="I173" s="8" t="s">
        <v>18</v>
      </c>
      <c r="J173" s="59">
        <v>12.9084967320261</v>
      </c>
      <c r="K173" s="8">
        <v>2086212.15</v>
      </c>
      <c r="Q173">
        <v>2024</v>
      </c>
      <c r="R173">
        <v>9</v>
      </c>
      <c r="S173" t="str">
        <f t="shared" si="5"/>
        <v>Sept</v>
      </c>
      <c r="T173" t="s">
        <v>96</v>
      </c>
      <c r="U173">
        <v>416</v>
      </c>
      <c r="Y173">
        <v>2025</v>
      </c>
      <c r="Z173">
        <v>1</v>
      </c>
      <c r="AA173" t="str">
        <f t="shared" si="7"/>
        <v>Jan</v>
      </c>
      <c r="AB173" t="s">
        <v>20</v>
      </c>
      <c r="AC173">
        <v>529</v>
      </c>
    </row>
    <row r="174" spans="2:29" x14ac:dyDescent="0.3">
      <c r="B174" s="8">
        <v>7960</v>
      </c>
      <c r="C174" s="8">
        <v>3</v>
      </c>
      <c r="D174" s="8">
        <v>57572.38</v>
      </c>
      <c r="F174" s="8">
        <v>2024</v>
      </c>
      <c r="G174" s="8" t="str">
        <f t="shared" si="6"/>
        <v>May</v>
      </c>
      <c r="H174" s="8">
        <v>5</v>
      </c>
      <c r="I174" s="8" t="s">
        <v>23</v>
      </c>
      <c r="J174" s="59">
        <v>13.854351687388901</v>
      </c>
      <c r="K174" s="8">
        <v>1928373.99</v>
      </c>
      <c r="Q174">
        <v>2024</v>
      </c>
      <c r="R174">
        <v>9</v>
      </c>
      <c r="S174" t="str">
        <f t="shared" si="5"/>
        <v>Sept</v>
      </c>
      <c r="T174" t="s">
        <v>28</v>
      </c>
      <c r="U174">
        <v>416</v>
      </c>
      <c r="Y174">
        <v>2025</v>
      </c>
      <c r="Z174">
        <v>1</v>
      </c>
      <c r="AA174" t="str">
        <f t="shared" si="7"/>
        <v>Jan</v>
      </c>
      <c r="AB174" t="s">
        <v>21</v>
      </c>
      <c r="AC174">
        <v>527</v>
      </c>
    </row>
    <row r="175" spans="2:29" x14ac:dyDescent="0.3">
      <c r="B175" s="8">
        <v>7987</v>
      </c>
      <c r="C175" s="8">
        <v>3</v>
      </c>
      <c r="D175" s="8">
        <v>53785.8</v>
      </c>
      <c r="F175" s="8">
        <v>2024</v>
      </c>
      <c r="G175" s="8" t="str">
        <f t="shared" si="6"/>
        <v>May</v>
      </c>
      <c r="H175" s="8">
        <v>5</v>
      </c>
      <c r="I175" s="8" t="s">
        <v>22</v>
      </c>
      <c r="J175" s="59">
        <v>12.676056338028101</v>
      </c>
      <c r="K175" s="8">
        <v>1915124.46</v>
      </c>
      <c r="Q175">
        <v>2024</v>
      </c>
      <c r="R175">
        <v>9</v>
      </c>
      <c r="S175" t="str">
        <f t="shared" si="5"/>
        <v>Sept</v>
      </c>
      <c r="T175" t="s">
        <v>29</v>
      </c>
      <c r="U175">
        <v>415</v>
      </c>
      <c r="Y175">
        <v>2025</v>
      </c>
      <c r="Z175">
        <v>1</v>
      </c>
      <c r="AA175" t="str">
        <f t="shared" si="7"/>
        <v>Jan</v>
      </c>
      <c r="AB175" t="s">
        <v>18</v>
      </c>
      <c r="AC175">
        <v>512</v>
      </c>
    </row>
    <row r="176" spans="2:29" x14ac:dyDescent="0.3">
      <c r="B176" s="8">
        <v>8037</v>
      </c>
      <c r="C176" s="8">
        <v>3</v>
      </c>
      <c r="D176" s="8">
        <v>47319.94</v>
      </c>
      <c r="F176" s="8">
        <v>2024</v>
      </c>
      <c r="G176" s="8" t="str">
        <f t="shared" si="6"/>
        <v>May</v>
      </c>
      <c r="H176" s="8">
        <v>5</v>
      </c>
      <c r="I176" s="8" t="s">
        <v>20</v>
      </c>
      <c r="J176" s="59">
        <v>12.0781527531083</v>
      </c>
      <c r="K176" s="8">
        <v>1888075.98</v>
      </c>
      <c r="Q176">
        <v>2024</v>
      </c>
      <c r="R176">
        <v>9</v>
      </c>
      <c r="S176" t="str">
        <f t="shared" si="5"/>
        <v>Sept</v>
      </c>
      <c r="T176" t="s">
        <v>97</v>
      </c>
      <c r="U176">
        <v>413</v>
      </c>
      <c r="Y176">
        <v>2025</v>
      </c>
      <c r="Z176">
        <v>1</v>
      </c>
      <c r="AA176" t="str">
        <f t="shared" si="7"/>
        <v>Jan</v>
      </c>
      <c r="AB176" t="s">
        <v>24</v>
      </c>
      <c r="AC176">
        <v>509</v>
      </c>
    </row>
    <row r="177" spans="2:29" x14ac:dyDescent="0.3">
      <c r="B177" s="8">
        <v>8134</v>
      </c>
      <c r="C177" s="8">
        <v>3</v>
      </c>
      <c r="D177" s="8">
        <v>54863.519999999997</v>
      </c>
      <c r="F177" s="8">
        <v>2024</v>
      </c>
      <c r="G177" s="8" t="str">
        <f t="shared" si="6"/>
        <v>May</v>
      </c>
      <c r="H177" s="8">
        <v>5</v>
      </c>
      <c r="I177" s="8" t="s">
        <v>21</v>
      </c>
      <c r="J177" s="59">
        <v>13.114754098360599</v>
      </c>
      <c r="K177" s="8">
        <v>1845748.55</v>
      </c>
      <c r="Q177">
        <v>2024</v>
      </c>
      <c r="R177">
        <v>9</v>
      </c>
      <c r="S177" t="str">
        <f t="shared" si="5"/>
        <v>Sept</v>
      </c>
      <c r="T177" t="s">
        <v>27</v>
      </c>
      <c r="U177">
        <v>397</v>
      </c>
      <c r="Y177">
        <v>2025</v>
      </c>
      <c r="Z177">
        <v>1</v>
      </c>
      <c r="AA177" t="str">
        <f t="shared" si="7"/>
        <v>Jan</v>
      </c>
      <c r="AB177" t="s">
        <v>22</v>
      </c>
      <c r="AC177">
        <v>506</v>
      </c>
    </row>
    <row r="178" spans="2:29" x14ac:dyDescent="0.3">
      <c r="B178" s="8">
        <v>8221</v>
      </c>
      <c r="C178" s="8">
        <v>3</v>
      </c>
      <c r="D178" s="8">
        <v>57856.26</v>
      </c>
      <c r="F178" s="8">
        <v>2024</v>
      </c>
      <c r="G178" s="8" t="str">
        <f t="shared" si="6"/>
        <v>May</v>
      </c>
      <c r="H178" s="8">
        <v>5</v>
      </c>
      <c r="I178" s="8" t="s">
        <v>17</v>
      </c>
      <c r="J178" s="59">
        <v>12.5</v>
      </c>
      <c r="K178" s="8">
        <v>1051792.08</v>
      </c>
      <c r="Q178">
        <v>2024</v>
      </c>
      <c r="R178">
        <v>9</v>
      </c>
      <c r="S178" t="str">
        <f t="shared" si="5"/>
        <v>Sept</v>
      </c>
      <c r="T178" t="s">
        <v>95</v>
      </c>
      <c r="U178">
        <v>395</v>
      </c>
      <c r="Y178">
        <v>2025</v>
      </c>
      <c r="Z178">
        <v>1</v>
      </c>
      <c r="AA178" t="str">
        <f t="shared" si="7"/>
        <v>Jan</v>
      </c>
      <c r="AB178" t="s">
        <v>17</v>
      </c>
      <c r="AC178">
        <v>501</v>
      </c>
    </row>
    <row r="179" spans="2:29" x14ac:dyDescent="0.3">
      <c r="B179" s="8">
        <v>8272</v>
      </c>
      <c r="C179" s="8">
        <v>3</v>
      </c>
      <c r="D179" s="8">
        <v>49488.58</v>
      </c>
      <c r="F179" s="8">
        <v>2024</v>
      </c>
      <c r="G179" s="8" t="str">
        <f t="shared" si="6"/>
        <v>Jun</v>
      </c>
      <c r="H179" s="8">
        <v>6</v>
      </c>
      <c r="I179" s="8" t="s">
        <v>19</v>
      </c>
      <c r="J179" s="59">
        <v>10.9375</v>
      </c>
      <c r="K179" s="8">
        <v>9810994.1199999992</v>
      </c>
      <c r="Q179">
        <v>2024</v>
      </c>
      <c r="R179">
        <v>9</v>
      </c>
      <c r="S179" t="str">
        <f t="shared" si="5"/>
        <v>Sept</v>
      </c>
      <c r="T179" t="s">
        <v>31</v>
      </c>
      <c r="U179">
        <v>391</v>
      </c>
      <c r="Y179">
        <v>2025</v>
      </c>
      <c r="Z179">
        <v>2</v>
      </c>
      <c r="AA179" t="str">
        <f t="shared" si="7"/>
        <v>Feb</v>
      </c>
      <c r="AB179" t="s">
        <v>22</v>
      </c>
      <c r="AC179">
        <v>498</v>
      </c>
    </row>
    <row r="180" spans="2:29" x14ac:dyDescent="0.3">
      <c r="B180" s="8">
        <v>8470</v>
      </c>
      <c r="C180" s="8">
        <v>3</v>
      </c>
      <c r="D180" s="8">
        <v>62486.48</v>
      </c>
      <c r="F180" s="8">
        <v>2024</v>
      </c>
      <c r="G180" s="8" t="str">
        <f t="shared" si="6"/>
        <v>Jun</v>
      </c>
      <c r="H180" s="8">
        <v>6</v>
      </c>
      <c r="I180" s="8" t="s">
        <v>24</v>
      </c>
      <c r="J180" s="59">
        <v>15</v>
      </c>
      <c r="K180" s="8">
        <v>5690089.9500000002</v>
      </c>
      <c r="Q180">
        <v>2024</v>
      </c>
      <c r="R180">
        <v>9</v>
      </c>
      <c r="S180" t="str">
        <f t="shared" si="5"/>
        <v>Sept</v>
      </c>
      <c r="T180" t="s">
        <v>98</v>
      </c>
      <c r="U180">
        <v>383</v>
      </c>
      <c r="Y180">
        <v>2025</v>
      </c>
      <c r="Z180">
        <v>2</v>
      </c>
      <c r="AA180" t="str">
        <f t="shared" si="7"/>
        <v>Feb</v>
      </c>
      <c r="AB180" t="s">
        <v>21</v>
      </c>
      <c r="AC180">
        <v>489</v>
      </c>
    </row>
    <row r="181" spans="2:29" x14ac:dyDescent="0.3">
      <c r="B181" s="8">
        <v>8545</v>
      </c>
      <c r="C181" s="8">
        <v>3</v>
      </c>
      <c r="D181" s="8">
        <v>63167.93</v>
      </c>
      <c r="F181" s="8">
        <v>2024</v>
      </c>
      <c r="G181" s="8" t="str">
        <f t="shared" si="6"/>
        <v>Jun</v>
      </c>
      <c r="H181" s="8">
        <v>6</v>
      </c>
      <c r="I181" s="8" t="s">
        <v>20</v>
      </c>
      <c r="J181" s="59">
        <v>15.3696498054474</v>
      </c>
      <c r="K181" s="8">
        <v>1724359.34</v>
      </c>
      <c r="Q181">
        <v>2024</v>
      </c>
      <c r="R181">
        <v>10</v>
      </c>
      <c r="S181" t="str">
        <f t="shared" si="5"/>
        <v>Oct</v>
      </c>
      <c r="T181" t="s">
        <v>96</v>
      </c>
      <c r="U181">
        <v>479</v>
      </c>
      <c r="Y181">
        <v>2025</v>
      </c>
      <c r="Z181">
        <v>2</v>
      </c>
      <c r="AA181" t="str">
        <f t="shared" si="7"/>
        <v>Feb</v>
      </c>
      <c r="AB181" t="s">
        <v>19</v>
      </c>
      <c r="AC181">
        <v>489</v>
      </c>
    </row>
    <row r="182" spans="2:29" x14ac:dyDescent="0.3">
      <c r="B182" s="8">
        <v>8797</v>
      </c>
      <c r="C182" s="8">
        <v>3</v>
      </c>
      <c r="D182" s="8">
        <v>54996.21</v>
      </c>
      <c r="F182" s="8">
        <v>2024</v>
      </c>
      <c r="G182" s="8" t="str">
        <f t="shared" si="6"/>
        <v>Jun</v>
      </c>
      <c r="H182" s="8">
        <v>6</v>
      </c>
      <c r="I182" s="8" t="s">
        <v>22</v>
      </c>
      <c r="J182" s="59">
        <v>15.009746588693901</v>
      </c>
      <c r="K182" s="8">
        <v>1708547.68</v>
      </c>
      <c r="Q182">
        <v>2024</v>
      </c>
      <c r="R182">
        <v>10</v>
      </c>
      <c r="S182" t="str">
        <f t="shared" si="5"/>
        <v>Oct</v>
      </c>
      <c r="T182" t="s">
        <v>12</v>
      </c>
      <c r="U182">
        <v>450</v>
      </c>
      <c r="Y182">
        <v>2025</v>
      </c>
      <c r="Z182">
        <v>2</v>
      </c>
      <c r="AA182" t="str">
        <f t="shared" si="7"/>
        <v>Feb</v>
      </c>
      <c r="AB182" t="s">
        <v>23</v>
      </c>
      <c r="AC182">
        <v>480</v>
      </c>
    </row>
    <row r="183" spans="2:29" x14ac:dyDescent="0.3">
      <c r="B183" s="8">
        <v>8817</v>
      </c>
      <c r="C183" s="8">
        <v>3</v>
      </c>
      <c r="D183" s="8">
        <v>58074.28</v>
      </c>
      <c r="F183" s="8">
        <v>2024</v>
      </c>
      <c r="G183" s="8" t="str">
        <f t="shared" si="6"/>
        <v>Jun</v>
      </c>
      <c r="H183" s="8">
        <v>6</v>
      </c>
      <c r="I183" s="8" t="s">
        <v>18</v>
      </c>
      <c r="J183" s="59">
        <v>14.0350877192982</v>
      </c>
      <c r="K183" s="8">
        <v>1695994.76</v>
      </c>
      <c r="Q183">
        <v>2024</v>
      </c>
      <c r="R183">
        <v>10</v>
      </c>
      <c r="S183" t="str">
        <f t="shared" si="5"/>
        <v>Oct</v>
      </c>
      <c r="T183" t="s">
        <v>27</v>
      </c>
      <c r="U183">
        <v>438</v>
      </c>
      <c r="Y183">
        <v>2025</v>
      </c>
      <c r="Z183">
        <v>2</v>
      </c>
      <c r="AA183" t="str">
        <f t="shared" si="7"/>
        <v>Feb</v>
      </c>
      <c r="AB183" t="s">
        <v>24</v>
      </c>
      <c r="AC183">
        <v>475</v>
      </c>
    </row>
    <row r="184" spans="2:29" x14ac:dyDescent="0.3">
      <c r="B184" s="8">
        <v>8876</v>
      </c>
      <c r="C184" s="8">
        <v>3</v>
      </c>
      <c r="D184" s="8">
        <v>59473.57</v>
      </c>
      <c r="F184" s="8">
        <v>2024</v>
      </c>
      <c r="G184" s="8" t="str">
        <f t="shared" si="6"/>
        <v>Jun</v>
      </c>
      <c r="H184" s="8">
        <v>6</v>
      </c>
      <c r="I184" s="8" t="s">
        <v>21</v>
      </c>
      <c r="J184" s="59">
        <v>15.308151093439299</v>
      </c>
      <c r="K184" s="8">
        <v>1677413.12</v>
      </c>
      <c r="Q184">
        <v>2024</v>
      </c>
      <c r="R184">
        <v>10</v>
      </c>
      <c r="S184" t="str">
        <f t="shared" si="5"/>
        <v>Oct</v>
      </c>
      <c r="T184" t="s">
        <v>31</v>
      </c>
      <c r="U184">
        <v>431</v>
      </c>
      <c r="Y184">
        <v>2025</v>
      </c>
      <c r="Z184">
        <v>2</v>
      </c>
      <c r="AA184" t="str">
        <f t="shared" si="7"/>
        <v>Feb</v>
      </c>
      <c r="AB184" t="s">
        <v>20</v>
      </c>
      <c r="AC184">
        <v>472</v>
      </c>
    </row>
    <row r="185" spans="2:29" x14ac:dyDescent="0.3">
      <c r="B185" s="8">
        <v>9134</v>
      </c>
      <c r="C185" s="8">
        <v>3</v>
      </c>
      <c r="D185" s="8">
        <v>55675.83</v>
      </c>
      <c r="F185" s="8">
        <v>2024</v>
      </c>
      <c r="G185" s="8" t="str">
        <f t="shared" si="6"/>
        <v>Jun</v>
      </c>
      <c r="H185" s="8">
        <v>6</v>
      </c>
      <c r="I185" s="8" t="s">
        <v>23</v>
      </c>
      <c r="J185" s="59">
        <v>15.2610441767068</v>
      </c>
      <c r="K185" s="8">
        <v>1652715.14</v>
      </c>
      <c r="Q185">
        <v>2024</v>
      </c>
      <c r="R185">
        <v>10</v>
      </c>
      <c r="S185" t="str">
        <f t="shared" si="5"/>
        <v>Oct</v>
      </c>
      <c r="T185" t="s">
        <v>28</v>
      </c>
      <c r="U185">
        <v>429</v>
      </c>
      <c r="Y185">
        <v>2025</v>
      </c>
      <c r="Z185">
        <v>2</v>
      </c>
      <c r="AA185" t="str">
        <f t="shared" si="7"/>
        <v>Feb</v>
      </c>
      <c r="AB185" t="s">
        <v>17</v>
      </c>
      <c r="AC185">
        <v>467</v>
      </c>
    </row>
    <row r="186" spans="2:29" x14ac:dyDescent="0.3">
      <c r="B186" s="8">
        <v>9187</v>
      </c>
      <c r="C186" s="8">
        <v>3</v>
      </c>
      <c r="D186" s="8">
        <v>59515.73</v>
      </c>
      <c r="F186" s="8">
        <v>2024</v>
      </c>
      <c r="G186" s="8" t="str">
        <f t="shared" si="6"/>
        <v>Jun</v>
      </c>
      <c r="H186" s="8">
        <v>6</v>
      </c>
      <c r="I186" s="8" t="s">
        <v>17</v>
      </c>
      <c r="J186" s="59">
        <v>15.340909090908999</v>
      </c>
      <c r="K186" s="8">
        <v>1008863.68</v>
      </c>
      <c r="Q186">
        <v>2024</v>
      </c>
      <c r="R186">
        <v>10</v>
      </c>
      <c r="S186" t="str">
        <f t="shared" si="5"/>
        <v>Oct</v>
      </c>
      <c r="T186" t="s">
        <v>30</v>
      </c>
      <c r="U186">
        <v>417</v>
      </c>
      <c r="Y186">
        <v>2025</v>
      </c>
      <c r="Z186">
        <v>2</v>
      </c>
      <c r="AA186" t="str">
        <f t="shared" si="7"/>
        <v>Feb</v>
      </c>
      <c r="AB186" t="s">
        <v>18</v>
      </c>
      <c r="AC186">
        <v>439</v>
      </c>
    </row>
    <row r="187" spans="2:29" x14ac:dyDescent="0.3">
      <c r="B187" s="8">
        <v>9318</v>
      </c>
      <c r="C187" s="8">
        <v>3</v>
      </c>
      <c r="D187" s="8">
        <v>60032.47</v>
      </c>
      <c r="F187" s="8">
        <v>2024</v>
      </c>
      <c r="G187" s="8" t="str">
        <f t="shared" si="6"/>
        <v>Jul</v>
      </c>
      <c r="H187" s="8">
        <v>7</v>
      </c>
      <c r="I187" s="8" t="s">
        <v>19</v>
      </c>
      <c r="J187" s="59">
        <v>16.033755274261601</v>
      </c>
      <c r="K187" s="8">
        <v>8950544.4499999993</v>
      </c>
      <c r="Q187">
        <v>2024</v>
      </c>
      <c r="R187">
        <v>10</v>
      </c>
      <c r="S187" t="str">
        <f t="shared" si="5"/>
        <v>Oct</v>
      </c>
      <c r="T187" t="s">
        <v>29</v>
      </c>
      <c r="U187">
        <v>417</v>
      </c>
      <c r="Y187">
        <v>2025</v>
      </c>
      <c r="Z187">
        <v>3</v>
      </c>
      <c r="AA187" t="str">
        <f t="shared" si="7"/>
        <v>Mar</v>
      </c>
      <c r="AB187" t="s">
        <v>23</v>
      </c>
      <c r="AC187">
        <v>542</v>
      </c>
    </row>
    <row r="188" spans="2:29" x14ac:dyDescent="0.3">
      <c r="B188" s="8">
        <v>9409</v>
      </c>
      <c r="C188" s="8">
        <v>3</v>
      </c>
      <c r="D188" s="8">
        <v>48131.85</v>
      </c>
      <c r="F188" s="8">
        <v>2024</v>
      </c>
      <c r="G188" s="8" t="str">
        <f t="shared" si="6"/>
        <v>Jul</v>
      </c>
      <c r="H188" s="8">
        <v>7</v>
      </c>
      <c r="I188" s="8" t="s">
        <v>24</v>
      </c>
      <c r="J188" s="59">
        <v>17.124735729386799</v>
      </c>
      <c r="K188" s="8">
        <v>4996928.05</v>
      </c>
      <c r="Q188">
        <v>2024</v>
      </c>
      <c r="R188">
        <v>10</v>
      </c>
      <c r="S188" t="str">
        <f t="shared" si="5"/>
        <v>Oct</v>
      </c>
      <c r="T188" t="s">
        <v>97</v>
      </c>
      <c r="U188">
        <v>416</v>
      </c>
      <c r="Y188">
        <v>2025</v>
      </c>
      <c r="Z188">
        <v>3</v>
      </c>
      <c r="AA188" t="str">
        <f t="shared" si="7"/>
        <v>Mar</v>
      </c>
      <c r="AB188" t="s">
        <v>22</v>
      </c>
      <c r="AC188">
        <v>529</v>
      </c>
    </row>
    <row r="189" spans="2:29" x14ac:dyDescent="0.3">
      <c r="B189" s="8">
        <v>9474</v>
      </c>
      <c r="C189" s="8">
        <v>3</v>
      </c>
      <c r="D189" s="8">
        <v>48319.5</v>
      </c>
      <c r="F189" s="8">
        <v>2024</v>
      </c>
      <c r="G189" s="8" t="str">
        <f t="shared" si="6"/>
        <v>Jul</v>
      </c>
      <c r="H189" s="8">
        <v>7</v>
      </c>
      <c r="I189" s="8" t="s">
        <v>21</v>
      </c>
      <c r="J189" s="59">
        <v>14.0316205533596</v>
      </c>
      <c r="K189" s="8">
        <v>1710445.45</v>
      </c>
      <c r="Q189">
        <v>2024</v>
      </c>
      <c r="R189">
        <v>10</v>
      </c>
      <c r="S189" t="str">
        <f t="shared" si="5"/>
        <v>Oct</v>
      </c>
      <c r="T189" t="s">
        <v>95</v>
      </c>
      <c r="U189">
        <v>401</v>
      </c>
      <c r="Y189">
        <v>2025</v>
      </c>
      <c r="Z189">
        <v>3</v>
      </c>
      <c r="AA189" t="str">
        <f t="shared" si="7"/>
        <v>Mar</v>
      </c>
      <c r="AB189" t="s">
        <v>17</v>
      </c>
      <c r="AC189">
        <v>521</v>
      </c>
    </row>
    <row r="190" spans="2:29" x14ac:dyDescent="0.3">
      <c r="B190" s="8">
        <v>9531</v>
      </c>
      <c r="C190" s="8">
        <v>3</v>
      </c>
      <c r="D190" s="8">
        <v>49498.67</v>
      </c>
      <c r="F190" s="8">
        <v>2024</v>
      </c>
      <c r="G190" s="8" t="str">
        <f t="shared" si="6"/>
        <v>Jul</v>
      </c>
      <c r="H190" s="8">
        <v>7</v>
      </c>
      <c r="I190" s="8" t="s">
        <v>20</v>
      </c>
      <c r="J190" s="59">
        <v>14.9901380670611</v>
      </c>
      <c r="K190" s="8">
        <v>1694378.54</v>
      </c>
      <c r="Q190">
        <v>2024</v>
      </c>
      <c r="R190">
        <v>10</v>
      </c>
      <c r="S190" t="str">
        <f t="shared" si="5"/>
        <v>Oct</v>
      </c>
      <c r="T190" t="s">
        <v>98</v>
      </c>
      <c r="U190">
        <v>399</v>
      </c>
      <c r="Y190">
        <v>2025</v>
      </c>
      <c r="Z190">
        <v>3</v>
      </c>
      <c r="AA190" t="str">
        <f t="shared" si="7"/>
        <v>Mar</v>
      </c>
      <c r="AB190" t="s">
        <v>24</v>
      </c>
      <c r="AC190">
        <v>519</v>
      </c>
    </row>
    <row r="191" spans="2:29" x14ac:dyDescent="0.3">
      <c r="B191" s="8">
        <v>9537</v>
      </c>
      <c r="C191" s="8">
        <v>3</v>
      </c>
      <c r="D191" s="8">
        <v>50321.14</v>
      </c>
      <c r="F191" s="8">
        <v>2024</v>
      </c>
      <c r="G191" s="8" t="str">
        <f t="shared" si="6"/>
        <v>Jul</v>
      </c>
      <c r="H191" s="8">
        <v>7</v>
      </c>
      <c r="I191" s="8" t="s">
        <v>18</v>
      </c>
      <c r="J191" s="59">
        <v>15.3846153846153</v>
      </c>
      <c r="K191" s="8">
        <v>1654378.65</v>
      </c>
      <c r="Q191">
        <v>2024</v>
      </c>
      <c r="R191">
        <v>11</v>
      </c>
      <c r="S191" t="str">
        <f t="shared" si="5"/>
        <v>Nov</v>
      </c>
      <c r="T191" t="s">
        <v>30</v>
      </c>
      <c r="U191">
        <v>450</v>
      </c>
      <c r="Y191">
        <v>2025</v>
      </c>
      <c r="Z191">
        <v>3</v>
      </c>
      <c r="AA191" t="str">
        <f t="shared" si="7"/>
        <v>Mar</v>
      </c>
      <c r="AB191" t="s">
        <v>20</v>
      </c>
      <c r="AC191">
        <v>518</v>
      </c>
    </row>
    <row r="192" spans="2:29" x14ac:dyDescent="0.3">
      <c r="B192" s="8">
        <v>9603</v>
      </c>
      <c r="C192" s="8">
        <v>3</v>
      </c>
      <c r="D192" s="8">
        <v>52181.07</v>
      </c>
      <c r="F192" s="8">
        <v>2024</v>
      </c>
      <c r="G192" s="8" t="str">
        <f t="shared" si="6"/>
        <v>Jul</v>
      </c>
      <c r="H192" s="8">
        <v>7</v>
      </c>
      <c r="I192" s="8" t="s">
        <v>22</v>
      </c>
      <c r="J192" s="59">
        <v>15.4</v>
      </c>
      <c r="K192" s="8">
        <v>1650253.23</v>
      </c>
      <c r="Q192">
        <v>2024</v>
      </c>
      <c r="R192">
        <v>11</v>
      </c>
      <c r="S192" t="str">
        <f t="shared" si="5"/>
        <v>Nov</v>
      </c>
      <c r="T192" t="s">
        <v>12</v>
      </c>
      <c r="U192">
        <v>442</v>
      </c>
      <c r="Y192">
        <v>2025</v>
      </c>
      <c r="Z192">
        <v>3</v>
      </c>
      <c r="AA192" t="str">
        <f t="shared" si="7"/>
        <v>Mar</v>
      </c>
      <c r="AB192" t="s">
        <v>19</v>
      </c>
      <c r="AC192">
        <v>517</v>
      </c>
    </row>
    <row r="193" spans="2:29" x14ac:dyDescent="0.3">
      <c r="B193" s="8">
        <v>9636</v>
      </c>
      <c r="C193" s="8">
        <v>3</v>
      </c>
      <c r="D193" s="8">
        <v>49122.41</v>
      </c>
      <c r="F193" s="8">
        <v>2024</v>
      </c>
      <c r="G193" s="8" t="str">
        <f t="shared" si="6"/>
        <v>Jul</v>
      </c>
      <c r="H193" s="8">
        <v>7</v>
      </c>
      <c r="I193" s="8" t="s">
        <v>23</v>
      </c>
      <c r="J193" s="59">
        <v>15.2400835073068</v>
      </c>
      <c r="K193" s="8">
        <v>1623905.79</v>
      </c>
      <c r="Q193">
        <v>2024</v>
      </c>
      <c r="R193">
        <v>11</v>
      </c>
      <c r="S193" t="str">
        <f t="shared" si="5"/>
        <v>Nov</v>
      </c>
      <c r="T193" t="s">
        <v>96</v>
      </c>
      <c r="U193">
        <v>424</v>
      </c>
      <c r="Y193">
        <v>2025</v>
      </c>
      <c r="Z193">
        <v>3</v>
      </c>
      <c r="AA193" t="str">
        <f t="shared" si="7"/>
        <v>Mar</v>
      </c>
      <c r="AB193" t="s">
        <v>18</v>
      </c>
      <c r="AC193">
        <v>513</v>
      </c>
    </row>
    <row r="194" spans="2:29" x14ac:dyDescent="0.3">
      <c r="B194" s="8">
        <v>9934</v>
      </c>
      <c r="C194" s="8">
        <v>3</v>
      </c>
      <c r="D194" s="8">
        <v>60139.839999999997</v>
      </c>
      <c r="F194" s="8">
        <v>2024</v>
      </c>
      <c r="G194" s="8" t="str">
        <f t="shared" si="6"/>
        <v>Jul</v>
      </c>
      <c r="H194" s="8">
        <v>7</v>
      </c>
      <c r="I194" s="8" t="s">
        <v>17</v>
      </c>
      <c r="J194" s="59">
        <v>16.8122270742358</v>
      </c>
      <c r="K194" s="8">
        <v>873602.36</v>
      </c>
      <c r="Q194">
        <v>2024</v>
      </c>
      <c r="R194">
        <v>11</v>
      </c>
      <c r="S194" t="str">
        <f t="shared" si="5"/>
        <v>Nov</v>
      </c>
      <c r="T194" t="s">
        <v>98</v>
      </c>
      <c r="U194">
        <v>411</v>
      </c>
      <c r="Y194">
        <v>2025</v>
      </c>
      <c r="Z194">
        <v>3</v>
      </c>
      <c r="AA194" t="str">
        <f t="shared" si="7"/>
        <v>Mar</v>
      </c>
      <c r="AB194" t="s">
        <v>21</v>
      </c>
      <c r="AC194">
        <v>511</v>
      </c>
    </row>
    <row r="195" spans="2:29" x14ac:dyDescent="0.3">
      <c r="B195" s="8">
        <v>9970</v>
      </c>
      <c r="C195" s="8">
        <v>3</v>
      </c>
      <c r="D195" s="8">
        <v>58703.32</v>
      </c>
      <c r="F195" s="8">
        <v>2024</v>
      </c>
      <c r="G195" s="8" t="str">
        <f t="shared" si="6"/>
        <v>Aug</v>
      </c>
      <c r="H195" s="8">
        <v>8</v>
      </c>
      <c r="I195" s="8" t="s">
        <v>19</v>
      </c>
      <c r="J195" s="59">
        <v>18.069306930692999</v>
      </c>
      <c r="K195" s="8">
        <v>7836583.9400000004</v>
      </c>
      <c r="Q195">
        <v>2024</v>
      </c>
      <c r="R195">
        <v>11</v>
      </c>
      <c r="S195" t="str">
        <f t="shared" si="5"/>
        <v>Nov</v>
      </c>
      <c r="T195" t="s">
        <v>97</v>
      </c>
      <c r="U195">
        <v>408</v>
      </c>
      <c r="Y195">
        <v>2025</v>
      </c>
      <c r="Z195">
        <v>4</v>
      </c>
      <c r="AA195" t="str">
        <f t="shared" si="7"/>
        <v>Apr</v>
      </c>
      <c r="AB195" t="s">
        <v>23</v>
      </c>
      <c r="AC195">
        <v>572</v>
      </c>
    </row>
    <row r="196" spans="2:29" x14ac:dyDescent="0.3">
      <c r="B196" s="8">
        <v>10173</v>
      </c>
      <c r="C196" s="8">
        <v>3</v>
      </c>
      <c r="D196" s="8">
        <v>52881.39</v>
      </c>
      <c r="F196" s="8">
        <v>2024</v>
      </c>
      <c r="G196" s="8" t="str">
        <f t="shared" si="6"/>
        <v>Aug</v>
      </c>
      <c r="H196" s="8">
        <v>8</v>
      </c>
      <c r="I196" s="8" t="s">
        <v>24</v>
      </c>
      <c r="J196" s="59">
        <v>19.385342789598099</v>
      </c>
      <c r="K196" s="8">
        <v>4465317.8099999996</v>
      </c>
      <c r="Q196">
        <v>2024</v>
      </c>
      <c r="R196">
        <v>11</v>
      </c>
      <c r="S196" t="str">
        <f t="shared" si="5"/>
        <v>Nov</v>
      </c>
      <c r="T196" t="s">
        <v>29</v>
      </c>
      <c r="U196">
        <v>404</v>
      </c>
      <c r="Y196">
        <v>2025</v>
      </c>
      <c r="Z196">
        <v>4</v>
      </c>
      <c r="AA196" t="str">
        <f t="shared" si="7"/>
        <v>Apr</v>
      </c>
      <c r="AB196" t="s">
        <v>21</v>
      </c>
      <c r="AC196">
        <v>571</v>
      </c>
    </row>
    <row r="197" spans="2:29" x14ac:dyDescent="0.3">
      <c r="B197" s="8">
        <v>10296</v>
      </c>
      <c r="C197" s="8">
        <v>3</v>
      </c>
      <c r="D197" s="8">
        <v>53008.47</v>
      </c>
      <c r="F197" s="8">
        <v>2024</v>
      </c>
      <c r="G197" s="8" t="str">
        <f t="shared" si="6"/>
        <v>Aug</v>
      </c>
      <c r="H197" s="8">
        <v>8</v>
      </c>
      <c r="I197" s="8" t="s">
        <v>20</v>
      </c>
      <c r="J197" s="59">
        <v>17.278617710583099</v>
      </c>
      <c r="K197" s="8">
        <v>1566134.38</v>
      </c>
      <c r="Q197">
        <v>2024</v>
      </c>
      <c r="R197">
        <v>11</v>
      </c>
      <c r="S197" t="str">
        <f t="shared" si="5"/>
        <v>Nov</v>
      </c>
      <c r="T197" t="s">
        <v>28</v>
      </c>
      <c r="U197">
        <v>401</v>
      </c>
      <c r="Y197">
        <v>2025</v>
      </c>
      <c r="Z197">
        <v>4</v>
      </c>
      <c r="AA197" t="str">
        <f t="shared" si="7"/>
        <v>Apr</v>
      </c>
      <c r="AB197" t="s">
        <v>24</v>
      </c>
      <c r="AC197">
        <v>542</v>
      </c>
    </row>
    <row r="198" spans="2:29" x14ac:dyDescent="0.3">
      <c r="B198" s="8">
        <v>10387</v>
      </c>
      <c r="C198" s="8">
        <v>3</v>
      </c>
      <c r="D198" s="8">
        <v>47539.53</v>
      </c>
      <c r="F198" s="8">
        <v>2024</v>
      </c>
      <c r="G198" s="8" t="str">
        <f t="shared" si="6"/>
        <v>Aug</v>
      </c>
      <c r="H198" s="8">
        <v>8</v>
      </c>
      <c r="I198" s="8" t="s">
        <v>22</v>
      </c>
      <c r="J198" s="59">
        <v>14.8471615720524</v>
      </c>
      <c r="K198" s="8">
        <v>1532446.23</v>
      </c>
      <c r="Q198">
        <v>2024</v>
      </c>
      <c r="R198">
        <v>11</v>
      </c>
      <c r="S198" t="str">
        <f t="shared" si="5"/>
        <v>Nov</v>
      </c>
      <c r="T198" t="s">
        <v>31</v>
      </c>
      <c r="U198">
        <v>397</v>
      </c>
      <c r="Y198">
        <v>2025</v>
      </c>
      <c r="Z198">
        <v>4</v>
      </c>
      <c r="AA198" t="str">
        <f t="shared" si="7"/>
        <v>Apr</v>
      </c>
      <c r="AB198" t="s">
        <v>17</v>
      </c>
      <c r="AC198">
        <v>542</v>
      </c>
    </row>
    <row r="199" spans="2:29" x14ac:dyDescent="0.3">
      <c r="B199" s="8">
        <v>10486</v>
      </c>
      <c r="C199" s="8">
        <v>3</v>
      </c>
      <c r="D199" s="8">
        <v>50727.26</v>
      </c>
      <c r="F199" s="8">
        <v>2024</v>
      </c>
      <c r="G199" s="8" t="str">
        <f t="shared" si="6"/>
        <v>Aug</v>
      </c>
      <c r="H199" s="8">
        <v>8</v>
      </c>
      <c r="I199" s="8" t="s">
        <v>21</v>
      </c>
      <c r="J199" s="59">
        <v>18.303571428571399</v>
      </c>
      <c r="K199" s="8">
        <v>1495625.25</v>
      </c>
      <c r="Q199">
        <v>2024</v>
      </c>
      <c r="R199">
        <v>11</v>
      </c>
      <c r="S199" t="str">
        <f t="shared" si="5"/>
        <v>Nov</v>
      </c>
      <c r="T199" t="s">
        <v>95</v>
      </c>
      <c r="U199">
        <v>390</v>
      </c>
      <c r="Y199">
        <v>2025</v>
      </c>
      <c r="Z199">
        <v>4</v>
      </c>
      <c r="AA199" t="str">
        <f t="shared" si="7"/>
        <v>Apr</v>
      </c>
      <c r="AB199" t="s">
        <v>19</v>
      </c>
      <c r="AC199">
        <v>538</v>
      </c>
    </row>
    <row r="200" spans="2:29" x14ac:dyDescent="0.3">
      <c r="B200" s="8">
        <v>10627</v>
      </c>
      <c r="C200" s="8">
        <v>3</v>
      </c>
      <c r="D200" s="8">
        <v>47705.26</v>
      </c>
      <c r="F200" s="8">
        <v>2024</v>
      </c>
      <c r="G200" s="8" t="str">
        <f t="shared" si="6"/>
        <v>Aug</v>
      </c>
      <c r="H200" s="8">
        <v>8</v>
      </c>
      <c r="I200" s="8" t="s">
        <v>18</v>
      </c>
      <c r="J200" s="59">
        <v>16.055045871559599</v>
      </c>
      <c r="K200" s="8">
        <v>1484254.53</v>
      </c>
      <c r="Q200">
        <v>2024</v>
      </c>
      <c r="R200">
        <v>11</v>
      </c>
      <c r="S200" t="str">
        <f t="shared" si="5"/>
        <v>Nov</v>
      </c>
      <c r="T200" t="s">
        <v>27</v>
      </c>
      <c r="U200">
        <v>380</v>
      </c>
      <c r="Y200">
        <v>2025</v>
      </c>
      <c r="Z200">
        <v>4</v>
      </c>
      <c r="AA200" t="str">
        <f t="shared" si="7"/>
        <v>Apr</v>
      </c>
      <c r="AB200" t="s">
        <v>18</v>
      </c>
      <c r="AC200">
        <v>531</v>
      </c>
    </row>
    <row r="201" spans="2:29" x14ac:dyDescent="0.3">
      <c r="B201" s="8">
        <v>10715</v>
      </c>
      <c r="C201" s="8">
        <v>3</v>
      </c>
      <c r="D201" s="8">
        <v>66381.440000000002</v>
      </c>
      <c r="F201" s="8">
        <v>2024</v>
      </c>
      <c r="G201" s="8" t="str">
        <f t="shared" si="6"/>
        <v>Aug</v>
      </c>
      <c r="H201" s="8">
        <v>8</v>
      </c>
      <c r="I201" s="8" t="s">
        <v>23</v>
      </c>
      <c r="J201" s="59">
        <v>18.8073394495412</v>
      </c>
      <c r="K201" s="8">
        <v>1446859.54</v>
      </c>
      <c r="Q201">
        <v>2024</v>
      </c>
      <c r="R201">
        <v>12</v>
      </c>
      <c r="S201" t="str">
        <f t="shared" si="5"/>
        <v>Dec</v>
      </c>
      <c r="T201" t="s">
        <v>27</v>
      </c>
      <c r="U201">
        <v>458</v>
      </c>
      <c r="Y201">
        <v>2025</v>
      </c>
      <c r="Z201">
        <v>4</v>
      </c>
      <c r="AA201" t="str">
        <f t="shared" si="7"/>
        <v>Apr</v>
      </c>
      <c r="AB201" t="s">
        <v>20</v>
      </c>
      <c r="AC201">
        <v>516</v>
      </c>
    </row>
    <row r="202" spans="2:29" x14ac:dyDescent="0.3">
      <c r="B202" s="8">
        <v>10755</v>
      </c>
      <c r="C202" s="8">
        <v>3</v>
      </c>
      <c r="D202" s="8">
        <v>49311.48</v>
      </c>
      <c r="F202" s="8">
        <v>2024</v>
      </c>
      <c r="G202" s="8" t="str">
        <f t="shared" si="6"/>
        <v>Aug</v>
      </c>
      <c r="H202" s="8">
        <v>8</v>
      </c>
      <c r="I202" s="8" t="s">
        <v>17</v>
      </c>
      <c r="J202" s="59">
        <v>18.706697459584198</v>
      </c>
      <c r="K202" s="8">
        <v>803044</v>
      </c>
      <c r="Q202">
        <v>2024</v>
      </c>
      <c r="R202">
        <v>12</v>
      </c>
      <c r="S202" t="str">
        <f t="shared" si="5"/>
        <v>Dec</v>
      </c>
      <c r="T202" t="s">
        <v>28</v>
      </c>
      <c r="U202">
        <v>447</v>
      </c>
      <c r="Y202">
        <v>2025</v>
      </c>
      <c r="Z202">
        <v>4</v>
      </c>
      <c r="AA202" t="str">
        <f t="shared" si="7"/>
        <v>Apr</v>
      </c>
      <c r="AB202" t="s">
        <v>22</v>
      </c>
      <c r="AC202">
        <v>491</v>
      </c>
    </row>
    <row r="203" spans="2:29" x14ac:dyDescent="0.3">
      <c r="B203" s="8">
        <v>10881</v>
      </c>
      <c r="C203" s="8">
        <v>3</v>
      </c>
      <c r="D203" s="8">
        <v>50833.79</v>
      </c>
      <c r="F203" s="8">
        <v>2024</v>
      </c>
      <c r="G203" s="8" t="str">
        <f t="shared" si="6"/>
        <v>Sept</v>
      </c>
      <c r="H203" s="8">
        <v>9</v>
      </c>
      <c r="I203" s="8" t="s">
        <v>19</v>
      </c>
      <c r="J203" s="59">
        <v>17.974683544303701</v>
      </c>
      <c r="K203" s="8">
        <v>7579231.5899999999</v>
      </c>
      <c r="Q203">
        <v>2024</v>
      </c>
      <c r="R203">
        <v>12</v>
      </c>
      <c r="S203" t="str">
        <f t="shared" ref="S203:S260" si="8">TEXT(DATE(2000, R203, 1), "mmm")</f>
        <v>Dec</v>
      </c>
      <c r="T203" t="s">
        <v>31</v>
      </c>
      <c r="U203">
        <v>442</v>
      </c>
      <c r="Y203">
        <v>2025</v>
      </c>
      <c r="Z203">
        <v>5</v>
      </c>
      <c r="AA203" t="str">
        <f t="shared" si="7"/>
        <v>May</v>
      </c>
      <c r="AB203" t="s">
        <v>19</v>
      </c>
      <c r="AC203">
        <v>201</v>
      </c>
    </row>
    <row r="204" spans="2:29" x14ac:dyDescent="0.3">
      <c r="B204" s="8">
        <v>10943</v>
      </c>
      <c r="C204" s="8">
        <v>3</v>
      </c>
      <c r="D204" s="8">
        <v>48159.86</v>
      </c>
      <c r="F204" s="8">
        <v>2024</v>
      </c>
      <c r="G204" s="8" t="str">
        <f t="shared" ref="G204:G267" si="9">TEXT(DATE(2000, H204, 1), "mmm")</f>
        <v>Sept</v>
      </c>
      <c r="H204" s="8">
        <v>9</v>
      </c>
      <c r="I204" s="8" t="s">
        <v>24</v>
      </c>
      <c r="J204" s="59">
        <v>17.015706806282701</v>
      </c>
      <c r="K204" s="8">
        <v>4019775.79</v>
      </c>
      <c r="Q204">
        <v>2024</v>
      </c>
      <c r="R204">
        <v>12</v>
      </c>
      <c r="S204" t="str">
        <f t="shared" si="8"/>
        <v>Dec</v>
      </c>
      <c r="T204" t="s">
        <v>30</v>
      </c>
      <c r="U204">
        <v>436</v>
      </c>
      <c r="Y204">
        <v>2025</v>
      </c>
      <c r="Z204">
        <v>5</v>
      </c>
      <c r="AA204" t="str">
        <f t="shared" ref="AA204:AA210" si="10">TEXT(DATE(2000,Z204,1),"mmm")</f>
        <v>May</v>
      </c>
      <c r="AB204" t="s">
        <v>23</v>
      </c>
      <c r="AC204">
        <v>192</v>
      </c>
    </row>
    <row r="205" spans="2:29" x14ac:dyDescent="0.3">
      <c r="B205" s="8">
        <v>11040</v>
      </c>
      <c r="C205" s="8">
        <v>3</v>
      </c>
      <c r="D205" s="8">
        <v>60865.62</v>
      </c>
      <c r="F205" s="8">
        <v>2024</v>
      </c>
      <c r="G205" s="8" t="str">
        <f t="shared" si="9"/>
        <v>Sept</v>
      </c>
      <c r="H205" s="8">
        <v>9</v>
      </c>
      <c r="I205" s="8" t="s">
        <v>22</v>
      </c>
      <c r="J205" s="59">
        <v>14.832535885167401</v>
      </c>
      <c r="K205" s="8">
        <v>1402450.46</v>
      </c>
      <c r="Q205">
        <v>2024</v>
      </c>
      <c r="R205">
        <v>12</v>
      </c>
      <c r="S205" t="str">
        <f t="shared" si="8"/>
        <v>Dec</v>
      </c>
      <c r="T205" t="s">
        <v>97</v>
      </c>
      <c r="U205">
        <v>427</v>
      </c>
      <c r="Y205">
        <v>2025</v>
      </c>
      <c r="Z205">
        <v>5</v>
      </c>
      <c r="AA205" t="str">
        <f t="shared" si="10"/>
        <v>May</v>
      </c>
      <c r="AB205" t="s">
        <v>22</v>
      </c>
      <c r="AC205">
        <v>172</v>
      </c>
    </row>
    <row r="206" spans="2:29" x14ac:dyDescent="0.3">
      <c r="B206" s="8">
        <v>11087</v>
      </c>
      <c r="C206" s="8">
        <v>3</v>
      </c>
      <c r="D206" s="8">
        <v>62406.8</v>
      </c>
      <c r="F206" s="8">
        <v>2024</v>
      </c>
      <c r="G206" s="8" t="str">
        <f t="shared" si="9"/>
        <v>Sept</v>
      </c>
      <c r="H206" s="8">
        <v>9</v>
      </c>
      <c r="I206" s="8" t="s">
        <v>23</v>
      </c>
      <c r="J206" s="59">
        <v>19.047619047619001</v>
      </c>
      <c r="K206" s="8">
        <v>1367138.41</v>
      </c>
      <c r="Q206">
        <v>2024</v>
      </c>
      <c r="R206">
        <v>12</v>
      </c>
      <c r="S206" t="str">
        <f t="shared" si="8"/>
        <v>Dec</v>
      </c>
      <c r="T206" t="s">
        <v>12</v>
      </c>
      <c r="U206">
        <v>423</v>
      </c>
      <c r="Y206">
        <v>2025</v>
      </c>
      <c r="Z206">
        <v>5</v>
      </c>
      <c r="AA206" t="str">
        <f t="shared" si="10"/>
        <v>May</v>
      </c>
      <c r="AB206" t="s">
        <v>24</v>
      </c>
      <c r="AC206">
        <v>168</v>
      </c>
    </row>
    <row r="207" spans="2:29" x14ac:dyDescent="0.3">
      <c r="B207" s="8">
        <v>11089</v>
      </c>
      <c r="C207" s="8">
        <v>3</v>
      </c>
      <c r="D207" s="8">
        <v>49489.43</v>
      </c>
      <c r="F207" s="8">
        <v>2024</v>
      </c>
      <c r="G207" s="8" t="str">
        <f t="shared" si="9"/>
        <v>Sept</v>
      </c>
      <c r="H207" s="8">
        <v>9</v>
      </c>
      <c r="I207" s="8" t="s">
        <v>21</v>
      </c>
      <c r="J207" s="59">
        <v>18.316831683168299</v>
      </c>
      <c r="K207" s="8">
        <v>1361403.51</v>
      </c>
      <c r="Q207">
        <v>2024</v>
      </c>
      <c r="R207">
        <v>12</v>
      </c>
      <c r="S207" t="str">
        <f t="shared" si="8"/>
        <v>Dec</v>
      </c>
      <c r="T207" t="s">
        <v>98</v>
      </c>
      <c r="U207">
        <v>423</v>
      </c>
      <c r="Y207">
        <v>2025</v>
      </c>
      <c r="Z207">
        <v>5</v>
      </c>
      <c r="AA207" t="str">
        <f t="shared" si="10"/>
        <v>May</v>
      </c>
      <c r="AB207" t="s">
        <v>20</v>
      </c>
      <c r="AC207">
        <v>167</v>
      </c>
    </row>
    <row r="208" spans="2:29" x14ac:dyDescent="0.3">
      <c r="B208" s="8">
        <v>11315</v>
      </c>
      <c r="C208" s="8">
        <v>3</v>
      </c>
      <c r="D208" s="8">
        <v>50412.99</v>
      </c>
      <c r="F208" s="8">
        <v>2024</v>
      </c>
      <c r="G208" s="8" t="str">
        <f t="shared" si="9"/>
        <v>Sept</v>
      </c>
      <c r="H208" s="8">
        <v>9</v>
      </c>
      <c r="I208" s="8" t="s">
        <v>20</v>
      </c>
      <c r="J208" s="59">
        <v>19.845360824742201</v>
      </c>
      <c r="K208" s="8">
        <v>1305039.22</v>
      </c>
      <c r="Q208">
        <v>2024</v>
      </c>
      <c r="R208">
        <v>12</v>
      </c>
      <c r="S208" t="str">
        <f t="shared" si="8"/>
        <v>Dec</v>
      </c>
      <c r="T208" t="s">
        <v>95</v>
      </c>
      <c r="U208">
        <v>422</v>
      </c>
      <c r="Y208">
        <v>2025</v>
      </c>
      <c r="Z208">
        <v>5</v>
      </c>
      <c r="AA208" t="str">
        <f t="shared" si="10"/>
        <v>May</v>
      </c>
      <c r="AB208" t="s">
        <v>21</v>
      </c>
      <c r="AC208">
        <v>167</v>
      </c>
    </row>
    <row r="209" spans="2:29" x14ac:dyDescent="0.3">
      <c r="B209" s="8">
        <v>11408</v>
      </c>
      <c r="C209" s="8">
        <v>3</v>
      </c>
      <c r="D209" s="8">
        <v>56694.17</v>
      </c>
      <c r="F209" s="8">
        <v>2024</v>
      </c>
      <c r="G209" s="8" t="str">
        <f t="shared" si="9"/>
        <v>Sept</v>
      </c>
      <c r="H209" s="8">
        <v>9</v>
      </c>
      <c r="I209" s="8" t="s">
        <v>18</v>
      </c>
      <c r="J209" s="59">
        <v>18.282548476454199</v>
      </c>
      <c r="K209" s="8">
        <v>1206879.71</v>
      </c>
      <c r="Q209">
        <v>2024</v>
      </c>
      <c r="R209">
        <v>12</v>
      </c>
      <c r="S209" t="str">
        <f t="shared" si="8"/>
        <v>Dec</v>
      </c>
      <c r="T209" t="s">
        <v>96</v>
      </c>
      <c r="U209">
        <v>419</v>
      </c>
      <c r="Y209">
        <v>2025</v>
      </c>
      <c r="Z209">
        <v>5</v>
      </c>
      <c r="AA209" t="str">
        <f t="shared" si="10"/>
        <v>May</v>
      </c>
      <c r="AB209" t="s">
        <v>18</v>
      </c>
      <c r="AC209">
        <v>164</v>
      </c>
    </row>
    <row r="210" spans="2:29" x14ac:dyDescent="0.3">
      <c r="B210" s="8">
        <v>11512</v>
      </c>
      <c r="C210" s="8">
        <v>3</v>
      </c>
      <c r="D210" s="8">
        <v>49599.48</v>
      </c>
      <c r="F210" s="8">
        <v>2024</v>
      </c>
      <c r="G210" s="8" t="str">
        <f t="shared" si="9"/>
        <v>Sept</v>
      </c>
      <c r="H210" s="8">
        <v>9</v>
      </c>
      <c r="I210" s="8" t="s">
        <v>17</v>
      </c>
      <c r="J210" s="59">
        <v>18.205804749340299</v>
      </c>
      <c r="K210" s="8">
        <v>726612.58</v>
      </c>
      <c r="Q210">
        <v>2024</v>
      </c>
      <c r="R210">
        <v>12</v>
      </c>
      <c r="S210" t="str">
        <f t="shared" si="8"/>
        <v>Dec</v>
      </c>
      <c r="T210" t="s">
        <v>29</v>
      </c>
      <c r="U210">
        <v>397</v>
      </c>
      <c r="Y210">
        <v>2025</v>
      </c>
      <c r="Z210">
        <v>5</v>
      </c>
      <c r="AA210" t="str">
        <f t="shared" si="10"/>
        <v>May</v>
      </c>
      <c r="AB210" t="s">
        <v>17</v>
      </c>
      <c r="AC210">
        <v>160</v>
      </c>
    </row>
    <row r="211" spans="2:29" x14ac:dyDescent="0.3">
      <c r="B211" s="8">
        <v>11717</v>
      </c>
      <c r="C211" s="8">
        <v>3</v>
      </c>
      <c r="D211" s="8">
        <v>51280.43</v>
      </c>
      <c r="F211" s="8">
        <v>2024</v>
      </c>
      <c r="G211" s="8" t="str">
        <f t="shared" si="9"/>
        <v>Oct</v>
      </c>
      <c r="H211" s="8">
        <v>10</v>
      </c>
      <c r="I211" s="8" t="s">
        <v>19</v>
      </c>
      <c r="J211" s="59">
        <v>18.7675070028011</v>
      </c>
      <c r="K211" s="8">
        <v>6823983.2300000004</v>
      </c>
      <c r="Q211">
        <v>2025</v>
      </c>
      <c r="R211">
        <v>1</v>
      </c>
      <c r="S211" t="str">
        <f t="shared" si="8"/>
        <v>Jan</v>
      </c>
      <c r="T211" t="s">
        <v>12</v>
      </c>
      <c r="U211">
        <v>436</v>
      </c>
    </row>
    <row r="212" spans="2:29" x14ac:dyDescent="0.3">
      <c r="B212" s="8">
        <v>11785</v>
      </c>
      <c r="C212" s="8">
        <v>3</v>
      </c>
      <c r="D212" s="8">
        <v>84008.6</v>
      </c>
      <c r="F212" s="8">
        <v>2024</v>
      </c>
      <c r="G212" s="8" t="str">
        <f t="shared" si="9"/>
        <v>Oct</v>
      </c>
      <c r="H212" s="8">
        <v>10</v>
      </c>
      <c r="I212" s="8" t="s">
        <v>24</v>
      </c>
      <c r="J212" s="59">
        <v>19.461077844311301</v>
      </c>
      <c r="K212" s="8">
        <v>3552081.38</v>
      </c>
      <c r="Q212">
        <v>2025</v>
      </c>
      <c r="R212">
        <v>1</v>
      </c>
      <c r="S212" t="str">
        <f t="shared" si="8"/>
        <v>Jan</v>
      </c>
      <c r="T212" t="s">
        <v>96</v>
      </c>
      <c r="U212">
        <v>427</v>
      </c>
    </row>
    <row r="213" spans="2:29" x14ac:dyDescent="0.3">
      <c r="B213" s="8">
        <v>11908</v>
      </c>
      <c r="C213" s="8">
        <v>3</v>
      </c>
      <c r="D213" s="8">
        <v>55078.28</v>
      </c>
      <c r="F213" s="8">
        <v>2024</v>
      </c>
      <c r="G213" s="8" t="str">
        <f t="shared" si="9"/>
        <v>Oct</v>
      </c>
      <c r="H213" s="8">
        <v>10</v>
      </c>
      <c r="I213" s="8" t="s">
        <v>23</v>
      </c>
      <c r="J213" s="59">
        <v>17.066666666666599</v>
      </c>
      <c r="K213" s="8">
        <v>1256147.8400000001</v>
      </c>
      <c r="Q213">
        <v>2025</v>
      </c>
      <c r="R213">
        <v>1</v>
      </c>
      <c r="S213" t="str">
        <f t="shared" si="8"/>
        <v>Jan</v>
      </c>
      <c r="T213" t="s">
        <v>29</v>
      </c>
      <c r="U213">
        <v>424</v>
      </c>
    </row>
    <row r="214" spans="2:29" x14ac:dyDescent="0.3">
      <c r="B214" s="8">
        <v>11954</v>
      </c>
      <c r="C214" s="8">
        <v>3</v>
      </c>
      <c r="D214" s="8">
        <v>58030.5</v>
      </c>
      <c r="F214" s="8">
        <v>2024</v>
      </c>
      <c r="G214" s="8" t="str">
        <f t="shared" si="9"/>
        <v>Oct</v>
      </c>
      <c r="H214" s="8">
        <v>10</v>
      </c>
      <c r="I214" s="8" t="s">
        <v>20</v>
      </c>
      <c r="J214" s="59">
        <v>20.325203252032502</v>
      </c>
      <c r="K214" s="8">
        <v>1224837.3600000001</v>
      </c>
      <c r="Q214">
        <v>2025</v>
      </c>
      <c r="R214">
        <v>1</v>
      </c>
      <c r="S214" t="str">
        <f t="shared" si="8"/>
        <v>Jan</v>
      </c>
      <c r="T214" t="s">
        <v>98</v>
      </c>
      <c r="U214">
        <v>424</v>
      </c>
    </row>
    <row r="215" spans="2:29" x14ac:dyDescent="0.3">
      <c r="B215" s="8">
        <v>11997</v>
      </c>
      <c r="C215" s="8">
        <v>3</v>
      </c>
      <c r="D215" s="8">
        <v>53724.62</v>
      </c>
      <c r="F215" s="8">
        <v>2024</v>
      </c>
      <c r="G215" s="8" t="str">
        <f t="shared" si="9"/>
        <v>Oct</v>
      </c>
      <c r="H215" s="8">
        <v>10</v>
      </c>
      <c r="I215" s="8" t="s">
        <v>21</v>
      </c>
      <c r="J215" s="59">
        <v>19.943820224719101</v>
      </c>
      <c r="K215" s="8">
        <v>1195542.19</v>
      </c>
      <c r="Q215">
        <v>2025</v>
      </c>
      <c r="R215">
        <v>1</v>
      </c>
      <c r="S215" t="str">
        <f t="shared" si="8"/>
        <v>Jan</v>
      </c>
      <c r="T215" t="s">
        <v>30</v>
      </c>
      <c r="U215">
        <v>421</v>
      </c>
    </row>
    <row r="216" spans="2:29" x14ac:dyDescent="0.3">
      <c r="B216" s="8">
        <v>12016</v>
      </c>
      <c r="C216" s="8">
        <v>3</v>
      </c>
      <c r="D216" s="8">
        <v>48062.94</v>
      </c>
      <c r="F216" s="8">
        <v>2024</v>
      </c>
      <c r="G216" s="8" t="str">
        <f t="shared" si="9"/>
        <v>Oct</v>
      </c>
      <c r="H216" s="8">
        <v>10</v>
      </c>
      <c r="I216" s="8" t="s">
        <v>22</v>
      </c>
      <c r="J216" s="59">
        <v>19.546742209631699</v>
      </c>
      <c r="K216" s="8">
        <v>1172565.54</v>
      </c>
      <c r="Q216">
        <v>2025</v>
      </c>
      <c r="R216">
        <v>1</v>
      </c>
      <c r="S216" t="str">
        <f t="shared" si="8"/>
        <v>Jan</v>
      </c>
      <c r="T216" t="s">
        <v>97</v>
      </c>
      <c r="U216">
        <v>417</v>
      </c>
    </row>
    <row r="217" spans="2:29" x14ac:dyDescent="0.3">
      <c r="B217" s="8">
        <v>12049</v>
      </c>
      <c r="C217" s="8">
        <v>3</v>
      </c>
      <c r="D217" s="8">
        <v>58605.74</v>
      </c>
      <c r="F217" s="8">
        <v>2024</v>
      </c>
      <c r="G217" s="8" t="str">
        <f t="shared" si="9"/>
        <v>Oct</v>
      </c>
      <c r="H217" s="8">
        <v>10</v>
      </c>
      <c r="I217" s="8" t="s">
        <v>18</v>
      </c>
      <c r="J217" s="59">
        <v>19.354838709677399</v>
      </c>
      <c r="K217" s="8">
        <v>1172417.3600000001</v>
      </c>
      <c r="Q217">
        <v>2025</v>
      </c>
      <c r="R217">
        <v>1</v>
      </c>
      <c r="S217" t="str">
        <f t="shared" si="8"/>
        <v>Jan</v>
      </c>
      <c r="T217" t="s">
        <v>27</v>
      </c>
      <c r="U217">
        <v>417</v>
      </c>
    </row>
    <row r="218" spans="2:29" x14ac:dyDescent="0.3">
      <c r="B218" s="8">
        <v>12088</v>
      </c>
      <c r="C218" s="8">
        <v>3</v>
      </c>
      <c r="D218" s="8">
        <v>66228.009999999995</v>
      </c>
      <c r="F218" s="8">
        <v>2024</v>
      </c>
      <c r="G218" s="8" t="str">
        <f t="shared" si="9"/>
        <v>Oct</v>
      </c>
      <c r="H218" s="8">
        <v>10</v>
      </c>
      <c r="I218" s="8" t="s">
        <v>17</v>
      </c>
      <c r="J218" s="59">
        <v>21.542553191489301</v>
      </c>
      <c r="K218" s="8">
        <v>723000.11</v>
      </c>
      <c r="Q218">
        <v>2025</v>
      </c>
      <c r="R218">
        <v>1</v>
      </c>
      <c r="S218" t="str">
        <f t="shared" si="8"/>
        <v>Jan</v>
      </c>
      <c r="T218" t="s">
        <v>28</v>
      </c>
      <c r="U218">
        <v>412</v>
      </c>
    </row>
    <row r="219" spans="2:29" x14ac:dyDescent="0.3">
      <c r="B219" s="8">
        <v>12275</v>
      </c>
      <c r="C219" s="8">
        <v>3</v>
      </c>
      <c r="D219" s="8">
        <v>47418.15</v>
      </c>
      <c r="F219" s="8">
        <v>2024</v>
      </c>
      <c r="G219" s="8" t="str">
        <f t="shared" si="9"/>
        <v>Nov</v>
      </c>
      <c r="H219" s="8">
        <v>11</v>
      </c>
      <c r="I219" s="8" t="s">
        <v>19</v>
      </c>
      <c r="J219" s="59">
        <v>21.724137931034399</v>
      </c>
      <c r="K219" s="8">
        <v>5502696.3499999996</v>
      </c>
      <c r="Q219">
        <v>2025</v>
      </c>
      <c r="R219">
        <v>1</v>
      </c>
      <c r="S219" t="str">
        <f t="shared" si="8"/>
        <v>Jan</v>
      </c>
      <c r="T219" t="s">
        <v>95</v>
      </c>
      <c r="U219">
        <v>411</v>
      </c>
    </row>
    <row r="220" spans="2:29" x14ac:dyDescent="0.3">
      <c r="B220" s="8">
        <v>12315</v>
      </c>
      <c r="C220" s="8">
        <v>3</v>
      </c>
      <c r="D220" s="8">
        <v>47427.94</v>
      </c>
      <c r="F220" s="8">
        <v>2024</v>
      </c>
      <c r="G220" s="8" t="str">
        <f t="shared" si="9"/>
        <v>Nov</v>
      </c>
      <c r="H220" s="8">
        <v>11</v>
      </c>
      <c r="I220" s="8" t="s">
        <v>24</v>
      </c>
      <c r="J220" s="59">
        <v>24.926686217008701</v>
      </c>
      <c r="K220" s="8">
        <v>3604153.89</v>
      </c>
      <c r="Q220">
        <v>2025</v>
      </c>
      <c r="R220">
        <v>1</v>
      </c>
      <c r="S220" t="str">
        <f t="shared" si="8"/>
        <v>Jan</v>
      </c>
      <c r="T220" t="s">
        <v>31</v>
      </c>
      <c r="U220">
        <v>382</v>
      </c>
    </row>
    <row r="221" spans="2:29" x14ac:dyDescent="0.3">
      <c r="B221" s="8">
        <v>12381</v>
      </c>
      <c r="C221" s="8">
        <v>3</v>
      </c>
      <c r="D221" s="8">
        <v>52028.86</v>
      </c>
      <c r="F221" s="8">
        <v>2024</v>
      </c>
      <c r="G221" s="8" t="str">
        <f t="shared" si="9"/>
        <v>Nov</v>
      </c>
      <c r="H221" s="8">
        <v>11</v>
      </c>
      <c r="I221" s="8" t="s">
        <v>21</v>
      </c>
      <c r="J221" s="59">
        <v>27.0700636942675</v>
      </c>
      <c r="K221" s="8">
        <v>1044026.62</v>
      </c>
      <c r="Q221">
        <v>2025</v>
      </c>
      <c r="R221">
        <v>2</v>
      </c>
      <c r="S221" t="str">
        <f t="shared" si="8"/>
        <v>Feb</v>
      </c>
      <c r="T221" t="s">
        <v>12</v>
      </c>
      <c r="U221">
        <v>399</v>
      </c>
    </row>
    <row r="222" spans="2:29" x14ac:dyDescent="0.3">
      <c r="B222" s="8">
        <v>12474</v>
      </c>
      <c r="C222" s="8">
        <v>3</v>
      </c>
      <c r="D222" s="8">
        <v>62966.11</v>
      </c>
      <c r="F222" s="8">
        <v>2024</v>
      </c>
      <c r="G222" s="8" t="str">
        <f t="shared" si="9"/>
        <v>Nov</v>
      </c>
      <c r="H222" s="8">
        <v>11</v>
      </c>
      <c r="I222" s="8" t="s">
        <v>18</v>
      </c>
      <c r="J222" s="59">
        <v>23.2558139534883</v>
      </c>
      <c r="K222" s="8">
        <v>1019376.91</v>
      </c>
      <c r="Q222">
        <v>2025</v>
      </c>
      <c r="R222">
        <v>2</v>
      </c>
      <c r="S222" t="str">
        <f t="shared" si="8"/>
        <v>Feb</v>
      </c>
      <c r="T222" t="s">
        <v>95</v>
      </c>
      <c r="U222">
        <v>397</v>
      </c>
    </row>
    <row r="223" spans="2:29" x14ac:dyDescent="0.3">
      <c r="B223" s="8">
        <v>12535</v>
      </c>
      <c r="C223" s="8">
        <v>3</v>
      </c>
      <c r="D223" s="8">
        <v>49454.41</v>
      </c>
      <c r="F223" s="8">
        <v>2024</v>
      </c>
      <c r="G223" s="8" t="str">
        <f t="shared" si="9"/>
        <v>Nov</v>
      </c>
      <c r="H223" s="8">
        <v>11</v>
      </c>
      <c r="I223" s="8" t="s">
        <v>23</v>
      </c>
      <c r="J223" s="59">
        <v>27.096774193548299</v>
      </c>
      <c r="K223" s="8">
        <v>1017632.68</v>
      </c>
      <c r="Q223">
        <v>2025</v>
      </c>
      <c r="R223">
        <v>2</v>
      </c>
      <c r="S223" t="str">
        <f t="shared" si="8"/>
        <v>Feb</v>
      </c>
      <c r="T223" t="s">
        <v>98</v>
      </c>
      <c r="U223">
        <v>395</v>
      </c>
    </row>
    <row r="224" spans="2:29" x14ac:dyDescent="0.3">
      <c r="B224" s="8">
        <v>12574</v>
      </c>
      <c r="C224" s="8">
        <v>3</v>
      </c>
      <c r="D224" s="8">
        <v>47950.1</v>
      </c>
      <c r="F224" s="8">
        <v>2024</v>
      </c>
      <c r="G224" s="8" t="str">
        <f t="shared" si="9"/>
        <v>Nov</v>
      </c>
      <c r="H224" s="8">
        <v>11</v>
      </c>
      <c r="I224" s="8" t="s">
        <v>22</v>
      </c>
      <c r="J224" s="59">
        <v>21.328671328671302</v>
      </c>
      <c r="K224" s="8">
        <v>956643.78</v>
      </c>
      <c r="Q224">
        <v>2025</v>
      </c>
      <c r="R224">
        <v>2</v>
      </c>
      <c r="S224" t="str">
        <f t="shared" si="8"/>
        <v>Feb</v>
      </c>
      <c r="T224" t="s">
        <v>30</v>
      </c>
      <c r="U224">
        <v>390</v>
      </c>
    </row>
    <row r="225" spans="2:21" x14ac:dyDescent="0.3">
      <c r="B225" s="8">
        <v>12740</v>
      </c>
      <c r="C225" s="8">
        <v>3</v>
      </c>
      <c r="D225" s="8">
        <v>57849.04</v>
      </c>
      <c r="F225" s="8">
        <v>2024</v>
      </c>
      <c r="G225" s="8" t="str">
        <f t="shared" si="9"/>
        <v>Nov</v>
      </c>
      <c r="H225" s="8">
        <v>11</v>
      </c>
      <c r="I225" s="8" t="s">
        <v>20</v>
      </c>
      <c r="J225" s="59">
        <v>29.136690647481998</v>
      </c>
      <c r="K225" s="8">
        <v>944002.65</v>
      </c>
      <c r="Q225">
        <v>2025</v>
      </c>
      <c r="R225">
        <v>2</v>
      </c>
      <c r="S225" t="str">
        <f t="shared" si="8"/>
        <v>Feb</v>
      </c>
      <c r="T225" t="s">
        <v>96</v>
      </c>
      <c r="U225">
        <v>387</v>
      </c>
    </row>
    <row r="226" spans="2:21" x14ac:dyDescent="0.3">
      <c r="B226" s="8">
        <v>12770</v>
      </c>
      <c r="C226" s="8">
        <v>3</v>
      </c>
      <c r="D226" s="8">
        <v>48651.15</v>
      </c>
      <c r="F226" s="8">
        <v>2024</v>
      </c>
      <c r="G226" s="8" t="str">
        <f t="shared" si="9"/>
        <v>Nov</v>
      </c>
      <c r="H226" s="8">
        <v>11</v>
      </c>
      <c r="I226" s="8" t="s">
        <v>17</v>
      </c>
      <c r="J226" s="59">
        <v>21.355932203389798</v>
      </c>
      <c r="K226" s="8">
        <v>565063.13</v>
      </c>
      <c r="Q226">
        <v>2025</v>
      </c>
      <c r="R226">
        <v>2</v>
      </c>
      <c r="S226" t="str">
        <f t="shared" si="8"/>
        <v>Feb</v>
      </c>
      <c r="T226" t="s">
        <v>31</v>
      </c>
      <c r="U226">
        <v>381</v>
      </c>
    </row>
    <row r="227" spans="2:21" x14ac:dyDescent="0.3">
      <c r="B227" s="8">
        <v>12771</v>
      </c>
      <c r="C227" s="8">
        <v>3</v>
      </c>
      <c r="D227" s="8">
        <v>57907.33</v>
      </c>
      <c r="F227" s="8">
        <v>2024</v>
      </c>
      <c r="G227" s="8" t="str">
        <f t="shared" si="9"/>
        <v>Dec</v>
      </c>
      <c r="H227" s="8">
        <v>12</v>
      </c>
      <c r="I227" s="8" t="s">
        <v>19</v>
      </c>
      <c r="J227" s="59">
        <v>28.518518518518501</v>
      </c>
      <c r="K227" s="8">
        <v>5177684.87</v>
      </c>
      <c r="Q227">
        <v>2025</v>
      </c>
      <c r="R227">
        <v>2</v>
      </c>
      <c r="S227" t="str">
        <f t="shared" si="8"/>
        <v>Feb</v>
      </c>
      <c r="T227" t="s">
        <v>27</v>
      </c>
      <c r="U227">
        <v>379</v>
      </c>
    </row>
    <row r="228" spans="2:21" x14ac:dyDescent="0.3">
      <c r="B228" s="8">
        <v>12787</v>
      </c>
      <c r="C228" s="8">
        <v>3</v>
      </c>
      <c r="D228" s="8">
        <v>57749.93</v>
      </c>
      <c r="F228" s="8">
        <v>2024</v>
      </c>
      <c r="G228" s="8" t="str">
        <f t="shared" si="9"/>
        <v>Dec</v>
      </c>
      <c r="H228" s="8">
        <v>12</v>
      </c>
      <c r="I228" s="8" t="s">
        <v>24</v>
      </c>
      <c r="J228" s="59">
        <v>23.938223938223899</v>
      </c>
      <c r="K228" s="8">
        <v>2760994.88</v>
      </c>
      <c r="Q228">
        <v>2025</v>
      </c>
      <c r="R228">
        <v>2</v>
      </c>
      <c r="S228" t="str">
        <f t="shared" si="8"/>
        <v>Feb</v>
      </c>
      <c r="T228" t="s">
        <v>29</v>
      </c>
      <c r="U228">
        <v>377</v>
      </c>
    </row>
    <row r="229" spans="2:21" x14ac:dyDescent="0.3">
      <c r="B229" s="8">
        <v>12887</v>
      </c>
      <c r="C229" s="8">
        <v>3</v>
      </c>
      <c r="D229" s="8">
        <v>48138.16</v>
      </c>
      <c r="F229" s="8">
        <v>2024</v>
      </c>
      <c r="G229" s="8" t="str">
        <f t="shared" si="9"/>
        <v>Dec</v>
      </c>
      <c r="H229" s="8">
        <v>12</v>
      </c>
      <c r="I229" s="8" t="s">
        <v>20</v>
      </c>
      <c r="J229" s="59">
        <v>23.2081911262798</v>
      </c>
      <c r="K229" s="8">
        <v>982022.31</v>
      </c>
      <c r="Q229">
        <v>2025</v>
      </c>
      <c r="R229">
        <v>2</v>
      </c>
      <c r="S229" t="str">
        <f t="shared" si="8"/>
        <v>Feb</v>
      </c>
      <c r="T229" t="s">
        <v>28</v>
      </c>
      <c r="U229">
        <v>361</v>
      </c>
    </row>
    <row r="230" spans="2:21" x14ac:dyDescent="0.3">
      <c r="B230" s="8">
        <v>13002</v>
      </c>
      <c r="C230" s="8">
        <v>3</v>
      </c>
      <c r="D230" s="8">
        <v>50030.559999999998</v>
      </c>
      <c r="F230" s="8">
        <v>2024</v>
      </c>
      <c r="G230" s="8" t="str">
        <f t="shared" si="9"/>
        <v>Dec</v>
      </c>
      <c r="H230" s="8">
        <v>12</v>
      </c>
      <c r="I230" s="8" t="s">
        <v>18</v>
      </c>
      <c r="J230" s="59">
        <v>27.622377622377599</v>
      </c>
      <c r="K230" s="8">
        <v>947921.98</v>
      </c>
      <c r="Q230">
        <v>2025</v>
      </c>
      <c r="R230">
        <v>2</v>
      </c>
      <c r="S230" t="str">
        <f t="shared" si="8"/>
        <v>Feb</v>
      </c>
      <c r="T230" t="s">
        <v>97</v>
      </c>
      <c r="U230">
        <v>343</v>
      </c>
    </row>
    <row r="231" spans="2:21" x14ac:dyDescent="0.3">
      <c r="B231" s="8">
        <v>13139</v>
      </c>
      <c r="C231" s="8">
        <v>3</v>
      </c>
      <c r="D231" s="8">
        <v>58721.1</v>
      </c>
      <c r="F231" s="8">
        <v>2024</v>
      </c>
      <c r="G231" s="8" t="str">
        <f t="shared" si="9"/>
        <v>Dec</v>
      </c>
      <c r="H231" s="8">
        <v>12</v>
      </c>
      <c r="I231" s="8" t="s">
        <v>22</v>
      </c>
      <c r="J231" s="59">
        <v>29.482071713147398</v>
      </c>
      <c r="K231" s="8">
        <v>841857.24</v>
      </c>
      <c r="Q231">
        <v>2025</v>
      </c>
      <c r="R231">
        <v>3</v>
      </c>
      <c r="S231" t="str">
        <f t="shared" si="8"/>
        <v>Mar</v>
      </c>
      <c r="T231" t="s">
        <v>96</v>
      </c>
      <c r="U231">
        <v>459</v>
      </c>
    </row>
    <row r="232" spans="2:21" x14ac:dyDescent="0.3">
      <c r="B232" s="8">
        <v>13201</v>
      </c>
      <c r="C232" s="8">
        <v>3</v>
      </c>
      <c r="D232" s="8">
        <v>54196.959999999999</v>
      </c>
      <c r="F232" s="8">
        <v>2024</v>
      </c>
      <c r="G232" s="8" t="str">
        <f t="shared" si="9"/>
        <v>Dec</v>
      </c>
      <c r="H232" s="8">
        <v>12</v>
      </c>
      <c r="I232" s="8" t="s">
        <v>21</v>
      </c>
      <c r="J232" s="59">
        <v>24</v>
      </c>
      <c r="K232" s="8">
        <v>839760.98</v>
      </c>
      <c r="Q232">
        <v>2025</v>
      </c>
      <c r="R232">
        <v>3</v>
      </c>
      <c r="S232" t="str">
        <f t="shared" si="8"/>
        <v>Mar</v>
      </c>
      <c r="T232" t="s">
        <v>27</v>
      </c>
      <c r="U232">
        <v>444</v>
      </c>
    </row>
    <row r="233" spans="2:21" x14ac:dyDescent="0.3">
      <c r="B233" s="8">
        <v>13582</v>
      </c>
      <c r="C233" s="8">
        <v>3</v>
      </c>
      <c r="D233" s="8">
        <v>48735.199999999997</v>
      </c>
      <c r="F233" s="8">
        <v>2024</v>
      </c>
      <c r="G233" s="8" t="str">
        <f t="shared" si="9"/>
        <v>Dec</v>
      </c>
      <c r="H233" s="8">
        <v>12</v>
      </c>
      <c r="I233" s="8" t="s">
        <v>23</v>
      </c>
      <c r="J233" s="59">
        <v>27.272727272727199</v>
      </c>
      <c r="K233" s="8">
        <v>838556.98</v>
      </c>
      <c r="Q233">
        <v>2025</v>
      </c>
      <c r="R233">
        <v>3</v>
      </c>
      <c r="S233" t="str">
        <f t="shared" si="8"/>
        <v>Mar</v>
      </c>
      <c r="T233" t="s">
        <v>30</v>
      </c>
      <c r="U233">
        <v>434</v>
      </c>
    </row>
    <row r="234" spans="2:21" x14ac:dyDescent="0.3">
      <c r="B234" s="8">
        <v>13686</v>
      </c>
      <c r="C234" s="8">
        <v>3</v>
      </c>
      <c r="D234" s="8">
        <v>48277.59</v>
      </c>
      <c r="F234" s="8">
        <v>2024</v>
      </c>
      <c r="G234" s="8" t="str">
        <f t="shared" si="9"/>
        <v>Dec</v>
      </c>
      <c r="H234" s="8">
        <v>12</v>
      </c>
      <c r="I234" s="8" t="s">
        <v>17</v>
      </c>
      <c r="J234" s="59">
        <v>26.953125</v>
      </c>
      <c r="K234" s="8">
        <v>484948.68</v>
      </c>
      <c r="Q234">
        <v>2025</v>
      </c>
      <c r="R234">
        <v>3</v>
      </c>
      <c r="S234" t="str">
        <f t="shared" si="8"/>
        <v>Mar</v>
      </c>
      <c r="T234" t="s">
        <v>95</v>
      </c>
      <c r="U234">
        <v>434</v>
      </c>
    </row>
    <row r="235" spans="2:21" x14ac:dyDescent="0.3">
      <c r="B235" s="8">
        <v>13885</v>
      </c>
      <c r="C235" s="8">
        <v>3</v>
      </c>
      <c r="D235" s="8">
        <v>57590.98</v>
      </c>
      <c r="F235" s="8">
        <v>2025</v>
      </c>
      <c r="G235" s="8" t="str">
        <f t="shared" si="9"/>
        <v>Jan</v>
      </c>
      <c r="H235" s="8">
        <v>1</v>
      </c>
      <c r="I235" s="8" t="s">
        <v>19</v>
      </c>
      <c r="J235" s="59">
        <v>36.6666666666666</v>
      </c>
      <c r="K235" s="8">
        <v>4083720.24</v>
      </c>
      <c r="Q235">
        <v>2025</v>
      </c>
      <c r="R235">
        <v>3</v>
      </c>
      <c r="S235" t="str">
        <f t="shared" si="8"/>
        <v>Mar</v>
      </c>
      <c r="T235" t="s">
        <v>98</v>
      </c>
      <c r="U235">
        <v>430</v>
      </c>
    </row>
    <row r="236" spans="2:21" x14ac:dyDescent="0.3">
      <c r="B236" s="8">
        <v>14123</v>
      </c>
      <c r="C236" s="8">
        <v>3</v>
      </c>
      <c r="D236" s="8">
        <v>47839.31</v>
      </c>
      <c r="F236" s="8">
        <v>2025</v>
      </c>
      <c r="G236" s="8" t="str">
        <f t="shared" si="9"/>
        <v>Jan</v>
      </c>
      <c r="H236" s="8">
        <v>1</v>
      </c>
      <c r="I236" s="8" t="s">
        <v>24</v>
      </c>
      <c r="J236" s="59">
        <v>39.2344497607655</v>
      </c>
      <c r="K236" s="8">
        <v>2222358.4500000002</v>
      </c>
      <c r="Q236">
        <v>2025</v>
      </c>
      <c r="R236">
        <v>3</v>
      </c>
      <c r="S236" t="str">
        <f t="shared" si="8"/>
        <v>Mar</v>
      </c>
      <c r="T236" t="s">
        <v>97</v>
      </c>
      <c r="U236">
        <v>405</v>
      </c>
    </row>
    <row r="237" spans="2:21" x14ac:dyDescent="0.3">
      <c r="B237" s="8">
        <v>14196</v>
      </c>
      <c r="C237" s="8">
        <v>3</v>
      </c>
      <c r="D237" s="8">
        <v>65192.44</v>
      </c>
      <c r="F237" s="8">
        <v>2025</v>
      </c>
      <c r="G237" s="8" t="str">
        <f t="shared" si="9"/>
        <v>Jan</v>
      </c>
      <c r="H237" s="8">
        <v>1</v>
      </c>
      <c r="I237" s="8" t="s">
        <v>21</v>
      </c>
      <c r="J237" s="59">
        <v>35.454545454545404</v>
      </c>
      <c r="K237" s="8">
        <v>750730.89</v>
      </c>
      <c r="Q237">
        <v>2025</v>
      </c>
      <c r="R237">
        <v>3</v>
      </c>
      <c r="S237" t="str">
        <f t="shared" si="8"/>
        <v>Mar</v>
      </c>
      <c r="T237" t="s">
        <v>29</v>
      </c>
      <c r="U237">
        <v>396</v>
      </c>
    </row>
    <row r="238" spans="2:21" x14ac:dyDescent="0.3">
      <c r="B238" s="8">
        <v>14336</v>
      </c>
      <c r="C238" s="8">
        <v>3</v>
      </c>
      <c r="D238" s="8">
        <v>49809.63</v>
      </c>
      <c r="F238" s="8">
        <v>2025</v>
      </c>
      <c r="G238" s="8" t="str">
        <f t="shared" si="9"/>
        <v>Jan</v>
      </c>
      <c r="H238" s="8">
        <v>1</v>
      </c>
      <c r="I238" s="8" t="s">
        <v>23</v>
      </c>
      <c r="J238" s="59">
        <v>31.132075471698101</v>
      </c>
      <c r="K238" s="8">
        <v>733590.25</v>
      </c>
      <c r="Q238">
        <v>2025</v>
      </c>
      <c r="R238">
        <v>3</v>
      </c>
      <c r="S238" t="str">
        <f t="shared" si="8"/>
        <v>Mar</v>
      </c>
      <c r="T238" t="s">
        <v>28</v>
      </c>
      <c r="U238">
        <v>394</v>
      </c>
    </row>
    <row r="239" spans="2:21" x14ac:dyDescent="0.3">
      <c r="B239" s="8">
        <v>14666</v>
      </c>
      <c r="C239" s="8">
        <v>3</v>
      </c>
      <c r="D239" s="8">
        <v>73003.08</v>
      </c>
      <c r="F239" s="8">
        <v>2025</v>
      </c>
      <c r="G239" s="8" t="str">
        <f t="shared" si="9"/>
        <v>Jan</v>
      </c>
      <c r="H239" s="8">
        <v>1</v>
      </c>
      <c r="I239" s="8" t="s">
        <v>18</v>
      </c>
      <c r="J239" s="59">
        <v>31.034482758620602</v>
      </c>
      <c r="K239" s="8">
        <v>678104.85</v>
      </c>
      <c r="Q239">
        <v>2025</v>
      </c>
      <c r="R239">
        <v>3</v>
      </c>
      <c r="S239" t="str">
        <f t="shared" si="8"/>
        <v>Mar</v>
      </c>
      <c r="T239" t="s">
        <v>12</v>
      </c>
      <c r="U239">
        <v>389</v>
      </c>
    </row>
    <row r="240" spans="2:21" x14ac:dyDescent="0.3">
      <c r="B240" s="8">
        <v>14695</v>
      </c>
      <c r="C240" s="8">
        <v>3</v>
      </c>
      <c r="D240" s="8">
        <v>55004.2</v>
      </c>
      <c r="F240" s="8">
        <v>2025</v>
      </c>
      <c r="G240" s="8" t="str">
        <f t="shared" si="9"/>
        <v>Jan</v>
      </c>
      <c r="H240" s="8">
        <v>1</v>
      </c>
      <c r="I240" s="8" t="s">
        <v>22</v>
      </c>
      <c r="J240" s="59">
        <v>33.830845771144197</v>
      </c>
      <c r="K240" s="8">
        <v>670698.74</v>
      </c>
      <c r="Q240">
        <v>2025</v>
      </c>
      <c r="R240">
        <v>3</v>
      </c>
      <c r="S240" t="str">
        <f t="shared" si="8"/>
        <v>Mar</v>
      </c>
      <c r="T240" t="s">
        <v>31</v>
      </c>
      <c r="U240">
        <v>385</v>
      </c>
    </row>
    <row r="241" spans="2:21" x14ac:dyDescent="0.3">
      <c r="B241" s="8">
        <v>15017</v>
      </c>
      <c r="C241" s="8">
        <v>3</v>
      </c>
      <c r="D241" s="8">
        <v>54557.93</v>
      </c>
      <c r="F241" s="8">
        <v>2025</v>
      </c>
      <c r="G241" s="8" t="str">
        <f t="shared" si="9"/>
        <v>Jan</v>
      </c>
      <c r="H241" s="8">
        <v>1</v>
      </c>
      <c r="I241" s="8" t="s">
        <v>20</v>
      </c>
      <c r="J241" s="59">
        <v>38.502673796791399</v>
      </c>
      <c r="K241" s="8">
        <v>649624.49</v>
      </c>
      <c r="Q241">
        <v>2025</v>
      </c>
      <c r="R241">
        <v>4</v>
      </c>
      <c r="S241" t="str">
        <f t="shared" si="8"/>
        <v>Apr</v>
      </c>
      <c r="T241" t="s">
        <v>12</v>
      </c>
      <c r="U241">
        <v>451</v>
      </c>
    </row>
    <row r="242" spans="2:21" x14ac:dyDescent="0.3">
      <c r="B242" s="8">
        <v>15166</v>
      </c>
      <c r="C242" s="8">
        <v>3</v>
      </c>
      <c r="D242" s="8">
        <v>51183.47</v>
      </c>
      <c r="F242" s="8">
        <v>2025</v>
      </c>
      <c r="G242" s="8" t="str">
        <f t="shared" si="9"/>
        <v>Jan</v>
      </c>
      <c r="H242" s="8">
        <v>1</v>
      </c>
      <c r="I242" s="8" t="s">
        <v>17</v>
      </c>
      <c r="J242" s="59">
        <v>35.5329949238578</v>
      </c>
      <c r="K242" s="8">
        <v>375888.68</v>
      </c>
      <c r="Q242">
        <v>2025</v>
      </c>
      <c r="R242">
        <v>4</v>
      </c>
      <c r="S242" t="str">
        <f t="shared" si="8"/>
        <v>Apr</v>
      </c>
      <c r="T242" t="s">
        <v>31</v>
      </c>
      <c r="U242">
        <v>441</v>
      </c>
    </row>
    <row r="243" spans="2:21" x14ac:dyDescent="0.3">
      <c r="B243" s="8">
        <v>15258</v>
      </c>
      <c r="C243" s="8">
        <v>3</v>
      </c>
      <c r="D243" s="8">
        <v>49923.83</v>
      </c>
      <c r="F243" s="8">
        <v>2025</v>
      </c>
      <c r="G243" s="8" t="str">
        <f t="shared" si="9"/>
        <v>Feb</v>
      </c>
      <c r="H243" s="8">
        <v>2</v>
      </c>
      <c r="I243" s="8" t="s">
        <v>19</v>
      </c>
      <c r="J243" s="59">
        <v>50.335570469798597</v>
      </c>
      <c r="K243" s="8">
        <v>2676701.0699999998</v>
      </c>
      <c r="Q243">
        <v>2025</v>
      </c>
      <c r="R243">
        <v>4</v>
      </c>
      <c r="S243" t="str">
        <f t="shared" si="8"/>
        <v>Apr</v>
      </c>
      <c r="T243" t="s">
        <v>96</v>
      </c>
      <c r="U243">
        <v>440</v>
      </c>
    </row>
    <row r="244" spans="2:21" x14ac:dyDescent="0.3">
      <c r="B244" s="8">
        <v>15288</v>
      </c>
      <c r="C244" s="8">
        <v>3</v>
      </c>
      <c r="D244" s="8">
        <v>51336.6</v>
      </c>
      <c r="F244" s="8">
        <v>2025</v>
      </c>
      <c r="G244" s="8" t="str">
        <f t="shared" si="9"/>
        <v>Feb</v>
      </c>
      <c r="H244" s="8">
        <v>2</v>
      </c>
      <c r="I244" s="8" t="s">
        <v>24</v>
      </c>
      <c r="J244" s="59">
        <v>47.945205479452</v>
      </c>
      <c r="K244" s="8">
        <v>1550236.96</v>
      </c>
      <c r="Q244">
        <v>2025</v>
      </c>
      <c r="R244">
        <v>4</v>
      </c>
      <c r="S244" t="str">
        <f t="shared" si="8"/>
        <v>Apr</v>
      </c>
      <c r="T244" t="s">
        <v>30</v>
      </c>
      <c r="U244">
        <v>439</v>
      </c>
    </row>
    <row r="245" spans="2:21" x14ac:dyDescent="0.3">
      <c r="B245" s="8">
        <v>15299</v>
      </c>
      <c r="C245" s="8">
        <v>3</v>
      </c>
      <c r="D245" s="8">
        <v>60667.21</v>
      </c>
      <c r="F245" s="8">
        <v>2025</v>
      </c>
      <c r="G245" s="8" t="str">
        <f t="shared" si="9"/>
        <v>Feb</v>
      </c>
      <c r="H245" s="8">
        <v>2</v>
      </c>
      <c r="I245" s="8" t="s">
        <v>23</v>
      </c>
      <c r="J245" s="59">
        <v>38.356164383561598</v>
      </c>
      <c r="K245" s="8">
        <v>502856.39</v>
      </c>
      <c r="Q245">
        <v>2025</v>
      </c>
      <c r="R245">
        <v>4</v>
      </c>
      <c r="S245" t="str">
        <f t="shared" si="8"/>
        <v>Apr</v>
      </c>
      <c r="T245" t="s">
        <v>97</v>
      </c>
      <c r="U245">
        <v>436</v>
      </c>
    </row>
    <row r="246" spans="2:21" x14ac:dyDescent="0.3">
      <c r="B246" s="8">
        <v>15343</v>
      </c>
      <c r="C246" s="8">
        <v>3</v>
      </c>
      <c r="D246" s="8">
        <v>48474.83</v>
      </c>
      <c r="F246" s="8">
        <v>2025</v>
      </c>
      <c r="G246" s="8" t="str">
        <f t="shared" si="9"/>
        <v>Feb</v>
      </c>
      <c r="H246" s="8">
        <v>2</v>
      </c>
      <c r="I246" s="8" t="s">
        <v>22</v>
      </c>
      <c r="J246" s="59">
        <v>45.270270270270203</v>
      </c>
      <c r="K246" s="8">
        <v>501405.19</v>
      </c>
      <c r="Q246">
        <v>2025</v>
      </c>
      <c r="R246">
        <v>4</v>
      </c>
      <c r="S246" t="str">
        <f t="shared" si="8"/>
        <v>Apr</v>
      </c>
      <c r="T246" t="s">
        <v>98</v>
      </c>
      <c r="U246">
        <v>434</v>
      </c>
    </row>
    <row r="247" spans="2:21" x14ac:dyDescent="0.3">
      <c r="B247" s="8">
        <v>15354</v>
      </c>
      <c r="C247" s="8">
        <v>3</v>
      </c>
      <c r="D247" s="8">
        <v>53815.83</v>
      </c>
      <c r="F247" s="8">
        <v>2025</v>
      </c>
      <c r="G247" s="8" t="str">
        <f t="shared" si="9"/>
        <v>Feb</v>
      </c>
      <c r="H247" s="8">
        <v>2</v>
      </c>
      <c r="I247" s="8" t="s">
        <v>21</v>
      </c>
      <c r="J247" s="59">
        <v>43.3823529411764</v>
      </c>
      <c r="K247" s="8">
        <v>454610.83</v>
      </c>
      <c r="Q247">
        <v>2025</v>
      </c>
      <c r="R247">
        <v>4</v>
      </c>
      <c r="S247" t="str">
        <f t="shared" si="8"/>
        <v>Apr</v>
      </c>
      <c r="T247" t="s">
        <v>27</v>
      </c>
      <c r="U247">
        <v>430</v>
      </c>
    </row>
    <row r="248" spans="2:21" x14ac:dyDescent="0.3">
      <c r="B248" s="8">
        <v>15475</v>
      </c>
      <c r="C248" s="8">
        <v>3</v>
      </c>
      <c r="D248" s="8">
        <v>55068.17</v>
      </c>
      <c r="F248" s="8">
        <v>2025</v>
      </c>
      <c r="G248" s="8" t="str">
        <f t="shared" si="9"/>
        <v>Feb</v>
      </c>
      <c r="H248" s="8">
        <v>2</v>
      </c>
      <c r="I248" s="8" t="s">
        <v>20</v>
      </c>
      <c r="J248" s="59">
        <v>49.253731343283498</v>
      </c>
      <c r="K248" s="8">
        <v>450678.4</v>
      </c>
      <c r="Q248">
        <v>2025</v>
      </c>
      <c r="R248">
        <v>4</v>
      </c>
      <c r="S248" t="str">
        <f t="shared" si="8"/>
        <v>Apr</v>
      </c>
      <c r="T248" t="s">
        <v>28</v>
      </c>
      <c r="U248">
        <v>425</v>
      </c>
    </row>
    <row r="249" spans="2:21" x14ac:dyDescent="0.3">
      <c r="B249" s="8">
        <v>15544</v>
      </c>
      <c r="C249" s="8">
        <v>3</v>
      </c>
      <c r="D249" s="8">
        <v>49395.31</v>
      </c>
      <c r="F249" s="8">
        <v>2025</v>
      </c>
      <c r="G249" s="8" t="str">
        <f t="shared" si="9"/>
        <v>Feb</v>
      </c>
      <c r="H249" s="8">
        <v>2</v>
      </c>
      <c r="I249" s="8" t="s">
        <v>18</v>
      </c>
      <c r="J249" s="59">
        <v>31.531531531531499</v>
      </c>
      <c r="K249" s="8">
        <v>366824.36</v>
      </c>
      <c r="Q249">
        <v>2025</v>
      </c>
      <c r="R249">
        <v>4</v>
      </c>
      <c r="S249" t="str">
        <f t="shared" si="8"/>
        <v>Apr</v>
      </c>
      <c r="T249" t="s">
        <v>29</v>
      </c>
      <c r="U249">
        <v>410</v>
      </c>
    </row>
    <row r="250" spans="2:21" x14ac:dyDescent="0.3">
      <c r="B250" s="8">
        <v>15567</v>
      </c>
      <c r="C250" s="8">
        <v>3</v>
      </c>
      <c r="D250" s="8">
        <v>47461.63</v>
      </c>
      <c r="F250" s="8">
        <v>2025</v>
      </c>
      <c r="G250" s="8" t="str">
        <f t="shared" si="9"/>
        <v>Feb</v>
      </c>
      <c r="H250" s="8">
        <v>2</v>
      </c>
      <c r="I250" s="8" t="s">
        <v>17</v>
      </c>
      <c r="J250" s="59">
        <v>39.534883720930203</v>
      </c>
      <c r="K250" s="8">
        <v>251896.78</v>
      </c>
      <c r="Q250">
        <v>2025</v>
      </c>
      <c r="R250">
        <v>4</v>
      </c>
      <c r="S250" t="str">
        <f t="shared" si="8"/>
        <v>Apr</v>
      </c>
      <c r="T250" t="s">
        <v>95</v>
      </c>
      <c r="U250">
        <v>397</v>
      </c>
    </row>
    <row r="251" spans="2:21" x14ac:dyDescent="0.3">
      <c r="B251" s="8">
        <v>15754</v>
      </c>
      <c r="C251" s="8">
        <v>3</v>
      </c>
      <c r="D251" s="8">
        <v>53572.800000000003</v>
      </c>
      <c r="F251" s="8">
        <v>2025</v>
      </c>
      <c r="G251" s="8" t="str">
        <f t="shared" si="9"/>
        <v>Mar</v>
      </c>
      <c r="H251" s="8">
        <v>3</v>
      </c>
      <c r="I251" s="8" t="s">
        <v>19</v>
      </c>
      <c r="J251" s="59">
        <v>66.037735849056602</v>
      </c>
      <c r="K251" s="8">
        <v>2066143.02</v>
      </c>
      <c r="Q251">
        <v>2025</v>
      </c>
      <c r="R251">
        <v>5</v>
      </c>
      <c r="S251" t="str">
        <f t="shared" si="8"/>
        <v>May</v>
      </c>
      <c r="T251" t="s">
        <v>27</v>
      </c>
      <c r="U251">
        <v>151</v>
      </c>
    </row>
    <row r="252" spans="2:21" x14ac:dyDescent="0.3">
      <c r="B252" s="8">
        <v>15864</v>
      </c>
      <c r="C252" s="8">
        <v>3</v>
      </c>
      <c r="D252" s="8">
        <v>48105.66</v>
      </c>
      <c r="F252" s="8">
        <v>2025</v>
      </c>
      <c r="G252" s="8" t="str">
        <f t="shared" si="9"/>
        <v>Mar</v>
      </c>
      <c r="H252" s="8">
        <v>3</v>
      </c>
      <c r="I252" s="8" t="s">
        <v>24</v>
      </c>
      <c r="J252" s="59">
        <v>72.413793103448199</v>
      </c>
      <c r="K252" s="8">
        <v>911095.89</v>
      </c>
      <c r="Q252">
        <v>2025</v>
      </c>
      <c r="R252">
        <v>5</v>
      </c>
      <c r="S252" t="str">
        <f t="shared" si="8"/>
        <v>May</v>
      </c>
      <c r="T252" t="s">
        <v>98</v>
      </c>
      <c r="U252">
        <v>146</v>
      </c>
    </row>
    <row r="253" spans="2:21" x14ac:dyDescent="0.3">
      <c r="B253" s="8">
        <v>15911</v>
      </c>
      <c r="C253" s="8">
        <v>3</v>
      </c>
      <c r="D253" s="8">
        <v>48723.71</v>
      </c>
      <c r="F253" s="8">
        <v>2025</v>
      </c>
      <c r="G253" s="8" t="str">
        <f t="shared" si="9"/>
        <v>Mar</v>
      </c>
      <c r="H253" s="8">
        <v>3</v>
      </c>
      <c r="I253" s="8" t="s">
        <v>18</v>
      </c>
      <c r="J253" s="59">
        <v>68.376068376068304</v>
      </c>
      <c r="K253" s="8">
        <v>392811.67</v>
      </c>
      <c r="Q253">
        <v>2025</v>
      </c>
      <c r="R253">
        <v>5</v>
      </c>
      <c r="S253" t="str">
        <f t="shared" si="8"/>
        <v>May</v>
      </c>
      <c r="T253" t="s">
        <v>28</v>
      </c>
      <c r="U253">
        <v>143</v>
      </c>
    </row>
    <row r="254" spans="2:21" x14ac:dyDescent="0.3">
      <c r="B254" s="8">
        <v>15948</v>
      </c>
      <c r="C254" s="8">
        <v>3</v>
      </c>
      <c r="D254" s="8">
        <v>59885.89</v>
      </c>
      <c r="F254" s="8">
        <v>2025</v>
      </c>
      <c r="G254" s="8" t="str">
        <f t="shared" si="9"/>
        <v>Mar</v>
      </c>
      <c r="H254" s="8">
        <v>3</v>
      </c>
      <c r="I254" s="8" t="s">
        <v>21</v>
      </c>
      <c r="J254" s="59">
        <v>70.535714285714207</v>
      </c>
      <c r="K254" s="8">
        <v>376151.78</v>
      </c>
      <c r="Q254">
        <v>2025</v>
      </c>
      <c r="R254">
        <v>5</v>
      </c>
      <c r="S254" t="str">
        <f t="shared" si="8"/>
        <v>May</v>
      </c>
      <c r="T254" t="s">
        <v>29</v>
      </c>
      <c r="U254">
        <v>142</v>
      </c>
    </row>
    <row r="255" spans="2:21" x14ac:dyDescent="0.3">
      <c r="B255" s="8">
        <v>16028</v>
      </c>
      <c r="C255" s="8">
        <v>3</v>
      </c>
      <c r="D255" s="8">
        <v>58454.51</v>
      </c>
      <c r="F255" s="8">
        <v>2025</v>
      </c>
      <c r="G255" s="8" t="str">
        <f t="shared" si="9"/>
        <v>Mar</v>
      </c>
      <c r="H255" s="8">
        <v>3</v>
      </c>
      <c r="I255" s="8" t="s">
        <v>23</v>
      </c>
      <c r="J255" s="59">
        <v>66.055045871559599</v>
      </c>
      <c r="K255" s="8">
        <v>371844.71</v>
      </c>
      <c r="Q255">
        <v>2025</v>
      </c>
      <c r="R255">
        <v>5</v>
      </c>
      <c r="S255" t="str">
        <f t="shared" si="8"/>
        <v>May</v>
      </c>
      <c r="T255" t="s">
        <v>97</v>
      </c>
      <c r="U255">
        <v>140</v>
      </c>
    </row>
    <row r="256" spans="2:21" x14ac:dyDescent="0.3">
      <c r="B256" s="8">
        <v>16133</v>
      </c>
      <c r="C256" s="8">
        <v>3</v>
      </c>
      <c r="D256" s="8">
        <v>48002.76</v>
      </c>
      <c r="F256" s="8">
        <v>2025</v>
      </c>
      <c r="G256" s="8" t="str">
        <f t="shared" si="9"/>
        <v>Mar</v>
      </c>
      <c r="H256" s="8">
        <v>3</v>
      </c>
      <c r="I256" s="8" t="s">
        <v>22</v>
      </c>
      <c r="J256" s="59">
        <v>65.094339622641499</v>
      </c>
      <c r="K256" s="8">
        <v>362344.08</v>
      </c>
      <c r="Q256">
        <v>2025</v>
      </c>
      <c r="R256">
        <v>5</v>
      </c>
      <c r="S256" t="str">
        <f t="shared" si="8"/>
        <v>May</v>
      </c>
      <c r="T256" t="s">
        <v>96</v>
      </c>
      <c r="U256">
        <v>138</v>
      </c>
    </row>
    <row r="257" spans="2:21" x14ac:dyDescent="0.3">
      <c r="B257" s="8">
        <v>16148</v>
      </c>
      <c r="C257" s="8">
        <v>3</v>
      </c>
      <c r="D257" s="8">
        <v>47562.39</v>
      </c>
      <c r="F257" s="8">
        <v>2025</v>
      </c>
      <c r="G257" s="8" t="str">
        <f t="shared" si="9"/>
        <v>Mar</v>
      </c>
      <c r="H257" s="8">
        <v>3</v>
      </c>
      <c r="I257" s="8" t="s">
        <v>20</v>
      </c>
      <c r="J257" s="59">
        <v>70</v>
      </c>
      <c r="K257" s="8">
        <v>341214.94</v>
      </c>
      <c r="Q257">
        <v>2025</v>
      </c>
      <c r="R257">
        <v>5</v>
      </c>
      <c r="S257" t="str">
        <f t="shared" si="8"/>
        <v>May</v>
      </c>
      <c r="T257" t="s">
        <v>30</v>
      </c>
      <c r="U257">
        <v>135</v>
      </c>
    </row>
    <row r="258" spans="2:21" x14ac:dyDescent="0.3">
      <c r="B258" s="8">
        <v>16306</v>
      </c>
      <c r="C258" s="8">
        <v>3</v>
      </c>
      <c r="D258" s="8">
        <v>50177.87</v>
      </c>
      <c r="F258" s="8">
        <v>2025</v>
      </c>
      <c r="G258" s="8" t="str">
        <f t="shared" si="9"/>
        <v>Mar</v>
      </c>
      <c r="H258" s="8">
        <v>3</v>
      </c>
      <c r="I258" s="8" t="s">
        <v>17</v>
      </c>
      <c r="J258" s="59">
        <v>74.074074074074005</v>
      </c>
      <c r="K258" s="8">
        <v>209763.44</v>
      </c>
      <c r="Q258">
        <v>2025</v>
      </c>
      <c r="R258">
        <v>5</v>
      </c>
      <c r="S258" t="str">
        <f t="shared" si="8"/>
        <v>May</v>
      </c>
      <c r="T258" t="s">
        <v>12</v>
      </c>
      <c r="U258">
        <v>133</v>
      </c>
    </row>
    <row r="259" spans="2:21" x14ac:dyDescent="0.3">
      <c r="B259" s="8">
        <v>16313</v>
      </c>
      <c r="C259" s="8">
        <v>3</v>
      </c>
      <c r="D259" s="8">
        <v>50051.31</v>
      </c>
      <c r="F259" s="8">
        <v>2025</v>
      </c>
      <c r="G259" s="8" t="str">
        <f t="shared" si="9"/>
        <v>Apr</v>
      </c>
      <c r="H259" s="8">
        <v>4</v>
      </c>
      <c r="I259" s="8" t="s">
        <v>19</v>
      </c>
      <c r="J259" s="59">
        <v>100</v>
      </c>
      <c r="K259" s="8">
        <v>1155682.99</v>
      </c>
      <c r="Q259">
        <v>2025</v>
      </c>
      <c r="R259">
        <v>5</v>
      </c>
      <c r="S259" t="str">
        <f t="shared" si="8"/>
        <v>May</v>
      </c>
      <c r="T259" t="s">
        <v>31</v>
      </c>
      <c r="U259">
        <v>133</v>
      </c>
    </row>
    <row r="260" spans="2:21" x14ac:dyDescent="0.3">
      <c r="B260" s="8">
        <v>16315</v>
      </c>
      <c r="C260" s="8">
        <v>3</v>
      </c>
      <c r="D260" s="8">
        <v>49446.68</v>
      </c>
      <c r="F260" s="8">
        <v>2025</v>
      </c>
      <c r="G260" s="8" t="str">
        <f t="shared" si="9"/>
        <v>Apr</v>
      </c>
      <c r="H260" s="8">
        <v>4</v>
      </c>
      <c r="I260" s="8" t="s">
        <v>24</v>
      </c>
      <c r="J260" s="59">
        <v>100</v>
      </c>
      <c r="K260" s="8">
        <v>467234.58</v>
      </c>
      <c r="Q260">
        <v>2025</v>
      </c>
      <c r="R260">
        <v>5</v>
      </c>
      <c r="S260" t="str">
        <f t="shared" si="8"/>
        <v>May</v>
      </c>
      <c r="T260" t="s">
        <v>95</v>
      </c>
      <c r="U260">
        <v>130</v>
      </c>
    </row>
    <row r="261" spans="2:21" x14ac:dyDescent="0.3">
      <c r="B261" s="8">
        <v>16323</v>
      </c>
      <c r="C261" s="8">
        <v>3</v>
      </c>
      <c r="D261" s="8">
        <v>49778.27</v>
      </c>
      <c r="F261" s="8">
        <v>2025</v>
      </c>
      <c r="G261" s="8" t="str">
        <f t="shared" si="9"/>
        <v>Apr</v>
      </c>
      <c r="H261" s="8">
        <v>4</v>
      </c>
      <c r="I261" s="8" t="s">
        <v>18</v>
      </c>
      <c r="J261" s="59">
        <v>100</v>
      </c>
      <c r="K261" s="8">
        <v>181876.91</v>
      </c>
    </row>
    <row r="262" spans="2:21" x14ac:dyDescent="0.3">
      <c r="B262" s="8">
        <v>16342</v>
      </c>
      <c r="C262" s="8">
        <v>3</v>
      </c>
      <c r="D262" s="8">
        <v>47963.94</v>
      </c>
      <c r="F262" s="8">
        <v>2025</v>
      </c>
      <c r="G262" s="8" t="str">
        <f t="shared" si="9"/>
        <v>Apr</v>
      </c>
      <c r="H262" s="8">
        <v>4</v>
      </c>
      <c r="I262" s="8" t="s">
        <v>21</v>
      </c>
      <c r="J262" s="59">
        <v>96.296296296296205</v>
      </c>
      <c r="K262" s="8">
        <v>176435.66</v>
      </c>
    </row>
    <row r="263" spans="2:21" x14ac:dyDescent="0.3">
      <c r="B263" s="8">
        <v>16362</v>
      </c>
      <c r="C263" s="8">
        <v>3</v>
      </c>
      <c r="D263" s="8">
        <v>53941.02</v>
      </c>
      <c r="F263" s="8">
        <v>2025</v>
      </c>
      <c r="G263" s="8" t="str">
        <f t="shared" si="9"/>
        <v>Apr</v>
      </c>
      <c r="H263" s="8">
        <v>4</v>
      </c>
      <c r="I263" s="8" t="s">
        <v>20</v>
      </c>
      <c r="J263" s="59">
        <v>97.727272727272705</v>
      </c>
      <c r="K263" s="8">
        <v>151021.12</v>
      </c>
    </row>
    <row r="264" spans="2:21" x14ac:dyDescent="0.3">
      <c r="B264" s="8">
        <v>16387</v>
      </c>
      <c r="C264" s="8">
        <v>3</v>
      </c>
      <c r="D264" s="8">
        <v>57502.04</v>
      </c>
      <c r="F264" s="8">
        <v>2025</v>
      </c>
      <c r="G264" s="8" t="str">
        <f t="shared" si="9"/>
        <v>Apr</v>
      </c>
      <c r="H264" s="8">
        <v>4</v>
      </c>
      <c r="I264" s="8" t="s">
        <v>23</v>
      </c>
      <c r="J264" s="59">
        <v>100</v>
      </c>
      <c r="K264" s="8">
        <v>144431.82</v>
      </c>
    </row>
    <row r="265" spans="2:21" x14ac:dyDescent="0.3">
      <c r="B265" s="8">
        <v>16782</v>
      </c>
      <c r="C265" s="8">
        <v>3</v>
      </c>
      <c r="D265" s="8">
        <v>47332.85</v>
      </c>
      <c r="F265" s="8">
        <v>2025</v>
      </c>
      <c r="G265" s="8" t="str">
        <f t="shared" si="9"/>
        <v>Apr</v>
      </c>
      <c r="H265" s="8">
        <v>4</v>
      </c>
      <c r="I265" s="8" t="s">
        <v>22</v>
      </c>
      <c r="J265" s="59">
        <v>94.285714285714207</v>
      </c>
      <c r="K265" s="8">
        <v>115567.57</v>
      </c>
    </row>
    <row r="266" spans="2:21" x14ac:dyDescent="0.3">
      <c r="B266" s="8">
        <v>16985</v>
      </c>
      <c r="C266" s="8">
        <v>3</v>
      </c>
      <c r="D266" s="8">
        <v>52689.04</v>
      </c>
      <c r="F266" s="8">
        <v>2025</v>
      </c>
      <c r="G266" s="8" t="str">
        <f t="shared" si="9"/>
        <v>Apr</v>
      </c>
      <c r="H266" s="8">
        <v>4</v>
      </c>
      <c r="I266" s="8" t="s">
        <v>17</v>
      </c>
      <c r="J266" s="59">
        <v>97.619047619047606</v>
      </c>
      <c r="K266" s="8">
        <v>77025.11</v>
      </c>
    </row>
    <row r="267" spans="2:21" x14ac:dyDescent="0.3">
      <c r="B267" s="8">
        <v>16986</v>
      </c>
      <c r="C267" s="8">
        <v>3</v>
      </c>
      <c r="D267" s="8">
        <v>48518.75</v>
      </c>
      <c r="F267" s="8">
        <v>2025</v>
      </c>
      <c r="G267" s="8" t="str">
        <f t="shared" si="9"/>
        <v>May</v>
      </c>
      <c r="H267" s="8">
        <v>5</v>
      </c>
      <c r="I267" s="8" t="s">
        <v>24</v>
      </c>
      <c r="J267" s="59">
        <v>100</v>
      </c>
      <c r="K267" s="8">
        <v>39740.199999999997</v>
      </c>
    </row>
    <row r="268" spans="2:21" x14ac:dyDescent="0.3">
      <c r="B268" s="8">
        <v>17021</v>
      </c>
      <c r="C268" s="8">
        <v>3</v>
      </c>
      <c r="D268" s="8">
        <v>59868.76</v>
      </c>
      <c r="F268" s="8">
        <v>2025</v>
      </c>
      <c r="G268" s="8" t="str">
        <f t="shared" ref="G268:G274" si="11">TEXT(DATE(2000, H268, 1), "mmm")</f>
        <v>May</v>
      </c>
      <c r="H268" s="8">
        <v>5</v>
      </c>
      <c r="I268" s="8" t="s">
        <v>19</v>
      </c>
      <c r="J268" s="59">
        <v>100</v>
      </c>
      <c r="K268" s="8">
        <v>30146.01</v>
      </c>
    </row>
    <row r="269" spans="2:21" x14ac:dyDescent="0.3">
      <c r="B269" s="8">
        <v>17038</v>
      </c>
      <c r="C269" s="8">
        <v>3</v>
      </c>
      <c r="D269" s="8">
        <v>50475.93</v>
      </c>
      <c r="F269" s="8">
        <v>2025</v>
      </c>
      <c r="G269" s="8" t="str">
        <f t="shared" si="11"/>
        <v>May</v>
      </c>
      <c r="H269" s="8">
        <v>5</v>
      </c>
      <c r="I269" s="8" t="s">
        <v>23</v>
      </c>
      <c r="J269" s="59">
        <v>100</v>
      </c>
      <c r="K269" s="8">
        <v>17405.72</v>
      </c>
    </row>
    <row r="270" spans="2:21" x14ac:dyDescent="0.3">
      <c r="B270" s="8">
        <v>17123</v>
      </c>
      <c r="C270" s="8">
        <v>3</v>
      </c>
      <c r="D270" s="8">
        <v>57403.12</v>
      </c>
      <c r="F270" s="8">
        <v>2025</v>
      </c>
      <c r="G270" s="8" t="str">
        <f t="shared" si="11"/>
        <v>May</v>
      </c>
      <c r="H270" s="8">
        <v>5</v>
      </c>
      <c r="I270" s="8" t="s">
        <v>17</v>
      </c>
      <c r="J270" s="59">
        <v>100</v>
      </c>
      <c r="K270" s="8">
        <v>16159.09</v>
      </c>
    </row>
    <row r="271" spans="2:21" x14ac:dyDescent="0.3">
      <c r="B271" s="8">
        <v>17125</v>
      </c>
      <c r="C271" s="8">
        <v>3</v>
      </c>
      <c r="D271" s="8">
        <v>48296.46</v>
      </c>
      <c r="F271" s="8">
        <v>2025</v>
      </c>
      <c r="G271" s="8" t="str">
        <f t="shared" si="11"/>
        <v>May</v>
      </c>
      <c r="H271" s="8">
        <v>5</v>
      </c>
      <c r="I271" s="8" t="s">
        <v>21</v>
      </c>
      <c r="J271" s="59">
        <v>100</v>
      </c>
      <c r="K271" s="8">
        <v>14503.01</v>
      </c>
    </row>
    <row r="272" spans="2:21" x14ac:dyDescent="0.3">
      <c r="B272" s="8">
        <v>17153</v>
      </c>
      <c r="C272" s="8">
        <v>3</v>
      </c>
      <c r="D272" s="8">
        <v>54976.9</v>
      </c>
      <c r="F272" s="8">
        <v>2025</v>
      </c>
      <c r="G272" s="8" t="str">
        <f t="shared" si="11"/>
        <v>May</v>
      </c>
      <c r="H272" s="8">
        <v>5</v>
      </c>
      <c r="I272" s="8" t="s">
        <v>22</v>
      </c>
      <c r="J272" s="59">
        <v>100</v>
      </c>
      <c r="K272" s="8">
        <v>8809.08</v>
      </c>
    </row>
    <row r="273" spans="2:11" x14ac:dyDescent="0.3">
      <c r="B273" s="8">
        <v>17260</v>
      </c>
      <c r="C273" s="8">
        <v>3</v>
      </c>
      <c r="D273" s="8">
        <v>81852.66</v>
      </c>
      <c r="F273" s="8">
        <v>2025</v>
      </c>
      <c r="G273" s="8" t="str">
        <f t="shared" si="11"/>
        <v>May</v>
      </c>
      <c r="H273" s="8">
        <v>5</v>
      </c>
      <c r="I273" s="8" t="s">
        <v>20</v>
      </c>
      <c r="J273" s="59">
        <v>100</v>
      </c>
      <c r="K273" s="8">
        <v>6588.98</v>
      </c>
    </row>
    <row r="274" spans="2:11" x14ac:dyDescent="0.3">
      <c r="B274" s="8">
        <v>17508</v>
      </c>
      <c r="C274" s="8">
        <v>3</v>
      </c>
      <c r="D274" s="8">
        <v>51739.91</v>
      </c>
      <c r="F274" s="8">
        <v>2025</v>
      </c>
      <c r="G274" s="8" t="str">
        <f t="shared" si="11"/>
        <v>May</v>
      </c>
      <c r="H274" s="8">
        <v>5</v>
      </c>
      <c r="I274" s="8" t="s">
        <v>18</v>
      </c>
      <c r="J274" s="59">
        <v>100</v>
      </c>
      <c r="K274" s="8">
        <v>2368.09</v>
      </c>
    </row>
    <row r="275" spans="2:11" x14ac:dyDescent="0.3">
      <c r="B275" s="8">
        <v>17563</v>
      </c>
      <c r="C275" s="8">
        <v>3</v>
      </c>
      <c r="D275" s="8">
        <v>65954.490000000005</v>
      </c>
    </row>
    <row r="276" spans="2:11" x14ac:dyDescent="0.3">
      <c r="B276" s="8">
        <v>17571</v>
      </c>
      <c r="C276" s="8">
        <v>3</v>
      </c>
      <c r="D276" s="8">
        <v>61462.97</v>
      </c>
    </row>
    <row r="277" spans="2:11" x14ac:dyDescent="0.3">
      <c r="B277" s="8">
        <v>17986</v>
      </c>
      <c r="C277" s="8">
        <v>3</v>
      </c>
      <c r="D277" s="8">
        <v>70658.7</v>
      </c>
    </row>
    <row r="278" spans="2:11" x14ac:dyDescent="0.3">
      <c r="B278" s="8">
        <v>18001</v>
      </c>
      <c r="C278" s="8">
        <v>3</v>
      </c>
      <c r="D278" s="8">
        <v>59019.99</v>
      </c>
    </row>
    <row r="279" spans="2:11" x14ac:dyDescent="0.3">
      <c r="B279" s="8">
        <v>18025</v>
      </c>
      <c r="C279" s="8">
        <v>3</v>
      </c>
      <c r="D279" s="8">
        <v>54740.01</v>
      </c>
    </row>
    <row r="280" spans="2:11" x14ac:dyDescent="0.3">
      <c r="B280" s="8">
        <v>18082</v>
      </c>
      <c r="C280" s="8">
        <v>3</v>
      </c>
      <c r="D280" s="8">
        <v>56062.61</v>
      </c>
    </row>
    <row r="281" spans="2:11" x14ac:dyDescent="0.3">
      <c r="B281" s="8">
        <v>18468</v>
      </c>
      <c r="C281" s="8">
        <v>3</v>
      </c>
      <c r="D281" s="8">
        <v>53210.62</v>
      </c>
    </row>
    <row r="282" spans="2:11" x14ac:dyDescent="0.3">
      <c r="B282" s="8">
        <v>18594</v>
      </c>
      <c r="C282" s="8">
        <v>3</v>
      </c>
      <c r="D282" s="8">
        <v>51823.86</v>
      </c>
    </row>
    <row r="283" spans="2:11" x14ac:dyDescent="0.3">
      <c r="B283" s="8">
        <v>18605</v>
      </c>
      <c r="C283" s="8">
        <v>3</v>
      </c>
      <c r="D283" s="8">
        <v>57668.12</v>
      </c>
    </row>
    <row r="284" spans="2:11" x14ac:dyDescent="0.3">
      <c r="B284" s="8">
        <v>18707</v>
      </c>
      <c r="C284" s="8">
        <v>3</v>
      </c>
      <c r="D284" s="8">
        <v>52809.57</v>
      </c>
    </row>
    <row r="285" spans="2:11" x14ac:dyDescent="0.3">
      <c r="B285" s="8">
        <v>18718</v>
      </c>
      <c r="C285" s="8">
        <v>3</v>
      </c>
      <c r="D285" s="8">
        <v>54586.29</v>
      </c>
    </row>
    <row r="286" spans="2:11" x14ac:dyDescent="0.3">
      <c r="B286" s="8">
        <v>18828</v>
      </c>
      <c r="C286" s="8">
        <v>3</v>
      </c>
      <c r="D286" s="8">
        <v>51838.51</v>
      </c>
    </row>
    <row r="287" spans="2:11" x14ac:dyDescent="0.3">
      <c r="B287" s="8">
        <v>18945</v>
      </c>
      <c r="C287" s="8">
        <v>3</v>
      </c>
      <c r="D287" s="8">
        <v>67715.73</v>
      </c>
    </row>
    <row r="288" spans="2:11" x14ac:dyDescent="0.3">
      <c r="B288" s="8">
        <v>19188</v>
      </c>
      <c r="C288" s="8">
        <v>3</v>
      </c>
      <c r="D288" s="8">
        <v>47968.480000000003</v>
      </c>
    </row>
    <row r="289" spans="2:4" x14ac:dyDescent="0.3">
      <c r="B289" s="8">
        <v>19263</v>
      </c>
      <c r="C289" s="8">
        <v>3</v>
      </c>
      <c r="D289" s="8">
        <v>54936.51</v>
      </c>
    </row>
    <row r="290" spans="2:4" x14ac:dyDescent="0.3">
      <c r="B290" s="8">
        <v>19366</v>
      </c>
      <c r="C290" s="8">
        <v>3</v>
      </c>
      <c r="D290" s="8">
        <v>57063.74</v>
      </c>
    </row>
    <row r="291" spans="2:4" x14ac:dyDescent="0.3">
      <c r="B291" s="8">
        <v>19479</v>
      </c>
      <c r="C291" s="8">
        <v>3</v>
      </c>
      <c r="D291" s="8">
        <v>49589.279999999999</v>
      </c>
    </row>
    <row r="292" spans="2:4" x14ac:dyDescent="0.3">
      <c r="B292" s="8">
        <v>19576</v>
      </c>
      <c r="C292" s="8">
        <v>3</v>
      </c>
      <c r="D292" s="8">
        <v>47896.32</v>
      </c>
    </row>
    <row r="293" spans="2:4" x14ac:dyDescent="0.3">
      <c r="B293" s="8">
        <v>19711</v>
      </c>
      <c r="C293" s="8">
        <v>3</v>
      </c>
      <c r="D293" s="8">
        <v>56729.31</v>
      </c>
    </row>
    <row r="294" spans="2:4" x14ac:dyDescent="0.3">
      <c r="B294" s="8">
        <v>19898</v>
      </c>
      <c r="C294" s="8">
        <v>3</v>
      </c>
      <c r="D294" s="8">
        <v>47715.82</v>
      </c>
    </row>
    <row r="295" spans="2:4" x14ac:dyDescent="0.3">
      <c r="B295" s="8">
        <v>19904</v>
      </c>
      <c r="C295" s="8">
        <v>3</v>
      </c>
      <c r="D295" s="8">
        <v>59044.28</v>
      </c>
    </row>
    <row r="296" spans="2:4" x14ac:dyDescent="0.3">
      <c r="B296" s="8">
        <v>19925</v>
      </c>
      <c r="C296" s="8">
        <v>3</v>
      </c>
      <c r="D296" s="8">
        <v>47338.44</v>
      </c>
    </row>
    <row r="297" spans="2:4" x14ac:dyDescent="0.3">
      <c r="B297" s="8">
        <v>19993</v>
      </c>
      <c r="C297" s="8">
        <v>3</v>
      </c>
      <c r="D297" s="8">
        <v>47858.97</v>
      </c>
    </row>
    <row r="298" spans="2:4" x14ac:dyDescent="0.3">
      <c r="B298" s="8">
        <v>20029</v>
      </c>
      <c r="C298" s="8">
        <v>3</v>
      </c>
      <c r="D298" s="8">
        <v>56997.95</v>
      </c>
    </row>
    <row r="299" spans="2:4" x14ac:dyDescent="0.3">
      <c r="B299" s="8">
        <v>20084</v>
      </c>
      <c r="C299" s="8">
        <v>3</v>
      </c>
      <c r="D299" s="8">
        <v>48091.48</v>
      </c>
    </row>
    <row r="300" spans="2:4" x14ac:dyDescent="0.3">
      <c r="B300" s="8">
        <v>20257</v>
      </c>
      <c r="C300" s="8">
        <v>3</v>
      </c>
      <c r="D300" s="8">
        <v>72867.509999999995</v>
      </c>
    </row>
    <row r="301" spans="2:4" x14ac:dyDescent="0.3">
      <c r="B301" s="8">
        <v>20279</v>
      </c>
      <c r="C301" s="8">
        <v>3</v>
      </c>
      <c r="D301" s="8">
        <v>48885.760000000002</v>
      </c>
    </row>
    <row r="302" spans="2:4" x14ac:dyDescent="0.3">
      <c r="B302" s="8">
        <v>20410</v>
      </c>
      <c r="C302" s="8">
        <v>3</v>
      </c>
      <c r="D302" s="8">
        <v>49846.04</v>
      </c>
    </row>
    <row r="303" spans="2:4" x14ac:dyDescent="0.3">
      <c r="B303" s="8">
        <v>20521</v>
      </c>
      <c r="C303" s="8">
        <v>3</v>
      </c>
      <c r="D303" s="8">
        <v>66151.89</v>
      </c>
    </row>
    <row r="304" spans="2:4" x14ac:dyDescent="0.3">
      <c r="B304" s="8">
        <v>20597</v>
      </c>
      <c r="C304" s="8">
        <v>3</v>
      </c>
      <c r="D304" s="8">
        <v>47679.96</v>
      </c>
    </row>
    <row r="305" spans="2:4" x14ac:dyDescent="0.3">
      <c r="B305" s="8">
        <v>20622</v>
      </c>
      <c r="C305" s="8">
        <v>3</v>
      </c>
      <c r="D305" s="8">
        <v>56159.74</v>
      </c>
    </row>
    <row r="306" spans="2:4" x14ac:dyDescent="0.3">
      <c r="B306" s="8">
        <v>20721</v>
      </c>
      <c r="C306" s="8">
        <v>3</v>
      </c>
      <c r="D306" s="8">
        <v>48836.47</v>
      </c>
    </row>
    <row r="307" spans="2:4" x14ac:dyDescent="0.3">
      <c r="B307" s="8">
        <v>20729</v>
      </c>
      <c r="C307" s="8">
        <v>3</v>
      </c>
      <c r="D307" s="8">
        <v>56192.58</v>
      </c>
    </row>
    <row r="308" spans="2:4" x14ac:dyDescent="0.3">
      <c r="B308" s="8">
        <v>20766</v>
      </c>
      <c r="C308" s="8">
        <v>3</v>
      </c>
      <c r="D308" s="8">
        <v>47480.91</v>
      </c>
    </row>
    <row r="309" spans="2:4" x14ac:dyDescent="0.3">
      <c r="B309" s="8">
        <v>20896</v>
      </c>
      <c r="C309" s="8">
        <v>3</v>
      </c>
      <c r="D309" s="8">
        <v>54941.67</v>
      </c>
    </row>
    <row r="310" spans="2:4" x14ac:dyDescent="0.3">
      <c r="B310" s="8">
        <v>20949</v>
      </c>
      <c r="C310" s="8">
        <v>3</v>
      </c>
      <c r="D310" s="8">
        <v>47631.92</v>
      </c>
    </row>
    <row r="311" spans="2:4" x14ac:dyDescent="0.3">
      <c r="B311" s="8">
        <v>21027</v>
      </c>
      <c r="C311" s="8">
        <v>3</v>
      </c>
      <c r="D311" s="8">
        <v>47989.94</v>
      </c>
    </row>
    <row r="312" spans="2:4" x14ac:dyDescent="0.3">
      <c r="B312" s="8">
        <v>21070</v>
      </c>
      <c r="C312" s="8">
        <v>3</v>
      </c>
      <c r="D312" s="8">
        <v>57653.47</v>
      </c>
    </row>
    <row r="313" spans="2:4" x14ac:dyDescent="0.3">
      <c r="B313" s="8">
        <v>21110</v>
      </c>
      <c r="C313" s="8">
        <v>3</v>
      </c>
      <c r="D313" s="8">
        <v>56954.36</v>
      </c>
    </row>
    <row r="314" spans="2:4" x14ac:dyDescent="0.3">
      <c r="B314" s="8">
        <v>21112</v>
      </c>
      <c r="C314" s="8">
        <v>3</v>
      </c>
      <c r="D314" s="8">
        <v>52826.720000000001</v>
      </c>
    </row>
    <row r="315" spans="2:4" x14ac:dyDescent="0.3">
      <c r="B315" s="8">
        <v>21206</v>
      </c>
      <c r="C315" s="8">
        <v>3</v>
      </c>
      <c r="D315" s="8">
        <v>51143.8</v>
      </c>
    </row>
    <row r="316" spans="2:4" x14ac:dyDescent="0.3">
      <c r="B316" s="8">
        <v>21236</v>
      </c>
      <c r="C316" s="8">
        <v>3</v>
      </c>
      <c r="D316" s="8">
        <v>55166.34</v>
      </c>
    </row>
    <row r="317" spans="2:4" x14ac:dyDescent="0.3">
      <c r="B317" s="8">
        <v>21265</v>
      </c>
      <c r="C317" s="8">
        <v>3</v>
      </c>
      <c r="D317" s="8">
        <v>55121.11</v>
      </c>
    </row>
    <row r="318" spans="2:4" x14ac:dyDescent="0.3">
      <c r="B318" s="8">
        <v>21278</v>
      </c>
      <c r="C318" s="8">
        <v>3</v>
      </c>
      <c r="D318" s="8">
        <v>56653.61</v>
      </c>
    </row>
    <row r="319" spans="2:4" x14ac:dyDescent="0.3">
      <c r="B319" s="8">
        <v>21303</v>
      </c>
      <c r="C319" s="8">
        <v>3</v>
      </c>
      <c r="D319" s="8">
        <v>52162.59</v>
      </c>
    </row>
    <row r="320" spans="2:4" x14ac:dyDescent="0.3">
      <c r="B320" s="8">
        <v>21317</v>
      </c>
      <c r="C320" s="8">
        <v>3</v>
      </c>
      <c r="D320" s="8">
        <v>56249.3</v>
      </c>
    </row>
    <row r="321" spans="2:4" x14ac:dyDescent="0.3">
      <c r="B321" s="8">
        <v>21336</v>
      </c>
      <c r="C321" s="8">
        <v>3</v>
      </c>
      <c r="D321" s="8">
        <v>56549.760000000002</v>
      </c>
    </row>
    <row r="322" spans="2:4" x14ac:dyDescent="0.3">
      <c r="B322" s="8">
        <v>21381</v>
      </c>
      <c r="C322" s="8">
        <v>3</v>
      </c>
      <c r="D322" s="8">
        <v>47561.31</v>
      </c>
    </row>
    <row r="323" spans="2:4" x14ac:dyDescent="0.3">
      <c r="B323" s="8">
        <v>21433</v>
      </c>
      <c r="C323" s="8">
        <v>3</v>
      </c>
      <c r="D323" s="8">
        <v>55210.17</v>
      </c>
    </row>
    <row r="324" spans="2:4" x14ac:dyDescent="0.3">
      <c r="B324" s="8">
        <v>21448</v>
      </c>
      <c r="C324" s="8">
        <v>3</v>
      </c>
      <c r="D324" s="8">
        <v>47472.95</v>
      </c>
    </row>
    <row r="325" spans="2:4" x14ac:dyDescent="0.3">
      <c r="B325" s="8">
        <v>21868</v>
      </c>
      <c r="C325" s="8">
        <v>3</v>
      </c>
      <c r="D325" s="8">
        <v>51526.1</v>
      </c>
    </row>
    <row r="326" spans="2:4" x14ac:dyDescent="0.3">
      <c r="B326" s="8">
        <v>22006</v>
      </c>
      <c r="C326" s="8">
        <v>3</v>
      </c>
      <c r="D326" s="8">
        <v>52842.94</v>
      </c>
    </row>
    <row r="327" spans="2:4" x14ac:dyDescent="0.3">
      <c r="B327" s="8">
        <v>22134</v>
      </c>
      <c r="C327" s="8">
        <v>3</v>
      </c>
      <c r="D327" s="8">
        <v>55019.63</v>
      </c>
    </row>
    <row r="328" spans="2:4" x14ac:dyDescent="0.3">
      <c r="B328" s="8">
        <v>22182</v>
      </c>
      <c r="C328" s="8">
        <v>3</v>
      </c>
      <c r="D328" s="8">
        <v>65845.08</v>
      </c>
    </row>
    <row r="329" spans="2:4" x14ac:dyDescent="0.3">
      <c r="B329" s="8">
        <v>22194</v>
      </c>
      <c r="C329" s="8">
        <v>3</v>
      </c>
      <c r="D329" s="8">
        <v>60274.2</v>
      </c>
    </row>
    <row r="330" spans="2:4" x14ac:dyDescent="0.3">
      <c r="B330" s="8">
        <v>22488</v>
      </c>
      <c r="C330" s="8">
        <v>3</v>
      </c>
      <c r="D330" s="8">
        <v>59746.7</v>
      </c>
    </row>
    <row r="331" spans="2:4" x14ac:dyDescent="0.3">
      <c r="B331" s="8">
        <v>22757</v>
      </c>
      <c r="C331" s="8">
        <v>3</v>
      </c>
      <c r="D331" s="8">
        <v>49822.21</v>
      </c>
    </row>
    <row r="332" spans="2:4" x14ac:dyDescent="0.3">
      <c r="B332" s="8">
        <v>22817</v>
      </c>
      <c r="C332" s="8">
        <v>3</v>
      </c>
      <c r="D332" s="8">
        <v>57882.45</v>
      </c>
    </row>
    <row r="333" spans="2:4" x14ac:dyDescent="0.3">
      <c r="B333" s="8">
        <v>22873</v>
      </c>
      <c r="C333" s="8">
        <v>3</v>
      </c>
      <c r="D333" s="8">
        <v>47884.3</v>
      </c>
    </row>
    <row r="334" spans="2:4" x14ac:dyDescent="0.3">
      <c r="B334" s="8">
        <v>22955</v>
      </c>
      <c r="C334" s="8">
        <v>3</v>
      </c>
      <c r="D334" s="8">
        <v>47399.44</v>
      </c>
    </row>
    <row r="335" spans="2:4" x14ac:dyDescent="0.3">
      <c r="B335" s="8">
        <v>23048</v>
      </c>
      <c r="C335" s="8">
        <v>3</v>
      </c>
      <c r="D335" s="8">
        <v>63581.02</v>
      </c>
    </row>
    <row r="336" spans="2:4" x14ac:dyDescent="0.3">
      <c r="B336" s="8">
        <v>23122</v>
      </c>
      <c r="C336" s="8">
        <v>3</v>
      </c>
      <c r="D336" s="8">
        <v>55334.41</v>
      </c>
    </row>
    <row r="337" spans="2:4" x14ac:dyDescent="0.3">
      <c r="B337" s="8">
        <v>23129</v>
      </c>
      <c r="C337" s="8">
        <v>3</v>
      </c>
      <c r="D337" s="8">
        <v>47477.61</v>
      </c>
    </row>
    <row r="338" spans="2:4" x14ac:dyDescent="0.3">
      <c r="B338" s="8">
        <v>23178</v>
      </c>
      <c r="C338" s="8">
        <v>3</v>
      </c>
      <c r="D338" s="8">
        <v>49696.78</v>
      </c>
    </row>
    <row r="339" spans="2:4" x14ac:dyDescent="0.3">
      <c r="B339" s="8">
        <v>23409</v>
      </c>
      <c r="C339" s="8">
        <v>3</v>
      </c>
      <c r="D339" s="8">
        <v>56797.95</v>
      </c>
    </row>
    <row r="340" spans="2:4" x14ac:dyDescent="0.3">
      <c r="B340" s="8">
        <v>23491</v>
      </c>
      <c r="C340" s="8">
        <v>3</v>
      </c>
      <c r="D340" s="8">
        <v>50891.360000000001</v>
      </c>
    </row>
    <row r="341" spans="2:4" x14ac:dyDescent="0.3">
      <c r="B341" s="8">
        <v>23492</v>
      </c>
      <c r="C341" s="8">
        <v>3</v>
      </c>
      <c r="D341" s="8">
        <v>90480.21</v>
      </c>
    </row>
    <row r="342" spans="2:4" x14ac:dyDescent="0.3">
      <c r="B342" s="8">
        <v>23752</v>
      </c>
      <c r="C342" s="8">
        <v>3</v>
      </c>
      <c r="D342" s="8">
        <v>50763.37</v>
      </c>
    </row>
    <row r="343" spans="2:4" x14ac:dyDescent="0.3">
      <c r="B343" s="8">
        <v>24053</v>
      </c>
      <c r="C343" s="8">
        <v>3</v>
      </c>
      <c r="D343" s="8">
        <v>51735.25</v>
      </c>
    </row>
    <row r="344" spans="2:4" x14ac:dyDescent="0.3">
      <c r="B344" s="8">
        <v>24280</v>
      </c>
      <c r="C344" s="8">
        <v>3</v>
      </c>
      <c r="D344" s="8">
        <v>52091.72</v>
      </c>
    </row>
    <row r="345" spans="2:4" x14ac:dyDescent="0.3">
      <c r="B345" s="8">
        <v>24288</v>
      </c>
      <c r="C345" s="8">
        <v>3</v>
      </c>
      <c r="D345" s="8">
        <v>49145.279999999999</v>
      </c>
    </row>
    <row r="346" spans="2:4" x14ac:dyDescent="0.3">
      <c r="B346" s="8">
        <v>24370</v>
      </c>
      <c r="C346" s="8">
        <v>3</v>
      </c>
      <c r="D346" s="8">
        <v>77351.09</v>
      </c>
    </row>
    <row r="347" spans="2:4" x14ac:dyDescent="0.3">
      <c r="B347" s="8">
        <v>24496</v>
      </c>
      <c r="C347" s="8">
        <v>3</v>
      </c>
      <c r="D347" s="8">
        <v>51463</v>
      </c>
    </row>
    <row r="348" spans="2:4" x14ac:dyDescent="0.3">
      <c r="B348" s="8">
        <v>24510</v>
      </c>
      <c r="C348" s="8">
        <v>3</v>
      </c>
      <c r="D348" s="8">
        <v>56106.14</v>
      </c>
    </row>
    <row r="349" spans="2:4" x14ac:dyDescent="0.3">
      <c r="B349" s="8">
        <v>24560</v>
      </c>
      <c r="C349" s="8">
        <v>3</v>
      </c>
      <c r="D349" s="8">
        <v>49020.29</v>
      </c>
    </row>
    <row r="350" spans="2:4" x14ac:dyDescent="0.3">
      <c r="B350" s="8">
        <v>24657</v>
      </c>
      <c r="C350" s="8">
        <v>3</v>
      </c>
      <c r="D350" s="8">
        <v>48741.37</v>
      </c>
    </row>
    <row r="351" spans="2:4" x14ac:dyDescent="0.3">
      <c r="B351" s="8">
        <v>24660</v>
      </c>
      <c r="C351" s="8">
        <v>3</v>
      </c>
      <c r="D351" s="8">
        <v>62878.16</v>
      </c>
    </row>
    <row r="352" spans="2:4" x14ac:dyDescent="0.3">
      <c r="B352" s="8">
        <v>24731</v>
      </c>
      <c r="C352" s="8">
        <v>3</v>
      </c>
      <c r="D352" s="8">
        <v>54684.72</v>
      </c>
    </row>
    <row r="353" spans="2:4" x14ac:dyDescent="0.3">
      <c r="B353" s="8">
        <v>24912</v>
      </c>
      <c r="C353" s="8">
        <v>3</v>
      </c>
      <c r="D353" s="8">
        <v>52015.62</v>
      </c>
    </row>
    <row r="354" spans="2:4" x14ac:dyDescent="0.3">
      <c r="B354" s="8">
        <v>25233</v>
      </c>
      <c r="C354" s="8">
        <v>3</v>
      </c>
      <c r="D354" s="8">
        <v>56279.89</v>
      </c>
    </row>
    <row r="355" spans="2:4" x14ac:dyDescent="0.3">
      <c r="B355" s="8">
        <v>25248</v>
      </c>
      <c r="C355" s="8">
        <v>3</v>
      </c>
      <c r="D355" s="8">
        <v>66322.69</v>
      </c>
    </row>
    <row r="356" spans="2:4" x14ac:dyDescent="0.3">
      <c r="B356" s="8">
        <v>25431</v>
      </c>
      <c r="C356" s="8">
        <v>3</v>
      </c>
      <c r="D356" s="8">
        <v>50513.31</v>
      </c>
    </row>
    <row r="357" spans="2:4" x14ac:dyDescent="0.3">
      <c r="B357" s="8">
        <v>25552</v>
      </c>
      <c r="C357" s="8">
        <v>3</v>
      </c>
      <c r="D357" s="8">
        <v>47465.34</v>
      </c>
    </row>
    <row r="358" spans="2:4" x14ac:dyDescent="0.3">
      <c r="B358" s="8">
        <v>25665</v>
      </c>
      <c r="C358" s="8">
        <v>3</v>
      </c>
      <c r="D358" s="8">
        <v>51680.639999999999</v>
      </c>
    </row>
    <row r="359" spans="2:4" x14ac:dyDescent="0.3">
      <c r="B359" s="8">
        <v>25691</v>
      </c>
      <c r="C359" s="8">
        <v>3</v>
      </c>
      <c r="D359" s="8">
        <v>47881.59</v>
      </c>
    </row>
    <row r="360" spans="2:4" x14ac:dyDescent="0.3">
      <c r="B360" s="8">
        <v>25731</v>
      </c>
      <c r="C360" s="8">
        <v>3</v>
      </c>
      <c r="D360" s="8">
        <v>60657.37</v>
      </c>
    </row>
    <row r="361" spans="2:4" x14ac:dyDescent="0.3">
      <c r="B361" s="8">
        <v>25803</v>
      </c>
      <c r="C361" s="8">
        <v>3</v>
      </c>
      <c r="D361" s="8">
        <v>62615.53</v>
      </c>
    </row>
    <row r="362" spans="2:4" x14ac:dyDescent="0.3">
      <c r="B362" s="8">
        <v>25809</v>
      </c>
      <c r="C362" s="8">
        <v>3</v>
      </c>
      <c r="D362" s="8">
        <v>49851.59</v>
      </c>
    </row>
    <row r="363" spans="2:4" x14ac:dyDescent="0.3">
      <c r="B363" s="8">
        <v>25845</v>
      </c>
      <c r="C363" s="8">
        <v>3</v>
      </c>
      <c r="D363" s="8">
        <v>51067.58</v>
      </c>
    </row>
    <row r="364" spans="2:4" x14ac:dyDescent="0.3">
      <c r="B364" s="8">
        <v>26039</v>
      </c>
      <c r="C364" s="8">
        <v>3</v>
      </c>
      <c r="D364" s="8">
        <v>47415.32</v>
      </c>
    </row>
    <row r="365" spans="2:4" x14ac:dyDescent="0.3">
      <c r="B365" s="8">
        <v>26243</v>
      </c>
      <c r="C365" s="8">
        <v>3</v>
      </c>
      <c r="D365" s="8">
        <v>52533.85</v>
      </c>
    </row>
    <row r="366" spans="2:4" x14ac:dyDescent="0.3">
      <c r="B366" s="8">
        <v>26269</v>
      </c>
      <c r="C366" s="8">
        <v>3</v>
      </c>
      <c r="D366" s="8">
        <v>48965.68</v>
      </c>
    </row>
    <row r="367" spans="2:4" x14ac:dyDescent="0.3">
      <c r="B367" s="8">
        <v>26423</v>
      </c>
      <c r="C367" s="8">
        <v>3</v>
      </c>
      <c r="D367" s="8">
        <v>47539.71</v>
      </c>
    </row>
    <row r="368" spans="2:4" x14ac:dyDescent="0.3">
      <c r="B368" s="8">
        <v>26461</v>
      </c>
      <c r="C368" s="8">
        <v>3</v>
      </c>
      <c r="D368" s="8">
        <v>55276.97</v>
      </c>
    </row>
    <row r="369" spans="2:4" x14ac:dyDescent="0.3">
      <c r="B369" s="8">
        <v>26523</v>
      </c>
      <c r="C369" s="8">
        <v>3</v>
      </c>
      <c r="D369" s="8">
        <v>56291.92</v>
      </c>
    </row>
    <row r="370" spans="2:4" x14ac:dyDescent="0.3">
      <c r="B370" s="8">
        <v>26663</v>
      </c>
      <c r="C370" s="8">
        <v>3</v>
      </c>
      <c r="D370" s="8">
        <v>53765.35</v>
      </c>
    </row>
    <row r="371" spans="2:4" x14ac:dyDescent="0.3">
      <c r="B371" s="8">
        <v>26886</v>
      </c>
      <c r="C371" s="8">
        <v>3</v>
      </c>
      <c r="D371" s="8">
        <v>62628.83</v>
      </c>
    </row>
    <row r="372" spans="2:4" x14ac:dyDescent="0.3">
      <c r="B372" s="8">
        <v>26898</v>
      </c>
      <c r="C372" s="8">
        <v>3</v>
      </c>
      <c r="D372" s="8">
        <v>50192.93</v>
      </c>
    </row>
    <row r="373" spans="2:4" x14ac:dyDescent="0.3">
      <c r="B373" s="8">
        <v>26953</v>
      </c>
      <c r="C373" s="8">
        <v>3</v>
      </c>
      <c r="D373" s="8">
        <v>49937.46</v>
      </c>
    </row>
    <row r="374" spans="2:4" x14ac:dyDescent="0.3">
      <c r="B374" s="8">
        <v>27061</v>
      </c>
      <c r="C374" s="8">
        <v>3</v>
      </c>
      <c r="D374" s="8">
        <v>50445.87</v>
      </c>
    </row>
    <row r="375" spans="2:4" x14ac:dyDescent="0.3">
      <c r="B375" s="8">
        <v>27124</v>
      </c>
      <c r="C375" s="8">
        <v>3</v>
      </c>
      <c r="D375" s="8">
        <v>53543.82</v>
      </c>
    </row>
    <row r="376" spans="2:4" x14ac:dyDescent="0.3">
      <c r="B376" s="8">
        <v>27302</v>
      </c>
      <c r="C376" s="8">
        <v>3</v>
      </c>
      <c r="D376" s="8">
        <v>50756.43</v>
      </c>
    </row>
    <row r="377" spans="2:4" x14ac:dyDescent="0.3">
      <c r="B377" s="8">
        <v>27468</v>
      </c>
      <c r="C377" s="8">
        <v>3</v>
      </c>
      <c r="D377" s="8">
        <v>55933.56</v>
      </c>
    </row>
    <row r="378" spans="2:4" x14ac:dyDescent="0.3">
      <c r="B378" s="8">
        <v>27476</v>
      </c>
      <c r="C378" s="8">
        <v>3</v>
      </c>
      <c r="D378" s="8">
        <v>53383.39</v>
      </c>
    </row>
    <row r="379" spans="2:4" x14ac:dyDescent="0.3">
      <c r="B379" s="8">
        <v>27486</v>
      </c>
      <c r="C379" s="8">
        <v>3</v>
      </c>
      <c r="D379" s="8">
        <v>55425.96</v>
      </c>
    </row>
    <row r="380" spans="2:4" x14ac:dyDescent="0.3">
      <c r="B380" s="8">
        <v>27528</v>
      </c>
      <c r="C380" s="8">
        <v>3</v>
      </c>
      <c r="D380" s="8">
        <v>64849.48</v>
      </c>
    </row>
    <row r="381" spans="2:4" x14ac:dyDescent="0.3">
      <c r="B381" s="8">
        <v>27747</v>
      </c>
      <c r="C381" s="8">
        <v>3</v>
      </c>
      <c r="D381" s="8">
        <v>49061.8</v>
      </c>
    </row>
    <row r="382" spans="2:4" x14ac:dyDescent="0.3">
      <c r="B382" s="8">
        <v>28112</v>
      </c>
      <c r="C382" s="8">
        <v>3</v>
      </c>
      <c r="D382" s="8">
        <v>48841.37</v>
      </c>
    </row>
    <row r="383" spans="2:4" x14ac:dyDescent="0.3">
      <c r="B383" s="8">
        <v>28135</v>
      </c>
      <c r="C383" s="8">
        <v>3</v>
      </c>
      <c r="D383" s="8">
        <v>47610.32</v>
      </c>
    </row>
    <row r="384" spans="2:4" x14ac:dyDescent="0.3">
      <c r="B384" s="8">
        <v>28285</v>
      </c>
      <c r="C384" s="8">
        <v>3</v>
      </c>
      <c r="D384" s="8">
        <v>50287.51</v>
      </c>
    </row>
    <row r="385" spans="2:4" x14ac:dyDescent="0.3">
      <c r="B385" s="8">
        <v>28341</v>
      </c>
      <c r="C385" s="8">
        <v>3</v>
      </c>
      <c r="D385" s="8">
        <v>70223.600000000006</v>
      </c>
    </row>
    <row r="386" spans="2:4" x14ac:dyDescent="0.3">
      <c r="B386" s="8">
        <v>28606</v>
      </c>
      <c r="C386" s="8">
        <v>3</v>
      </c>
      <c r="D386" s="8">
        <v>47610.23</v>
      </c>
    </row>
    <row r="387" spans="2:4" x14ac:dyDescent="0.3">
      <c r="B387" s="8">
        <v>28721</v>
      </c>
      <c r="C387" s="8">
        <v>3</v>
      </c>
      <c r="D387" s="8">
        <v>47580.37</v>
      </c>
    </row>
    <row r="388" spans="2:4" x14ac:dyDescent="0.3">
      <c r="B388" s="8">
        <v>28780</v>
      </c>
      <c r="C388" s="8">
        <v>3</v>
      </c>
      <c r="D388" s="8">
        <v>59950.33</v>
      </c>
    </row>
    <row r="389" spans="2:4" x14ac:dyDescent="0.3">
      <c r="B389" s="8">
        <v>28913</v>
      </c>
      <c r="C389" s="8">
        <v>3</v>
      </c>
      <c r="D389" s="8">
        <v>48012.62</v>
      </c>
    </row>
    <row r="390" spans="2:4" x14ac:dyDescent="0.3">
      <c r="B390" s="8">
        <v>29250</v>
      </c>
      <c r="C390" s="8">
        <v>3</v>
      </c>
      <c r="D390" s="8">
        <v>47965</v>
      </c>
    </row>
    <row r="391" spans="2:4" x14ac:dyDescent="0.3">
      <c r="B391" s="8">
        <v>29267</v>
      </c>
      <c r="C391" s="8">
        <v>3</v>
      </c>
      <c r="D391" s="8">
        <v>75852.55</v>
      </c>
    </row>
    <row r="392" spans="2:4" x14ac:dyDescent="0.3">
      <c r="B392" s="8">
        <v>29336</v>
      </c>
      <c r="C392" s="8">
        <v>3</v>
      </c>
      <c r="D392" s="8">
        <v>49188.56</v>
      </c>
    </row>
    <row r="393" spans="2:4" x14ac:dyDescent="0.3">
      <c r="B393" s="8">
        <v>29399</v>
      </c>
      <c r="C393" s="8">
        <v>3</v>
      </c>
      <c r="D393" s="8">
        <v>47736.83</v>
      </c>
    </row>
    <row r="394" spans="2:4" x14ac:dyDescent="0.3">
      <c r="B394" s="8">
        <v>29502</v>
      </c>
      <c r="C394" s="8">
        <v>3</v>
      </c>
      <c r="D394" s="8">
        <v>47435.88</v>
      </c>
    </row>
    <row r="395" spans="2:4" x14ac:dyDescent="0.3">
      <c r="B395" s="8">
        <v>29523</v>
      </c>
      <c r="C395" s="8">
        <v>3</v>
      </c>
      <c r="D395" s="8">
        <v>51763.92</v>
      </c>
    </row>
    <row r="396" spans="2:4" x14ac:dyDescent="0.3">
      <c r="B396" s="8">
        <v>29600</v>
      </c>
      <c r="C396" s="8">
        <v>3</v>
      </c>
      <c r="D396" s="8">
        <v>54368.18</v>
      </c>
    </row>
    <row r="397" spans="2:4" x14ac:dyDescent="0.3">
      <c r="B397" s="8">
        <v>29733</v>
      </c>
      <c r="C397" s="8">
        <v>3</v>
      </c>
      <c r="D397" s="8">
        <v>51633.51</v>
      </c>
    </row>
    <row r="398" spans="2:4" x14ac:dyDescent="0.3">
      <c r="B398" s="8">
        <v>29901</v>
      </c>
      <c r="C398" s="8">
        <v>3</v>
      </c>
      <c r="D398" s="8">
        <v>48155.45</v>
      </c>
    </row>
    <row r="399" spans="2:4" x14ac:dyDescent="0.3">
      <c r="B399" s="8">
        <v>30238</v>
      </c>
      <c r="C399" s="8">
        <v>3</v>
      </c>
      <c r="D399" s="8">
        <v>48737.62</v>
      </c>
    </row>
    <row r="400" spans="2:4" x14ac:dyDescent="0.3">
      <c r="B400" s="8">
        <v>30309</v>
      </c>
      <c r="C400" s="8">
        <v>3</v>
      </c>
      <c r="D400" s="8">
        <v>53689.93</v>
      </c>
    </row>
    <row r="401" spans="2:4" x14ac:dyDescent="0.3">
      <c r="B401" s="8">
        <v>30405</v>
      </c>
      <c r="C401" s="8">
        <v>3</v>
      </c>
      <c r="D401" s="8">
        <v>63337.72</v>
      </c>
    </row>
    <row r="402" spans="2:4" x14ac:dyDescent="0.3">
      <c r="B402" s="8">
        <v>30456</v>
      </c>
      <c r="C402" s="8">
        <v>3</v>
      </c>
      <c r="D402" s="8">
        <v>56818.52</v>
      </c>
    </row>
    <row r="403" spans="2:4" x14ac:dyDescent="0.3">
      <c r="B403" s="8">
        <v>30608</v>
      </c>
      <c r="C403" s="8">
        <v>3</v>
      </c>
      <c r="D403" s="8">
        <v>53157.599999999999</v>
      </c>
    </row>
    <row r="404" spans="2:4" x14ac:dyDescent="0.3">
      <c r="B404" s="8">
        <v>30694</v>
      </c>
      <c r="C404" s="8">
        <v>3</v>
      </c>
      <c r="D404" s="8">
        <v>50237.03</v>
      </c>
    </row>
    <row r="405" spans="2:4" x14ac:dyDescent="0.3">
      <c r="B405" s="8">
        <v>30729</v>
      </c>
      <c r="C405" s="8">
        <v>3</v>
      </c>
      <c r="D405" s="8">
        <v>52504.07</v>
      </c>
    </row>
    <row r="406" spans="2:4" x14ac:dyDescent="0.3">
      <c r="B406" s="8">
        <v>30800</v>
      </c>
      <c r="C406" s="8">
        <v>3</v>
      </c>
      <c r="D406" s="8">
        <v>51094.89</v>
      </c>
    </row>
    <row r="407" spans="2:4" x14ac:dyDescent="0.3">
      <c r="B407" s="8">
        <v>30909</v>
      </c>
      <c r="C407" s="8">
        <v>3</v>
      </c>
      <c r="D407" s="8">
        <v>47873.84</v>
      </c>
    </row>
    <row r="408" spans="2:4" x14ac:dyDescent="0.3">
      <c r="B408" s="8">
        <v>30929</v>
      </c>
      <c r="C408" s="8">
        <v>3</v>
      </c>
      <c r="D408" s="8">
        <v>47935.23</v>
      </c>
    </row>
    <row r="409" spans="2:4" x14ac:dyDescent="0.3">
      <c r="B409" s="8">
        <v>31001</v>
      </c>
      <c r="C409" s="8">
        <v>3</v>
      </c>
      <c r="D409" s="8">
        <v>53499.57</v>
      </c>
    </row>
    <row r="410" spans="2:4" x14ac:dyDescent="0.3">
      <c r="B410" s="8">
        <v>31054</v>
      </c>
      <c r="C410" s="8">
        <v>3</v>
      </c>
      <c r="D410" s="8">
        <v>60182.12</v>
      </c>
    </row>
    <row r="411" spans="2:4" x14ac:dyDescent="0.3">
      <c r="B411" s="8">
        <v>31364</v>
      </c>
      <c r="C411" s="8">
        <v>3</v>
      </c>
      <c r="D411" s="8">
        <v>50062</v>
      </c>
    </row>
    <row r="412" spans="2:4" x14ac:dyDescent="0.3">
      <c r="B412" s="8">
        <v>31420</v>
      </c>
      <c r="C412" s="8">
        <v>3</v>
      </c>
      <c r="D412" s="8">
        <v>58828.22</v>
      </c>
    </row>
    <row r="413" spans="2:4" x14ac:dyDescent="0.3">
      <c r="B413" s="8">
        <v>31446</v>
      </c>
      <c r="C413" s="8">
        <v>3</v>
      </c>
      <c r="D413" s="8">
        <v>57578.52</v>
      </c>
    </row>
    <row r="414" spans="2:4" x14ac:dyDescent="0.3">
      <c r="B414" s="8">
        <v>31527</v>
      </c>
      <c r="C414" s="8">
        <v>3</v>
      </c>
      <c r="D414" s="8">
        <v>49430.879999999997</v>
      </c>
    </row>
    <row r="415" spans="2:4" x14ac:dyDescent="0.3">
      <c r="B415" s="8">
        <v>31557</v>
      </c>
      <c r="C415" s="8">
        <v>3</v>
      </c>
      <c r="D415" s="8">
        <v>61377.64</v>
      </c>
    </row>
    <row r="416" spans="2:4" x14ac:dyDescent="0.3">
      <c r="B416" s="8">
        <v>31591</v>
      </c>
      <c r="C416" s="8">
        <v>3</v>
      </c>
      <c r="D416" s="8">
        <v>55505.48</v>
      </c>
    </row>
    <row r="417" spans="2:4" x14ac:dyDescent="0.3">
      <c r="B417" s="8">
        <v>31845</v>
      </c>
      <c r="C417" s="8">
        <v>3</v>
      </c>
      <c r="D417" s="8">
        <v>51937.99</v>
      </c>
    </row>
    <row r="418" spans="2:4" x14ac:dyDescent="0.3">
      <c r="B418" s="8">
        <v>32068</v>
      </c>
      <c r="C418" s="8">
        <v>3</v>
      </c>
      <c r="D418" s="8">
        <v>71400.42</v>
      </c>
    </row>
    <row r="419" spans="2:4" x14ac:dyDescent="0.3">
      <c r="B419" s="8">
        <v>32069</v>
      </c>
      <c r="C419" s="8">
        <v>3</v>
      </c>
      <c r="D419" s="8">
        <v>51890.32</v>
      </c>
    </row>
    <row r="420" spans="2:4" x14ac:dyDescent="0.3">
      <c r="B420" s="8">
        <v>32084</v>
      </c>
      <c r="C420" s="8">
        <v>3</v>
      </c>
      <c r="D420" s="8">
        <v>57862.32</v>
      </c>
    </row>
    <row r="421" spans="2:4" x14ac:dyDescent="0.3">
      <c r="B421" s="8">
        <v>32167</v>
      </c>
      <c r="C421" s="8">
        <v>3</v>
      </c>
      <c r="D421" s="8">
        <v>49916.78</v>
      </c>
    </row>
    <row r="422" spans="2:4" x14ac:dyDescent="0.3">
      <c r="B422" s="8">
        <v>32170</v>
      </c>
      <c r="C422" s="8">
        <v>3</v>
      </c>
      <c r="D422" s="8">
        <v>49736.93</v>
      </c>
    </row>
    <row r="423" spans="2:4" x14ac:dyDescent="0.3">
      <c r="B423" s="8">
        <v>32191</v>
      </c>
      <c r="C423" s="8">
        <v>3</v>
      </c>
      <c r="D423" s="8">
        <v>61427.28</v>
      </c>
    </row>
    <row r="424" spans="2:4" x14ac:dyDescent="0.3">
      <c r="B424" s="8">
        <v>32332</v>
      </c>
      <c r="C424" s="8">
        <v>3</v>
      </c>
      <c r="D424" s="8">
        <v>47571.02</v>
      </c>
    </row>
    <row r="425" spans="2:4" x14ac:dyDescent="0.3">
      <c r="B425" s="8">
        <v>32337</v>
      </c>
      <c r="C425" s="8">
        <v>3</v>
      </c>
      <c r="D425" s="8">
        <v>47562.17</v>
      </c>
    </row>
    <row r="426" spans="2:4" x14ac:dyDescent="0.3">
      <c r="B426" s="8">
        <v>32497</v>
      </c>
      <c r="C426" s="8">
        <v>3</v>
      </c>
      <c r="D426" s="8">
        <v>53573.03</v>
      </c>
    </row>
    <row r="427" spans="2:4" x14ac:dyDescent="0.3">
      <c r="B427" s="8">
        <v>32633</v>
      </c>
      <c r="C427" s="8">
        <v>3</v>
      </c>
      <c r="D427" s="8">
        <v>58336.41</v>
      </c>
    </row>
    <row r="428" spans="2:4" x14ac:dyDescent="0.3">
      <c r="B428" s="8">
        <v>32775</v>
      </c>
      <c r="C428" s="8">
        <v>3</v>
      </c>
      <c r="D428" s="8">
        <v>48269.46</v>
      </c>
    </row>
    <row r="429" spans="2:4" x14ac:dyDescent="0.3">
      <c r="B429" s="8">
        <v>33019</v>
      </c>
      <c r="C429" s="8">
        <v>3</v>
      </c>
      <c r="D429" s="8">
        <v>58612.84</v>
      </c>
    </row>
    <row r="430" spans="2:4" x14ac:dyDescent="0.3">
      <c r="B430" s="8">
        <v>33212</v>
      </c>
      <c r="C430" s="8">
        <v>3</v>
      </c>
      <c r="D430" s="8">
        <v>63487.57</v>
      </c>
    </row>
    <row r="431" spans="2:4" x14ac:dyDescent="0.3">
      <c r="B431" s="8">
        <v>33290</v>
      </c>
      <c r="C431" s="8">
        <v>3</v>
      </c>
      <c r="D431" s="8">
        <v>47867.54</v>
      </c>
    </row>
    <row r="432" spans="2:4" x14ac:dyDescent="0.3">
      <c r="B432" s="8">
        <v>33428</v>
      </c>
      <c r="C432" s="8">
        <v>3</v>
      </c>
      <c r="D432" s="8">
        <v>64389.55</v>
      </c>
    </row>
    <row r="433" spans="2:4" x14ac:dyDescent="0.3">
      <c r="B433" s="8">
        <v>33463</v>
      </c>
      <c r="C433" s="8">
        <v>3</v>
      </c>
      <c r="D433" s="8">
        <v>79345.7</v>
      </c>
    </row>
    <row r="434" spans="2:4" x14ac:dyDescent="0.3">
      <c r="B434" s="8">
        <v>33718</v>
      </c>
      <c r="C434" s="8">
        <v>3</v>
      </c>
      <c r="D434" s="8">
        <v>62120.6</v>
      </c>
    </row>
    <row r="435" spans="2:4" x14ac:dyDescent="0.3">
      <c r="B435" s="8">
        <v>33830</v>
      </c>
      <c r="C435" s="8">
        <v>3</v>
      </c>
      <c r="D435" s="8">
        <v>49633.61</v>
      </c>
    </row>
    <row r="436" spans="2:4" x14ac:dyDescent="0.3">
      <c r="B436" s="8">
        <v>33923</v>
      </c>
      <c r="C436" s="8">
        <v>3</v>
      </c>
      <c r="D436" s="8">
        <v>47877.7</v>
      </c>
    </row>
    <row r="437" spans="2:4" x14ac:dyDescent="0.3">
      <c r="B437" s="8">
        <v>33943</v>
      </c>
      <c r="C437" s="8">
        <v>3</v>
      </c>
      <c r="D437" s="8">
        <v>51362.720000000001</v>
      </c>
    </row>
    <row r="438" spans="2:4" x14ac:dyDescent="0.3">
      <c r="B438" s="8">
        <v>34319</v>
      </c>
      <c r="C438" s="8">
        <v>3</v>
      </c>
      <c r="D438" s="8">
        <v>49185.32</v>
      </c>
    </row>
    <row r="439" spans="2:4" x14ac:dyDescent="0.3">
      <c r="B439" s="8">
        <v>34322</v>
      </c>
      <c r="C439" s="8">
        <v>3</v>
      </c>
      <c r="D439" s="8">
        <v>47954.37</v>
      </c>
    </row>
    <row r="440" spans="2:4" x14ac:dyDescent="0.3">
      <c r="B440" s="8">
        <v>34429</v>
      </c>
      <c r="C440" s="8">
        <v>3</v>
      </c>
      <c r="D440" s="8">
        <v>49706.45</v>
      </c>
    </row>
    <row r="441" spans="2:4" x14ac:dyDescent="0.3">
      <c r="B441" s="8">
        <v>34585</v>
      </c>
      <c r="C441" s="8">
        <v>3</v>
      </c>
      <c r="D441" s="8">
        <v>50599.56</v>
      </c>
    </row>
    <row r="442" spans="2:4" x14ac:dyDescent="0.3">
      <c r="B442" s="8">
        <v>34821</v>
      </c>
      <c r="C442" s="8">
        <v>3</v>
      </c>
      <c r="D442" s="8">
        <v>73277.399999999994</v>
      </c>
    </row>
    <row r="443" spans="2:4" x14ac:dyDescent="0.3">
      <c r="B443" s="8">
        <v>34837</v>
      </c>
      <c r="C443" s="8">
        <v>3</v>
      </c>
      <c r="D443" s="8">
        <v>54528.11</v>
      </c>
    </row>
    <row r="444" spans="2:4" x14ac:dyDescent="0.3">
      <c r="B444" s="8">
        <v>34869</v>
      </c>
      <c r="C444" s="8">
        <v>3</v>
      </c>
      <c r="D444" s="8">
        <v>48584.39</v>
      </c>
    </row>
    <row r="445" spans="2:4" x14ac:dyDescent="0.3">
      <c r="B445" s="8">
        <v>34906</v>
      </c>
      <c r="C445" s="8">
        <v>3</v>
      </c>
      <c r="D445" s="8">
        <v>57149.43</v>
      </c>
    </row>
    <row r="446" spans="2:4" x14ac:dyDescent="0.3">
      <c r="B446" s="8">
        <v>34954</v>
      </c>
      <c r="C446" s="8">
        <v>3</v>
      </c>
      <c r="D446" s="8">
        <v>50409.02</v>
      </c>
    </row>
    <row r="447" spans="2:4" x14ac:dyDescent="0.3">
      <c r="B447" s="8">
        <v>35000</v>
      </c>
      <c r="C447" s="8">
        <v>3</v>
      </c>
      <c r="D447" s="8">
        <v>54977.69</v>
      </c>
    </row>
    <row r="448" spans="2:4" x14ac:dyDescent="0.3">
      <c r="B448" s="8">
        <v>35375</v>
      </c>
      <c r="C448" s="8">
        <v>3</v>
      </c>
      <c r="D448" s="8">
        <v>81042.95</v>
      </c>
    </row>
    <row r="449" spans="2:4" x14ac:dyDescent="0.3">
      <c r="B449" s="8">
        <v>35574</v>
      </c>
      <c r="C449" s="8">
        <v>3</v>
      </c>
      <c r="D449" s="8">
        <v>53191.37</v>
      </c>
    </row>
    <row r="450" spans="2:4" x14ac:dyDescent="0.3">
      <c r="B450" s="8">
        <v>35654</v>
      </c>
      <c r="C450" s="8">
        <v>3</v>
      </c>
      <c r="D450" s="8">
        <v>49089.56</v>
      </c>
    </row>
    <row r="451" spans="2:4" x14ac:dyDescent="0.3">
      <c r="B451" s="8">
        <v>35833</v>
      </c>
      <c r="C451" s="8">
        <v>3</v>
      </c>
      <c r="D451" s="8">
        <v>67378.25</v>
      </c>
    </row>
    <row r="452" spans="2:4" x14ac:dyDescent="0.3">
      <c r="B452" s="8">
        <v>35913</v>
      </c>
      <c r="C452" s="8">
        <v>3</v>
      </c>
      <c r="D452" s="8">
        <v>52223.02</v>
      </c>
    </row>
    <row r="453" spans="2:4" x14ac:dyDescent="0.3">
      <c r="B453" s="8">
        <v>35938</v>
      </c>
      <c r="C453" s="8">
        <v>3</v>
      </c>
      <c r="D453" s="8">
        <v>57586.69</v>
      </c>
    </row>
    <row r="454" spans="2:4" x14ac:dyDescent="0.3">
      <c r="B454" s="8">
        <v>36095</v>
      </c>
      <c r="C454" s="8">
        <v>3</v>
      </c>
      <c r="D454" s="8">
        <v>47904.14</v>
      </c>
    </row>
    <row r="455" spans="2:4" x14ac:dyDescent="0.3">
      <c r="B455" s="8">
        <v>36195</v>
      </c>
      <c r="C455" s="8">
        <v>3</v>
      </c>
      <c r="D455" s="8">
        <v>53590.64</v>
      </c>
    </row>
    <row r="456" spans="2:4" x14ac:dyDescent="0.3">
      <c r="B456" s="8">
        <v>36217</v>
      </c>
      <c r="C456" s="8">
        <v>3</v>
      </c>
      <c r="D456" s="8">
        <v>73035.98</v>
      </c>
    </row>
    <row r="457" spans="2:4" x14ac:dyDescent="0.3">
      <c r="B457" s="8">
        <v>36345</v>
      </c>
      <c r="C457" s="8">
        <v>3</v>
      </c>
      <c r="D457" s="8">
        <v>52302.65</v>
      </c>
    </row>
    <row r="458" spans="2:4" x14ac:dyDescent="0.3">
      <c r="B458" s="8">
        <v>36433</v>
      </c>
      <c r="C458" s="8">
        <v>3</v>
      </c>
      <c r="D458" s="8">
        <v>51697.57</v>
      </c>
    </row>
    <row r="459" spans="2:4" x14ac:dyDescent="0.3">
      <c r="B459" s="8">
        <v>36612</v>
      </c>
      <c r="C459" s="8">
        <v>3</v>
      </c>
      <c r="D459" s="8">
        <v>68206.429999999993</v>
      </c>
    </row>
    <row r="460" spans="2:4" x14ac:dyDescent="0.3">
      <c r="B460" s="8">
        <v>36684</v>
      </c>
      <c r="C460" s="8">
        <v>3</v>
      </c>
      <c r="D460" s="8">
        <v>59295.839999999997</v>
      </c>
    </row>
    <row r="461" spans="2:4" x14ac:dyDescent="0.3">
      <c r="B461" s="8">
        <v>36724</v>
      </c>
      <c r="C461" s="8">
        <v>3</v>
      </c>
      <c r="D461" s="8">
        <v>50846.05</v>
      </c>
    </row>
    <row r="462" spans="2:4" x14ac:dyDescent="0.3">
      <c r="B462" s="8">
        <v>36744</v>
      </c>
      <c r="C462" s="8">
        <v>3</v>
      </c>
      <c r="D462" s="8">
        <v>48556.51</v>
      </c>
    </row>
    <row r="463" spans="2:4" x14ac:dyDescent="0.3">
      <c r="B463" s="8">
        <v>36783</v>
      </c>
      <c r="C463" s="8">
        <v>3</v>
      </c>
      <c r="D463" s="8">
        <v>62673.56</v>
      </c>
    </row>
    <row r="464" spans="2:4" x14ac:dyDescent="0.3">
      <c r="B464" s="8">
        <v>37228</v>
      </c>
      <c r="C464" s="8">
        <v>3</v>
      </c>
      <c r="D464" s="8">
        <v>72400.3</v>
      </c>
    </row>
    <row r="465" spans="2:4" x14ac:dyDescent="0.3">
      <c r="B465" s="8">
        <v>37342</v>
      </c>
      <c r="C465" s="8">
        <v>3</v>
      </c>
      <c r="D465" s="8">
        <v>59280.3</v>
      </c>
    </row>
    <row r="466" spans="2:4" x14ac:dyDescent="0.3">
      <c r="B466" s="8">
        <v>37434</v>
      </c>
      <c r="C466" s="8">
        <v>3</v>
      </c>
      <c r="D466" s="8">
        <v>49473.23</v>
      </c>
    </row>
    <row r="467" spans="2:4" x14ac:dyDescent="0.3">
      <c r="B467" s="8">
        <v>37654</v>
      </c>
      <c r="C467" s="8">
        <v>3</v>
      </c>
      <c r="D467" s="8">
        <v>53319.61</v>
      </c>
    </row>
    <row r="468" spans="2:4" x14ac:dyDescent="0.3">
      <c r="B468" s="8">
        <v>37743</v>
      </c>
      <c r="C468" s="8">
        <v>3</v>
      </c>
      <c r="D468" s="8">
        <v>56992.14</v>
      </c>
    </row>
    <row r="469" spans="2:4" x14ac:dyDescent="0.3">
      <c r="B469" s="8">
        <v>37757</v>
      </c>
      <c r="C469" s="8">
        <v>3</v>
      </c>
      <c r="D469" s="8">
        <v>61211.46</v>
      </c>
    </row>
    <row r="470" spans="2:4" x14ac:dyDescent="0.3">
      <c r="B470" s="8">
        <v>38030</v>
      </c>
      <c r="C470" s="8">
        <v>3</v>
      </c>
      <c r="D470" s="8">
        <v>48640.56</v>
      </c>
    </row>
    <row r="471" spans="2:4" x14ac:dyDescent="0.3">
      <c r="B471" s="8">
        <v>38044</v>
      </c>
      <c r="C471" s="8">
        <v>3</v>
      </c>
      <c r="D471" s="8">
        <v>48531.75</v>
      </c>
    </row>
    <row r="472" spans="2:4" x14ac:dyDescent="0.3">
      <c r="B472" s="8">
        <v>38196</v>
      </c>
      <c r="C472" s="8">
        <v>3</v>
      </c>
      <c r="D472" s="8">
        <v>49631.19</v>
      </c>
    </row>
    <row r="473" spans="2:4" x14ac:dyDescent="0.3">
      <c r="B473" s="8">
        <v>38230</v>
      </c>
      <c r="C473" s="8">
        <v>3</v>
      </c>
      <c r="D473" s="8">
        <v>59268.74</v>
      </c>
    </row>
    <row r="474" spans="2:4" x14ac:dyDescent="0.3">
      <c r="B474" s="8">
        <v>38451</v>
      </c>
      <c r="C474" s="8">
        <v>3</v>
      </c>
      <c r="D474" s="8">
        <v>49125.11</v>
      </c>
    </row>
    <row r="475" spans="2:4" x14ac:dyDescent="0.3">
      <c r="B475" s="8">
        <v>38592</v>
      </c>
      <c r="C475" s="8">
        <v>3</v>
      </c>
      <c r="D475" s="8">
        <v>48328.639999999999</v>
      </c>
    </row>
    <row r="476" spans="2:4" x14ac:dyDescent="0.3">
      <c r="B476" s="8">
        <v>38779</v>
      </c>
      <c r="C476" s="8">
        <v>3</v>
      </c>
      <c r="D476" s="8">
        <v>61239.75</v>
      </c>
    </row>
    <row r="477" spans="2:4" x14ac:dyDescent="0.3">
      <c r="B477" s="8">
        <v>38805</v>
      </c>
      <c r="C477" s="8">
        <v>3</v>
      </c>
      <c r="D477" s="8">
        <v>58560.92</v>
      </c>
    </row>
    <row r="478" spans="2:4" x14ac:dyDescent="0.3">
      <c r="B478" s="8">
        <v>39005</v>
      </c>
      <c r="C478" s="8">
        <v>3</v>
      </c>
      <c r="D478" s="8">
        <v>50493.760000000002</v>
      </c>
    </row>
    <row r="479" spans="2:4" x14ac:dyDescent="0.3">
      <c r="B479" s="8">
        <v>39038</v>
      </c>
      <c r="C479" s="8">
        <v>3</v>
      </c>
      <c r="D479" s="8">
        <v>52779.49</v>
      </c>
    </row>
    <row r="480" spans="2:4" x14ac:dyDescent="0.3">
      <c r="B480" s="8">
        <v>39096</v>
      </c>
      <c r="C480" s="8">
        <v>3</v>
      </c>
      <c r="D480" s="8">
        <v>61997.83</v>
      </c>
    </row>
    <row r="481" spans="2:4" x14ac:dyDescent="0.3">
      <c r="B481" s="8">
        <v>39191</v>
      </c>
      <c r="C481" s="8">
        <v>3</v>
      </c>
      <c r="D481" s="8">
        <v>51281.599999999999</v>
      </c>
    </row>
    <row r="482" spans="2:4" x14ac:dyDescent="0.3">
      <c r="B482" s="8">
        <v>39193</v>
      </c>
      <c r="C482" s="8">
        <v>3</v>
      </c>
      <c r="D482" s="8">
        <v>51042.25</v>
      </c>
    </row>
    <row r="483" spans="2:4" x14ac:dyDescent="0.3">
      <c r="B483" s="8">
        <v>39336</v>
      </c>
      <c r="C483" s="8">
        <v>3</v>
      </c>
      <c r="D483" s="8">
        <v>68190.33</v>
      </c>
    </row>
    <row r="484" spans="2:4" x14ac:dyDescent="0.3">
      <c r="B484" s="8">
        <v>39412</v>
      </c>
      <c r="C484" s="8">
        <v>3</v>
      </c>
      <c r="D484" s="8">
        <v>60034.04</v>
      </c>
    </row>
    <row r="485" spans="2:4" x14ac:dyDescent="0.3">
      <c r="B485" s="8">
        <v>39648</v>
      </c>
      <c r="C485" s="8">
        <v>3</v>
      </c>
      <c r="D485" s="8">
        <v>54298.06</v>
      </c>
    </row>
    <row r="486" spans="2:4" x14ac:dyDescent="0.3">
      <c r="B486" s="8">
        <v>39661</v>
      </c>
      <c r="C486" s="8">
        <v>3</v>
      </c>
      <c r="D486" s="8">
        <v>47375.54</v>
      </c>
    </row>
    <row r="487" spans="2:4" x14ac:dyDescent="0.3">
      <c r="B487" s="8">
        <v>39666</v>
      </c>
      <c r="C487" s="8">
        <v>3</v>
      </c>
      <c r="D487" s="8">
        <v>47712.95</v>
      </c>
    </row>
    <row r="488" spans="2:4" x14ac:dyDescent="0.3">
      <c r="B488" s="8">
        <v>39756</v>
      </c>
      <c r="C488" s="8">
        <v>3</v>
      </c>
      <c r="D488" s="8">
        <v>50294.85</v>
      </c>
    </row>
    <row r="489" spans="2:4" x14ac:dyDescent="0.3">
      <c r="B489" s="8">
        <v>39759</v>
      </c>
      <c r="C489" s="8">
        <v>3</v>
      </c>
      <c r="D489" s="8">
        <v>57789.85</v>
      </c>
    </row>
    <row r="490" spans="2:4" x14ac:dyDescent="0.3">
      <c r="B490" s="8">
        <v>39803</v>
      </c>
      <c r="C490" s="8">
        <v>3</v>
      </c>
      <c r="D490" s="8">
        <v>51257.9</v>
      </c>
    </row>
    <row r="491" spans="2:4" x14ac:dyDescent="0.3">
      <c r="B491" s="8">
        <v>39833</v>
      </c>
      <c r="C491" s="8">
        <v>3</v>
      </c>
      <c r="D491" s="8">
        <v>50855.17</v>
      </c>
    </row>
    <row r="492" spans="2:4" x14ac:dyDescent="0.3">
      <c r="B492" s="8">
        <v>39934</v>
      </c>
      <c r="C492" s="8">
        <v>3</v>
      </c>
      <c r="D492" s="8">
        <v>58770.42</v>
      </c>
    </row>
    <row r="493" spans="2:4" x14ac:dyDescent="0.3">
      <c r="B493" s="8">
        <v>39972</v>
      </c>
      <c r="C493" s="8">
        <v>3</v>
      </c>
      <c r="D493" s="8">
        <v>51269.9</v>
      </c>
    </row>
    <row r="494" spans="2:4" x14ac:dyDescent="0.3">
      <c r="B494" s="8">
        <v>40063</v>
      </c>
      <c r="C494" s="8">
        <v>3</v>
      </c>
      <c r="D494" s="8">
        <v>49187.47</v>
      </c>
    </row>
    <row r="495" spans="2:4" x14ac:dyDescent="0.3">
      <c r="B495" s="8">
        <v>40378</v>
      </c>
      <c r="C495" s="8">
        <v>3</v>
      </c>
      <c r="D495" s="8">
        <v>47326.73</v>
      </c>
    </row>
    <row r="496" spans="2:4" x14ac:dyDescent="0.3">
      <c r="B496" s="8">
        <v>40647</v>
      </c>
      <c r="C496" s="8">
        <v>3</v>
      </c>
      <c r="D496" s="8">
        <v>56670.05</v>
      </c>
    </row>
    <row r="497" spans="2:4" x14ac:dyDescent="0.3">
      <c r="B497" s="8">
        <v>40664</v>
      </c>
      <c r="C497" s="8">
        <v>3</v>
      </c>
      <c r="D497" s="8">
        <v>51573.84</v>
      </c>
    </row>
    <row r="498" spans="2:4" x14ac:dyDescent="0.3">
      <c r="B498" s="8">
        <v>40743</v>
      </c>
      <c r="C498" s="8">
        <v>3</v>
      </c>
      <c r="D498" s="8">
        <v>50213.3</v>
      </c>
    </row>
    <row r="499" spans="2:4" x14ac:dyDescent="0.3">
      <c r="B499" s="8">
        <v>40847</v>
      </c>
      <c r="C499" s="8">
        <v>3</v>
      </c>
      <c r="D499" s="8">
        <v>47862.69</v>
      </c>
    </row>
    <row r="500" spans="2:4" x14ac:dyDescent="0.3">
      <c r="B500" s="8">
        <v>41108</v>
      </c>
      <c r="C500" s="8">
        <v>3</v>
      </c>
      <c r="D500" s="8">
        <v>54839.49</v>
      </c>
    </row>
    <row r="501" spans="2:4" x14ac:dyDescent="0.3">
      <c r="B501" s="8">
        <v>41210</v>
      </c>
      <c r="C501" s="8">
        <v>3</v>
      </c>
      <c r="D501" s="8">
        <v>50632.42</v>
      </c>
    </row>
    <row r="502" spans="2:4" x14ac:dyDescent="0.3">
      <c r="B502" s="8">
        <v>41306</v>
      </c>
      <c r="C502" s="8">
        <v>3</v>
      </c>
      <c r="D502" s="8">
        <v>61328.87</v>
      </c>
    </row>
    <row r="503" spans="2:4" x14ac:dyDescent="0.3">
      <c r="B503" s="8">
        <v>41356</v>
      </c>
      <c r="C503" s="8">
        <v>3</v>
      </c>
      <c r="D503" s="8">
        <v>47701.34</v>
      </c>
    </row>
    <row r="504" spans="2:4" x14ac:dyDescent="0.3">
      <c r="B504" s="8">
        <v>41511</v>
      </c>
      <c r="C504" s="8">
        <v>3</v>
      </c>
      <c r="D504" s="8">
        <v>50555.7</v>
      </c>
    </row>
    <row r="505" spans="2:4" x14ac:dyDescent="0.3">
      <c r="B505" s="8">
        <v>41967</v>
      </c>
      <c r="C505" s="8">
        <v>3</v>
      </c>
      <c r="D505" s="8">
        <v>47928.65</v>
      </c>
    </row>
    <row r="506" spans="2:4" x14ac:dyDescent="0.3">
      <c r="B506" s="8">
        <v>42123</v>
      </c>
      <c r="C506" s="8">
        <v>3</v>
      </c>
      <c r="D506" s="8">
        <v>47951.65</v>
      </c>
    </row>
    <row r="507" spans="2:4" x14ac:dyDescent="0.3">
      <c r="B507" s="8">
        <v>42231</v>
      </c>
      <c r="C507" s="8">
        <v>3</v>
      </c>
      <c r="D507" s="8">
        <v>55380.44</v>
      </c>
    </row>
    <row r="508" spans="2:4" x14ac:dyDescent="0.3">
      <c r="B508" s="8">
        <v>42381</v>
      </c>
      <c r="C508" s="8">
        <v>3</v>
      </c>
      <c r="D508" s="8">
        <v>48073.59</v>
      </c>
    </row>
    <row r="509" spans="2:4" x14ac:dyDescent="0.3">
      <c r="B509" s="8">
        <v>42399</v>
      </c>
      <c r="C509" s="8">
        <v>3</v>
      </c>
      <c r="D509" s="8">
        <v>51383.07</v>
      </c>
    </row>
    <row r="510" spans="2:4" x14ac:dyDescent="0.3">
      <c r="B510" s="8">
        <v>42425</v>
      </c>
      <c r="C510" s="8">
        <v>3</v>
      </c>
      <c r="D510" s="8">
        <v>48874.53</v>
      </c>
    </row>
    <row r="511" spans="2:4" x14ac:dyDescent="0.3">
      <c r="B511" s="8">
        <v>42645</v>
      </c>
      <c r="C511" s="8">
        <v>3</v>
      </c>
      <c r="D511" s="8">
        <v>61590.37</v>
      </c>
    </row>
    <row r="512" spans="2:4" x14ac:dyDescent="0.3">
      <c r="B512" s="8">
        <v>42678</v>
      </c>
      <c r="C512" s="8">
        <v>3</v>
      </c>
      <c r="D512" s="8">
        <v>47796.69</v>
      </c>
    </row>
    <row r="513" spans="2:4" x14ac:dyDescent="0.3">
      <c r="B513" s="8">
        <v>42792</v>
      </c>
      <c r="C513" s="8">
        <v>3</v>
      </c>
      <c r="D513" s="8">
        <v>52893.59</v>
      </c>
    </row>
    <row r="514" spans="2:4" x14ac:dyDescent="0.3">
      <c r="B514" s="8">
        <v>42879</v>
      </c>
      <c r="C514" s="8">
        <v>3</v>
      </c>
      <c r="D514" s="8">
        <v>52383.11</v>
      </c>
    </row>
    <row r="515" spans="2:4" x14ac:dyDescent="0.3">
      <c r="B515" s="8">
        <v>43244</v>
      </c>
      <c r="C515" s="8">
        <v>3</v>
      </c>
      <c r="D515" s="8">
        <v>48507.15</v>
      </c>
    </row>
    <row r="516" spans="2:4" x14ac:dyDescent="0.3">
      <c r="B516" s="8">
        <v>43265</v>
      </c>
      <c r="C516" s="8">
        <v>3</v>
      </c>
      <c r="D516" s="8">
        <v>50378.71</v>
      </c>
    </row>
    <row r="517" spans="2:4" x14ac:dyDescent="0.3">
      <c r="B517" s="8">
        <v>43498</v>
      </c>
      <c r="C517" s="8">
        <v>3</v>
      </c>
      <c r="D517" s="8">
        <v>55721.96</v>
      </c>
    </row>
    <row r="518" spans="2:4" x14ac:dyDescent="0.3">
      <c r="B518" s="8">
        <v>43502</v>
      </c>
      <c r="C518" s="8">
        <v>3</v>
      </c>
      <c r="D518" s="8">
        <v>50323.06</v>
      </c>
    </row>
    <row r="519" spans="2:4" x14ac:dyDescent="0.3">
      <c r="B519" s="8">
        <v>43791</v>
      </c>
      <c r="C519" s="8">
        <v>3</v>
      </c>
      <c r="D519" s="8">
        <v>61431.06</v>
      </c>
    </row>
    <row r="520" spans="2:4" x14ac:dyDescent="0.3">
      <c r="B520" s="8">
        <v>43805</v>
      </c>
      <c r="C520" s="8">
        <v>3</v>
      </c>
      <c r="D520" s="8">
        <v>59432.85</v>
      </c>
    </row>
    <row r="521" spans="2:4" x14ac:dyDescent="0.3">
      <c r="B521" s="8">
        <v>43939</v>
      </c>
      <c r="C521" s="8">
        <v>3</v>
      </c>
      <c r="D521" s="8">
        <v>60731.96</v>
      </c>
    </row>
    <row r="522" spans="2:4" x14ac:dyDescent="0.3">
      <c r="B522" s="8">
        <v>43986</v>
      </c>
      <c r="C522" s="8">
        <v>3</v>
      </c>
      <c r="D522" s="8">
        <v>49953.89</v>
      </c>
    </row>
    <row r="523" spans="2:4" x14ac:dyDescent="0.3">
      <c r="B523" s="8">
        <v>44123</v>
      </c>
      <c r="C523" s="8">
        <v>3</v>
      </c>
      <c r="D523" s="8">
        <v>47951.26</v>
      </c>
    </row>
    <row r="524" spans="2:4" x14ac:dyDescent="0.3">
      <c r="B524" s="8">
        <v>44158</v>
      </c>
      <c r="C524" s="8">
        <v>3</v>
      </c>
      <c r="D524" s="8">
        <v>48833.57</v>
      </c>
    </row>
    <row r="525" spans="2:4" x14ac:dyDescent="0.3">
      <c r="B525" s="8">
        <v>44164</v>
      </c>
      <c r="C525" s="8">
        <v>3</v>
      </c>
      <c r="D525" s="8">
        <v>50285.31</v>
      </c>
    </row>
    <row r="526" spans="2:4" x14ac:dyDescent="0.3">
      <c r="B526" s="8">
        <v>44176</v>
      </c>
      <c r="C526" s="8">
        <v>3</v>
      </c>
      <c r="D526" s="8">
        <v>58373.88</v>
      </c>
    </row>
    <row r="527" spans="2:4" x14ac:dyDescent="0.3">
      <c r="B527" s="8">
        <v>44177</v>
      </c>
      <c r="C527" s="8">
        <v>3</v>
      </c>
      <c r="D527" s="8">
        <v>53236.51</v>
      </c>
    </row>
    <row r="528" spans="2:4" x14ac:dyDescent="0.3">
      <c r="B528" s="8">
        <v>44441</v>
      </c>
      <c r="C528" s="8">
        <v>3</v>
      </c>
      <c r="D528" s="8">
        <v>63960.66</v>
      </c>
    </row>
    <row r="529" spans="2:4" x14ac:dyDescent="0.3">
      <c r="B529" s="8">
        <v>44647</v>
      </c>
      <c r="C529" s="8">
        <v>3</v>
      </c>
      <c r="D529" s="8">
        <v>53152.12</v>
      </c>
    </row>
    <row r="530" spans="2:4" x14ac:dyDescent="0.3">
      <c r="B530" s="8">
        <v>44652</v>
      </c>
      <c r="C530" s="8">
        <v>3</v>
      </c>
      <c r="D530" s="8">
        <v>50986.27</v>
      </c>
    </row>
    <row r="531" spans="2:4" x14ac:dyDescent="0.3">
      <c r="B531" s="8">
        <v>44699</v>
      </c>
      <c r="C531" s="8">
        <v>3</v>
      </c>
      <c r="D531" s="8">
        <v>58881.36</v>
      </c>
    </row>
    <row r="532" spans="2:4" x14ac:dyDescent="0.3">
      <c r="B532" s="8">
        <v>44762</v>
      </c>
      <c r="C532" s="8">
        <v>3</v>
      </c>
      <c r="D532" s="8">
        <v>53367.58</v>
      </c>
    </row>
    <row r="533" spans="2:4" x14ac:dyDescent="0.3">
      <c r="B533" s="8">
        <v>44837</v>
      </c>
      <c r="C533" s="8">
        <v>3</v>
      </c>
      <c r="D533" s="8">
        <v>48706.45</v>
      </c>
    </row>
    <row r="534" spans="2:4" x14ac:dyDescent="0.3">
      <c r="B534" s="8">
        <v>44889</v>
      </c>
      <c r="C534" s="8">
        <v>3</v>
      </c>
      <c r="D534" s="8">
        <v>53617.62</v>
      </c>
    </row>
    <row r="535" spans="2:4" x14ac:dyDescent="0.3">
      <c r="B535" s="8">
        <v>44964</v>
      </c>
      <c r="C535" s="8">
        <v>3</v>
      </c>
      <c r="D535" s="8">
        <v>52261.95</v>
      </c>
    </row>
    <row r="536" spans="2:4" x14ac:dyDescent="0.3">
      <c r="B536" s="8">
        <v>44990</v>
      </c>
      <c r="C536" s="8">
        <v>3</v>
      </c>
      <c r="D536" s="8">
        <v>58487.14</v>
      </c>
    </row>
    <row r="537" spans="2:4" x14ac:dyDescent="0.3">
      <c r="B537" s="8">
        <v>45036</v>
      </c>
      <c r="C537" s="8">
        <v>3</v>
      </c>
      <c r="D537" s="8">
        <v>47948.43</v>
      </c>
    </row>
    <row r="538" spans="2:4" x14ac:dyDescent="0.3">
      <c r="B538" s="8">
        <v>45134</v>
      </c>
      <c r="C538" s="8">
        <v>3</v>
      </c>
      <c r="D538" s="8">
        <v>56418.93</v>
      </c>
    </row>
    <row r="539" spans="2:4" x14ac:dyDescent="0.3">
      <c r="B539" s="8">
        <v>45334</v>
      </c>
      <c r="C539" s="8">
        <v>3</v>
      </c>
      <c r="D539" s="8">
        <v>68345.350000000006</v>
      </c>
    </row>
    <row r="540" spans="2:4" x14ac:dyDescent="0.3">
      <c r="B540" s="8">
        <v>45487</v>
      </c>
      <c r="C540" s="8">
        <v>3</v>
      </c>
      <c r="D540" s="8">
        <v>48703.83</v>
      </c>
    </row>
    <row r="541" spans="2:4" x14ac:dyDescent="0.3">
      <c r="B541" s="8">
        <v>45775</v>
      </c>
      <c r="C541" s="8">
        <v>3</v>
      </c>
      <c r="D541" s="8">
        <v>75471.66</v>
      </c>
    </row>
    <row r="542" spans="2:4" x14ac:dyDescent="0.3">
      <c r="B542" s="8">
        <v>46007</v>
      </c>
      <c r="C542" s="8">
        <v>3</v>
      </c>
      <c r="D542" s="8">
        <v>49153.8</v>
      </c>
    </row>
    <row r="543" spans="2:4" x14ac:dyDescent="0.3">
      <c r="B543" s="8">
        <v>46218</v>
      </c>
      <c r="C543" s="8">
        <v>3</v>
      </c>
      <c r="D543" s="8">
        <v>48731.46</v>
      </c>
    </row>
    <row r="544" spans="2:4" x14ac:dyDescent="0.3">
      <c r="B544" s="8">
        <v>46266</v>
      </c>
      <c r="C544" s="8">
        <v>3</v>
      </c>
      <c r="D544" s="8">
        <v>49267.22</v>
      </c>
    </row>
    <row r="545" spans="2:4" x14ac:dyDescent="0.3">
      <c r="B545" s="8">
        <v>46348</v>
      </c>
      <c r="C545" s="8">
        <v>3</v>
      </c>
      <c r="D545" s="8">
        <v>60402.91</v>
      </c>
    </row>
    <row r="546" spans="2:4" x14ac:dyDescent="0.3">
      <c r="B546" s="8">
        <v>46674</v>
      </c>
      <c r="C546" s="8">
        <v>3</v>
      </c>
      <c r="D546" s="8">
        <v>50697.440000000002</v>
      </c>
    </row>
    <row r="547" spans="2:4" x14ac:dyDescent="0.3">
      <c r="B547" s="8">
        <v>46933</v>
      </c>
      <c r="C547" s="8">
        <v>3</v>
      </c>
      <c r="D547" s="8">
        <v>51575.27</v>
      </c>
    </row>
    <row r="548" spans="2:4" x14ac:dyDescent="0.3">
      <c r="B548" s="8">
        <v>47171</v>
      </c>
      <c r="C548" s="8">
        <v>3</v>
      </c>
      <c r="D548" s="8">
        <v>62927.21</v>
      </c>
    </row>
    <row r="549" spans="2:4" x14ac:dyDescent="0.3">
      <c r="B549" s="8">
        <v>47230</v>
      </c>
      <c r="C549" s="8">
        <v>3</v>
      </c>
      <c r="D549" s="8">
        <v>49040.94</v>
      </c>
    </row>
    <row r="550" spans="2:4" x14ac:dyDescent="0.3">
      <c r="B550" s="8">
        <v>47257</v>
      </c>
      <c r="C550" s="8">
        <v>3</v>
      </c>
      <c r="D550" s="8">
        <v>62846.69</v>
      </c>
    </row>
    <row r="551" spans="2:4" x14ac:dyDescent="0.3">
      <c r="B551" s="8">
        <v>47288</v>
      </c>
      <c r="C551" s="8">
        <v>3</v>
      </c>
      <c r="D551" s="8">
        <v>53014.11</v>
      </c>
    </row>
    <row r="552" spans="2:4" x14ac:dyDescent="0.3">
      <c r="B552" s="8">
        <v>47419</v>
      </c>
      <c r="C552" s="8">
        <v>3</v>
      </c>
      <c r="D552" s="8">
        <v>57985.57</v>
      </c>
    </row>
    <row r="553" spans="2:4" x14ac:dyDescent="0.3">
      <c r="B553" s="8">
        <v>47436</v>
      </c>
      <c r="C553" s="8">
        <v>3</v>
      </c>
      <c r="D553" s="8">
        <v>47366.03</v>
      </c>
    </row>
    <row r="554" spans="2:4" x14ac:dyDescent="0.3">
      <c r="B554" s="8">
        <v>47520</v>
      </c>
      <c r="C554" s="8">
        <v>3</v>
      </c>
      <c r="D554" s="8">
        <v>55501.39</v>
      </c>
    </row>
    <row r="555" spans="2:4" x14ac:dyDescent="0.3">
      <c r="B555" s="8">
        <v>47660</v>
      </c>
      <c r="C555" s="8">
        <v>3</v>
      </c>
      <c r="D555" s="8">
        <v>49846.12</v>
      </c>
    </row>
    <row r="556" spans="2:4" x14ac:dyDescent="0.3">
      <c r="B556" s="8">
        <v>47835</v>
      </c>
      <c r="C556" s="8">
        <v>3</v>
      </c>
      <c r="D556" s="8">
        <v>56922.82</v>
      </c>
    </row>
    <row r="557" spans="2:4" x14ac:dyDescent="0.3">
      <c r="B557" s="8">
        <v>47927</v>
      </c>
      <c r="C557" s="8">
        <v>3</v>
      </c>
      <c r="D557" s="8">
        <v>61840.99</v>
      </c>
    </row>
    <row r="558" spans="2:4" x14ac:dyDescent="0.3">
      <c r="B558" s="8">
        <v>48044</v>
      </c>
      <c r="C558" s="8">
        <v>3</v>
      </c>
      <c r="D558" s="8">
        <v>64682.9</v>
      </c>
    </row>
    <row r="559" spans="2:4" x14ac:dyDescent="0.3">
      <c r="B559" s="8">
        <v>48345</v>
      </c>
      <c r="C559" s="8">
        <v>3</v>
      </c>
      <c r="D559" s="8">
        <v>51438.47</v>
      </c>
    </row>
    <row r="560" spans="2:4" x14ac:dyDescent="0.3">
      <c r="B560" s="8">
        <v>48426</v>
      </c>
      <c r="C560" s="8">
        <v>3</v>
      </c>
      <c r="D560" s="8">
        <v>56760.800000000003</v>
      </c>
    </row>
    <row r="561" spans="2:4" x14ac:dyDescent="0.3">
      <c r="B561" s="8">
        <v>48595</v>
      </c>
      <c r="C561" s="8">
        <v>3</v>
      </c>
      <c r="D561" s="8">
        <v>50894.239999999998</v>
      </c>
    </row>
    <row r="562" spans="2:4" x14ac:dyDescent="0.3">
      <c r="B562" s="8">
        <v>48620</v>
      </c>
      <c r="C562" s="8">
        <v>3</v>
      </c>
      <c r="D562" s="8">
        <v>56398.61</v>
      </c>
    </row>
    <row r="563" spans="2:4" x14ac:dyDescent="0.3">
      <c r="B563" s="8">
        <v>48623</v>
      </c>
      <c r="C563" s="8">
        <v>3</v>
      </c>
      <c r="D563" s="8">
        <v>49100.1</v>
      </c>
    </row>
    <row r="564" spans="2:4" x14ac:dyDescent="0.3">
      <c r="B564" s="8">
        <v>48648</v>
      </c>
      <c r="C564" s="8">
        <v>3</v>
      </c>
      <c r="D564" s="8">
        <v>47906.04</v>
      </c>
    </row>
    <row r="565" spans="2:4" x14ac:dyDescent="0.3">
      <c r="B565" s="8">
        <v>48651</v>
      </c>
      <c r="C565" s="8">
        <v>3</v>
      </c>
      <c r="D565" s="8">
        <v>54410.42</v>
      </c>
    </row>
    <row r="566" spans="2:4" x14ac:dyDescent="0.3">
      <c r="B566" s="8">
        <v>48717</v>
      </c>
      <c r="C566" s="8">
        <v>3</v>
      </c>
      <c r="D566" s="8">
        <v>48319.08</v>
      </c>
    </row>
    <row r="567" spans="2:4" x14ac:dyDescent="0.3">
      <c r="B567" s="8">
        <v>48739</v>
      </c>
      <c r="C567" s="8">
        <v>3</v>
      </c>
      <c r="D567" s="8">
        <v>47793.61</v>
      </c>
    </row>
    <row r="568" spans="2:4" x14ac:dyDescent="0.3">
      <c r="B568" s="8">
        <v>48742</v>
      </c>
      <c r="C568" s="8">
        <v>3</v>
      </c>
      <c r="D568" s="8">
        <v>52345.73</v>
      </c>
    </row>
    <row r="569" spans="2:4" x14ac:dyDescent="0.3">
      <c r="B569" s="8">
        <v>48819</v>
      </c>
      <c r="C569" s="8">
        <v>3</v>
      </c>
      <c r="D569" s="8">
        <v>55426.239999999998</v>
      </c>
    </row>
    <row r="570" spans="2:4" x14ac:dyDescent="0.3">
      <c r="B570" s="8">
        <v>49102</v>
      </c>
      <c r="C570" s="8">
        <v>3</v>
      </c>
      <c r="D570" s="8">
        <v>66494.55</v>
      </c>
    </row>
    <row r="571" spans="2:4" x14ac:dyDescent="0.3">
      <c r="B571" s="8">
        <v>49354</v>
      </c>
      <c r="C571" s="8">
        <v>3</v>
      </c>
      <c r="D571" s="8">
        <v>48330.58</v>
      </c>
    </row>
    <row r="572" spans="2:4" x14ac:dyDescent="0.3">
      <c r="B572" s="8">
        <v>49396</v>
      </c>
      <c r="C572" s="8">
        <v>3</v>
      </c>
      <c r="D572" s="8">
        <v>47340.81</v>
      </c>
    </row>
    <row r="573" spans="2:4" x14ac:dyDescent="0.3">
      <c r="B573" s="8">
        <v>49564</v>
      </c>
      <c r="C573" s="8">
        <v>3</v>
      </c>
      <c r="D573" s="8">
        <v>56328.74</v>
      </c>
    </row>
    <row r="574" spans="2:4" x14ac:dyDescent="0.3">
      <c r="B574" s="8">
        <v>49572</v>
      </c>
      <c r="C574" s="8">
        <v>3</v>
      </c>
      <c r="D574" s="8">
        <v>61215.98</v>
      </c>
    </row>
    <row r="575" spans="2:4" x14ac:dyDescent="0.3">
      <c r="B575" s="8">
        <v>49578</v>
      </c>
      <c r="C575" s="8">
        <v>3</v>
      </c>
      <c r="D575" s="8">
        <v>55325.72</v>
      </c>
    </row>
    <row r="576" spans="2:4" x14ac:dyDescent="0.3">
      <c r="B576" s="8">
        <v>49650</v>
      </c>
      <c r="C576" s="8">
        <v>3</v>
      </c>
      <c r="D576" s="8">
        <v>54906.559999999998</v>
      </c>
    </row>
    <row r="577" spans="2:4" x14ac:dyDescent="0.3">
      <c r="B577" s="8">
        <v>49921</v>
      </c>
      <c r="C577" s="8">
        <v>3</v>
      </c>
      <c r="D577" s="8">
        <v>49159.01</v>
      </c>
    </row>
    <row r="578" spans="2:4" x14ac:dyDescent="0.3">
      <c r="B578" s="8">
        <v>49953</v>
      </c>
      <c r="C578" s="8">
        <v>3</v>
      </c>
      <c r="D578" s="8">
        <v>47972.88</v>
      </c>
    </row>
    <row r="579" spans="2:4" x14ac:dyDescent="0.3">
      <c r="B579" s="8">
        <v>49976</v>
      </c>
      <c r="C579" s="8">
        <v>3</v>
      </c>
      <c r="D579" s="8">
        <v>50413.2</v>
      </c>
    </row>
    <row r="580" spans="2:4" x14ac:dyDescent="0.3">
      <c r="B580" s="8">
        <v>50070</v>
      </c>
      <c r="C580" s="8">
        <v>3</v>
      </c>
      <c r="D580" s="8">
        <v>53021.82</v>
      </c>
    </row>
    <row r="581" spans="2:4" x14ac:dyDescent="0.3">
      <c r="B581" s="8">
        <v>50086</v>
      </c>
      <c r="C581" s="8">
        <v>3</v>
      </c>
      <c r="D581" s="8">
        <v>48026.39</v>
      </c>
    </row>
    <row r="582" spans="2:4" x14ac:dyDescent="0.3">
      <c r="B582" s="8">
        <v>50335</v>
      </c>
      <c r="C582" s="8">
        <v>3</v>
      </c>
      <c r="D582" s="8">
        <v>47721.2</v>
      </c>
    </row>
    <row r="583" spans="2:4" x14ac:dyDescent="0.3">
      <c r="B583" s="8">
        <v>50426</v>
      </c>
      <c r="C583" s="8">
        <v>3</v>
      </c>
      <c r="D583" s="8">
        <v>65231.29</v>
      </c>
    </row>
    <row r="584" spans="2:4" x14ac:dyDescent="0.3">
      <c r="B584" s="8">
        <v>50556</v>
      </c>
      <c r="C584" s="8">
        <v>3</v>
      </c>
      <c r="D584" s="8">
        <v>47810.58</v>
      </c>
    </row>
    <row r="585" spans="2:4" x14ac:dyDescent="0.3">
      <c r="B585" s="8">
        <v>50695</v>
      </c>
      <c r="C585" s="8">
        <v>3</v>
      </c>
      <c r="D585" s="8">
        <v>57903.28</v>
      </c>
    </row>
    <row r="586" spans="2:4" x14ac:dyDescent="0.3">
      <c r="B586" s="8">
        <v>50699</v>
      </c>
      <c r="C586" s="8">
        <v>3</v>
      </c>
      <c r="D586" s="8">
        <v>53584.88</v>
      </c>
    </row>
    <row r="587" spans="2:4" x14ac:dyDescent="0.3">
      <c r="B587" s="8">
        <v>50818</v>
      </c>
      <c r="C587" s="8">
        <v>3</v>
      </c>
      <c r="D587" s="8">
        <v>55189.75</v>
      </c>
    </row>
    <row r="588" spans="2:4" x14ac:dyDescent="0.3">
      <c r="B588" s="8">
        <v>50925</v>
      </c>
      <c r="C588" s="8">
        <v>3</v>
      </c>
      <c r="D588" s="8">
        <v>51260.93</v>
      </c>
    </row>
    <row r="589" spans="2:4" x14ac:dyDescent="0.3">
      <c r="B589" s="8">
        <v>50934</v>
      </c>
      <c r="C589" s="8">
        <v>3</v>
      </c>
      <c r="D589" s="8">
        <v>55647.35</v>
      </c>
    </row>
    <row r="590" spans="2:4" x14ac:dyDescent="0.3">
      <c r="B590" s="8">
        <v>50944</v>
      </c>
      <c r="C590" s="8">
        <v>3</v>
      </c>
      <c r="D590" s="8">
        <v>61204.94</v>
      </c>
    </row>
    <row r="591" spans="2:4" x14ac:dyDescent="0.3">
      <c r="B591" s="8">
        <v>50948</v>
      </c>
      <c r="C591" s="8">
        <v>3</v>
      </c>
      <c r="D591" s="8">
        <v>58151.34</v>
      </c>
    </row>
    <row r="592" spans="2:4" x14ac:dyDescent="0.3">
      <c r="B592" s="8">
        <v>50953</v>
      </c>
      <c r="C592" s="8">
        <v>3</v>
      </c>
      <c r="D592" s="8">
        <v>56951.86</v>
      </c>
    </row>
    <row r="593" spans="2:4" x14ac:dyDescent="0.3">
      <c r="B593" s="8">
        <v>50960</v>
      </c>
      <c r="C593" s="8">
        <v>3</v>
      </c>
      <c r="D593" s="8">
        <v>48726.8</v>
      </c>
    </row>
    <row r="594" spans="2:4" x14ac:dyDescent="0.3">
      <c r="B594" s="8">
        <v>51127</v>
      </c>
      <c r="C594" s="8">
        <v>3</v>
      </c>
      <c r="D594" s="8">
        <v>54884.160000000003</v>
      </c>
    </row>
    <row r="595" spans="2:4" x14ac:dyDescent="0.3">
      <c r="B595" s="8">
        <v>51129</v>
      </c>
      <c r="C595" s="8">
        <v>3</v>
      </c>
      <c r="D595" s="8">
        <v>58491.93</v>
      </c>
    </row>
    <row r="596" spans="2:4" x14ac:dyDescent="0.3">
      <c r="B596" s="8">
        <v>51277</v>
      </c>
      <c r="C596" s="8">
        <v>3</v>
      </c>
      <c r="D596" s="8">
        <v>53223.69</v>
      </c>
    </row>
    <row r="597" spans="2:4" x14ac:dyDescent="0.3">
      <c r="B597" s="8">
        <v>51318</v>
      </c>
      <c r="C597" s="8">
        <v>3</v>
      </c>
      <c r="D597" s="8">
        <v>50388.05</v>
      </c>
    </row>
    <row r="598" spans="2:4" x14ac:dyDescent="0.3">
      <c r="B598" s="8">
        <v>51500</v>
      </c>
      <c r="C598" s="8">
        <v>3</v>
      </c>
      <c r="D598" s="8">
        <v>57474.33</v>
      </c>
    </row>
    <row r="599" spans="2:4" x14ac:dyDescent="0.3">
      <c r="B599" s="8">
        <v>51534</v>
      </c>
      <c r="C599" s="8">
        <v>3</v>
      </c>
      <c r="D599" s="8">
        <v>56682.34</v>
      </c>
    </row>
    <row r="600" spans="2:4" x14ac:dyDescent="0.3">
      <c r="B600" s="8">
        <v>51614</v>
      </c>
      <c r="C600" s="8">
        <v>3</v>
      </c>
      <c r="D600" s="8">
        <v>55607.82</v>
      </c>
    </row>
    <row r="601" spans="2:4" x14ac:dyDescent="0.3">
      <c r="B601" s="8">
        <v>51727</v>
      </c>
      <c r="C601" s="8">
        <v>3</v>
      </c>
      <c r="D601" s="8">
        <v>52509.23</v>
      </c>
    </row>
    <row r="602" spans="2:4" x14ac:dyDescent="0.3">
      <c r="B602" s="8">
        <v>51783</v>
      </c>
      <c r="C602" s="8">
        <v>3</v>
      </c>
      <c r="D602" s="8">
        <v>58592.11</v>
      </c>
    </row>
    <row r="603" spans="2:4" x14ac:dyDescent="0.3">
      <c r="B603" s="8">
        <v>51826</v>
      </c>
      <c r="C603" s="8">
        <v>3</v>
      </c>
      <c r="D603" s="8">
        <v>49441.73</v>
      </c>
    </row>
    <row r="604" spans="2:4" x14ac:dyDescent="0.3">
      <c r="B604" s="8">
        <v>51905</v>
      </c>
      <c r="C604" s="8">
        <v>3</v>
      </c>
      <c r="D604" s="8">
        <v>55442.3</v>
      </c>
    </row>
    <row r="605" spans="2:4" x14ac:dyDescent="0.3">
      <c r="B605" s="8">
        <v>51920</v>
      </c>
      <c r="C605" s="8">
        <v>3</v>
      </c>
      <c r="D605" s="8">
        <v>51200.59</v>
      </c>
    </row>
    <row r="606" spans="2:4" x14ac:dyDescent="0.3">
      <c r="B606" s="8">
        <v>51937</v>
      </c>
      <c r="C606" s="8">
        <v>3</v>
      </c>
      <c r="D606" s="8">
        <v>49062.33</v>
      </c>
    </row>
    <row r="607" spans="2:4" x14ac:dyDescent="0.3">
      <c r="B607" s="8">
        <v>51951</v>
      </c>
      <c r="C607" s="8">
        <v>3</v>
      </c>
      <c r="D607" s="8">
        <v>47902.080000000002</v>
      </c>
    </row>
    <row r="608" spans="2:4" x14ac:dyDescent="0.3">
      <c r="B608" s="8">
        <v>51972</v>
      </c>
      <c r="C608" s="8">
        <v>3</v>
      </c>
      <c r="D608" s="8">
        <v>48009.01</v>
      </c>
    </row>
    <row r="609" spans="2:4" x14ac:dyDescent="0.3">
      <c r="B609" s="8">
        <v>52070</v>
      </c>
      <c r="C609" s="8">
        <v>3</v>
      </c>
      <c r="D609" s="8">
        <v>64150.82</v>
      </c>
    </row>
    <row r="610" spans="2:4" x14ac:dyDescent="0.3">
      <c r="B610" s="8">
        <v>52151</v>
      </c>
      <c r="C610" s="8">
        <v>3</v>
      </c>
      <c r="D610" s="8">
        <v>70212.899999999994</v>
      </c>
    </row>
    <row r="611" spans="2:4" x14ac:dyDescent="0.3">
      <c r="B611" s="8">
        <v>52287</v>
      </c>
      <c r="C611" s="8">
        <v>3</v>
      </c>
      <c r="D611" s="8">
        <v>52418.99</v>
      </c>
    </row>
    <row r="612" spans="2:4" x14ac:dyDescent="0.3">
      <c r="B612" s="8">
        <v>52380</v>
      </c>
      <c r="C612" s="8">
        <v>3</v>
      </c>
      <c r="D612" s="8">
        <v>50691.76</v>
      </c>
    </row>
    <row r="613" spans="2:4" x14ac:dyDescent="0.3">
      <c r="B613" s="8">
        <v>52388</v>
      </c>
      <c r="C613" s="8">
        <v>3</v>
      </c>
      <c r="D613" s="8">
        <v>47491.02</v>
      </c>
    </row>
    <row r="614" spans="2:4" x14ac:dyDescent="0.3">
      <c r="B614" s="8">
        <v>52416</v>
      </c>
      <c r="C614" s="8">
        <v>3</v>
      </c>
      <c r="D614" s="8">
        <v>63144.01</v>
      </c>
    </row>
    <row r="615" spans="2:4" x14ac:dyDescent="0.3">
      <c r="B615" s="8">
        <v>52953</v>
      </c>
      <c r="C615" s="8">
        <v>3</v>
      </c>
      <c r="D615" s="8">
        <v>63398.98</v>
      </c>
    </row>
    <row r="616" spans="2:4" x14ac:dyDescent="0.3">
      <c r="B616" s="8">
        <v>53292</v>
      </c>
      <c r="C616" s="8">
        <v>3</v>
      </c>
      <c r="D616" s="8">
        <v>57402.96</v>
      </c>
    </row>
    <row r="617" spans="2:4" x14ac:dyDescent="0.3">
      <c r="B617" s="8">
        <v>53324</v>
      </c>
      <c r="C617" s="8">
        <v>3</v>
      </c>
      <c r="D617" s="8">
        <v>51555.75</v>
      </c>
    </row>
    <row r="618" spans="2:4" x14ac:dyDescent="0.3">
      <c r="B618" s="8">
        <v>53357</v>
      </c>
      <c r="C618" s="8">
        <v>3</v>
      </c>
      <c r="D618" s="8">
        <v>58452.97</v>
      </c>
    </row>
    <row r="619" spans="2:4" x14ac:dyDescent="0.3">
      <c r="B619" s="8">
        <v>53386</v>
      </c>
      <c r="C619" s="8">
        <v>3</v>
      </c>
      <c r="D619" s="8">
        <v>48253.31</v>
      </c>
    </row>
    <row r="620" spans="2:4" x14ac:dyDescent="0.3">
      <c r="B620" s="8">
        <v>53572</v>
      </c>
      <c r="C620" s="8">
        <v>3</v>
      </c>
      <c r="D620" s="8">
        <v>47660.17</v>
      </c>
    </row>
    <row r="621" spans="2:4" x14ac:dyDescent="0.3">
      <c r="B621" s="8">
        <v>53591</v>
      </c>
      <c r="C621" s="8">
        <v>3</v>
      </c>
      <c r="D621" s="8">
        <v>47432.79</v>
      </c>
    </row>
    <row r="622" spans="2:4" x14ac:dyDescent="0.3">
      <c r="B622" s="8">
        <v>53615</v>
      </c>
      <c r="C622" s="8">
        <v>3</v>
      </c>
      <c r="D622" s="8">
        <v>52644.68</v>
      </c>
    </row>
    <row r="623" spans="2:4" x14ac:dyDescent="0.3">
      <c r="B623" s="8">
        <v>53628</v>
      </c>
      <c r="C623" s="8">
        <v>3</v>
      </c>
      <c r="D623" s="8">
        <v>57240.65</v>
      </c>
    </row>
    <row r="624" spans="2:4" x14ac:dyDescent="0.3">
      <c r="B624" s="8">
        <v>53629</v>
      </c>
      <c r="C624" s="8">
        <v>3</v>
      </c>
      <c r="D624" s="8">
        <v>49200.52</v>
      </c>
    </row>
    <row r="625" spans="2:4" x14ac:dyDescent="0.3">
      <c r="B625" s="8">
        <v>53689</v>
      </c>
      <c r="C625" s="8">
        <v>3</v>
      </c>
      <c r="D625" s="8">
        <v>52459.06</v>
      </c>
    </row>
    <row r="626" spans="2:4" x14ac:dyDescent="0.3">
      <c r="B626" s="8">
        <v>53875</v>
      </c>
      <c r="C626" s="8">
        <v>3</v>
      </c>
      <c r="D626" s="8">
        <v>54668.84</v>
      </c>
    </row>
    <row r="627" spans="2:4" x14ac:dyDescent="0.3">
      <c r="B627" s="8">
        <v>54066</v>
      </c>
      <c r="C627" s="8">
        <v>3</v>
      </c>
      <c r="D627" s="8">
        <v>50117.05</v>
      </c>
    </row>
    <row r="628" spans="2:4" x14ac:dyDescent="0.3">
      <c r="B628" s="8">
        <v>54076</v>
      </c>
      <c r="C628" s="8">
        <v>3</v>
      </c>
      <c r="D628" s="8">
        <v>49762.43</v>
      </c>
    </row>
    <row r="629" spans="2:4" x14ac:dyDescent="0.3">
      <c r="B629" s="8">
        <v>54235</v>
      </c>
      <c r="C629" s="8">
        <v>3</v>
      </c>
      <c r="D629" s="8">
        <v>48416.87</v>
      </c>
    </row>
    <row r="630" spans="2:4" x14ac:dyDescent="0.3">
      <c r="B630" s="8">
        <v>54250</v>
      </c>
      <c r="C630" s="8">
        <v>3</v>
      </c>
      <c r="D630" s="8">
        <v>50914.53</v>
      </c>
    </row>
    <row r="631" spans="2:4" x14ac:dyDescent="0.3">
      <c r="B631" s="8">
        <v>54291</v>
      </c>
      <c r="C631" s="8">
        <v>3</v>
      </c>
      <c r="D631" s="8">
        <v>52382.239999999998</v>
      </c>
    </row>
    <row r="632" spans="2:4" x14ac:dyDescent="0.3">
      <c r="B632" s="8">
        <v>54412</v>
      </c>
      <c r="C632" s="8">
        <v>3</v>
      </c>
      <c r="D632" s="8">
        <v>51047</v>
      </c>
    </row>
    <row r="633" spans="2:4" x14ac:dyDescent="0.3">
      <c r="B633" s="8">
        <v>54760</v>
      </c>
      <c r="C633" s="8">
        <v>3</v>
      </c>
      <c r="D633" s="8">
        <v>53336.13</v>
      </c>
    </row>
    <row r="634" spans="2:4" x14ac:dyDescent="0.3">
      <c r="B634" s="8">
        <v>54801</v>
      </c>
      <c r="C634" s="8">
        <v>3</v>
      </c>
      <c r="D634" s="8">
        <v>49534.59</v>
      </c>
    </row>
    <row r="635" spans="2:4" x14ac:dyDescent="0.3">
      <c r="B635" s="8">
        <v>54859</v>
      </c>
      <c r="C635" s="8">
        <v>3</v>
      </c>
      <c r="D635" s="8">
        <v>48642.62</v>
      </c>
    </row>
    <row r="636" spans="2:4" x14ac:dyDescent="0.3">
      <c r="B636" s="8">
        <v>54933</v>
      </c>
      <c r="C636" s="8">
        <v>3</v>
      </c>
      <c r="D636" s="8">
        <v>53287.22</v>
      </c>
    </row>
    <row r="637" spans="2:4" x14ac:dyDescent="0.3">
      <c r="B637" s="8">
        <v>54938</v>
      </c>
      <c r="C637" s="8">
        <v>3</v>
      </c>
      <c r="D637" s="8">
        <v>54033.82</v>
      </c>
    </row>
    <row r="638" spans="2:4" x14ac:dyDescent="0.3">
      <c r="B638" s="8">
        <v>55009</v>
      </c>
      <c r="C638" s="8">
        <v>3</v>
      </c>
      <c r="D638" s="8">
        <v>55789.73</v>
      </c>
    </row>
    <row r="639" spans="2:4" x14ac:dyDescent="0.3">
      <c r="B639" s="8">
        <v>55022</v>
      </c>
      <c r="C639" s="8">
        <v>3</v>
      </c>
      <c r="D639" s="8">
        <v>64704.94</v>
      </c>
    </row>
    <row r="640" spans="2:4" x14ac:dyDescent="0.3">
      <c r="B640" s="8">
        <v>55065</v>
      </c>
      <c r="C640" s="8">
        <v>3</v>
      </c>
      <c r="D640" s="8">
        <v>49693.62</v>
      </c>
    </row>
    <row r="641" spans="2:4" x14ac:dyDescent="0.3">
      <c r="B641" s="8">
        <v>55084</v>
      </c>
      <c r="C641" s="8">
        <v>3</v>
      </c>
      <c r="D641" s="8">
        <v>48719.66</v>
      </c>
    </row>
    <row r="642" spans="2:4" x14ac:dyDescent="0.3">
      <c r="B642" s="8">
        <v>55198</v>
      </c>
      <c r="C642" s="8">
        <v>3</v>
      </c>
      <c r="D642" s="8">
        <v>65974.78</v>
      </c>
    </row>
    <row r="643" spans="2:4" x14ac:dyDescent="0.3">
      <c r="B643" s="8">
        <v>55201</v>
      </c>
      <c r="C643" s="8">
        <v>3</v>
      </c>
      <c r="D643" s="8">
        <v>47907.78</v>
      </c>
    </row>
    <row r="644" spans="2:4" x14ac:dyDescent="0.3">
      <c r="B644" s="8">
        <v>55221</v>
      </c>
      <c r="C644" s="8">
        <v>3</v>
      </c>
      <c r="D644" s="8">
        <v>61971.71</v>
      </c>
    </row>
    <row r="645" spans="2:4" x14ac:dyDescent="0.3">
      <c r="B645" s="8">
        <v>55258</v>
      </c>
      <c r="C645" s="8">
        <v>3</v>
      </c>
      <c r="D645" s="8">
        <v>57668.24</v>
      </c>
    </row>
    <row r="646" spans="2:4" x14ac:dyDescent="0.3">
      <c r="B646" s="8">
        <v>55343</v>
      </c>
      <c r="C646" s="8">
        <v>3</v>
      </c>
      <c r="D646" s="8">
        <v>49431.96</v>
      </c>
    </row>
    <row r="647" spans="2:4" x14ac:dyDescent="0.3">
      <c r="B647" s="8">
        <v>55449</v>
      </c>
      <c r="C647" s="8">
        <v>3</v>
      </c>
      <c r="D647" s="8">
        <v>55894.2</v>
      </c>
    </row>
    <row r="648" spans="2:4" x14ac:dyDescent="0.3">
      <c r="B648" s="8">
        <v>55513</v>
      </c>
      <c r="C648" s="8">
        <v>3</v>
      </c>
      <c r="D648" s="8">
        <v>52450</v>
      </c>
    </row>
    <row r="649" spans="2:4" x14ac:dyDescent="0.3">
      <c r="B649" s="8">
        <v>55609</v>
      </c>
      <c r="C649" s="8">
        <v>3</v>
      </c>
      <c r="D649" s="8">
        <v>65004.02</v>
      </c>
    </row>
    <row r="650" spans="2:4" x14ac:dyDescent="0.3">
      <c r="B650" s="8">
        <v>55633</v>
      </c>
      <c r="C650" s="8">
        <v>3</v>
      </c>
      <c r="D650" s="8">
        <v>62880.15</v>
      </c>
    </row>
    <row r="651" spans="2:4" x14ac:dyDescent="0.3">
      <c r="B651" s="8">
        <v>55884</v>
      </c>
      <c r="C651" s="8">
        <v>3</v>
      </c>
      <c r="D651" s="8">
        <v>51033.9</v>
      </c>
    </row>
    <row r="652" spans="2:4" x14ac:dyDescent="0.3">
      <c r="B652" s="8">
        <v>55902</v>
      </c>
      <c r="C652" s="8">
        <v>3</v>
      </c>
      <c r="D652" s="8">
        <v>50025.66</v>
      </c>
    </row>
    <row r="653" spans="2:4" x14ac:dyDescent="0.3">
      <c r="B653" s="8">
        <v>55947</v>
      </c>
      <c r="C653" s="8">
        <v>3</v>
      </c>
      <c r="D653" s="8">
        <v>55390.97</v>
      </c>
    </row>
    <row r="654" spans="2:4" x14ac:dyDescent="0.3">
      <c r="B654" s="8">
        <v>55958</v>
      </c>
      <c r="C654" s="8">
        <v>3</v>
      </c>
      <c r="D654" s="8">
        <v>51645.57</v>
      </c>
    </row>
    <row r="655" spans="2:4" x14ac:dyDescent="0.3">
      <c r="B655" s="8">
        <v>56020</v>
      </c>
      <c r="C655" s="8">
        <v>3</v>
      </c>
      <c r="D655" s="8">
        <v>60370.67</v>
      </c>
    </row>
    <row r="656" spans="2:4" x14ac:dyDescent="0.3">
      <c r="B656" s="8">
        <v>56040</v>
      </c>
      <c r="C656" s="8">
        <v>3</v>
      </c>
      <c r="D656" s="8">
        <v>53582.01</v>
      </c>
    </row>
    <row r="657" spans="2:4" x14ac:dyDescent="0.3">
      <c r="B657" s="8">
        <v>56236</v>
      </c>
      <c r="C657" s="8">
        <v>3</v>
      </c>
      <c r="D657" s="8">
        <v>50774.2</v>
      </c>
    </row>
    <row r="658" spans="2:4" x14ac:dyDescent="0.3">
      <c r="B658" s="8">
        <v>56577</v>
      </c>
      <c r="C658" s="8">
        <v>3</v>
      </c>
      <c r="D658" s="8">
        <v>54846.43</v>
      </c>
    </row>
    <row r="659" spans="2:4" x14ac:dyDescent="0.3">
      <c r="B659" s="8">
        <v>56581</v>
      </c>
      <c r="C659" s="8">
        <v>3</v>
      </c>
      <c r="D659" s="8">
        <v>49266.79</v>
      </c>
    </row>
    <row r="660" spans="2:4" x14ac:dyDescent="0.3">
      <c r="B660" s="8">
        <v>56602</v>
      </c>
      <c r="C660" s="8">
        <v>3</v>
      </c>
      <c r="D660" s="8">
        <v>53035.44</v>
      </c>
    </row>
    <row r="661" spans="2:4" x14ac:dyDescent="0.3">
      <c r="B661" s="8">
        <v>56612</v>
      </c>
      <c r="C661" s="8">
        <v>3</v>
      </c>
      <c r="D661" s="8">
        <v>56639.33</v>
      </c>
    </row>
    <row r="662" spans="2:4" x14ac:dyDescent="0.3">
      <c r="B662" s="8">
        <v>56679</v>
      </c>
      <c r="C662" s="8">
        <v>3</v>
      </c>
      <c r="D662" s="8">
        <v>55611.91</v>
      </c>
    </row>
    <row r="663" spans="2:4" x14ac:dyDescent="0.3">
      <c r="B663" s="8">
        <v>56698</v>
      </c>
      <c r="C663" s="8">
        <v>3</v>
      </c>
      <c r="D663" s="8">
        <v>63663.22</v>
      </c>
    </row>
    <row r="664" spans="2:4" x14ac:dyDescent="0.3">
      <c r="B664" s="8">
        <v>56721</v>
      </c>
      <c r="C664" s="8">
        <v>3</v>
      </c>
      <c r="D664" s="8">
        <v>49340.54</v>
      </c>
    </row>
    <row r="665" spans="2:4" x14ac:dyDescent="0.3">
      <c r="B665" s="8">
        <v>56928</v>
      </c>
      <c r="C665" s="8">
        <v>3</v>
      </c>
      <c r="D665" s="8">
        <v>50411.34</v>
      </c>
    </row>
    <row r="666" spans="2:4" x14ac:dyDescent="0.3">
      <c r="B666" s="8">
        <v>57016</v>
      </c>
      <c r="C666" s="8">
        <v>3</v>
      </c>
      <c r="D666" s="8">
        <v>48757.17</v>
      </c>
    </row>
    <row r="667" spans="2:4" x14ac:dyDescent="0.3">
      <c r="B667" s="8">
        <v>57022</v>
      </c>
      <c r="C667" s="8">
        <v>3</v>
      </c>
      <c r="D667" s="8">
        <v>48796.78</v>
      </c>
    </row>
    <row r="668" spans="2:4" x14ac:dyDescent="0.3">
      <c r="B668" s="8">
        <v>57024</v>
      </c>
      <c r="C668" s="8">
        <v>3</v>
      </c>
      <c r="D668" s="8">
        <v>55087.34</v>
      </c>
    </row>
    <row r="669" spans="2:4" x14ac:dyDescent="0.3">
      <c r="B669" s="8">
        <v>57110</v>
      </c>
      <c r="C669" s="8">
        <v>3</v>
      </c>
      <c r="D669" s="8">
        <v>54511.49</v>
      </c>
    </row>
    <row r="670" spans="2:4" x14ac:dyDescent="0.3">
      <c r="B670" s="8">
        <v>57177</v>
      </c>
      <c r="C670" s="8">
        <v>3</v>
      </c>
      <c r="D670" s="8">
        <v>48904.71</v>
      </c>
    </row>
    <row r="671" spans="2:4" x14ac:dyDescent="0.3">
      <c r="B671" s="8">
        <v>57497</v>
      </c>
      <c r="C671" s="8">
        <v>3</v>
      </c>
      <c r="D671" s="8">
        <v>50558.25</v>
      </c>
    </row>
    <row r="672" spans="2:4" x14ac:dyDescent="0.3">
      <c r="B672" s="8">
        <v>57829</v>
      </c>
      <c r="C672" s="8">
        <v>3</v>
      </c>
      <c r="D672" s="8">
        <v>48487.07</v>
      </c>
    </row>
    <row r="673" spans="2:4" x14ac:dyDescent="0.3">
      <c r="B673" s="8">
        <v>57847</v>
      </c>
      <c r="C673" s="8">
        <v>3</v>
      </c>
      <c r="D673" s="8">
        <v>55880.28</v>
      </c>
    </row>
    <row r="674" spans="2:4" x14ac:dyDescent="0.3">
      <c r="B674" s="8">
        <v>57898</v>
      </c>
      <c r="C674" s="8">
        <v>3</v>
      </c>
      <c r="D674" s="8">
        <v>49026.03</v>
      </c>
    </row>
    <row r="675" spans="2:4" x14ac:dyDescent="0.3">
      <c r="B675" s="8">
        <v>57979</v>
      </c>
      <c r="C675" s="8">
        <v>3</v>
      </c>
      <c r="D675" s="8">
        <v>67010.080000000002</v>
      </c>
    </row>
    <row r="676" spans="2:4" x14ac:dyDescent="0.3">
      <c r="B676" s="8">
        <v>58000</v>
      </c>
      <c r="C676" s="8">
        <v>3</v>
      </c>
      <c r="D676" s="8">
        <v>71428.75</v>
      </c>
    </row>
    <row r="677" spans="2:4" x14ac:dyDescent="0.3">
      <c r="B677" s="8">
        <v>58071</v>
      </c>
      <c r="C677" s="8">
        <v>3</v>
      </c>
      <c r="D677" s="8">
        <v>49666.94</v>
      </c>
    </row>
    <row r="678" spans="2:4" x14ac:dyDescent="0.3">
      <c r="B678" s="8">
        <v>58147</v>
      </c>
      <c r="C678" s="8">
        <v>3</v>
      </c>
      <c r="D678" s="8">
        <v>55386.59</v>
      </c>
    </row>
    <row r="679" spans="2:4" x14ac:dyDescent="0.3">
      <c r="B679" s="8">
        <v>58228</v>
      </c>
      <c r="C679" s="8">
        <v>3</v>
      </c>
      <c r="D679" s="8">
        <v>68501.86</v>
      </c>
    </row>
    <row r="680" spans="2:4" x14ac:dyDescent="0.3">
      <c r="B680" s="8">
        <v>58245</v>
      </c>
      <c r="C680" s="8">
        <v>3</v>
      </c>
      <c r="D680" s="8">
        <v>49572.26</v>
      </c>
    </row>
    <row r="681" spans="2:4" x14ac:dyDescent="0.3">
      <c r="B681" s="8">
        <v>58410</v>
      </c>
      <c r="C681" s="8">
        <v>3</v>
      </c>
      <c r="D681" s="8">
        <v>47319.07</v>
      </c>
    </row>
    <row r="682" spans="2:4" x14ac:dyDescent="0.3">
      <c r="B682" s="8">
        <v>58474</v>
      </c>
      <c r="C682" s="8">
        <v>3</v>
      </c>
      <c r="D682" s="8">
        <v>55055.6</v>
      </c>
    </row>
    <row r="683" spans="2:4" x14ac:dyDescent="0.3">
      <c r="B683" s="8">
        <v>58569</v>
      </c>
      <c r="C683" s="8">
        <v>3</v>
      </c>
      <c r="D683" s="8">
        <v>55837.59</v>
      </c>
    </row>
    <row r="684" spans="2:4" x14ac:dyDescent="0.3">
      <c r="B684" s="8">
        <v>58609</v>
      </c>
      <c r="C684" s="8">
        <v>3</v>
      </c>
      <c r="D684" s="8">
        <v>47688.31</v>
      </c>
    </row>
    <row r="685" spans="2:4" x14ac:dyDescent="0.3">
      <c r="B685" s="8">
        <v>58641</v>
      </c>
      <c r="C685" s="8">
        <v>3</v>
      </c>
      <c r="D685" s="8">
        <v>54483.360000000001</v>
      </c>
    </row>
    <row r="686" spans="2:4" x14ac:dyDescent="0.3">
      <c r="B686" s="8">
        <v>58668</v>
      </c>
      <c r="C686" s="8">
        <v>3</v>
      </c>
      <c r="D686" s="8">
        <v>47894.49</v>
      </c>
    </row>
    <row r="687" spans="2:4" x14ac:dyDescent="0.3">
      <c r="B687" s="8">
        <v>58924</v>
      </c>
      <c r="C687" s="8">
        <v>3</v>
      </c>
      <c r="D687" s="8">
        <v>54464.19</v>
      </c>
    </row>
    <row r="688" spans="2:4" x14ac:dyDescent="0.3">
      <c r="B688" s="8">
        <v>59054</v>
      </c>
      <c r="C688" s="8">
        <v>3</v>
      </c>
      <c r="D688" s="8">
        <v>50024.29</v>
      </c>
    </row>
    <row r="689" spans="2:4" x14ac:dyDescent="0.3">
      <c r="B689" s="8">
        <v>59088</v>
      </c>
      <c r="C689" s="8">
        <v>3</v>
      </c>
      <c r="D689" s="8">
        <v>55347.26</v>
      </c>
    </row>
    <row r="690" spans="2:4" x14ac:dyDescent="0.3">
      <c r="B690" s="8">
        <v>59198</v>
      </c>
      <c r="C690" s="8">
        <v>3</v>
      </c>
      <c r="D690" s="8">
        <v>50298.46</v>
      </c>
    </row>
    <row r="691" spans="2:4" x14ac:dyDescent="0.3">
      <c r="B691" s="8">
        <v>59294</v>
      </c>
      <c r="C691" s="8">
        <v>3</v>
      </c>
      <c r="D691" s="8">
        <v>54816.18</v>
      </c>
    </row>
    <row r="692" spans="2:4" x14ac:dyDescent="0.3">
      <c r="B692" s="8">
        <v>59300</v>
      </c>
      <c r="C692" s="8">
        <v>3</v>
      </c>
      <c r="D692" s="8">
        <v>50728.160000000003</v>
      </c>
    </row>
    <row r="693" spans="2:4" x14ac:dyDescent="0.3">
      <c r="B693" s="8">
        <v>59421</v>
      </c>
      <c r="C693" s="8">
        <v>3</v>
      </c>
      <c r="D693" s="8">
        <v>75231.7</v>
      </c>
    </row>
    <row r="694" spans="2:4" x14ac:dyDescent="0.3">
      <c r="B694" s="8">
        <v>59513</v>
      </c>
      <c r="C694" s="8">
        <v>3</v>
      </c>
      <c r="D694" s="8">
        <v>62237.35</v>
      </c>
    </row>
    <row r="695" spans="2:4" x14ac:dyDescent="0.3">
      <c r="B695" s="8">
        <v>59595</v>
      </c>
      <c r="C695" s="8">
        <v>3</v>
      </c>
      <c r="D695" s="8">
        <v>58402.5</v>
      </c>
    </row>
    <row r="696" spans="2:4" x14ac:dyDescent="0.3">
      <c r="B696" s="8">
        <v>59651</v>
      </c>
      <c r="C696" s="8">
        <v>3</v>
      </c>
      <c r="D696" s="8">
        <v>54545.82</v>
      </c>
    </row>
    <row r="697" spans="2:4" x14ac:dyDescent="0.3">
      <c r="B697" s="8">
        <v>60012</v>
      </c>
      <c r="C697" s="8">
        <v>3</v>
      </c>
      <c r="D697" s="8">
        <v>48028.639999999999</v>
      </c>
    </row>
    <row r="698" spans="2:4" x14ac:dyDescent="0.3">
      <c r="B698" s="8">
        <v>60022</v>
      </c>
      <c r="C698" s="8">
        <v>3</v>
      </c>
      <c r="D698" s="8">
        <v>52201.39</v>
      </c>
    </row>
    <row r="699" spans="2:4" x14ac:dyDescent="0.3">
      <c r="B699" s="8">
        <v>60065</v>
      </c>
      <c r="C699" s="8">
        <v>3</v>
      </c>
      <c r="D699" s="8">
        <v>70119.210000000006</v>
      </c>
    </row>
    <row r="700" spans="2:4" x14ac:dyDescent="0.3">
      <c r="B700" s="8">
        <v>60099</v>
      </c>
      <c r="C700" s="8">
        <v>3</v>
      </c>
      <c r="D700" s="8">
        <v>68831.44</v>
      </c>
    </row>
    <row r="701" spans="2:4" x14ac:dyDescent="0.3">
      <c r="B701" s="8">
        <v>60192</v>
      </c>
      <c r="C701" s="8">
        <v>3</v>
      </c>
      <c r="D701" s="8">
        <v>54261.98</v>
      </c>
    </row>
    <row r="702" spans="2:4" x14ac:dyDescent="0.3">
      <c r="B702" s="8">
        <v>60391</v>
      </c>
      <c r="C702" s="8">
        <v>3</v>
      </c>
      <c r="D702" s="8">
        <v>49893.919999999998</v>
      </c>
    </row>
    <row r="703" spans="2:4" x14ac:dyDescent="0.3">
      <c r="B703" s="8">
        <v>60519</v>
      </c>
      <c r="C703" s="8">
        <v>3</v>
      </c>
      <c r="D703" s="8">
        <v>51597.49</v>
      </c>
    </row>
    <row r="704" spans="2:4" x14ac:dyDescent="0.3">
      <c r="B704" s="8">
        <v>60569</v>
      </c>
      <c r="C704" s="8">
        <v>3</v>
      </c>
      <c r="D704" s="8">
        <v>48260.3</v>
      </c>
    </row>
    <row r="705" spans="2:4" x14ac:dyDescent="0.3">
      <c r="B705" s="8">
        <v>60627</v>
      </c>
      <c r="C705" s="8">
        <v>3</v>
      </c>
      <c r="D705" s="8">
        <v>47842.8</v>
      </c>
    </row>
    <row r="706" spans="2:4" x14ac:dyDescent="0.3">
      <c r="B706" s="8">
        <v>60943</v>
      </c>
      <c r="C706" s="8">
        <v>3</v>
      </c>
      <c r="D706" s="8">
        <v>56436.37</v>
      </c>
    </row>
    <row r="707" spans="2:4" x14ac:dyDescent="0.3">
      <c r="B707" s="8">
        <v>60998</v>
      </c>
      <c r="C707" s="8">
        <v>3</v>
      </c>
      <c r="D707" s="8">
        <v>54588.4</v>
      </c>
    </row>
    <row r="708" spans="2:4" x14ac:dyDescent="0.3">
      <c r="B708" s="8">
        <v>61400</v>
      </c>
      <c r="C708" s="8">
        <v>3</v>
      </c>
      <c r="D708" s="8">
        <v>60172.77</v>
      </c>
    </row>
    <row r="709" spans="2:4" x14ac:dyDescent="0.3">
      <c r="B709" s="8">
        <v>61491</v>
      </c>
      <c r="C709" s="8">
        <v>3</v>
      </c>
      <c r="D709" s="8">
        <v>60179.19</v>
      </c>
    </row>
    <row r="710" spans="2:4" x14ac:dyDescent="0.3">
      <c r="B710" s="8">
        <v>61525</v>
      </c>
      <c r="C710" s="8">
        <v>3</v>
      </c>
      <c r="D710" s="8">
        <v>65229.97</v>
      </c>
    </row>
    <row r="711" spans="2:4" x14ac:dyDescent="0.3">
      <c r="B711" s="8">
        <v>62105</v>
      </c>
      <c r="C711" s="8">
        <v>3</v>
      </c>
      <c r="D711" s="8">
        <v>60849.52</v>
      </c>
    </row>
    <row r="712" spans="2:4" x14ac:dyDescent="0.3">
      <c r="B712" s="8">
        <v>62190</v>
      </c>
      <c r="C712" s="8">
        <v>3</v>
      </c>
      <c r="D712" s="8">
        <v>51438.57</v>
      </c>
    </row>
    <row r="713" spans="2:4" x14ac:dyDescent="0.3">
      <c r="B713" s="8">
        <v>62463</v>
      </c>
      <c r="C713" s="8">
        <v>3</v>
      </c>
      <c r="D713" s="8">
        <v>48131.05</v>
      </c>
    </row>
    <row r="714" spans="2:4" x14ac:dyDescent="0.3">
      <c r="B714" s="8">
        <v>62474</v>
      </c>
      <c r="C714" s="8">
        <v>3</v>
      </c>
      <c r="D714" s="8">
        <v>48502.74</v>
      </c>
    </row>
    <row r="715" spans="2:4" x14ac:dyDescent="0.3">
      <c r="B715" s="8">
        <v>62608</v>
      </c>
      <c r="C715" s="8">
        <v>3</v>
      </c>
      <c r="D715" s="8">
        <v>47715.19</v>
      </c>
    </row>
    <row r="716" spans="2:4" x14ac:dyDescent="0.3">
      <c r="B716" s="8">
        <v>62798</v>
      </c>
      <c r="C716" s="8">
        <v>3</v>
      </c>
      <c r="D716" s="8">
        <v>49101.64</v>
      </c>
    </row>
    <row r="717" spans="2:4" x14ac:dyDescent="0.3">
      <c r="B717" s="8">
        <v>62971</v>
      </c>
      <c r="C717" s="8">
        <v>3</v>
      </c>
      <c r="D717" s="8">
        <v>53971.99</v>
      </c>
    </row>
    <row r="718" spans="2:4" x14ac:dyDescent="0.3">
      <c r="B718" s="8">
        <v>63014</v>
      </c>
      <c r="C718" s="8">
        <v>3</v>
      </c>
      <c r="D718" s="8">
        <v>55829.120000000003</v>
      </c>
    </row>
    <row r="719" spans="2:4" x14ac:dyDescent="0.3">
      <c r="B719" s="8">
        <v>63127</v>
      </c>
      <c r="C719" s="8">
        <v>3</v>
      </c>
      <c r="D719" s="8">
        <v>52089.02</v>
      </c>
    </row>
    <row r="720" spans="2:4" x14ac:dyDescent="0.3">
      <c r="B720" s="8">
        <v>63174</v>
      </c>
      <c r="C720" s="8">
        <v>3</v>
      </c>
      <c r="D720" s="8">
        <v>47499.94</v>
      </c>
    </row>
    <row r="721" spans="2:4" x14ac:dyDescent="0.3">
      <c r="B721" s="8">
        <v>63183</v>
      </c>
      <c r="C721" s="8">
        <v>3</v>
      </c>
      <c r="D721" s="8">
        <v>60999.89</v>
      </c>
    </row>
    <row r="722" spans="2:4" x14ac:dyDescent="0.3">
      <c r="B722" s="8">
        <v>63213</v>
      </c>
      <c r="C722" s="8">
        <v>3</v>
      </c>
      <c r="D722" s="8">
        <v>61453.38</v>
      </c>
    </row>
    <row r="723" spans="2:4" x14ac:dyDescent="0.3">
      <c r="B723" s="8">
        <v>63407</v>
      </c>
      <c r="C723" s="8">
        <v>3</v>
      </c>
      <c r="D723" s="8">
        <v>49915.37</v>
      </c>
    </row>
    <row r="724" spans="2:4" x14ac:dyDescent="0.3">
      <c r="B724" s="8">
        <v>63410</v>
      </c>
      <c r="C724" s="8">
        <v>3</v>
      </c>
      <c r="D724" s="8">
        <v>52395.11</v>
      </c>
    </row>
    <row r="725" spans="2:4" x14ac:dyDescent="0.3">
      <c r="B725" s="8">
        <v>63467</v>
      </c>
      <c r="C725" s="8">
        <v>3</v>
      </c>
      <c r="D725" s="8">
        <v>54204.69</v>
      </c>
    </row>
    <row r="726" spans="2:4" x14ac:dyDescent="0.3">
      <c r="B726" s="8">
        <v>63791</v>
      </c>
      <c r="C726" s="8">
        <v>3</v>
      </c>
      <c r="D726" s="8">
        <v>57320.19</v>
      </c>
    </row>
    <row r="727" spans="2:4" x14ac:dyDescent="0.3">
      <c r="B727" s="8">
        <v>64111</v>
      </c>
      <c r="C727" s="8">
        <v>3</v>
      </c>
      <c r="D727" s="8">
        <v>71580.429999999993</v>
      </c>
    </row>
    <row r="728" spans="2:4" x14ac:dyDescent="0.3">
      <c r="B728" s="8">
        <v>64114</v>
      </c>
      <c r="C728" s="8">
        <v>3</v>
      </c>
      <c r="D728" s="8">
        <v>66528.41</v>
      </c>
    </row>
    <row r="729" spans="2:4" x14ac:dyDescent="0.3">
      <c r="B729" s="8">
        <v>64134</v>
      </c>
      <c r="C729" s="8">
        <v>3</v>
      </c>
      <c r="D729" s="8">
        <v>51144.36</v>
      </c>
    </row>
    <row r="730" spans="2:4" x14ac:dyDescent="0.3">
      <c r="B730" s="8">
        <v>64197</v>
      </c>
      <c r="C730" s="8">
        <v>3</v>
      </c>
      <c r="D730" s="8">
        <v>51829.87</v>
      </c>
    </row>
    <row r="731" spans="2:4" x14ac:dyDescent="0.3">
      <c r="B731" s="8">
        <v>64274</v>
      </c>
      <c r="C731" s="8">
        <v>3</v>
      </c>
      <c r="D731" s="8">
        <v>61047.51</v>
      </c>
    </row>
    <row r="732" spans="2:4" x14ac:dyDescent="0.3">
      <c r="B732" s="8">
        <v>64336</v>
      </c>
      <c r="C732" s="8">
        <v>3</v>
      </c>
      <c r="D732" s="8">
        <v>52594.49</v>
      </c>
    </row>
    <row r="733" spans="2:4" x14ac:dyDescent="0.3">
      <c r="B733" s="8">
        <v>64636</v>
      </c>
      <c r="C733" s="8">
        <v>3</v>
      </c>
      <c r="D733" s="8">
        <v>63028.74</v>
      </c>
    </row>
    <row r="734" spans="2:4" x14ac:dyDescent="0.3">
      <c r="B734" s="8">
        <v>64915</v>
      </c>
      <c r="C734" s="8">
        <v>3</v>
      </c>
      <c r="D734" s="8">
        <v>48580.29</v>
      </c>
    </row>
    <row r="735" spans="2:4" x14ac:dyDescent="0.3">
      <c r="B735" s="8">
        <v>65059</v>
      </c>
      <c r="C735" s="8">
        <v>3</v>
      </c>
      <c r="D735" s="8">
        <v>52063.61</v>
      </c>
    </row>
    <row r="736" spans="2:4" x14ac:dyDescent="0.3">
      <c r="B736" s="8">
        <v>65163</v>
      </c>
      <c r="C736" s="8">
        <v>3</v>
      </c>
      <c r="D736" s="8">
        <v>53337.26</v>
      </c>
    </row>
    <row r="737" spans="2:4" x14ac:dyDescent="0.3">
      <c r="B737" s="8">
        <v>65194</v>
      </c>
      <c r="C737" s="8">
        <v>3</v>
      </c>
      <c r="D737" s="8">
        <v>51925.56</v>
      </c>
    </row>
    <row r="738" spans="2:4" x14ac:dyDescent="0.3">
      <c r="B738" s="8">
        <v>65249</v>
      </c>
      <c r="C738" s="8">
        <v>3</v>
      </c>
      <c r="D738" s="8">
        <v>66438.179999999993</v>
      </c>
    </row>
    <row r="739" spans="2:4" x14ac:dyDescent="0.3">
      <c r="B739" s="8">
        <v>65264</v>
      </c>
      <c r="C739" s="8">
        <v>3</v>
      </c>
      <c r="D739" s="8">
        <v>49451.98</v>
      </c>
    </row>
    <row r="740" spans="2:4" x14ac:dyDescent="0.3">
      <c r="B740" s="8">
        <v>65301</v>
      </c>
      <c r="C740" s="8">
        <v>3</v>
      </c>
      <c r="D740" s="8">
        <v>51636.55</v>
      </c>
    </row>
    <row r="741" spans="2:4" x14ac:dyDescent="0.3">
      <c r="B741" s="8">
        <v>65354</v>
      </c>
      <c r="C741" s="8">
        <v>3</v>
      </c>
      <c r="D741" s="8">
        <v>60562.97</v>
      </c>
    </row>
    <row r="742" spans="2:4" x14ac:dyDescent="0.3">
      <c r="B742" s="8">
        <v>65360</v>
      </c>
      <c r="C742" s="8">
        <v>3</v>
      </c>
      <c r="D742" s="8">
        <v>48745.03</v>
      </c>
    </row>
    <row r="743" spans="2:4" x14ac:dyDescent="0.3">
      <c r="B743" s="8">
        <v>65499</v>
      </c>
      <c r="C743" s="8">
        <v>3</v>
      </c>
      <c r="D743" s="8">
        <v>75695.34</v>
      </c>
    </row>
    <row r="744" spans="2:4" x14ac:dyDescent="0.3">
      <c r="B744" s="8">
        <v>65628</v>
      </c>
      <c r="C744" s="8">
        <v>3</v>
      </c>
      <c r="D744" s="8">
        <v>49216.78</v>
      </c>
    </row>
    <row r="745" spans="2:4" x14ac:dyDescent="0.3">
      <c r="B745" s="8">
        <v>65656</v>
      </c>
      <c r="C745" s="8">
        <v>3</v>
      </c>
      <c r="D745" s="8">
        <v>53825.599999999999</v>
      </c>
    </row>
    <row r="746" spans="2:4" x14ac:dyDescent="0.3">
      <c r="B746" s="8">
        <v>65789</v>
      </c>
      <c r="C746" s="8">
        <v>3</v>
      </c>
      <c r="D746" s="8">
        <v>50670.44</v>
      </c>
    </row>
    <row r="747" spans="2:4" x14ac:dyDescent="0.3">
      <c r="B747" s="8">
        <v>65803</v>
      </c>
      <c r="C747" s="8">
        <v>3</v>
      </c>
      <c r="D747" s="8">
        <v>52983.7</v>
      </c>
    </row>
    <row r="748" spans="2:4" x14ac:dyDescent="0.3">
      <c r="B748" s="8">
        <v>65919</v>
      </c>
      <c r="C748" s="8">
        <v>3</v>
      </c>
      <c r="D748" s="8">
        <v>49022.66</v>
      </c>
    </row>
    <row r="749" spans="2:4" x14ac:dyDescent="0.3">
      <c r="B749" s="8">
        <v>66045</v>
      </c>
      <c r="C749" s="8">
        <v>3</v>
      </c>
      <c r="D749" s="8">
        <v>58700.61</v>
      </c>
    </row>
    <row r="750" spans="2:4" x14ac:dyDescent="0.3">
      <c r="B750" s="8">
        <v>66167</v>
      </c>
      <c r="C750" s="8">
        <v>3</v>
      </c>
      <c r="D750" s="8">
        <v>73090.740000000005</v>
      </c>
    </row>
    <row r="751" spans="2:4" x14ac:dyDescent="0.3">
      <c r="B751" s="8">
        <v>66185</v>
      </c>
      <c r="C751" s="8">
        <v>3</v>
      </c>
      <c r="D751" s="8">
        <v>47381.11</v>
      </c>
    </row>
    <row r="752" spans="2:4" x14ac:dyDescent="0.3">
      <c r="B752" s="8">
        <v>66226</v>
      </c>
      <c r="C752" s="8">
        <v>3</v>
      </c>
      <c r="D752" s="8">
        <v>50676.71</v>
      </c>
    </row>
    <row r="753" spans="2:4" x14ac:dyDescent="0.3">
      <c r="B753" s="8">
        <v>66241</v>
      </c>
      <c r="C753" s="8">
        <v>3</v>
      </c>
      <c r="D753" s="8">
        <v>47330.35</v>
      </c>
    </row>
    <row r="754" spans="2:4" x14ac:dyDescent="0.3">
      <c r="B754" s="8">
        <v>66275</v>
      </c>
      <c r="C754" s="8">
        <v>3</v>
      </c>
      <c r="D754" s="8">
        <v>51806.080000000002</v>
      </c>
    </row>
    <row r="755" spans="2:4" x14ac:dyDescent="0.3">
      <c r="B755" s="8">
        <v>66488</v>
      </c>
      <c r="C755" s="8">
        <v>3</v>
      </c>
      <c r="D755" s="8">
        <v>53598.81</v>
      </c>
    </row>
    <row r="756" spans="2:4" x14ac:dyDescent="0.3">
      <c r="B756" s="8">
        <v>66601</v>
      </c>
      <c r="C756" s="8">
        <v>3</v>
      </c>
      <c r="D756" s="8">
        <v>47956.74</v>
      </c>
    </row>
    <row r="757" spans="2:4" x14ac:dyDescent="0.3">
      <c r="B757" s="8">
        <v>66605</v>
      </c>
      <c r="C757" s="8">
        <v>3</v>
      </c>
      <c r="D757" s="8">
        <v>62703.86</v>
      </c>
    </row>
    <row r="758" spans="2:4" x14ac:dyDescent="0.3">
      <c r="B758" s="8">
        <v>66611</v>
      </c>
      <c r="C758" s="8">
        <v>3</v>
      </c>
      <c r="D758" s="8">
        <v>50738.1</v>
      </c>
    </row>
    <row r="759" spans="2:4" x14ac:dyDescent="0.3">
      <c r="B759" s="8">
        <v>66702</v>
      </c>
      <c r="C759" s="8">
        <v>3</v>
      </c>
      <c r="D759" s="8">
        <v>55142.94</v>
      </c>
    </row>
    <row r="760" spans="2:4" x14ac:dyDescent="0.3">
      <c r="B760" s="8">
        <v>66917</v>
      </c>
      <c r="C760" s="8">
        <v>3</v>
      </c>
      <c r="D760" s="8">
        <v>72221.25</v>
      </c>
    </row>
    <row r="761" spans="2:4" x14ac:dyDescent="0.3">
      <c r="B761" s="8">
        <v>67047</v>
      </c>
      <c r="C761" s="8">
        <v>3</v>
      </c>
      <c r="D761" s="8">
        <v>55347.98</v>
      </c>
    </row>
    <row r="762" spans="2:4" x14ac:dyDescent="0.3">
      <c r="B762" s="8">
        <v>67104</v>
      </c>
      <c r="C762" s="8">
        <v>3</v>
      </c>
      <c r="D762" s="8">
        <v>49783.85</v>
      </c>
    </row>
    <row r="763" spans="2:4" x14ac:dyDescent="0.3">
      <c r="B763" s="8">
        <v>67109</v>
      </c>
      <c r="C763" s="8">
        <v>3</v>
      </c>
      <c r="D763" s="8">
        <v>65152.75</v>
      </c>
    </row>
    <row r="764" spans="2:4" x14ac:dyDescent="0.3">
      <c r="B764" s="8">
        <v>67403</v>
      </c>
      <c r="C764" s="8">
        <v>3</v>
      </c>
      <c r="D764" s="8">
        <v>56702.63</v>
      </c>
    </row>
    <row r="765" spans="2:4" x14ac:dyDescent="0.3">
      <c r="B765" s="8">
        <v>67430</v>
      </c>
      <c r="C765" s="8">
        <v>3</v>
      </c>
      <c r="D765" s="8">
        <v>64602.09</v>
      </c>
    </row>
    <row r="766" spans="2:4" x14ac:dyDescent="0.3">
      <c r="B766" s="8">
        <v>67516</v>
      </c>
      <c r="C766" s="8">
        <v>3</v>
      </c>
      <c r="D766" s="8">
        <v>51288.77</v>
      </c>
    </row>
    <row r="767" spans="2:4" x14ac:dyDescent="0.3">
      <c r="B767" s="8">
        <v>67535</v>
      </c>
      <c r="C767" s="8">
        <v>3</v>
      </c>
      <c r="D767" s="8">
        <v>54293.77</v>
      </c>
    </row>
    <row r="768" spans="2:4" x14ac:dyDescent="0.3">
      <c r="B768" s="8">
        <v>67698</v>
      </c>
      <c r="C768" s="8">
        <v>3</v>
      </c>
      <c r="D768" s="8">
        <v>56707.34</v>
      </c>
    </row>
    <row r="769" spans="2:4" x14ac:dyDescent="0.3">
      <c r="B769" s="8">
        <v>67845</v>
      </c>
      <c r="C769" s="8">
        <v>3</v>
      </c>
      <c r="D769" s="8">
        <v>51048.55</v>
      </c>
    </row>
    <row r="770" spans="2:4" x14ac:dyDescent="0.3">
      <c r="B770" s="8">
        <v>67885</v>
      </c>
      <c r="C770" s="8">
        <v>3</v>
      </c>
      <c r="D770" s="8">
        <v>47344.01</v>
      </c>
    </row>
    <row r="771" spans="2:4" x14ac:dyDescent="0.3">
      <c r="B771" s="8">
        <v>67923</v>
      </c>
      <c r="C771" s="8">
        <v>3</v>
      </c>
      <c r="D771" s="8">
        <v>48539.1</v>
      </c>
    </row>
    <row r="772" spans="2:4" x14ac:dyDescent="0.3">
      <c r="B772" s="8">
        <v>68005</v>
      </c>
      <c r="C772" s="8">
        <v>3</v>
      </c>
      <c r="D772" s="8">
        <v>50167.65</v>
      </c>
    </row>
    <row r="773" spans="2:4" x14ac:dyDescent="0.3">
      <c r="B773" s="8">
        <v>68006</v>
      </c>
      <c r="C773" s="8">
        <v>3</v>
      </c>
      <c r="D773" s="8">
        <v>67617.210000000006</v>
      </c>
    </row>
    <row r="774" spans="2:4" x14ac:dyDescent="0.3">
      <c r="B774" s="8">
        <v>68014</v>
      </c>
      <c r="C774" s="8">
        <v>3</v>
      </c>
      <c r="D774" s="8">
        <v>53166.559999999998</v>
      </c>
    </row>
    <row r="775" spans="2:4" x14ac:dyDescent="0.3">
      <c r="B775" s="8">
        <v>68060</v>
      </c>
      <c r="C775" s="8">
        <v>3</v>
      </c>
      <c r="D775" s="8">
        <v>58946.09</v>
      </c>
    </row>
    <row r="776" spans="2:4" x14ac:dyDescent="0.3">
      <c r="B776" s="8">
        <v>68071</v>
      </c>
      <c r="C776" s="8">
        <v>3</v>
      </c>
      <c r="D776" s="8">
        <v>54814.29</v>
      </c>
    </row>
    <row r="777" spans="2:4" x14ac:dyDescent="0.3">
      <c r="B777" s="8">
        <v>68188</v>
      </c>
      <c r="C777" s="8">
        <v>3</v>
      </c>
      <c r="D777" s="8">
        <v>51740.44</v>
      </c>
    </row>
    <row r="778" spans="2:4" x14ac:dyDescent="0.3">
      <c r="B778" s="8">
        <v>68565</v>
      </c>
      <c r="C778" s="8">
        <v>3</v>
      </c>
      <c r="D778" s="8">
        <v>50023.75</v>
      </c>
    </row>
    <row r="779" spans="2:4" x14ac:dyDescent="0.3">
      <c r="B779" s="8">
        <v>68591</v>
      </c>
      <c r="C779" s="8">
        <v>3</v>
      </c>
      <c r="D779" s="8">
        <v>51000.31</v>
      </c>
    </row>
    <row r="780" spans="2:4" x14ac:dyDescent="0.3">
      <c r="B780" s="8">
        <v>69181</v>
      </c>
      <c r="C780" s="8">
        <v>3</v>
      </c>
      <c r="D780" s="8">
        <v>51056.66</v>
      </c>
    </row>
    <row r="781" spans="2:4" x14ac:dyDescent="0.3">
      <c r="B781" s="8">
        <v>69184</v>
      </c>
      <c r="C781" s="8">
        <v>3</v>
      </c>
      <c r="D781" s="8">
        <v>53726.58</v>
      </c>
    </row>
    <row r="782" spans="2:4" x14ac:dyDescent="0.3">
      <c r="B782" s="8">
        <v>69221</v>
      </c>
      <c r="C782" s="8">
        <v>3</v>
      </c>
      <c r="D782" s="8">
        <v>48796.639999999999</v>
      </c>
    </row>
    <row r="783" spans="2:4" x14ac:dyDescent="0.3">
      <c r="B783" s="8">
        <v>69268</v>
      </c>
      <c r="C783" s="8">
        <v>3</v>
      </c>
      <c r="D783" s="8">
        <v>56702.34</v>
      </c>
    </row>
    <row r="784" spans="2:4" x14ac:dyDescent="0.3">
      <c r="B784" s="8">
        <v>69288</v>
      </c>
      <c r="C784" s="8">
        <v>3</v>
      </c>
      <c r="D784" s="8">
        <v>50952.26</v>
      </c>
    </row>
    <row r="785" spans="2:4" x14ac:dyDescent="0.3">
      <c r="B785" s="8">
        <v>69348</v>
      </c>
      <c r="C785" s="8">
        <v>3</v>
      </c>
      <c r="D785" s="8">
        <v>63823.66</v>
      </c>
    </row>
    <row r="786" spans="2:4" x14ac:dyDescent="0.3">
      <c r="B786" s="8">
        <v>69349</v>
      </c>
      <c r="C786" s="8">
        <v>3</v>
      </c>
      <c r="D786" s="8">
        <v>47824.98</v>
      </c>
    </row>
    <row r="787" spans="2:4" x14ac:dyDescent="0.3">
      <c r="B787" s="8">
        <v>69406</v>
      </c>
      <c r="C787" s="8">
        <v>3</v>
      </c>
      <c r="D787" s="8">
        <v>50312.21</v>
      </c>
    </row>
    <row r="788" spans="2:4" x14ac:dyDescent="0.3">
      <c r="B788" s="8">
        <v>69448</v>
      </c>
      <c r="C788" s="8">
        <v>3</v>
      </c>
      <c r="D788" s="8">
        <v>69708.38</v>
      </c>
    </row>
    <row r="789" spans="2:4" x14ac:dyDescent="0.3">
      <c r="B789" s="8">
        <v>69559</v>
      </c>
      <c r="C789" s="8">
        <v>3</v>
      </c>
      <c r="D789" s="8">
        <v>48634.19</v>
      </c>
    </row>
    <row r="790" spans="2:4" x14ac:dyDescent="0.3">
      <c r="B790" s="8">
        <v>69578</v>
      </c>
      <c r="C790" s="8">
        <v>3</v>
      </c>
      <c r="D790" s="8">
        <v>53296.03</v>
      </c>
    </row>
    <row r="791" spans="2:4" x14ac:dyDescent="0.3">
      <c r="B791" s="8">
        <v>69600</v>
      </c>
      <c r="C791" s="8">
        <v>3</v>
      </c>
      <c r="D791" s="8">
        <v>63825.07</v>
      </c>
    </row>
    <row r="792" spans="2:4" x14ac:dyDescent="0.3">
      <c r="B792" s="8">
        <v>69768</v>
      </c>
      <c r="C792" s="8">
        <v>3</v>
      </c>
      <c r="D792" s="8">
        <v>50985.91</v>
      </c>
    </row>
    <row r="793" spans="2:4" x14ac:dyDescent="0.3">
      <c r="B793" s="8">
        <v>69907</v>
      </c>
      <c r="C793" s="8">
        <v>3</v>
      </c>
      <c r="D793" s="8">
        <v>49062.14</v>
      </c>
    </row>
    <row r="794" spans="2:4" x14ac:dyDescent="0.3">
      <c r="B794" s="8">
        <v>70170</v>
      </c>
      <c r="C794" s="8">
        <v>3</v>
      </c>
      <c r="D794" s="8">
        <v>70090.600000000006</v>
      </c>
    </row>
    <row r="795" spans="2:4" x14ac:dyDescent="0.3">
      <c r="B795" s="8">
        <v>70198</v>
      </c>
      <c r="C795" s="8">
        <v>3</v>
      </c>
      <c r="D795" s="8">
        <v>60876.47</v>
      </c>
    </row>
    <row r="796" spans="2:4" x14ac:dyDescent="0.3">
      <c r="B796" s="8">
        <v>70380</v>
      </c>
      <c r="C796" s="8">
        <v>3</v>
      </c>
      <c r="D796" s="8">
        <v>49507.16</v>
      </c>
    </row>
    <row r="797" spans="2:4" x14ac:dyDescent="0.3">
      <c r="B797" s="8">
        <v>70504</v>
      </c>
      <c r="C797" s="8">
        <v>3</v>
      </c>
      <c r="D797" s="8">
        <v>53421.49</v>
      </c>
    </row>
    <row r="798" spans="2:4" x14ac:dyDescent="0.3">
      <c r="B798" s="8">
        <v>70573</v>
      </c>
      <c r="C798" s="8">
        <v>3</v>
      </c>
      <c r="D798" s="8">
        <v>64799.99</v>
      </c>
    </row>
    <row r="799" spans="2:4" x14ac:dyDescent="0.3">
      <c r="B799" s="8">
        <v>70877</v>
      </c>
      <c r="C799" s="8">
        <v>3</v>
      </c>
      <c r="D799" s="8">
        <v>48761.71</v>
      </c>
    </row>
    <row r="800" spans="2:4" x14ac:dyDescent="0.3">
      <c r="B800" s="8">
        <v>70896</v>
      </c>
      <c r="C800" s="8">
        <v>3</v>
      </c>
      <c r="D800" s="8">
        <v>58471.92</v>
      </c>
    </row>
    <row r="801" spans="2:4" x14ac:dyDescent="0.3">
      <c r="B801" s="8">
        <v>70986</v>
      </c>
      <c r="C801" s="8">
        <v>3</v>
      </c>
      <c r="D801" s="8">
        <v>56908.36</v>
      </c>
    </row>
    <row r="802" spans="2:4" x14ac:dyDescent="0.3">
      <c r="B802" s="8">
        <v>71080</v>
      </c>
      <c r="C802" s="8">
        <v>3</v>
      </c>
      <c r="D802" s="8">
        <v>53652.89</v>
      </c>
    </row>
    <row r="803" spans="2:4" x14ac:dyDescent="0.3">
      <c r="B803" s="8">
        <v>71207</v>
      </c>
      <c r="C803" s="8">
        <v>3</v>
      </c>
      <c r="D803" s="8">
        <v>49829.11</v>
      </c>
    </row>
    <row r="804" spans="2:4" x14ac:dyDescent="0.3">
      <c r="B804" s="8">
        <v>71423</v>
      </c>
      <c r="C804" s="8">
        <v>3</v>
      </c>
      <c r="D804" s="8">
        <v>55236.02</v>
      </c>
    </row>
    <row r="805" spans="2:4" x14ac:dyDescent="0.3">
      <c r="B805" s="8">
        <v>71458</v>
      </c>
      <c r="C805" s="8">
        <v>3</v>
      </c>
      <c r="D805" s="8">
        <v>51157.71</v>
      </c>
    </row>
    <row r="806" spans="2:4" x14ac:dyDescent="0.3">
      <c r="B806" s="8">
        <v>71527</v>
      </c>
      <c r="C806" s="8">
        <v>3</v>
      </c>
      <c r="D806" s="8">
        <v>49881.26</v>
      </c>
    </row>
    <row r="807" spans="2:4" x14ac:dyDescent="0.3">
      <c r="B807" s="8">
        <v>71608</v>
      </c>
      <c r="C807" s="8">
        <v>3</v>
      </c>
      <c r="D807" s="8">
        <v>50071.64</v>
      </c>
    </row>
    <row r="808" spans="2:4" x14ac:dyDescent="0.3">
      <c r="B808" s="8">
        <v>71686</v>
      </c>
      <c r="C808" s="8">
        <v>3</v>
      </c>
      <c r="D808" s="8">
        <v>56227.5</v>
      </c>
    </row>
    <row r="809" spans="2:4" x14ac:dyDescent="0.3">
      <c r="B809" s="8">
        <v>71737</v>
      </c>
      <c r="C809" s="8">
        <v>3</v>
      </c>
      <c r="D809" s="8">
        <v>75344.97</v>
      </c>
    </row>
    <row r="810" spans="2:4" x14ac:dyDescent="0.3">
      <c r="B810" s="8">
        <v>71769</v>
      </c>
      <c r="C810" s="8">
        <v>3</v>
      </c>
      <c r="D810" s="8">
        <v>56245.599999999999</v>
      </c>
    </row>
    <row r="811" spans="2:4" x14ac:dyDescent="0.3">
      <c r="B811" s="8">
        <v>72304</v>
      </c>
      <c r="C811" s="8">
        <v>3</v>
      </c>
      <c r="D811" s="8">
        <v>59520.21</v>
      </c>
    </row>
    <row r="812" spans="2:4" x14ac:dyDescent="0.3">
      <c r="B812" s="8">
        <v>72323</v>
      </c>
      <c r="C812" s="8">
        <v>3</v>
      </c>
      <c r="D812" s="8">
        <v>47404.4</v>
      </c>
    </row>
    <row r="813" spans="2:4" x14ac:dyDescent="0.3">
      <c r="B813" s="8">
        <v>72496</v>
      </c>
      <c r="C813" s="8">
        <v>3</v>
      </c>
      <c r="D813" s="8">
        <v>54906.76</v>
      </c>
    </row>
    <row r="814" spans="2:4" x14ac:dyDescent="0.3">
      <c r="B814" s="8">
        <v>72514</v>
      </c>
      <c r="C814" s="8">
        <v>3</v>
      </c>
      <c r="D814" s="8">
        <v>57741.04</v>
      </c>
    </row>
    <row r="815" spans="2:4" x14ac:dyDescent="0.3">
      <c r="B815" s="8">
        <v>72647</v>
      </c>
      <c r="C815" s="8">
        <v>3</v>
      </c>
      <c r="D815" s="8">
        <v>58803.24</v>
      </c>
    </row>
    <row r="816" spans="2:4" x14ac:dyDescent="0.3">
      <c r="B816" s="8">
        <v>72659</v>
      </c>
      <c r="C816" s="8">
        <v>3</v>
      </c>
      <c r="D816" s="8">
        <v>76780.160000000003</v>
      </c>
    </row>
    <row r="817" spans="2:4" x14ac:dyDescent="0.3">
      <c r="B817" s="8">
        <v>72829</v>
      </c>
      <c r="C817" s="8">
        <v>3</v>
      </c>
      <c r="D817" s="8">
        <v>59148.160000000003</v>
      </c>
    </row>
    <row r="818" spans="2:4" x14ac:dyDescent="0.3">
      <c r="B818" s="8">
        <v>72849</v>
      </c>
      <c r="C818" s="8">
        <v>3</v>
      </c>
      <c r="D818" s="8">
        <v>62600.17</v>
      </c>
    </row>
    <row r="819" spans="2:4" x14ac:dyDescent="0.3">
      <c r="B819" s="8">
        <v>73130</v>
      </c>
      <c r="C819" s="8">
        <v>3</v>
      </c>
      <c r="D819" s="8">
        <v>75955.149999999994</v>
      </c>
    </row>
    <row r="820" spans="2:4" x14ac:dyDescent="0.3">
      <c r="B820" s="8">
        <v>73256</v>
      </c>
      <c r="C820" s="8">
        <v>3</v>
      </c>
      <c r="D820" s="8">
        <v>52228.52</v>
      </c>
    </row>
    <row r="821" spans="2:4" x14ac:dyDescent="0.3">
      <c r="B821" s="8">
        <v>73359</v>
      </c>
      <c r="C821" s="8">
        <v>3</v>
      </c>
      <c r="D821" s="8">
        <v>48049.09</v>
      </c>
    </row>
    <row r="822" spans="2:4" x14ac:dyDescent="0.3">
      <c r="B822" s="8">
        <v>73376</v>
      </c>
      <c r="C822" s="8">
        <v>3</v>
      </c>
      <c r="D822" s="8">
        <v>50956.34</v>
      </c>
    </row>
    <row r="823" spans="2:4" x14ac:dyDescent="0.3">
      <c r="B823" s="8">
        <v>73507</v>
      </c>
      <c r="C823" s="8">
        <v>3</v>
      </c>
      <c r="D823" s="8">
        <v>57125.15</v>
      </c>
    </row>
    <row r="824" spans="2:4" x14ac:dyDescent="0.3">
      <c r="B824" s="8">
        <v>73619</v>
      </c>
      <c r="C824" s="8">
        <v>3</v>
      </c>
      <c r="D824" s="8">
        <v>62466.080000000002</v>
      </c>
    </row>
    <row r="825" spans="2:4" x14ac:dyDescent="0.3">
      <c r="B825" s="8">
        <v>73671</v>
      </c>
      <c r="C825" s="8">
        <v>3</v>
      </c>
      <c r="D825" s="8">
        <v>55592.12</v>
      </c>
    </row>
    <row r="826" spans="2:4" x14ac:dyDescent="0.3">
      <c r="B826" s="8">
        <v>73912</v>
      </c>
      <c r="C826" s="8">
        <v>3</v>
      </c>
      <c r="D826" s="8">
        <v>54163.03</v>
      </c>
    </row>
    <row r="827" spans="2:4" x14ac:dyDescent="0.3">
      <c r="B827" s="8">
        <v>73986</v>
      </c>
      <c r="C827" s="8">
        <v>3</v>
      </c>
      <c r="D827" s="8">
        <v>48483.91</v>
      </c>
    </row>
    <row r="828" spans="2:4" x14ac:dyDescent="0.3">
      <c r="B828" s="8">
        <v>74004</v>
      </c>
      <c r="C828" s="8">
        <v>3</v>
      </c>
      <c r="D828" s="8">
        <v>58832.63</v>
      </c>
    </row>
    <row r="829" spans="2:4" x14ac:dyDescent="0.3">
      <c r="B829" s="8">
        <v>74044</v>
      </c>
      <c r="C829" s="8">
        <v>3</v>
      </c>
      <c r="D829" s="8">
        <v>68378</v>
      </c>
    </row>
    <row r="830" spans="2:4" x14ac:dyDescent="0.3">
      <c r="B830" s="8">
        <v>74342</v>
      </c>
      <c r="C830" s="8">
        <v>3</v>
      </c>
      <c r="D830" s="8">
        <v>63395.54</v>
      </c>
    </row>
    <row r="831" spans="2:4" x14ac:dyDescent="0.3">
      <c r="B831" s="8">
        <v>74384</v>
      </c>
      <c r="C831" s="8">
        <v>3</v>
      </c>
      <c r="D831" s="8">
        <v>64081.2</v>
      </c>
    </row>
    <row r="832" spans="2:4" x14ac:dyDescent="0.3">
      <c r="B832" s="8">
        <v>74456</v>
      </c>
      <c r="C832" s="8">
        <v>3</v>
      </c>
      <c r="D832" s="8">
        <v>50906.53</v>
      </c>
    </row>
    <row r="833" spans="2:4" x14ac:dyDescent="0.3">
      <c r="B833" s="8">
        <v>74460</v>
      </c>
      <c r="C833" s="8">
        <v>3</v>
      </c>
      <c r="D833" s="8">
        <v>57102.38</v>
      </c>
    </row>
    <row r="834" spans="2:4" x14ac:dyDescent="0.3">
      <c r="B834" s="8">
        <v>74531</v>
      </c>
      <c r="C834" s="8">
        <v>3</v>
      </c>
      <c r="D834" s="8">
        <v>47845.62</v>
      </c>
    </row>
    <row r="835" spans="2:4" x14ac:dyDescent="0.3">
      <c r="B835" s="8">
        <v>74642</v>
      </c>
      <c r="C835" s="8">
        <v>3</v>
      </c>
      <c r="D835" s="8">
        <v>48535.81</v>
      </c>
    </row>
    <row r="836" spans="2:4" x14ac:dyDescent="0.3">
      <c r="B836" s="8">
        <v>74739</v>
      </c>
      <c r="C836" s="8">
        <v>3</v>
      </c>
      <c r="D836" s="8">
        <v>76817.509999999995</v>
      </c>
    </row>
    <row r="837" spans="2:4" x14ac:dyDescent="0.3">
      <c r="B837" s="8">
        <v>74824</v>
      </c>
      <c r="C837" s="8">
        <v>3</v>
      </c>
      <c r="D837" s="8">
        <v>50433.86</v>
      </c>
    </row>
    <row r="838" spans="2:4" x14ac:dyDescent="0.3">
      <c r="B838" s="8">
        <v>75168</v>
      </c>
      <c r="C838" s="8">
        <v>3</v>
      </c>
      <c r="D838" s="8">
        <v>53773.48</v>
      </c>
    </row>
    <row r="839" spans="2:4" x14ac:dyDescent="0.3">
      <c r="B839" s="8">
        <v>75254</v>
      </c>
      <c r="C839" s="8">
        <v>3</v>
      </c>
      <c r="D839" s="8">
        <v>57340.21</v>
      </c>
    </row>
    <row r="840" spans="2:4" x14ac:dyDescent="0.3">
      <c r="B840" s="8">
        <v>75384</v>
      </c>
      <c r="C840" s="8">
        <v>3</v>
      </c>
      <c r="D840" s="8">
        <v>52701.11</v>
      </c>
    </row>
    <row r="841" spans="2:4" x14ac:dyDescent="0.3">
      <c r="B841" s="8">
        <v>75433</v>
      </c>
      <c r="C841" s="8">
        <v>3</v>
      </c>
      <c r="D841" s="8">
        <v>48908.99</v>
      </c>
    </row>
    <row r="842" spans="2:4" x14ac:dyDescent="0.3">
      <c r="B842" s="8">
        <v>75514</v>
      </c>
      <c r="C842" s="8">
        <v>3</v>
      </c>
      <c r="D842" s="8">
        <v>48616.19</v>
      </c>
    </row>
    <row r="843" spans="2:4" x14ac:dyDescent="0.3">
      <c r="B843" s="8">
        <v>75558</v>
      </c>
      <c r="C843" s="8">
        <v>3</v>
      </c>
      <c r="D843" s="8">
        <v>56131.54</v>
      </c>
    </row>
    <row r="844" spans="2:4" x14ac:dyDescent="0.3">
      <c r="B844" s="8">
        <v>75657</v>
      </c>
      <c r="C844" s="8">
        <v>3</v>
      </c>
      <c r="D844" s="8">
        <v>50721.24</v>
      </c>
    </row>
    <row r="845" spans="2:4" x14ac:dyDescent="0.3">
      <c r="B845" s="8">
        <v>75669</v>
      </c>
      <c r="C845" s="8">
        <v>3</v>
      </c>
      <c r="D845" s="8">
        <v>53667.34</v>
      </c>
    </row>
    <row r="846" spans="2:4" x14ac:dyDescent="0.3">
      <c r="B846" s="8">
        <v>75738</v>
      </c>
      <c r="C846" s="8">
        <v>3</v>
      </c>
      <c r="D846" s="8">
        <v>64236.99</v>
      </c>
    </row>
    <row r="847" spans="2:4" x14ac:dyDescent="0.3">
      <c r="B847" s="8">
        <v>75930</v>
      </c>
      <c r="C847" s="8">
        <v>3</v>
      </c>
      <c r="D847" s="8">
        <v>48609.120000000003</v>
      </c>
    </row>
    <row r="848" spans="2:4" x14ac:dyDescent="0.3">
      <c r="B848" s="8">
        <v>75944</v>
      </c>
      <c r="C848" s="8">
        <v>3</v>
      </c>
      <c r="D848" s="8">
        <v>55109.71</v>
      </c>
    </row>
    <row r="849" spans="2:4" x14ac:dyDescent="0.3">
      <c r="B849" s="8">
        <v>76146</v>
      </c>
      <c r="C849" s="8">
        <v>3</v>
      </c>
      <c r="D849" s="8">
        <v>60616.92</v>
      </c>
    </row>
    <row r="850" spans="2:4" x14ac:dyDescent="0.3">
      <c r="B850" s="8">
        <v>76355</v>
      </c>
      <c r="C850" s="8">
        <v>3</v>
      </c>
      <c r="D850" s="8">
        <v>56750.5</v>
      </c>
    </row>
    <row r="851" spans="2:4" x14ac:dyDescent="0.3">
      <c r="B851" s="8">
        <v>76391</v>
      </c>
      <c r="C851" s="8">
        <v>3</v>
      </c>
      <c r="D851" s="8">
        <v>47373.75</v>
      </c>
    </row>
    <row r="852" spans="2:4" x14ac:dyDescent="0.3">
      <c r="B852" s="8">
        <v>76447</v>
      </c>
      <c r="C852" s="8">
        <v>3</v>
      </c>
      <c r="D852" s="8">
        <v>49670.33</v>
      </c>
    </row>
    <row r="853" spans="2:4" x14ac:dyDescent="0.3">
      <c r="B853" s="8">
        <v>76588</v>
      </c>
      <c r="C853" s="8">
        <v>3</v>
      </c>
      <c r="D853" s="8">
        <v>51386.64</v>
      </c>
    </row>
    <row r="854" spans="2:4" x14ac:dyDescent="0.3">
      <c r="B854" s="8">
        <v>76743</v>
      </c>
      <c r="C854" s="8">
        <v>3</v>
      </c>
      <c r="D854" s="8">
        <v>50975.74</v>
      </c>
    </row>
    <row r="855" spans="2:4" x14ac:dyDescent="0.3">
      <c r="B855" s="8">
        <v>76811</v>
      </c>
      <c r="C855" s="8">
        <v>3</v>
      </c>
      <c r="D855" s="8">
        <v>60252.35</v>
      </c>
    </row>
    <row r="856" spans="2:4" x14ac:dyDescent="0.3">
      <c r="B856" s="8">
        <v>76983</v>
      </c>
      <c r="C856" s="8">
        <v>3</v>
      </c>
      <c r="D856" s="8">
        <v>49838.8</v>
      </c>
    </row>
    <row r="857" spans="2:4" x14ac:dyDescent="0.3">
      <c r="B857" s="8">
        <v>77321</v>
      </c>
      <c r="C857" s="8">
        <v>3</v>
      </c>
      <c r="D857" s="8">
        <v>63704.28</v>
      </c>
    </row>
    <row r="858" spans="2:4" x14ac:dyDescent="0.3">
      <c r="B858" s="8">
        <v>77515</v>
      </c>
      <c r="C858" s="8">
        <v>3</v>
      </c>
      <c r="D858" s="8">
        <v>47625.51</v>
      </c>
    </row>
    <row r="859" spans="2:4" x14ac:dyDescent="0.3">
      <c r="B859" s="8">
        <v>77555</v>
      </c>
      <c r="C859" s="8">
        <v>3</v>
      </c>
      <c r="D859" s="8">
        <v>52277.93</v>
      </c>
    </row>
    <row r="860" spans="2:4" x14ac:dyDescent="0.3">
      <c r="B860" s="8">
        <v>77925</v>
      </c>
      <c r="C860" s="8">
        <v>3</v>
      </c>
      <c r="D860" s="8">
        <v>56102.26</v>
      </c>
    </row>
    <row r="861" spans="2:4" x14ac:dyDescent="0.3">
      <c r="B861" s="8">
        <v>78130</v>
      </c>
      <c r="C861" s="8">
        <v>3</v>
      </c>
      <c r="D861" s="8">
        <v>48071.79</v>
      </c>
    </row>
    <row r="862" spans="2:4" x14ac:dyDescent="0.3">
      <c r="B862" s="8">
        <v>78236</v>
      </c>
      <c r="C862" s="8">
        <v>3</v>
      </c>
      <c r="D862" s="8">
        <v>63026.3</v>
      </c>
    </row>
    <row r="863" spans="2:4" x14ac:dyDescent="0.3">
      <c r="B863" s="8">
        <v>78473</v>
      </c>
      <c r="C863" s="8">
        <v>3</v>
      </c>
      <c r="D863" s="8">
        <v>60925.2</v>
      </c>
    </row>
    <row r="864" spans="2:4" x14ac:dyDescent="0.3">
      <c r="B864" s="8">
        <v>78572</v>
      </c>
      <c r="C864" s="8">
        <v>3</v>
      </c>
      <c r="D864" s="8">
        <v>66343.11</v>
      </c>
    </row>
    <row r="865" spans="2:4" x14ac:dyDescent="0.3">
      <c r="B865" s="8">
        <v>78708</v>
      </c>
      <c r="C865" s="8">
        <v>3</v>
      </c>
      <c r="D865" s="8">
        <v>55741.93</v>
      </c>
    </row>
    <row r="866" spans="2:4" x14ac:dyDescent="0.3">
      <c r="B866" s="8">
        <v>78722</v>
      </c>
      <c r="C866" s="8">
        <v>3</v>
      </c>
      <c r="D866" s="8">
        <v>53796.71</v>
      </c>
    </row>
    <row r="867" spans="2:4" x14ac:dyDescent="0.3">
      <c r="B867" s="8">
        <v>78833</v>
      </c>
      <c r="C867" s="8">
        <v>3</v>
      </c>
      <c r="D867" s="8">
        <v>50020.71</v>
      </c>
    </row>
    <row r="868" spans="2:4" x14ac:dyDescent="0.3">
      <c r="B868" s="8">
        <v>78995</v>
      </c>
      <c r="C868" s="8">
        <v>3</v>
      </c>
      <c r="D868" s="8">
        <v>75073.33</v>
      </c>
    </row>
    <row r="869" spans="2:4" x14ac:dyDescent="0.3">
      <c r="B869" s="8">
        <v>79015</v>
      </c>
      <c r="C869" s="8">
        <v>3</v>
      </c>
      <c r="D869" s="8">
        <v>56727.33</v>
      </c>
    </row>
    <row r="870" spans="2:4" x14ac:dyDescent="0.3">
      <c r="B870" s="8">
        <v>79146</v>
      </c>
      <c r="C870" s="8">
        <v>3</v>
      </c>
      <c r="D870" s="8">
        <v>63446.7</v>
      </c>
    </row>
    <row r="871" spans="2:4" x14ac:dyDescent="0.3">
      <c r="B871" s="8">
        <v>79341</v>
      </c>
      <c r="C871" s="8">
        <v>3</v>
      </c>
      <c r="D871" s="8">
        <v>48504.06</v>
      </c>
    </row>
    <row r="872" spans="2:4" x14ac:dyDescent="0.3">
      <c r="B872" s="8">
        <v>79375</v>
      </c>
      <c r="C872" s="8">
        <v>3</v>
      </c>
      <c r="D872" s="8">
        <v>63183.42</v>
      </c>
    </row>
    <row r="873" spans="2:4" x14ac:dyDescent="0.3">
      <c r="B873" s="8">
        <v>79405</v>
      </c>
      <c r="C873" s="8">
        <v>3</v>
      </c>
      <c r="D873" s="8">
        <v>51995.55</v>
      </c>
    </row>
    <row r="874" spans="2:4" x14ac:dyDescent="0.3">
      <c r="B874" s="8">
        <v>79407</v>
      </c>
      <c r="C874" s="8">
        <v>3</v>
      </c>
      <c r="D874" s="8">
        <v>55177.56</v>
      </c>
    </row>
    <row r="875" spans="2:4" x14ac:dyDescent="0.3">
      <c r="B875" s="8">
        <v>79488</v>
      </c>
      <c r="C875" s="8">
        <v>3</v>
      </c>
      <c r="D875" s="8">
        <v>60826.95</v>
      </c>
    </row>
    <row r="876" spans="2:4" x14ac:dyDescent="0.3">
      <c r="B876" s="8">
        <v>79490</v>
      </c>
      <c r="C876" s="8">
        <v>3</v>
      </c>
      <c r="D876" s="8">
        <v>51713.82</v>
      </c>
    </row>
    <row r="877" spans="2:4" x14ac:dyDescent="0.3">
      <c r="B877" s="8">
        <v>79548</v>
      </c>
      <c r="C877" s="8">
        <v>3</v>
      </c>
      <c r="D877" s="8">
        <v>48276.92</v>
      </c>
    </row>
    <row r="878" spans="2:4" x14ac:dyDescent="0.3">
      <c r="B878" s="8">
        <v>79599</v>
      </c>
      <c r="C878" s="8">
        <v>3</v>
      </c>
      <c r="D878" s="8">
        <v>58071.19</v>
      </c>
    </row>
    <row r="879" spans="2:4" x14ac:dyDescent="0.3">
      <c r="B879" s="8">
        <v>79650</v>
      </c>
      <c r="C879" s="8">
        <v>3</v>
      </c>
      <c r="D879" s="8">
        <v>51944.51</v>
      </c>
    </row>
    <row r="880" spans="2:4" x14ac:dyDescent="0.3">
      <c r="B880" s="8">
        <v>79711</v>
      </c>
      <c r="C880" s="8">
        <v>3</v>
      </c>
      <c r="D880" s="8">
        <v>48637.56</v>
      </c>
    </row>
    <row r="881" spans="2:4" x14ac:dyDescent="0.3">
      <c r="B881" s="8">
        <v>79768</v>
      </c>
      <c r="C881" s="8">
        <v>3</v>
      </c>
      <c r="D881" s="8">
        <v>58713.11</v>
      </c>
    </row>
    <row r="882" spans="2:4" x14ac:dyDescent="0.3">
      <c r="B882" s="8">
        <v>79901</v>
      </c>
      <c r="C882" s="8">
        <v>3</v>
      </c>
      <c r="D882" s="8">
        <v>51494.47</v>
      </c>
    </row>
    <row r="883" spans="2:4" x14ac:dyDescent="0.3">
      <c r="B883" s="8">
        <v>79953</v>
      </c>
      <c r="C883" s="8">
        <v>3</v>
      </c>
      <c r="D883" s="8">
        <v>53271.76</v>
      </c>
    </row>
    <row r="884" spans="2:4" x14ac:dyDescent="0.3">
      <c r="B884" s="8">
        <v>80151</v>
      </c>
      <c r="C884" s="8">
        <v>3</v>
      </c>
      <c r="D884" s="8">
        <v>49832.29</v>
      </c>
    </row>
    <row r="885" spans="2:4" x14ac:dyDescent="0.3">
      <c r="B885" s="8">
        <v>80259</v>
      </c>
      <c r="C885" s="8">
        <v>3</v>
      </c>
      <c r="D885" s="8">
        <v>48516.86</v>
      </c>
    </row>
    <row r="886" spans="2:4" x14ac:dyDescent="0.3">
      <c r="B886" s="8">
        <v>80286</v>
      </c>
      <c r="C886" s="8">
        <v>3</v>
      </c>
      <c r="D886" s="8">
        <v>58810.81</v>
      </c>
    </row>
    <row r="887" spans="2:4" x14ac:dyDescent="0.3">
      <c r="B887" s="8">
        <v>80304</v>
      </c>
      <c r="C887" s="8">
        <v>3</v>
      </c>
      <c r="D887" s="8">
        <v>50083.16</v>
      </c>
    </row>
    <row r="888" spans="2:4" x14ac:dyDescent="0.3">
      <c r="B888" s="8">
        <v>80419</v>
      </c>
      <c r="C888" s="8">
        <v>3</v>
      </c>
      <c r="D888" s="8">
        <v>51682.73</v>
      </c>
    </row>
    <row r="889" spans="2:4" x14ac:dyDescent="0.3">
      <c r="B889" s="8">
        <v>80522</v>
      </c>
      <c r="C889" s="8">
        <v>3</v>
      </c>
      <c r="D889" s="8">
        <v>58131.73</v>
      </c>
    </row>
    <row r="890" spans="2:4" x14ac:dyDescent="0.3">
      <c r="B890" s="8">
        <v>80545</v>
      </c>
      <c r="C890" s="8">
        <v>3</v>
      </c>
      <c r="D890" s="8">
        <v>47338.93</v>
      </c>
    </row>
    <row r="891" spans="2:4" x14ac:dyDescent="0.3">
      <c r="B891" s="8">
        <v>80646</v>
      </c>
      <c r="C891" s="8">
        <v>3</v>
      </c>
      <c r="D891" s="8">
        <v>52847.05</v>
      </c>
    </row>
    <row r="892" spans="2:4" x14ac:dyDescent="0.3">
      <c r="B892" s="8">
        <v>80805</v>
      </c>
      <c r="C892" s="8">
        <v>3</v>
      </c>
      <c r="D892" s="8">
        <v>52350.400000000001</v>
      </c>
    </row>
    <row r="893" spans="2:4" x14ac:dyDescent="0.3">
      <c r="B893" s="8">
        <v>81076</v>
      </c>
      <c r="C893" s="8">
        <v>3</v>
      </c>
      <c r="D893" s="8">
        <v>70354.02</v>
      </c>
    </row>
    <row r="894" spans="2:4" x14ac:dyDescent="0.3">
      <c r="B894" s="8">
        <v>81095</v>
      </c>
      <c r="C894" s="8">
        <v>3</v>
      </c>
      <c r="D894" s="8">
        <v>49094.71</v>
      </c>
    </row>
    <row r="895" spans="2:4" x14ac:dyDescent="0.3">
      <c r="B895" s="8">
        <v>81237</v>
      </c>
      <c r="C895" s="8">
        <v>3</v>
      </c>
      <c r="D895" s="8">
        <v>59500.56</v>
      </c>
    </row>
    <row r="896" spans="2:4" x14ac:dyDescent="0.3">
      <c r="B896" s="8">
        <v>81326</v>
      </c>
      <c r="C896" s="8">
        <v>3</v>
      </c>
      <c r="D896" s="8">
        <v>49470.69</v>
      </c>
    </row>
    <row r="897" spans="2:4" x14ac:dyDescent="0.3">
      <c r="B897" s="8">
        <v>81458</v>
      </c>
      <c r="C897" s="8">
        <v>3</v>
      </c>
      <c r="D897" s="8">
        <v>69097.429999999993</v>
      </c>
    </row>
    <row r="898" spans="2:4" x14ac:dyDescent="0.3">
      <c r="B898" s="8">
        <v>81546</v>
      </c>
      <c r="C898" s="8">
        <v>3</v>
      </c>
      <c r="D898" s="8">
        <v>54143.29</v>
      </c>
    </row>
    <row r="899" spans="2:4" x14ac:dyDescent="0.3">
      <c r="B899" s="8">
        <v>81583</v>
      </c>
      <c r="C899" s="8">
        <v>3</v>
      </c>
      <c r="D899" s="8">
        <v>48831.6</v>
      </c>
    </row>
    <row r="900" spans="2:4" x14ac:dyDescent="0.3">
      <c r="B900" s="8">
        <v>81644</v>
      </c>
      <c r="C900" s="8">
        <v>3</v>
      </c>
      <c r="D900" s="8">
        <v>57815.39</v>
      </c>
    </row>
    <row r="901" spans="2:4" x14ac:dyDescent="0.3">
      <c r="B901" s="8">
        <v>81859</v>
      </c>
      <c r="C901" s="8">
        <v>3</v>
      </c>
      <c r="D901" s="8">
        <v>62726.17</v>
      </c>
    </row>
    <row r="902" spans="2:4" x14ac:dyDescent="0.3">
      <c r="B902" s="8">
        <v>82038</v>
      </c>
      <c r="C902" s="8">
        <v>3</v>
      </c>
      <c r="D902" s="8">
        <v>57085.09</v>
      </c>
    </row>
    <row r="903" spans="2:4" x14ac:dyDescent="0.3">
      <c r="B903" s="8">
        <v>82138</v>
      </c>
      <c r="C903" s="8">
        <v>3</v>
      </c>
      <c r="D903" s="8">
        <v>64031.83</v>
      </c>
    </row>
    <row r="904" spans="2:4" x14ac:dyDescent="0.3">
      <c r="B904" s="8">
        <v>82164</v>
      </c>
      <c r="C904" s="8">
        <v>3</v>
      </c>
      <c r="D904" s="8">
        <v>47852.09</v>
      </c>
    </row>
    <row r="905" spans="2:4" x14ac:dyDescent="0.3">
      <c r="B905" s="8">
        <v>82203</v>
      </c>
      <c r="C905" s="8">
        <v>3</v>
      </c>
      <c r="D905" s="8">
        <v>51342.080000000002</v>
      </c>
    </row>
    <row r="906" spans="2:4" x14ac:dyDescent="0.3">
      <c r="B906" s="8">
        <v>82233</v>
      </c>
      <c r="C906" s="8">
        <v>3</v>
      </c>
      <c r="D906" s="8">
        <v>52379.9</v>
      </c>
    </row>
    <row r="907" spans="2:4" x14ac:dyDescent="0.3">
      <c r="B907" s="8">
        <v>82499</v>
      </c>
      <c r="C907" s="8">
        <v>3</v>
      </c>
      <c r="D907" s="8">
        <v>58648.66</v>
      </c>
    </row>
    <row r="908" spans="2:4" x14ac:dyDescent="0.3">
      <c r="B908" s="8">
        <v>82576</v>
      </c>
      <c r="C908" s="8">
        <v>3</v>
      </c>
      <c r="D908" s="8">
        <v>50514.2</v>
      </c>
    </row>
    <row r="909" spans="2:4" x14ac:dyDescent="0.3">
      <c r="B909" s="8">
        <v>82810</v>
      </c>
      <c r="C909" s="8">
        <v>3</v>
      </c>
      <c r="D909" s="8">
        <v>67541.98</v>
      </c>
    </row>
    <row r="910" spans="2:4" x14ac:dyDescent="0.3">
      <c r="B910" s="8">
        <v>83043</v>
      </c>
      <c r="C910" s="8">
        <v>3</v>
      </c>
      <c r="D910" s="8">
        <v>50967.93</v>
      </c>
    </row>
    <row r="911" spans="2:4" x14ac:dyDescent="0.3">
      <c r="B911" s="8">
        <v>83107</v>
      </c>
      <c r="C911" s="8">
        <v>3</v>
      </c>
      <c r="D911" s="8">
        <v>54177.5</v>
      </c>
    </row>
    <row r="912" spans="2:4" x14ac:dyDescent="0.3">
      <c r="B912" s="8">
        <v>83201</v>
      </c>
      <c r="C912" s="8">
        <v>3</v>
      </c>
      <c r="D912" s="8">
        <v>53493</v>
      </c>
    </row>
    <row r="913" spans="2:4" x14ac:dyDescent="0.3">
      <c r="B913" s="8">
        <v>83381</v>
      </c>
      <c r="C913" s="8">
        <v>3</v>
      </c>
      <c r="D913" s="8">
        <v>50481.24</v>
      </c>
    </row>
    <row r="914" spans="2:4" x14ac:dyDescent="0.3">
      <c r="B914" s="8">
        <v>83701</v>
      </c>
      <c r="C914" s="8">
        <v>3</v>
      </c>
      <c r="D914" s="8">
        <v>55333.35</v>
      </c>
    </row>
    <row r="915" spans="2:4" x14ac:dyDescent="0.3">
      <c r="B915" s="8">
        <v>83702</v>
      </c>
      <c r="C915" s="8">
        <v>3</v>
      </c>
      <c r="D915" s="8">
        <v>55311.76</v>
      </c>
    </row>
    <row r="916" spans="2:4" x14ac:dyDescent="0.3">
      <c r="B916" s="8">
        <v>83716</v>
      </c>
      <c r="C916" s="8">
        <v>3</v>
      </c>
      <c r="D916" s="8">
        <v>56449.09</v>
      </c>
    </row>
    <row r="917" spans="2:4" x14ac:dyDescent="0.3">
      <c r="B917" s="8">
        <v>83766</v>
      </c>
      <c r="C917" s="8">
        <v>3</v>
      </c>
      <c r="D917" s="8">
        <v>60506.53</v>
      </c>
    </row>
    <row r="918" spans="2:4" x14ac:dyDescent="0.3">
      <c r="B918" s="8">
        <v>83782</v>
      </c>
      <c r="C918" s="8">
        <v>3</v>
      </c>
      <c r="D918" s="8">
        <v>51029.13</v>
      </c>
    </row>
    <row r="919" spans="2:4" x14ac:dyDescent="0.3">
      <c r="B919" s="8">
        <v>83949</v>
      </c>
      <c r="C919" s="8">
        <v>3</v>
      </c>
      <c r="D919" s="8">
        <v>55962.85</v>
      </c>
    </row>
    <row r="920" spans="2:4" x14ac:dyDescent="0.3">
      <c r="B920" s="8">
        <v>84044</v>
      </c>
      <c r="C920" s="8">
        <v>3</v>
      </c>
      <c r="D920" s="8">
        <v>55485.18</v>
      </c>
    </row>
    <row r="921" spans="2:4" x14ac:dyDescent="0.3">
      <c r="B921" s="8">
        <v>84112</v>
      </c>
      <c r="C921" s="8">
        <v>3</v>
      </c>
      <c r="D921" s="8">
        <v>51136.78</v>
      </c>
    </row>
    <row r="922" spans="2:4" x14ac:dyDescent="0.3">
      <c r="B922" s="8">
        <v>84152</v>
      </c>
      <c r="C922" s="8">
        <v>3</v>
      </c>
      <c r="D922" s="8">
        <v>48659.02</v>
      </c>
    </row>
    <row r="923" spans="2:4" x14ac:dyDescent="0.3">
      <c r="B923" s="8">
        <v>84164</v>
      </c>
      <c r="C923" s="8">
        <v>3</v>
      </c>
      <c r="D923" s="8">
        <v>69769.25</v>
      </c>
    </row>
    <row r="924" spans="2:4" x14ac:dyDescent="0.3">
      <c r="B924" s="8">
        <v>84174</v>
      </c>
      <c r="C924" s="8">
        <v>3</v>
      </c>
      <c r="D924" s="8">
        <v>51344.38</v>
      </c>
    </row>
    <row r="925" spans="2:4" x14ac:dyDescent="0.3">
      <c r="B925" s="8">
        <v>84180</v>
      </c>
      <c r="C925" s="8">
        <v>3</v>
      </c>
      <c r="D925" s="8">
        <v>48472.08</v>
      </c>
    </row>
    <row r="926" spans="2:4" x14ac:dyDescent="0.3">
      <c r="B926" s="8">
        <v>84359</v>
      </c>
      <c r="C926" s="8">
        <v>3</v>
      </c>
      <c r="D926" s="8">
        <v>60596.11</v>
      </c>
    </row>
    <row r="927" spans="2:4" x14ac:dyDescent="0.3">
      <c r="B927" s="8">
        <v>84694</v>
      </c>
      <c r="C927" s="8">
        <v>3</v>
      </c>
      <c r="D927" s="8">
        <v>64307.49</v>
      </c>
    </row>
    <row r="928" spans="2:4" x14ac:dyDescent="0.3">
      <c r="B928" s="8">
        <v>84861</v>
      </c>
      <c r="C928" s="8">
        <v>3</v>
      </c>
      <c r="D928" s="8">
        <v>51887.839999999997</v>
      </c>
    </row>
    <row r="929" spans="2:4" x14ac:dyDescent="0.3">
      <c r="B929" s="8">
        <v>84894</v>
      </c>
      <c r="C929" s="8">
        <v>3</v>
      </c>
      <c r="D929" s="8">
        <v>50160.82</v>
      </c>
    </row>
    <row r="930" spans="2:4" x14ac:dyDescent="0.3">
      <c r="B930" s="8">
        <v>84950</v>
      </c>
      <c r="C930" s="8">
        <v>3</v>
      </c>
      <c r="D930" s="8">
        <v>54138.19</v>
      </c>
    </row>
    <row r="931" spans="2:4" x14ac:dyDescent="0.3">
      <c r="B931" s="8">
        <v>85005</v>
      </c>
      <c r="C931" s="8">
        <v>3</v>
      </c>
      <c r="D931" s="8">
        <v>53685.83</v>
      </c>
    </row>
    <row r="932" spans="2:4" x14ac:dyDescent="0.3">
      <c r="B932" s="8">
        <v>85074</v>
      </c>
      <c r="C932" s="8">
        <v>3</v>
      </c>
      <c r="D932" s="8">
        <v>52751.97</v>
      </c>
    </row>
    <row r="933" spans="2:4" x14ac:dyDescent="0.3">
      <c r="B933" s="8">
        <v>85471</v>
      </c>
      <c r="C933" s="8">
        <v>3</v>
      </c>
      <c r="D933" s="8">
        <v>59231.17</v>
      </c>
    </row>
    <row r="934" spans="2:4" x14ac:dyDescent="0.3">
      <c r="B934" s="8">
        <v>85651</v>
      </c>
      <c r="C934" s="8">
        <v>3</v>
      </c>
      <c r="D934" s="8">
        <v>53948.46</v>
      </c>
    </row>
    <row r="935" spans="2:4" x14ac:dyDescent="0.3">
      <c r="B935" s="8">
        <v>85741</v>
      </c>
      <c r="C935" s="8">
        <v>3</v>
      </c>
      <c r="D935" s="8">
        <v>54223.39</v>
      </c>
    </row>
    <row r="936" spans="2:4" x14ac:dyDescent="0.3">
      <c r="B936" s="8">
        <v>85979</v>
      </c>
      <c r="C936" s="8">
        <v>3</v>
      </c>
      <c r="D936" s="8">
        <v>49980.61</v>
      </c>
    </row>
    <row r="937" spans="2:4" x14ac:dyDescent="0.3">
      <c r="B937" s="8">
        <v>86013</v>
      </c>
      <c r="C937" s="8">
        <v>3</v>
      </c>
      <c r="D937" s="8">
        <v>67314.48</v>
      </c>
    </row>
    <row r="938" spans="2:4" x14ac:dyDescent="0.3">
      <c r="B938" s="8">
        <v>86055</v>
      </c>
      <c r="C938" s="8">
        <v>3</v>
      </c>
      <c r="D938" s="8">
        <v>51573.599999999999</v>
      </c>
    </row>
    <row r="939" spans="2:4" x14ac:dyDescent="0.3">
      <c r="B939" s="8">
        <v>86296</v>
      </c>
      <c r="C939" s="8">
        <v>3</v>
      </c>
      <c r="D939" s="8">
        <v>51657.75</v>
      </c>
    </row>
    <row r="940" spans="2:4" x14ac:dyDescent="0.3">
      <c r="B940" s="8">
        <v>86305</v>
      </c>
      <c r="C940" s="8">
        <v>3</v>
      </c>
      <c r="D940" s="8">
        <v>51912.11</v>
      </c>
    </row>
    <row r="941" spans="2:4" x14ac:dyDescent="0.3">
      <c r="B941" s="8">
        <v>86479</v>
      </c>
      <c r="C941" s="8">
        <v>3</v>
      </c>
      <c r="D941" s="8">
        <v>67079.33</v>
      </c>
    </row>
    <row r="942" spans="2:4" x14ac:dyDescent="0.3">
      <c r="B942" s="8">
        <v>86523</v>
      </c>
      <c r="C942" s="8">
        <v>3</v>
      </c>
      <c r="D942" s="8">
        <v>60441.73</v>
      </c>
    </row>
    <row r="943" spans="2:4" x14ac:dyDescent="0.3">
      <c r="B943" s="8">
        <v>86544</v>
      </c>
      <c r="C943" s="8">
        <v>3</v>
      </c>
      <c r="D943" s="8">
        <v>49400.52</v>
      </c>
    </row>
    <row r="944" spans="2:4" x14ac:dyDescent="0.3">
      <c r="B944" s="8">
        <v>86554</v>
      </c>
      <c r="C944" s="8">
        <v>3</v>
      </c>
      <c r="D944" s="8">
        <v>67258.460000000006</v>
      </c>
    </row>
    <row r="945" spans="2:4" x14ac:dyDescent="0.3">
      <c r="B945" s="8">
        <v>86602</v>
      </c>
      <c r="C945" s="8">
        <v>3</v>
      </c>
      <c r="D945" s="8">
        <v>49615.58</v>
      </c>
    </row>
    <row r="946" spans="2:4" x14ac:dyDescent="0.3">
      <c r="B946" s="8">
        <v>86667</v>
      </c>
      <c r="C946" s="8">
        <v>3</v>
      </c>
      <c r="D946" s="8">
        <v>49885.67</v>
      </c>
    </row>
    <row r="947" spans="2:4" x14ac:dyDescent="0.3">
      <c r="B947" s="8">
        <v>86742</v>
      </c>
      <c r="C947" s="8">
        <v>3</v>
      </c>
      <c r="D947" s="8">
        <v>50520.42</v>
      </c>
    </row>
    <row r="948" spans="2:4" x14ac:dyDescent="0.3">
      <c r="B948" s="8">
        <v>86901</v>
      </c>
      <c r="C948" s="8">
        <v>3</v>
      </c>
      <c r="D948" s="8">
        <v>74517.86</v>
      </c>
    </row>
    <row r="949" spans="2:4" x14ac:dyDescent="0.3">
      <c r="B949" s="8">
        <v>86911</v>
      </c>
      <c r="C949" s="8">
        <v>3</v>
      </c>
      <c r="D949" s="8">
        <v>57168.86</v>
      </c>
    </row>
    <row r="950" spans="2:4" x14ac:dyDescent="0.3">
      <c r="B950" s="8">
        <v>86954</v>
      </c>
      <c r="C950" s="8">
        <v>3</v>
      </c>
      <c r="D950" s="8">
        <v>47930.1</v>
      </c>
    </row>
    <row r="951" spans="2:4" x14ac:dyDescent="0.3">
      <c r="B951" s="8">
        <v>87014</v>
      </c>
      <c r="C951" s="8">
        <v>3</v>
      </c>
      <c r="D951" s="8">
        <v>54574.720000000001</v>
      </c>
    </row>
    <row r="952" spans="2:4" x14ac:dyDescent="0.3">
      <c r="B952" s="8">
        <v>87190</v>
      </c>
      <c r="C952" s="8">
        <v>3</v>
      </c>
      <c r="D952" s="8">
        <v>53509.36</v>
      </c>
    </row>
    <row r="953" spans="2:4" x14ac:dyDescent="0.3">
      <c r="B953" s="8">
        <v>87259</v>
      </c>
      <c r="C953" s="8">
        <v>3</v>
      </c>
      <c r="D953" s="8">
        <v>54764.57</v>
      </c>
    </row>
    <row r="954" spans="2:4" x14ac:dyDescent="0.3">
      <c r="B954" s="8">
        <v>87270</v>
      </c>
      <c r="C954" s="8">
        <v>3</v>
      </c>
      <c r="D954" s="8">
        <v>63265.32</v>
      </c>
    </row>
    <row r="955" spans="2:4" x14ac:dyDescent="0.3">
      <c r="B955" s="8">
        <v>87585</v>
      </c>
      <c r="C955" s="8">
        <v>3</v>
      </c>
      <c r="D955" s="8">
        <v>50120.639999999999</v>
      </c>
    </row>
    <row r="956" spans="2:4" x14ac:dyDescent="0.3">
      <c r="B956" s="8">
        <v>87587</v>
      </c>
      <c r="C956" s="8">
        <v>3</v>
      </c>
      <c r="D956" s="8">
        <v>55305.31</v>
      </c>
    </row>
    <row r="957" spans="2:4" x14ac:dyDescent="0.3">
      <c r="B957" s="8">
        <v>88062</v>
      </c>
      <c r="C957" s="8">
        <v>3</v>
      </c>
      <c r="D957" s="8">
        <v>53970.17</v>
      </c>
    </row>
    <row r="958" spans="2:4" x14ac:dyDescent="0.3">
      <c r="B958" s="8">
        <v>88090</v>
      </c>
      <c r="C958" s="8">
        <v>3</v>
      </c>
      <c r="D958" s="8">
        <v>50772.87</v>
      </c>
    </row>
    <row r="959" spans="2:4" x14ac:dyDescent="0.3">
      <c r="B959" s="8">
        <v>88114</v>
      </c>
      <c r="C959" s="8">
        <v>3</v>
      </c>
      <c r="D959" s="8">
        <v>51703.4</v>
      </c>
    </row>
    <row r="960" spans="2:4" x14ac:dyDescent="0.3">
      <c r="B960" s="8">
        <v>88226</v>
      </c>
      <c r="C960" s="8">
        <v>3</v>
      </c>
      <c r="D960" s="8">
        <v>50871.08</v>
      </c>
    </row>
    <row r="961" spans="2:4" x14ac:dyDescent="0.3">
      <c r="B961" s="8">
        <v>88247</v>
      </c>
      <c r="C961" s="8">
        <v>3</v>
      </c>
      <c r="D961" s="8">
        <v>51922.23</v>
      </c>
    </row>
    <row r="962" spans="2:4" x14ac:dyDescent="0.3">
      <c r="B962" s="8">
        <v>88317</v>
      </c>
      <c r="C962" s="8">
        <v>3</v>
      </c>
      <c r="D962" s="8">
        <v>47877.84</v>
      </c>
    </row>
    <row r="963" spans="2:4" x14ac:dyDescent="0.3">
      <c r="B963" s="8">
        <v>88325</v>
      </c>
      <c r="C963" s="8">
        <v>3</v>
      </c>
      <c r="D963" s="8">
        <v>52467.85</v>
      </c>
    </row>
    <row r="964" spans="2:4" x14ac:dyDescent="0.3">
      <c r="B964" s="8">
        <v>88455</v>
      </c>
      <c r="C964" s="8">
        <v>3</v>
      </c>
      <c r="D964" s="8">
        <v>50977.77</v>
      </c>
    </row>
    <row r="965" spans="2:4" x14ac:dyDescent="0.3">
      <c r="B965" s="8">
        <v>88530</v>
      </c>
      <c r="C965" s="8">
        <v>3</v>
      </c>
      <c r="D965" s="8">
        <v>58910.52</v>
      </c>
    </row>
    <row r="966" spans="2:4" x14ac:dyDescent="0.3">
      <c r="B966" s="8">
        <v>88577</v>
      </c>
      <c r="C966" s="8">
        <v>3</v>
      </c>
      <c r="D966" s="8">
        <v>49528.5</v>
      </c>
    </row>
    <row r="967" spans="2:4" x14ac:dyDescent="0.3">
      <c r="B967" s="8">
        <v>88625</v>
      </c>
      <c r="C967" s="8">
        <v>3</v>
      </c>
      <c r="D967" s="8">
        <v>51092.89</v>
      </c>
    </row>
    <row r="968" spans="2:4" x14ac:dyDescent="0.3">
      <c r="B968" s="8">
        <v>88697</v>
      </c>
      <c r="C968" s="8">
        <v>3</v>
      </c>
      <c r="D968" s="8">
        <v>48893.69</v>
      </c>
    </row>
    <row r="969" spans="2:4" x14ac:dyDescent="0.3">
      <c r="B969" s="8">
        <v>88882</v>
      </c>
      <c r="C969" s="8">
        <v>3</v>
      </c>
      <c r="D969" s="8">
        <v>68756.87</v>
      </c>
    </row>
    <row r="970" spans="2:4" x14ac:dyDescent="0.3">
      <c r="B970" s="8">
        <v>88951</v>
      </c>
      <c r="C970" s="8">
        <v>3</v>
      </c>
      <c r="D970" s="8">
        <v>57755.040000000001</v>
      </c>
    </row>
    <row r="971" spans="2:4" x14ac:dyDescent="0.3">
      <c r="B971" s="8">
        <v>89027</v>
      </c>
      <c r="C971" s="8">
        <v>3</v>
      </c>
      <c r="D971" s="8">
        <v>64014.92</v>
      </c>
    </row>
    <row r="972" spans="2:4" x14ac:dyDescent="0.3">
      <c r="B972" s="8">
        <v>89028</v>
      </c>
      <c r="C972" s="8">
        <v>3</v>
      </c>
      <c r="D972" s="8">
        <v>54795.4</v>
      </c>
    </row>
    <row r="973" spans="2:4" x14ac:dyDescent="0.3">
      <c r="B973" s="8">
        <v>89190</v>
      </c>
      <c r="C973" s="8">
        <v>3</v>
      </c>
      <c r="D973" s="8">
        <v>67368.95</v>
      </c>
    </row>
    <row r="974" spans="2:4" x14ac:dyDescent="0.3">
      <c r="B974" s="8">
        <v>89475</v>
      </c>
      <c r="C974" s="8">
        <v>3</v>
      </c>
      <c r="D974" s="8">
        <v>48257.23</v>
      </c>
    </row>
    <row r="975" spans="2:4" x14ac:dyDescent="0.3">
      <c r="B975" s="8">
        <v>89571</v>
      </c>
      <c r="C975" s="8">
        <v>3</v>
      </c>
      <c r="D975" s="8">
        <v>50098.89</v>
      </c>
    </row>
    <row r="976" spans="2:4" x14ac:dyDescent="0.3">
      <c r="B976" s="8">
        <v>89824</v>
      </c>
      <c r="C976" s="8">
        <v>3</v>
      </c>
      <c r="D976" s="8">
        <v>51264.12</v>
      </c>
    </row>
    <row r="977" spans="2:4" x14ac:dyDescent="0.3">
      <c r="B977" s="8">
        <v>89856</v>
      </c>
      <c r="C977" s="8">
        <v>3</v>
      </c>
      <c r="D977" s="8">
        <v>73158.12</v>
      </c>
    </row>
    <row r="978" spans="2:4" x14ac:dyDescent="0.3">
      <c r="B978" s="8">
        <v>89967</v>
      </c>
      <c r="C978" s="8">
        <v>3</v>
      </c>
      <c r="D978" s="8">
        <v>48121.02</v>
      </c>
    </row>
    <row r="979" spans="2:4" x14ac:dyDescent="0.3">
      <c r="B979" s="8">
        <v>90043</v>
      </c>
      <c r="C979" s="8">
        <v>3</v>
      </c>
      <c r="D979" s="8">
        <v>54301.120000000003</v>
      </c>
    </row>
    <row r="980" spans="2:4" x14ac:dyDescent="0.3">
      <c r="B980" s="8">
        <v>90050</v>
      </c>
      <c r="C980" s="8">
        <v>3</v>
      </c>
      <c r="D980" s="8">
        <v>49277.41</v>
      </c>
    </row>
    <row r="981" spans="2:4" x14ac:dyDescent="0.3">
      <c r="B981" s="8">
        <v>90109</v>
      </c>
      <c r="C981" s="8">
        <v>3</v>
      </c>
      <c r="D981" s="8">
        <v>48847.59</v>
      </c>
    </row>
    <row r="982" spans="2:4" x14ac:dyDescent="0.3">
      <c r="B982" s="8">
        <v>90111</v>
      </c>
      <c r="C982" s="8">
        <v>3</v>
      </c>
      <c r="D982" s="8">
        <v>59451.199999999997</v>
      </c>
    </row>
    <row r="983" spans="2:4" x14ac:dyDescent="0.3">
      <c r="B983" s="8">
        <v>90292</v>
      </c>
      <c r="C983" s="8">
        <v>3</v>
      </c>
      <c r="D983" s="8">
        <v>48102.42</v>
      </c>
    </row>
    <row r="984" spans="2:4" x14ac:dyDescent="0.3">
      <c r="B984" s="8">
        <v>90338</v>
      </c>
      <c r="C984" s="8">
        <v>3</v>
      </c>
      <c r="D984" s="8">
        <v>50302.58</v>
      </c>
    </row>
    <row r="985" spans="2:4" x14ac:dyDescent="0.3">
      <c r="B985" s="8">
        <v>90498</v>
      </c>
      <c r="C985" s="8">
        <v>3</v>
      </c>
      <c r="D985" s="8">
        <v>51253.51</v>
      </c>
    </row>
    <row r="986" spans="2:4" x14ac:dyDescent="0.3">
      <c r="B986" s="8">
        <v>90550</v>
      </c>
      <c r="C986" s="8">
        <v>3</v>
      </c>
      <c r="D986" s="8">
        <v>50292.54</v>
      </c>
    </row>
    <row r="987" spans="2:4" x14ac:dyDescent="0.3">
      <c r="B987" s="8">
        <v>90632</v>
      </c>
      <c r="C987" s="8">
        <v>3</v>
      </c>
      <c r="D987" s="8">
        <v>51960.9</v>
      </c>
    </row>
    <row r="988" spans="2:4" x14ac:dyDescent="0.3">
      <c r="B988" s="8">
        <v>90636</v>
      </c>
      <c r="C988" s="8">
        <v>3</v>
      </c>
      <c r="D988" s="8">
        <v>48822.86</v>
      </c>
    </row>
    <row r="989" spans="2:4" x14ac:dyDescent="0.3">
      <c r="B989" s="8">
        <v>90655</v>
      </c>
      <c r="C989" s="8">
        <v>3</v>
      </c>
      <c r="D989" s="8">
        <v>55241.46</v>
      </c>
    </row>
    <row r="990" spans="2:4" x14ac:dyDescent="0.3">
      <c r="B990" s="8">
        <v>90717</v>
      </c>
      <c r="C990" s="8">
        <v>3</v>
      </c>
      <c r="D990" s="8">
        <v>47579.92</v>
      </c>
    </row>
    <row r="991" spans="2:4" x14ac:dyDescent="0.3">
      <c r="B991" s="8">
        <v>90732</v>
      </c>
      <c r="C991" s="8">
        <v>3</v>
      </c>
      <c r="D991" s="8">
        <v>47582.89</v>
      </c>
    </row>
    <row r="992" spans="2:4" x14ac:dyDescent="0.3">
      <c r="B992" s="8">
        <v>90911</v>
      </c>
      <c r="C992" s="8">
        <v>3</v>
      </c>
      <c r="D992" s="8">
        <v>51166.95</v>
      </c>
    </row>
    <row r="993" spans="2:4" x14ac:dyDescent="0.3">
      <c r="B993" s="8">
        <v>91090</v>
      </c>
      <c r="C993" s="8">
        <v>3</v>
      </c>
      <c r="D993" s="8">
        <v>57121.04</v>
      </c>
    </row>
    <row r="994" spans="2:4" x14ac:dyDescent="0.3">
      <c r="B994" s="8">
        <v>91140</v>
      </c>
      <c r="C994" s="8">
        <v>3</v>
      </c>
      <c r="D994" s="8">
        <v>74202.880000000005</v>
      </c>
    </row>
    <row r="995" spans="2:4" x14ac:dyDescent="0.3">
      <c r="B995" s="8">
        <v>91183</v>
      </c>
      <c r="C995" s="8">
        <v>3</v>
      </c>
      <c r="D995" s="8">
        <v>62046.22</v>
      </c>
    </row>
    <row r="996" spans="2:4" x14ac:dyDescent="0.3">
      <c r="B996" s="8">
        <v>91190</v>
      </c>
      <c r="C996" s="8">
        <v>3</v>
      </c>
      <c r="D996" s="8">
        <v>56036.71</v>
      </c>
    </row>
    <row r="997" spans="2:4" x14ac:dyDescent="0.3">
      <c r="B997" s="8">
        <v>91371</v>
      </c>
      <c r="C997" s="8">
        <v>3</v>
      </c>
      <c r="D997" s="8">
        <v>52025.93</v>
      </c>
    </row>
    <row r="998" spans="2:4" x14ac:dyDescent="0.3">
      <c r="B998" s="8">
        <v>91780</v>
      </c>
      <c r="C998" s="8">
        <v>3</v>
      </c>
      <c r="D998" s="8">
        <v>50072.88</v>
      </c>
    </row>
    <row r="999" spans="2:4" x14ac:dyDescent="0.3">
      <c r="B999" s="8">
        <v>91784</v>
      </c>
      <c r="C999" s="8">
        <v>3</v>
      </c>
      <c r="D999" s="8">
        <v>50785.15</v>
      </c>
    </row>
    <row r="1000" spans="2:4" x14ac:dyDescent="0.3">
      <c r="B1000" s="8">
        <v>91788</v>
      </c>
      <c r="C1000" s="8">
        <v>3</v>
      </c>
      <c r="D1000" s="8">
        <v>49220.82</v>
      </c>
    </row>
    <row r="1001" spans="2:4" x14ac:dyDescent="0.3">
      <c r="B1001" s="8">
        <v>91898</v>
      </c>
      <c r="C1001" s="8">
        <v>3</v>
      </c>
      <c r="D1001" s="8">
        <v>54791.6</v>
      </c>
    </row>
    <row r="1002" spans="2:4" x14ac:dyDescent="0.3">
      <c r="B1002" s="8">
        <v>92001</v>
      </c>
      <c r="C1002" s="8">
        <v>3</v>
      </c>
      <c r="D1002" s="8">
        <v>50984.78</v>
      </c>
    </row>
    <row r="1003" spans="2:4" x14ac:dyDescent="0.3">
      <c r="B1003" s="8">
        <v>92063</v>
      </c>
      <c r="C1003" s="8">
        <v>3</v>
      </c>
      <c r="D1003" s="8">
        <v>47753.67</v>
      </c>
    </row>
    <row r="1004" spans="2:4" x14ac:dyDescent="0.3">
      <c r="B1004" s="8">
        <v>92090</v>
      </c>
      <c r="C1004" s="8">
        <v>3</v>
      </c>
      <c r="D1004" s="8">
        <v>56576.2</v>
      </c>
    </row>
    <row r="1005" spans="2:4" x14ac:dyDescent="0.3">
      <c r="B1005" s="8">
        <v>92159</v>
      </c>
      <c r="C1005" s="8">
        <v>3</v>
      </c>
      <c r="D1005" s="8">
        <v>48024.11</v>
      </c>
    </row>
    <row r="1006" spans="2:4" x14ac:dyDescent="0.3">
      <c r="B1006" s="8">
        <v>92207</v>
      </c>
      <c r="C1006" s="8">
        <v>3</v>
      </c>
      <c r="D1006" s="8">
        <v>56067.63</v>
      </c>
    </row>
    <row r="1007" spans="2:4" x14ac:dyDescent="0.3">
      <c r="B1007" s="8">
        <v>92317</v>
      </c>
      <c r="C1007" s="8">
        <v>3</v>
      </c>
      <c r="D1007" s="8">
        <v>47716.19</v>
      </c>
    </row>
    <row r="1008" spans="2:4" x14ac:dyDescent="0.3">
      <c r="B1008" s="8">
        <v>92375</v>
      </c>
      <c r="C1008" s="8">
        <v>3</v>
      </c>
      <c r="D1008" s="8">
        <v>57224.02</v>
      </c>
    </row>
    <row r="1009" spans="2:4" x14ac:dyDescent="0.3">
      <c r="B1009" s="8">
        <v>92506</v>
      </c>
      <c r="C1009" s="8">
        <v>3</v>
      </c>
      <c r="D1009" s="8">
        <v>79111.39</v>
      </c>
    </row>
    <row r="1010" spans="2:4" x14ac:dyDescent="0.3">
      <c r="B1010" s="8">
        <v>92535</v>
      </c>
      <c r="C1010" s="8">
        <v>3</v>
      </c>
      <c r="D1010" s="8">
        <v>48851.86</v>
      </c>
    </row>
    <row r="1011" spans="2:4" x14ac:dyDescent="0.3">
      <c r="B1011" s="8">
        <v>92715</v>
      </c>
      <c r="C1011" s="8">
        <v>3</v>
      </c>
      <c r="D1011" s="8">
        <v>67560.42</v>
      </c>
    </row>
    <row r="1012" spans="2:4" x14ac:dyDescent="0.3">
      <c r="B1012" s="8">
        <v>92749</v>
      </c>
      <c r="C1012" s="8">
        <v>3</v>
      </c>
      <c r="D1012" s="8">
        <v>64555.97</v>
      </c>
    </row>
    <row r="1013" spans="2:4" x14ac:dyDescent="0.3">
      <c r="B1013" s="8">
        <v>92822</v>
      </c>
      <c r="C1013" s="8">
        <v>3</v>
      </c>
      <c r="D1013" s="8">
        <v>65560.73</v>
      </c>
    </row>
    <row r="1014" spans="2:4" x14ac:dyDescent="0.3">
      <c r="B1014" s="8">
        <v>92897</v>
      </c>
      <c r="C1014" s="8">
        <v>3</v>
      </c>
      <c r="D1014" s="8">
        <v>49735.69</v>
      </c>
    </row>
    <row r="1015" spans="2:4" x14ac:dyDescent="0.3">
      <c r="B1015" s="8">
        <v>92974</v>
      </c>
      <c r="C1015" s="8">
        <v>3</v>
      </c>
      <c r="D1015" s="8">
        <v>59061.24</v>
      </c>
    </row>
    <row r="1016" spans="2:4" x14ac:dyDescent="0.3">
      <c r="B1016" s="8">
        <v>93347</v>
      </c>
      <c r="C1016" s="8">
        <v>3</v>
      </c>
      <c r="D1016" s="8">
        <v>49291.75</v>
      </c>
    </row>
    <row r="1017" spans="2:4" x14ac:dyDescent="0.3">
      <c r="B1017" s="8">
        <v>93380</v>
      </c>
      <c r="C1017" s="8">
        <v>3</v>
      </c>
      <c r="D1017" s="8">
        <v>63378.559999999998</v>
      </c>
    </row>
    <row r="1018" spans="2:4" x14ac:dyDescent="0.3">
      <c r="B1018" s="8">
        <v>93389</v>
      </c>
      <c r="C1018" s="8">
        <v>3</v>
      </c>
      <c r="D1018" s="8">
        <v>59626.7</v>
      </c>
    </row>
    <row r="1019" spans="2:4" x14ac:dyDescent="0.3">
      <c r="B1019" s="8">
        <v>93462</v>
      </c>
      <c r="C1019" s="8">
        <v>3</v>
      </c>
      <c r="D1019" s="8">
        <v>73535</v>
      </c>
    </row>
    <row r="1020" spans="2:4" x14ac:dyDescent="0.3">
      <c r="B1020" s="8">
        <v>93512</v>
      </c>
      <c r="C1020" s="8">
        <v>3</v>
      </c>
      <c r="D1020" s="8">
        <v>55937.41</v>
      </c>
    </row>
    <row r="1021" spans="2:4" x14ac:dyDescent="0.3">
      <c r="B1021" s="8">
        <v>93520</v>
      </c>
      <c r="C1021" s="8">
        <v>3</v>
      </c>
      <c r="D1021" s="8">
        <v>49542.36</v>
      </c>
    </row>
    <row r="1022" spans="2:4" x14ac:dyDescent="0.3">
      <c r="B1022" s="8">
        <v>93546</v>
      </c>
      <c r="C1022" s="8">
        <v>3</v>
      </c>
      <c r="D1022" s="8">
        <v>61296.86</v>
      </c>
    </row>
    <row r="1023" spans="2:4" x14ac:dyDescent="0.3">
      <c r="B1023" s="8">
        <v>93715</v>
      </c>
      <c r="C1023" s="8">
        <v>3</v>
      </c>
      <c r="D1023" s="8">
        <v>59335.7</v>
      </c>
    </row>
    <row r="1024" spans="2:4" x14ac:dyDescent="0.3">
      <c r="B1024" s="8">
        <v>93802</v>
      </c>
      <c r="C1024" s="8">
        <v>3</v>
      </c>
      <c r="D1024" s="8">
        <v>50778.07</v>
      </c>
    </row>
    <row r="1025" spans="2:4" x14ac:dyDescent="0.3">
      <c r="B1025" s="8">
        <v>93855</v>
      </c>
      <c r="C1025" s="8">
        <v>3</v>
      </c>
      <c r="D1025" s="8">
        <v>48934.39</v>
      </c>
    </row>
    <row r="1026" spans="2:4" x14ac:dyDescent="0.3">
      <c r="B1026" s="8">
        <v>93986</v>
      </c>
      <c r="C1026" s="8">
        <v>3</v>
      </c>
      <c r="D1026" s="8">
        <v>49022.41</v>
      </c>
    </row>
    <row r="1027" spans="2:4" x14ac:dyDescent="0.3">
      <c r="B1027" s="8">
        <v>94145</v>
      </c>
      <c r="C1027" s="8">
        <v>3</v>
      </c>
      <c r="D1027" s="8">
        <v>49304.62</v>
      </c>
    </row>
    <row r="1028" spans="2:4" x14ac:dyDescent="0.3">
      <c r="B1028" s="8">
        <v>94246</v>
      </c>
      <c r="C1028" s="8">
        <v>3</v>
      </c>
      <c r="D1028" s="8">
        <v>47540.2</v>
      </c>
    </row>
    <row r="1029" spans="2:4" x14ac:dyDescent="0.3">
      <c r="B1029" s="8">
        <v>94400</v>
      </c>
      <c r="C1029" s="8">
        <v>3</v>
      </c>
      <c r="D1029" s="8">
        <v>48581.21</v>
      </c>
    </row>
    <row r="1030" spans="2:4" x14ac:dyDescent="0.3">
      <c r="B1030" s="8">
        <v>94422</v>
      </c>
      <c r="C1030" s="8">
        <v>3</v>
      </c>
      <c r="D1030" s="8">
        <v>50430.82</v>
      </c>
    </row>
    <row r="1031" spans="2:4" x14ac:dyDescent="0.3">
      <c r="B1031" s="8">
        <v>94472</v>
      </c>
      <c r="C1031" s="8">
        <v>3</v>
      </c>
      <c r="D1031" s="8">
        <v>52495.06</v>
      </c>
    </row>
    <row r="1032" spans="2:4" x14ac:dyDescent="0.3">
      <c r="B1032" s="8">
        <v>94494</v>
      </c>
      <c r="C1032" s="8">
        <v>3</v>
      </c>
      <c r="D1032" s="8">
        <v>47821.82</v>
      </c>
    </row>
    <row r="1033" spans="2:4" x14ac:dyDescent="0.3">
      <c r="B1033" s="8">
        <v>94581</v>
      </c>
      <c r="C1033" s="8">
        <v>3</v>
      </c>
      <c r="D1033" s="8">
        <v>58808.81</v>
      </c>
    </row>
    <row r="1034" spans="2:4" x14ac:dyDescent="0.3">
      <c r="B1034" s="8">
        <v>94684</v>
      </c>
      <c r="C1034" s="8">
        <v>3</v>
      </c>
      <c r="D1034" s="8">
        <v>50204.15</v>
      </c>
    </row>
    <row r="1035" spans="2:4" x14ac:dyDescent="0.3">
      <c r="B1035" s="8">
        <v>94686</v>
      </c>
      <c r="C1035" s="8">
        <v>3</v>
      </c>
      <c r="D1035" s="8">
        <v>48020.45</v>
      </c>
    </row>
    <row r="1036" spans="2:4" x14ac:dyDescent="0.3">
      <c r="B1036" s="8">
        <v>94740</v>
      </c>
      <c r="C1036" s="8">
        <v>3</v>
      </c>
      <c r="D1036" s="8">
        <v>47975.76</v>
      </c>
    </row>
    <row r="1037" spans="2:4" x14ac:dyDescent="0.3">
      <c r="B1037" s="8">
        <v>94903</v>
      </c>
      <c r="C1037" s="8">
        <v>3</v>
      </c>
      <c r="D1037" s="8">
        <v>54429.62</v>
      </c>
    </row>
    <row r="1038" spans="2:4" x14ac:dyDescent="0.3">
      <c r="B1038" s="8">
        <v>95020</v>
      </c>
      <c r="C1038" s="8">
        <v>3</v>
      </c>
      <c r="D1038" s="8">
        <v>50559.93</v>
      </c>
    </row>
    <row r="1039" spans="2:4" x14ac:dyDescent="0.3">
      <c r="B1039" s="8">
        <v>95043</v>
      </c>
      <c r="C1039" s="8">
        <v>3</v>
      </c>
      <c r="D1039" s="8">
        <v>54204.58</v>
      </c>
    </row>
    <row r="1040" spans="2:4" x14ac:dyDescent="0.3">
      <c r="B1040" s="8">
        <v>95072</v>
      </c>
      <c r="C1040" s="8">
        <v>3</v>
      </c>
      <c r="D1040" s="8">
        <v>49527.78</v>
      </c>
    </row>
    <row r="1041" spans="2:4" x14ac:dyDescent="0.3">
      <c r="B1041" s="8">
        <v>95084</v>
      </c>
      <c r="C1041" s="8">
        <v>3</v>
      </c>
      <c r="D1041" s="8">
        <v>52130.43</v>
      </c>
    </row>
    <row r="1042" spans="2:4" x14ac:dyDescent="0.3">
      <c r="B1042" s="8">
        <v>95148</v>
      </c>
      <c r="C1042" s="8">
        <v>3</v>
      </c>
      <c r="D1042" s="8">
        <v>47383.19</v>
      </c>
    </row>
    <row r="1043" spans="2:4" x14ac:dyDescent="0.3">
      <c r="B1043" s="8">
        <v>95192</v>
      </c>
      <c r="C1043" s="8">
        <v>3</v>
      </c>
      <c r="D1043" s="8">
        <v>48476.3</v>
      </c>
    </row>
    <row r="1044" spans="2:4" x14ac:dyDescent="0.3">
      <c r="B1044" s="8">
        <v>95448</v>
      </c>
      <c r="C1044" s="8">
        <v>3</v>
      </c>
      <c r="D1044" s="8">
        <v>60545.95</v>
      </c>
    </row>
    <row r="1045" spans="2:4" x14ac:dyDescent="0.3">
      <c r="B1045" s="8">
        <v>95470</v>
      </c>
      <c r="C1045" s="8">
        <v>3</v>
      </c>
      <c r="D1045" s="8">
        <v>65653.47</v>
      </c>
    </row>
    <row r="1046" spans="2:4" x14ac:dyDescent="0.3">
      <c r="B1046" s="8">
        <v>95557</v>
      </c>
      <c r="C1046" s="8">
        <v>3</v>
      </c>
      <c r="D1046" s="8">
        <v>56782.59</v>
      </c>
    </row>
    <row r="1047" spans="2:4" x14ac:dyDescent="0.3">
      <c r="B1047" s="8">
        <v>95805</v>
      </c>
      <c r="C1047" s="8">
        <v>3</v>
      </c>
      <c r="D1047" s="8">
        <v>58368.94</v>
      </c>
    </row>
    <row r="1048" spans="2:4" x14ac:dyDescent="0.3">
      <c r="B1048" s="8">
        <v>95880</v>
      </c>
      <c r="C1048" s="8">
        <v>3</v>
      </c>
      <c r="D1048" s="8">
        <v>56721.13</v>
      </c>
    </row>
    <row r="1049" spans="2:4" x14ac:dyDescent="0.3">
      <c r="B1049" s="8">
        <v>95917</v>
      </c>
      <c r="C1049" s="8">
        <v>3</v>
      </c>
      <c r="D1049" s="8">
        <v>49466.47</v>
      </c>
    </row>
    <row r="1050" spans="2:4" x14ac:dyDescent="0.3">
      <c r="B1050" s="8">
        <v>95994</v>
      </c>
      <c r="C1050" s="8">
        <v>3</v>
      </c>
      <c r="D1050" s="8">
        <v>49548.29</v>
      </c>
    </row>
    <row r="1051" spans="2:4" x14ac:dyDescent="0.3">
      <c r="B1051" s="8">
        <v>96040</v>
      </c>
      <c r="C1051" s="8">
        <v>3</v>
      </c>
      <c r="D1051" s="8">
        <v>52495.45</v>
      </c>
    </row>
    <row r="1052" spans="2:4" x14ac:dyDescent="0.3">
      <c r="B1052" s="8">
        <v>96233</v>
      </c>
      <c r="C1052" s="8">
        <v>3</v>
      </c>
      <c r="D1052" s="8">
        <v>53921.79</v>
      </c>
    </row>
    <row r="1053" spans="2:4" x14ac:dyDescent="0.3">
      <c r="B1053" s="8">
        <v>96300</v>
      </c>
      <c r="C1053" s="8">
        <v>3</v>
      </c>
      <c r="D1053" s="8">
        <v>51202.79</v>
      </c>
    </row>
    <row r="1054" spans="2:4" x14ac:dyDescent="0.3">
      <c r="B1054" s="8">
        <v>96323</v>
      </c>
      <c r="C1054" s="8">
        <v>3</v>
      </c>
      <c r="D1054" s="8">
        <v>63406.79</v>
      </c>
    </row>
    <row r="1055" spans="2:4" x14ac:dyDescent="0.3">
      <c r="B1055" s="8">
        <v>96385</v>
      </c>
      <c r="C1055" s="8">
        <v>3</v>
      </c>
      <c r="D1055" s="8">
        <v>58175.83</v>
      </c>
    </row>
    <row r="1056" spans="2:4" x14ac:dyDescent="0.3">
      <c r="B1056" s="8">
        <v>96446</v>
      </c>
      <c r="C1056" s="8">
        <v>3</v>
      </c>
      <c r="D1056" s="8">
        <v>55405.7</v>
      </c>
    </row>
    <row r="1057" spans="2:4" x14ac:dyDescent="0.3">
      <c r="B1057" s="8">
        <v>96599</v>
      </c>
      <c r="C1057" s="8">
        <v>3</v>
      </c>
      <c r="D1057" s="8">
        <v>72533.460000000006</v>
      </c>
    </row>
    <row r="1058" spans="2:4" x14ac:dyDescent="0.3">
      <c r="B1058" s="8">
        <v>96662</v>
      </c>
      <c r="C1058" s="8">
        <v>3</v>
      </c>
      <c r="D1058" s="8">
        <v>56332.84</v>
      </c>
    </row>
    <row r="1059" spans="2:4" x14ac:dyDescent="0.3">
      <c r="B1059" s="8">
        <v>96704</v>
      </c>
      <c r="C1059" s="8">
        <v>3</v>
      </c>
      <c r="D1059" s="8">
        <v>54493.72</v>
      </c>
    </row>
    <row r="1060" spans="2:4" x14ac:dyDescent="0.3">
      <c r="B1060" s="8">
        <v>96732</v>
      </c>
      <c r="C1060" s="8">
        <v>3</v>
      </c>
      <c r="D1060" s="8">
        <v>53122.28</v>
      </c>
    </row>
    <row r="1061" spans="2:4" x14ac:dyDescent="0.3">
      <c r="B1061" s="8">
        <v>96906</v>
      </c>
      <c r="C1061" s="8">
        <v>3</v>
      </c>
      <c r="D1061" s="8">
        <v>56229.33</v>
      </c>
    </row>
    <row r="1062" spans="2:4" x14ac:dyDescent="0.3">
      <c r="B1062" s="8">
        <v>97014</v>
      </c>
      <c r="C1062" s="8">
        <v>3</v>
      </c>
      <c r="D1062" s="8">
        <v>57914.7</v>
      </c>
    </row>
    <row r="1063" spans="2:4" x14ac:dyDescent="0.3">
      <c r="B1063" s="8">
        <v>97039</v>
      </c>
      <c r="C1063" s="8">
        <v>3</v>
      </c>
      <c r="D1063" s="8">
        <v>51903.83</v>
      </c>
    </row>
    <row r="1064" spans="2:4" x14ac:dyDescent="0.3">
      <c r="B1064" s="8">
        <v>97167</v>
      </c>
      <c r="C1064" s="8">
        <v>3</v>
      </c>
      <c r="D1064" s="8">
        <v>53041.599999999999</v>
      </c>
    </row>
    <row r="1065" spans="2:4" x14ac:dyDescent="0.3">
      <c r="B1065" s="8">
        <v>97411</v>
      </c>
      <c r="C1065" s="8">
        <v>3</v>
      </c>
      <c r="D1065" s="8">
        <v>49399.98</v>
      </c>
    </row>
    <row r="1066" spans="2:4" x14ac:dyDescent="0.3">
      <c r="B1066" s="8">
        <v>97436</v>
      </c>
      <c r="C1066" s="8">
        <v>3</v>
      </c>
      <c r="D1066" s="8">
        <v>56596.480000000003</v>
      </c>
    </row>
    <row r="1067" spans="2:4" x14ac:dyDescent="0.3">
      <c r="B1067" s="8">
        <v>97457</v>
      </c>
      <c r="C1067" s="8">
        <v>3</v>
      </c>
      <c r="D1067" s="8">
        <v>49849.59</v>
      </c>
    </row>
    <row r="1068" spans="2:4" x14ac:dyDescent="0.3">
      <c r="B1068" s="8">
        <v>97512</v>
      </c>
      <c r="C1068" s="8">
        <v>3</v>
      </c>
      <c r="D1068" s="8">
        <v>54168.37</v>
      </c>
    </row>
    <row r="1069" spans="2:4" x14ac:dyDescent="0.3">
      <c r="B1069" s="8">
        <v>97759</v>
      </c>
      <c r="C1069" s="8">
        <v>3</v>
      </c>
      <c r="D1069" s="8">
        <v>58130.61</v>
      </c>
    </row>
    <row r="1070" spans="2:4" x14ac:dyDescent="0.3">
      <c r="B1070" s="8">
        <v>97762</v>
      </c>
      <c r="C1070" s="8">
        <v>3</v>
      </c>
      <c r="D1070" s="8">
        <v>54363.5</v>
      </c>
    </row>
    <row r="1071" spans="2:4" x14ac:dyDescent="0.3">
      <c r="B1071" s="8">
        <v>97963</v>
      </c>
      <c r="C1071" s="8">
        <v>3</v>
      </c>
      <c r="D1071" s="8">
        <v>55166.9</v>
      </c>
    </row>
    <row r="1072" spans="2:4" x14ac:dyDescent="0.3">
      <c r="B1072" s="8">
        <v>98174</v>
      </c>
      <c r="C1072" s="8">
        <v>3</v>
      </c>
      <c r="D1072" s="8">
        <v>56780.68</v>
      </c>
    </row>
    <row r="1073" spans="2:4" x14ac:dyDescent="0.3">
      <c r="B1073" s="8">
        <v>98437</v>
      </c>
      <c r="C1073" s="8">
        <v>3</v>
      </c>
      <c r="D1073" s="8">
        <v>59062.720000000001</v>
      </c>
    </row>
    <row r="1074" spans="2:4" x14ac:dyDescent="0.3">
      <c r="B1074" s="8">
        <v>98485</v>
      </c>
      <c r="C1074" s="8">
        <v>3</v>
      </c>
      <c r="D1074" s="8">
        <v>70186.539999999994</v>
      </c>
    </row>
    <row r="1075" spans="2:4" x14ac:dyDescent="0.3">
      <c r="B1075" s="8">
        <v>98490</v>
      </c>
      <c r="C1075" s="8">
        <v>3</v>
      </c>
      <c r="D1075" s="8">
        <v>50484.92</v>
      </c>
    </row>
    <row r="1076" spans="2:4" x14ac:dyDescent="0.3">
      <c r="B1076" s="8">
        <v>98593</v>
      </c>
      <c r="C1076" s="8">
        <v>3</v>
      </c>
      <c r="D1076" s="8">
        <v>54179.01</v>
      </c>
    </row>
    <row r="1077" spans="2:4" x14ac:dyDescent="0.3">
      <c r="B1077" s="8">
        <v>98615</v>
      </c>
      <c r="C1077" s="8">
        <v>3</v>
      </c>
      <c r="D1077" s="8">
        <v>60034.79</v>
      </c>
    </row>
    <row r="1078" spans="2:4" x14ac:dyDescent="0.3">
      <c r="B1078" s="8">
        <v>98688</v>
      </c>
      <c r="C1078" s="8">
        <v>3</v>
      </c>
      <c r="D1078" s="8">
        <v>61856.59</v>
      </c>
    </row>
    <row r="1079" spans="2:4" x14ac:dyDescent="0.3">
      <c r="B1079" s="8">
        <v>98835</v>
      </c>
      <c r="C1079" s="8">
        <v>3</v>
      </c>
      <c r="D1079" s="8">
        <v>68223.710000000006</v>
      </c>
    </row>
    <row r="1080" spans="2:4" x14ac:dyDescent="0.3">
      <c r="B1080" s="8">
        <v>98872</v>
      </c>
      <c r="C1080" s="8">
        <v>3</v>
      </c>
      <c r="D1080" s="8">
        <v>52419.32</v>
      </c>
    </row>
    <row r="1081" spans="2:4" x14ac:dyDescent="0.3">
      <c r="B1081" s="8">
        <v>98926</v>
      </c>
      <c r="C1081" s="8">
        <v>3</v>
      </c>
      <c r="D1081" s="8">
        <v>61018.29</v>
      </c>
    </row>
    <row r="1082" spans="2:4" x14ac:dyDescent="0.3">
      <c r="B1082" s="8">
        <v>99016</v>
      </c>
      <c r="C1082" s="8">
        <v>3</v>
      </c>
      <c r="D1082" s="8">
        <v>47384.639999999999</v>
      </c>
    </row>
    <row r="1083" spans="2:4" x14ac:dyDescent="0.3">
      <c r="B1083" s="8">
        <v>99056</v>
      </c>
      <c r="C1083" s="8">
        <v>3</v>
      </c>
      <c r="D1083" s="8">
        <v>53118.78</v>
      </c>
    </row>
    <row r="1084" spans="2:4" x14ac:dyDescent="0.3">
      <c r="B1084" s="8">
        <v>99105</v>
      </c>
      <c r="C1084" s="8">
        <v>3</v>
      </c>
      <c r="D1084" s="8">
        <v>47387.23</v>
      </c>
    </row>
    <row r="1085" spans="2:4" x14ac:dyDescent="0.3">
      <c r="B1085" s="8">
        <v>99118</v>
      </c>
      <c r="C1085" s="8">
        <v>3</v>
      </c>
      <c r="D1085" s="8">
        <v>50130.47</v>
      </c>
    </row>
    <row r="1086" spans="2:4" x14ac:dyDescent="0.3">
      <c r="B1086" s="8">
        <v>99266</v>
      </c>
      <c r="C1086" s="8">
        <v>3</v>
      </c>
      <c r="D1086" s="8">
        <v>64403.98</v>
      </c>
    </row>
    <row r="1087" spans="2:4" x14ac:dyDescent="0.3">
      <c r="B1087" s="8">
        <v>99295</v>
      </c>
      <c r="C1087" s="8">
        <v>3</v>
      </c>
      <c r="D1087" s="8">
        <v>70273.84</v>
      </c>
    </row>
    <row r="1088" spans="2:4" x14ac:dyDescent="0.3">
      <c r="B1088" s="8">
        <v>99490</v>
      </c>
      <c r="C1088" s="8">
        <v>3</v>
      </c>
      <c r="D1088" s="8">
        <v>51559.33</v>
      </c>
    </row>
    <row r="1089" spans="2:4" x14ac:dyDescent="0.3">
      <c r="B1089" s="8">
        <v>99533</v>
      </c>
      <c r="C1089" s="8">
        <v>3</v>
      </c>
      <c r="D1089" s="8">
        <v>51491.89</v>
      </c>
    </row>
    <row r="1090" spans="2:4" x14ac:dyDescent="0.3">
      <c r="B1090" s="8">
        <v>99535</v>
      </c>
      <c r="C1090" s="8">
        <v>3</v>
      </c>
      <c r="D1090" s="8">
        <v>76122.039999999994</v>
      </c>
    </row>
    <row r="1091" spans="2:4" x14ac:dyDescent="0.3">
      <c r="B1091" s="8">
        <v>99612</v>
      </c>
      <c r="C1091" s="8">
        <v>3</v>
      </c>
      <c r="D1091" s="8">
        <v>53444.17</v>
      </c>
    </row>
    <row r="1092" spans="2:4" x14ac:dyDescent="0.3">
      <c r="B1092" s="8">
        <v>99796</v>
      </c>
      <c r="C1092" s="8">
        <v>3</v>
      </c>
      <c r="D1092" s="8">
        <v>55430.98</v>
      </c>
    </row>
    <row r="1093" spans="2:4" x14ac:dyDescent="0.3">
      <c r="B1093" s="8">
        <v>99861</v>
      </c>
      <c r="C1093" s="8">
        <v>3</v>
      </c>
      <c r="D1093" s="8">
        <v>58911.02</v>
      </c>
    </row>
  </sheetData>
  <sortState ref="B94:D1093">
    <sortCondition ref="B9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0249D-13A4-452D-8F80-AF11A446DA99}">
  <dimension ref="A1:B2"/>
  <sheetViews>
    <sheetView workbookViewId="0">
      <selection activeCell="G8" sqref="G8"/>
    </sheetView>
  </sheetViews>
  <sheetFormatPr defaultRowHeight="14.4" x14ac:dyDescent="0.3"/>
  <cols>
    <col min="1" max="1" width="16" bestFit="1" customWidth="1"/>
    <col min="2" max="2" width="12.33203125" bestFit="1" customWidth="1"/>
    <col min="3" max="3" width="18.44140625" bestFit="1" customWidth="1"/>
  </cols>
  <sheetData>
    <row r="1" spans="1:2" x14ac:dyDescent="0.3">
      <c r="A1" t="s">
        <v>112</v>
      </c>
      <c r="B1" t="s">
        <v>111</v>
      </c>
    </row>
    <row r="2" spans="1:2" x14ac:dyDescent="0.3">
      <c r="A2" s="56">
        <v>201935261.46000001</v>
      </c>
      <c r="B2" s="56">
        <v>233284882.03999999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5015-46BD-4893-A185-E73BDFB87C6A}">
  <dimension ref="A1:I31"/>
  <sheetViews>
    <sheetView workbookViewId="0">
      <selection activeCell="G8" sqref="G8"/>
    </sheetView>
  </sheetViews>
  <sheetFormatPr defaultRowHeight="14.4" x14ac:dyDescent="0.3"/>
  <cols>
    <col min="1" max="1" width="15.5546875" bestFit="1" customWidth="1"/>
    <col min="2" max="2" width="13.44140625" bestFit="1" customWidth="1"/>
    <col min="3" max="3" width="18.109375" bestFit="1" customWidth="1"/>
    <col min="4" max="4" width="16" bestFit="1" customWidth="1"/>
    <col min="5" max="5" width="9.109375" bestFit="1" customWidth="1"/>
    <col min="6" max="6" width="22.6640625" bestFit="1" customWidth="1"/>
    <col min="7" max="7" width="20.5546875" bestFit="1" customWidth="1"/>
    <col min="8" max="8" width="22.6640625" bestFit="1" customWidth="1"/>
    <col min="9" max="9" width="20.5546875" bestFit="1" customWidth="1"/>
  </cols>
  <sheetData>
    <row r="1" spans="1:9" x14ac:dyDescent="0.3">
      <c r="A1" t="s">
        <v>108</v>
      </c>
      <c r="B1" t="s">
        <v>107</v>
      </c>
      <c r="D1" t="s">
        <v>106</v>
      </c>
      <c r="E1" t="s">
        <v>105</v>
      </c>
      <c r="F1" t="s">
        <v>104</v>
      </c>
      <c r="G1" t="s">
        <v>103</v>
      </c>
      <c r="H1" t="s">
        <v>104</v>
      </c>
      <c r="I1" t="s">
        <v>103</v>
      </c>
    </row>
    <row r="2" spans="1:9" x14ac:dyDescent="0.3">
      <c r="A2" s="26">
        <v>0.50012999999999996</v>
      </c>
      <c r="B2" s="26">
        <v>0.49987000000000004</v>
      </c>
      <c r="D2">
        <v>6425</v>
      </c>
      <c r="E2">
        <v>13024</v>
      </c>
      <c r="F2" s="56">
        <v>50.67</v>
      </c>
      <c r="G2" s="56">
        <v>49.33</v>
      </c>
      <c r="H2" s="63">
        <f t="shared" ref="H2:H31" si="0">F2/100</f>
        <v>0.50670000000000004</v>
      </c>
      <c r="I2" s="63">
        <f t="shared" ref="I2:I31" si="1">G2/100</f>
        <v>0.49329999999999996</v>
      </c>
    </row>
    <row r="3" spans="1:9" x14ac:dyDescent="0.3">
      <c r="D3">
        <v>6336</v>
      </c>
      <c r="E3">
        <v>12769</v>
      </c>
      <c r="F3" s="56">
        <v>50.38</v>
      </c>
      <c r="G3" s="56">
        <v>49.62</v>
      </c>
      <c r="H3" s="63">
        <f t="shared" si="0"/>
        <v>0.50380000000000003</v>
      </c>
      <c r="I3" s="63">
        <f t="shared" si="1"/>
        <v>0.49619999999999997</v>
      </c>
    </row>
    <row r="4" spans="1:9" x14ac:dyDescent="0.3">
      <c r="D4">
        <v>6374</v>
      </c>
      <c r="E4">
        <v>12761</v>
      </c>
      <c r="F4" s="56">
        <v>50.05</v>
      </c>
      <c r="G4" s="56">
        <v>49.95</v>
      </c>
      <c r="H4" s="63">
        <f t="shared" si="0"/>
        <v>0.50049999999999994</v>
      </c>
      <c r="I4" s="63">
        <f t="shared" si="1"/>
        <v>0.49950000000000006</v>
      </c>
    </row>
    <row r="5" spans="1:9" x14ac:dyDescent="0.3">
      <c r="D5">
        <v>6442</v>
      </c>
      <c r="E5">
        <v>12879</v>
      </c>
      <c r="F5" s="56">
        <v>49.98</v>
      </c>
      <c r="G5" s="56">
        <v>50.02</v>
      </c>
      <c r="H5" s="63">
        <f t="shared" si="0"/>
        <v>0.49979999999999997</v>
      </c>
      <c r="I5" s="63">
        <f t="shared" si="1"/>
        <v>0.50019999999999998</v>
      </c>
    </row>
    <row r="6" spans="1:9" x14ac:dyDescent="0.3">
      <c r="D6">
        <v>6548</v>
      </c>
      <c r="E6">
        <v>13089</v>
      </c>
      <c r="F6" s="56">
        <v>49.97</v>
      </c>
      <c r="G6" s="56">
        <v>50.03</v>
      </c>
      <c r="H6" s="63">
        <f t="shared" si="0"/>
        <v>0.49969999999999998</v>
      </c>
      <c r="I6" s="63">
        <f t="shared" si="1"/>
        <v>0.50029999999999997</v>
      </c>
    </row>
    <row r="7" spans="1:9" x14ac:dyDescent="0.3">
      <c r="D7">
        <v>6502</v>
      </c>
      <c r="E7">
        <v>12984</v>
      </c>
      <c r="F7" s="56">
        <v>49.92</v>
      </c>
      <c r="G7" s="56">
        <v>50.08</v>
      </c>
      <c r="H7" s="63">
        <f t="shared" si="0"/>
        <v>0.49920000000000003</v>
      </c>
      <c r="I7" s="63">
        <f t="shared" si="1"/>
        <v>0.50080000000000002</v>
      </c>
    </row>
    <row r="8" spans="1:9" x14ac:dyDescent="0.3">
      <c r="D8">
        <v>6356</v>
      </c>
      <c r="E8">
        <v>12683</v>
      </c>
      <c r="F8" s="56">
        <v>49.89</v>
      </c>
      <c r="G8" s="56">
        <v>50.11</v>
      </c>
      <c r="H8" s="63">
        <f t="shared" si="0"/>
        <v>0.49890000000000001</v>
      </c>
      <c r="I8" s="63">
        <f t="shared" si="1"/>
        <v>0.50109999999999999</v>
      </c>
    </row>
    <row r="9" spans="1:9" x14ac:dyDescent="0.3">
      <c r="D9">
        <v>6447</v>
      </c>
      <c r="E9">
        <v>12828</v>
      </c>
      <c r="F9" s="56">
        <v>49.74</v>
      </c>
      <c r="G9" s="56">
        <v>50.26</v>
      </c>
      <c r="H9" s="63">
        <f t="shared" si="0"/>
        <v>0.49740000000000001</v>
      </c>
      <c r="I9" s="63">
        <f t="shared" si="1"/>
        <v>0.50259999999999994</v>
      </c>
    </row>
    <row r="10" spans="1:9" x14ac:dyDescent="0.3">
      <c r="D10">
        <v>6398</v>
      </c>
      <c r="E10">
        <v>12670</v>
      </c>
      <c r="F10" s="56">
        <v>49.5</v>
      </c>
      <c r="G10" s="56">
        <v>50.5</v>
      </c>
      <c r="H10" s="63">
        <f t="shared" si="0"/>
        <v>0.495</v>
      </c>
      <c r="I10" s="63">
        <f t="shared" si="1"/>
        <v>0.505</v>
      </c>
    </row>
    <row r="11" spans="1:9" x14ac:dyDescent="0.3">
      <c r="D11">
        <v>6503</v>
      </c>
      <c r="E11">
        <v>12844</v>
      </c>
      <c r="F11" s="56">
        <v>49.37</v>
      </c>
      <c r="G11" s="56">
        <v>50.63</v>
      </c>
      <c r="H11" s="63">
        <f t="shared" si="0"/>
        <v>0.49369999999999997</v>
      </c>
      <c r="I11" s="63">
        <f t="shared" si="1"/>
        <v>0.50629999999999997</v>
      </c>
    </row>
    <row r="12" spans="1:9" x14ac:dyDescent="0.3">
      <c r="D12">
        <v>9996</v>
      </c>
      <c r="E12">
        <v>20170</v>
      </c>
      <c r="F12" s="56">
        <v>50.44</v>
      </c>
      <c r="G12" s="56">
        <v>49.56</v>
      </c>
      <c r="H12" s="63">
        <f t="shared" si="0"/>
        <v>0.50439999999999996</v>
      </c>
      <c r="I12" s="63">
        <f t="shared" si="1"/>
        <v>0.49560000000000004</v>
      </c>
    </row>
    <row r="13" spans="1:9" x14ac:dyDescent="0.3">
      <c r="D13">
        <v>9912</v>
      </c>
      <c r="E13">
        <v>19954</v>
      </c>
      <c r="F13" s="56">
        <v>50.33</v>
      </c>
      <c r="G13" s="56">
        <v>49.67</v>
      </c>
      <c r="H13" s="63">
        <f t="shared" si="0"/>
        <v>0.50329999999999997</v>
      </c>
      <c r="I13" s="63">
        <f t="shared" si="1"/>
        <v>0.49670000000000003</v>
      </c>
    </row>
    <row r="14" spans="1:9" x14ac:dyDescent="0.3">
      <c r="D14">
        <v>9972</v>
      </c>
      <c r="E14">
        <v>19979</v>
      </c>
      <c r="F14" s="56">
        <v>50.09</v>
      </c>
      <c r="G14" s="56">
        <v>49.91</v>
      </c>
      <c r="H14" s="63">
        <f t="shared" si="0"/>
        <v>0.50090000000000001</v>
      </c>
      <c r="I14" s="63">
        <f t="shared" si="1"/>
        <v>0.49909999999999999</v>
      </c>
    </row>
    <row r="15" spans="1:9" x14ac:dyDescent="0.3">
      <c r="D15">
        <v>9903</v>
      </c>
      <c r="E15">
        <v>19821</v>
      </c>
      <c r="F15" s="56">
        <v>50.04</v>
      </c>
      <c r="G15" s="56">
        <v>49.96</v>
      </c>
      <c r="H15" s="63">
        <f t="shared" si="0"/>
        <v>0.50039999999999996</v>
      </c>
      <c r="I15" s="63">
        <f t="shared" si="1"/>
        <v>0.49959999999999999</v>
      </c>
    </row>
    <row r="16" spans="1:9" x14ac:dyDescent="0.3">
      <c r="D16">
        <v>10276</v>
      </c>
      <c r="E16">
        <v>20484</v>
      </c>
      <c r="F16" s="56">
        <v>49.83</v>
      </c>
      <c r="G16" s="56">
        <v>50.17</v>
      </c>
      <c r="H16" s="63">
        <f t="shared" si="0"/>
        <v>0.49829999999999997</v>
      </c>
      <c r="I16" s="63">
        <f t="shared" si="1"/>
        <v>0.50170000000000003</v>
      </c>
    </row>
    <row r="17" spans="1:9" x14ac:dyDescent="0.3">
      <c r="D17">
        <v>9952</v>
      </c>
      <c r="E17">
        <v>19818</v>
      </c>
      <c r="F17" s="56">
        <v>49.78</v>
      </c>
      <c r="G17" s="56">
        <v>50.22</v>
      </c>
      <c r="H17" s="63">
        <f t="shared" si="0"/>
        <v>0.49780000000000002</v>
      </c>
      <c r="I17" s="63">
        <f t="shared" si="1"/>
        <v>0.50219999999999998</v>
      </c>
    </row>
    <row r="18" spans="1:9" x14ac:dyDescent="0.3">
      <c r="D18">
        <v>10086</v>
      </c>
      <c r="E18">
        <v>20045</v>
      </c>
      <c r="F18" s="56">
        <v>49.68</v>
      </c>
      <c r="G18" s="56">
        <v>50.32</v>
      </c>
      <c r="H18" s="63">
        <f t="shared" si="0"/>
        <v>0.49680000000000002</v>
      </c>
      <c r="I18" s="63">
        <f t="shared" si="1"/>
        <v>0.50319999999999998</v>
      </c>
    </row>
    <row r="19" spans="1:9" x14ac:dyDescent="0.3">
      <c r="A19">
        <v>2024</v>
      </c>
      <c r="B19" t="s">
        <v>27</v>
      </c>
      <c r="C19">
        <v>9941</v>
      </c>
      <c r="D19">
        <v>10177</v>
      </c>
      <c r="E19">
        <v>20118</v>
      </c>
      <c r="F19" s="56">
        <v>49.41</v>
      </c>
      <c r="G19" s="56">
        <v>50.59</v>
      </c>
      <c r="H19" s="63">
        <f t="shared" si="0"/>
        <v>0.49409999999999998</v>
      </c>
      <c r="I19" s="63">
        <f t="shared" si="1"/>
        <v>0.50590000000000002</v>
      </c>
    </row>
    <row r="20" spans="1:9" x14ac:dyDescent="0.3">
      <c r="A20">
        <v>2024</v>
      </c>
      <c r="B20" t="s">
        <v>31</v>
      </c>
      <c r="C20">
        <v>9948</v>
      </c>
      <c r="D20">
        <v>10215</v>
      </c>
      <c r="E20">
        <v>20163</v>
      </c>
      <c r="F20" s="56">
        <v>49.34</v>
      </c>
      <c r="G20" s="56">
        <v>50.66</v>
      </c>
      <c r="H20" s="63">
        <f t="shared" si="0"/>
        <v>0.49340000000000006</v>
      </c>
      <c r="I20" s="63">
        <f t="shared" si="1"/>
        <v>0.50659999999999994</v>
      </c>
    </row>
    <row r="21" spans="1:9" x14ac:dyDescent="0.3">
      <c r="A21">
        <v>2024</v>
      </c>
      <c r="B21" t="s">
        <v>12</v>
      </c>
      <c r="C21">
        <v>9905</v>
      </c>
      <c r="D21">
        <v>10206</v>
      </c>
      <c r="E21">
        <v>20111</v>
      </c>
      <c r="F21" s="56">
        <v>49.25</v>
      </c>
      <c r="G21" s="56">
        <v>50.75</v>
      </c>
      <c r="H21" s="63">
        <f t="shared" si="0"/>
        <v>0.49249999999999999</v>
      </c>
      <c r="I21" s="63">
        <f t="shared" si="1"/>
        <v>0.50749999999999995</v>
      </c>
    </row>
    <row r="22" spans="1:9" x14ac:dyDescent="0.3">
      <c r="A22">
        <v>2025</v>
      </c>
      <c r="B22" t="s">
        <v>95</v>
      </c>
      <c r="C22">
        <v>3614</v>
      </c>
      <c r="D22">
        <v>3553</v>
      </c>
      <c r="E22">
        <v>7167</v>
      </c>
      <c r="F22" s="56">
        <v>50.43</v>
      </c>
      <c r="G22" s="56">
        <v>49.57</v>
      </c>
      <c r="H22" s="63">
        <f t="shared" si="0"/>
        <v>0.50429999999999997</v>
      </c>
      <c r="I22" s="63">
        <f t="shared" si="1"/>
        <v>0.49570000000000003</v>
      </c>
    </row>
    <row r="23" spans="1:9" x14ac:dyDescent="0.3">
      <c r="A23">
        <v>2025</v>
      </c>
      <c r="B23" t="s">
        <v>27</v>
      </c>
      <c r="C23">
        <v>3578</v>
      </c>
      <c r="D23">
        <v>3538</v>
      </c>
      <c r="E23">
        <v>7116</v>
      </c>
      <c r="F23" s="56">
        <v>50.28</v>
      </c>
      <c r="G23" s="56">
        <v>49.72</v>
      </c>
      <c r="H23" s="63">
        <f t="shared" si="0"/>
        <v>0.50280000000000002</v>
      </c>
      <c r="I23" s="63">
        <f t="shared" si="1"/>
        <v>0.49719999999999998</v>
      </c>
    </row>
    <row r="24" spans="1:9" x14ac:dyDescent="0.3">
      <c r="A24">
        <v>2025</v>
      </c>
      <c r="B24" t="s">
        <v>12</v>
      </c>
      <c r="C24">
        <v>3555</v>
      </c>
      <c r="D24">
        <v>3527</v>
      </c>
      <c r="E24">
        <v>7082</v>
      </c>
      <c r="F24" s="56">
        <v>50.2</v>
      </c>
      <c r="G24" s="56">
        <v>49.8</v>
      </c>
      <c r="H24" s="63">
        <f t="shared" si="0"/>
        <v>0.502</v>
      </c>
      <c r="I24" s="63">
        <f t="shared" si="1"/>
        <v>0.498</v>
      </c>
    </row>
    <row r="25" spans="1:9" x14ac:dyDescent="0.3">
      <c r="A25">
        <v>2025</v>
      </c>
      <c r="B25" t="s">
        <v>97</v>
      </c>
      <c r="C25">
        <v>3570</v>
      </c>
      <c r="D25">
        <v>3546</v>
      </c>
      <c r="E25">
        <v>7116</v>
      </c>
      <c r="F25" s="56">
        <v>50.17</v>
      </c>
      <c r="G25" s="56">
        <v>49.83</v>
      </c>
      <c r="H25" s="63">
        <f t="shared" si="0"/>
        <v>0.50170000000000003</v>
      </c>
      <c r="I25" s="63">
        <f t="shared" si="1"/>
        <v>0.49829999999999997</v>
      </c>
    </row>
    <row r="26" spans="1:9" x14ac:dyDescent="0.3">
      <c r="A26">
        <v>2025</v>
      </c>
      <c r="B26" t="s">
        <v>28</v>
      </c>
      <c r="C26">
        <v>3451</v>
      </c>
      <c r="D26">
        <v>3441</v>
      </c>
      <c r="E26">
        <v>6892</v>
      </c>
      <c r="F26" s="56">
        <v>50.07</v>
      </c>
      <c r="G26" s="56">
        <v>49.93</v>
      </c>
      <c r="H26" s="63">
        <f t="shared" si="0"/>
        <v>0.50070000000000003</v>
      </c>
      <c r="I26" s="63">
        <f t="shared" si="1"/>
        <v>0.49930000000000002</v>
      </c>
    </row>
    <row r="27" spans="1:9" x14ac:dyDescent="0.3">
      <c r="A27">
        <v>2025</v>
      </c>
      <c r="B27" t="s">
        <v>96</v>
      </c>
      <c r="C27">
        <v>3595</v>
      </c>
      <c r="D27">
        <v>3593</v>
      </c>
      <c r="E27">
        <v>7188</v>
      </c>
      <c r="F27" s="56">
        <v>50.01</v>
      </c>
      <c r="G27" s="56">
        <v>49.99</v>
      </c>
      <c r="H27" s="63">
        <f t="shared" si="0"/>
        <v>0.50009999999999999</v>
      </c>
      <c r="I27" s="63">
        <f t="shared" si="1"/>
        <v>0.49990000000000001</v>
      </c>
    </row>
    <row r="28" spans="1:9" x14ac:dyDescent="0.3">
      <c r="A28">
        <v>2025</v>
      </c>
      <c r="B28" t="s">
        <v>29</v>
      </c>
      <c r="C28">
        <v>3550</v>
      </c>
      <c r="D28">
        <v>3553</v>
      </c>
      <c r="E28">
        <v>7103</v>
      </c>
      <c r="F28" s="56">
        <v>49.98</v>
      </c>
      <c r="G28" s="56">
        <v>50.02</v>
      </c>
      <c r="H28" s="63">
        <f t="shared" si="0"/>
        <v>0.49979999999999997</v>
      </c>
      <c r="I28" s="63">
        <f t="shared" si="1"/>
        <v>0.50019999999999998</v>
      </c>
    </row>
    <row r="29" spans="1:9" x14ac:dyDescent="0.3">
      <c r="A29">
        <v>2025</v>
      </c>
      <c r="B29" t="s">
        <v>31</v>
      </c>
      <c r="C29">
        <v>3531</v>
      </c>
      <c r="D29">
        <v>3540</v>
      </c>
      <c r="E29">
        <v>7071</v>
      </c>
      <c r="F29" s="56">
        <v>49.94</v>
      </c>
      <c r="G29" s="56">
        <v>50.06</v>
      </c>
      <c r="H29" s="63">
        <f t="shared" si="0"/>
        <v>0.49939999999999996</v>
      </c>
      <c r="I29" s="63">
        <f t="shared" si="1"/>
        <v>0.50060000000000004</v>
      </c>
    </row>
    <row r="30" spans="1:9" x14ac:dyDescent="0.3">
      <c r="A30">
        <v>2025</v>
      </c>
      <c r="B30" t="s">
        <v>30</v>
      </c>
      <c r="C30">
        <v>3567</v>
      </c>
      <c r="D30">
        <v>3609</v>
      </c>
      <c r="E30">
        <v>7176</v>
      </c>
      <c r="F30" s="56">
        <v>49.71</v>
      </c>
      <c r="G30" s="56">
        <v>50.29</v>
      </c>
      <c r="H30" s="63">
        <f t="shared" si="0"/>
        <v>0.49709999999999999</v>
      </c>
      <c r="I30" s="63">
        <f t="shared" si="1"/>
        <v>0.50290000000000001</v>
      </c>
    </row>
    <row r="31" spans="1:9" x14ac:dyDescent="0.3">
      <c r="A31">
        <v>2025</v>
      </c>
      <c r="B31" t="s">
        <v>98</v>
      </c>
      <c r="C31">
        <v>3562</v>
      </c>
      <c r="D31">
        <v>3658</v>
      </c>
      <c r="E31">
        <v>7220</v>
      </c>
      <c r="F31" s="56">
        <v>49.34</v>
      </c>
      <c r="G31" s="56">
        <v>50.66</v>
      </c>
      <c r="H31" s="63">
        <f t="shared" si="0"/>
        <v>0.49340000000000006</v>
      </c>
      <c r="I31" s="63">
        <f t="shared" si="1"/>
        <v>0.50659999999999994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6C91-CEC1-45F6-8F79-555D285D6699}">
  <dimension ref="A3:C12"/>
  <sheetViews>
    <sheetView workbookViewId="0">
      <selection activeCell="G8" sqref="G8"/>
    </sheetView>
  </sheetViews>
  <sheetFormatPr defaultRowHeight="14.4" x14ac:dyDescent="0.3"/>
  <cols>
    <col min="1" max="1" width="13.88671875" bestFit="1" customWidth="1"/>
    <col min="2" max="2" width="20.21875" bestFit="1" customWidth="1"/>
    <col min="3" max="3" width="12" bestFit="1" customWidth="1"/>
  </cols>
  <sheetData>
    <row r="3" spans="1:3" x14ac:dyDescent="0.3">
      <c r="A3" s="57" t="s">
        <v>90</v>
      </c>
      <c r="B3" t="s">
        <v>92</v>
      </c>
      <c r="C3" t="s">
        <v>93</v>
      </c>
    </row>
    <row r="4" spans="1:3" x14ac:dyDescent="0.3">
      <c r="A4" s="58" t="s">
        <v>24</v>
      </c>
      <c r="B4" s="62">
        <v>25.140403609415333</v>
      </c>
      <c r="C4" s="56">
        <v>5351747.7895999998</v>
      </c>
    </row>
    <row r="5" spans="1:3" x14ac:dyDescent="0.3">
      <c r="A5" s="58" t="s">
        <v>17</v>
      </c>
      <c r="B5" s="62">
        <v>24.510928070242485</v>
      </c>
      <c r="C5" s="56">
        <v>955205.82919999969</v>
      </c>
    </row>
    <row r="6" spans="1:3" x14ac:dyDescent="0.3">
      <c r="A6" s="58" t="s">
        <v>21</v>
      </c>
      <c r="B6" s="62">
        <v>24.59273279734948</v>
      </c>
      <c r="C6" s="56">
        <v>1687168.6431999996</v>
      </c>
    </row>
    <row r="7" spans="1:3" x14ac:dyDescent="0.3">
      <c r="A7" s="58" t="s">
        <v>19</v>
      </c>
      <c r="B7" s="62">
        <v>24.472541398370812</v>
      </c>
      <c r="C7" s="56">
        <v>9547440.4139999989</v>
      </c>
    </row>
    <row r="8" spans="1:3" x14ac:dyDescent="0.3">
      <c r="A8" s="58" t="s">
        <v>18</v>
      </c>
      <c r="B8" s="62">
        <v>23.535054738483694</v>
      </c>
      <c r="C8" s="56">
        <v>1662326.9884000001</v>
      </c>
    </row>
    <row r="9" spans="1:3" x14ac:dyDescent="0.3">
      <c r="A9" s="58" t="s">
        <v>23</v>
      </c>
      <c r="B9" s="62">
        <v>24.222250145121574</v>
      </c>
      <c r="C9" s="56">
        <v>1688761.6655999997</v>
      </c>
    </row>
    <row r="10" spans="1:3" x14ac:dyDescent="0.3">
      <c r="A10" s="58" t="s">
        <v>22</v>
      </c>
      <c r="B10" s="62">
        <v>24.179690562425122</v>
      </c>
      <c r="C10" s="56">
        <v>1692625.0683999995</v>
      </c>
    </row>
    <row r="11" spans="1:3" x14ac:dyDescent="0.3">
      <c r="A11" s="58" t="s">
        <v>20</v>
      </c>
      <c r="B11" s="62">
        <v>24.762184773646233</v>
      </c>
      <c r="C11" s="56">
        <v>1681989.4947999995</v>
      </c>
    </row>
    <row r="12" spans="1:3" x14ac:dyDescent="0.3">
      <c r="A12" s="58" t="s">
        <v>89</v>
      </c>
      <c r="B12" s="62">
        <v>24.42697326188183</v>
      </c>
      <c r="C12" s="56">
        <v>3033408.2366500031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D060E-F1D9-4A9F-84F8-04542CC517DB}">
  <dimension ref="A1:C28"/>
  <sheetViews>
    <sheetView workbookViewId="0">
      <selection activeCell="G8" sqref="G8"/>
    </sheetView>
  </sheetViews>
  <sheetFormatPr defaultRowHeight="14.4" x14ac:dyDescent="0.3"/>
  <cols>
    <col min="1" max="1" width="16" bestFit="1" customWidth="1"/>
    <col min="2" max="2" width="17.77734375" bestFit="1" customWidth="1"/>
  </cols>
  <sheetData>
    <row r="1" spans="1:2" x14ac:dyDescent="0.3">
      <c r="A1" s="57" t="s">
        <v>109</v>
      </c>
      <c r="B1" t="s">
        <v>110</v>
      </c>
    </row>
    <row r="2" spans="1:2" x14ac:dyDescent="0.3">
      <c r="A2" s="58" t="s">
        <v>50</v>
      </c>
      <c r="B2" s="56">
        <v>622</v>
      </c>
    </row>
    <row r="3" spans="1:2" x14ac:dyDescent="0.3">
      <c r="A3" s="58" t="s">
        <v>51</v>
      </c>
      <c r="B3" s="56">
        <v>1315</v>
      </c>
    </row>
    <row r="4" spans="1:2" x14ac:dyDescent="0.3">
      <c r="A4" s="58" t="s">
        <v>52</v>
      </c>
      <c r="B4" s="56">
        <v>1596</v>
      </c>
    </row>
    <row r="5" spans="1:2" x14ac:dyDescent="0.3">
      <c r="A5" s="58" t="s">
        <v>53</v>
      </c>
      <c r="B5" s="56">
        <v>2099</v>
      </c>
    </row>
    <row r="6" spans="1:2" x14ac:dyDescent="0.3">
      <c r="A6" s="58" t="s">
        <v>54</v>
      </c>
      <c r="B6" s="56">
        <v>2433</v>
      </c>
    </row>
    <row r="7" spans="1:2" x14ac:dyDescent="0.3">
      <c r="A7" s="58" t="s">
        <v>55</v>
      </c>
      <c r="B7" s="56">
        <v>4610</v>
      </c>
    </row>
    <row r="8" spans="1:2" x14ac:dyDescent="0.3">
      <c r="A8" s="58" t="s">
        <v>56</v>
      </c>
      <c r="B8" s="56">
        <v>4878</v>
      </c>
    </row>
    <row r="9" spans="1:2" x14ac:dyDescent="0.3">
      <c r="A9" s="58" t="s">
        <v>57</v>
      </c>
      <c r="B9" s="56">
        <v>6380</v>
      </c>
    </row>
    <row r="10" spans="1:2" x14ac:dyDescent="0.3">
      <c r="A10" s="58" t="s">
        <v>58</v>
      </c>
      <c r="B10" s="56">
        <v>8228</v>
      </c>
    </row>
    <row r="19" spans="1:3" x14ac:dyDescent="0.3">
      <c r="A19">
        <v>2024</v>
      </c>
      <c r="B19" t="s">
        <v>51</v>
      </c>
      <c r="C19">
        <v>2010</v>
      </c>
    </row>
    <row r="20" spans="1:3" x14ac:dyDescent="0.3">
      <c r="A20">
        <v>2023</v>
      </c>
      <c r="B20" t="s">
        <v>52</v>
      </c>
      <c r="C20">
        <v>1596</v>
      </c>
    </row>
    <row r="21" spans="1:3" x14ac:dyDescent="0.3">
      <c r="A21">
        <v>2025</v>
      </c>
      <c r="B21" t="s">
        <v>54</v>
      </c>
      <c r="C21">
        <v>1370</v>
      </c>
    </row>
    <row r="22" spans="1:3" x14ac:dyDescent="0.3">
      <c r="A22">
        <v>2023</v>
      </c>
      <c r="B22" t="s">
        <v>51</v>
      </c>
      <c r="C22">
        <v>1315</v>
      </c>
    </row>
    <row r="23" spans="1:3" x14ac:dyDescent="0.3">
      <c r="A23">
        <v>2025</v>
      </c>
      <c r="B23" t="s">
        <v>53</v>
      </c>
      <c r="C23">
        <v>1211</v>
      </c>
    </row>
    <row r="24" spans="1:3" x14ac:dyDescent="0.3">
      <c r="A24">
        <v>2024</v>
      </c>
      <c r="B24" t="s">
        <v>50</v>
      </c>
      <c r="C24">
        <v>963</v>
      </c>
    </row>
    <row r="25" spans="1:3" x14ac:dyDescent="0.3">
      <c r="A25">
        <v>2025</v>
      </c>
      <c r="B25" t="s">
        <v>52</v>
      </c>
      <c r="C25">
        <v>904</v>
      </c>
    </row>
    <row r="26" spans="1:3" x14ac:dyDescent="0.3">
      <c r="A26">
        <v>2025</v>
      </c>
      <c r="B26" t="s">
        <v>51</v>
      </c>
      <c r="C26">
        <v>735</v>
      </c>
    </row>
    <row r="27" spans="1:3" x14ac:dyDescent="0.3">
      <c r="A27">
        <v>2023</v>
      </c>
      <c r="B27" t="s">
        <v>50</v>
      </c>
      <c r="C27">
        <v>622</v>
      </c>
    </row>
    <row r="28" spans="1:3" x14ac:dyDescent="0.3">
      <c r="A28">
        <v>2025</v>
      </c>
      <c r="B28" t="s">
        <v>50</v>
      </c>
      <c r="C28">
        <v>360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3699C-94F2-49EC-9427-583B56764272}">
  <dimension ref="A3:B8"/>
  <sheetViews>
    <sheetView workbookViewId="0">
      <selection activeCell="G8" sqref="G8"/>
    </sheetView>
  </sheetViews>
  <sheetFormatPr defaultRowHeight="14.4" x14ac:dyDescent="0.3"/>
  <cols>
    <col min="1" max="1" width="28.33203125" bestFit="1" customWidth="1"/>
    <col min="2" max="2" width="12.33203125" bestFit="1" customWidth="1"/>
  </cols>
  <sheetData>
    <row r="3" spans="1:2" x14ac:dyDescent="0.3">
      <c r="A3" s="57" t="s">
        <v>90</v>
      </c>
      <c r="B3" t="s">
        <v>100</v>
      </c>
    </row>
    <row r="4" spans="1:2" x14ac:dyDescent="0.3">
      <c r="A4" s="58" t="s">
        <v>96</v>
      </c>
      <c r="B4" s="56">
        <v>1851</v>
      </c>
    </row>
    <row r="5" spans="1:2" x14ac:dyDescent="0.3">
      <c r="A5" s="58" t="s">
        <v>101</v>
      </c>
      <c r="B5" s="56">
        <v>1829</v>
      </c>
    </row>
    <row r="6" spans="1:2" x14ac:dyDescent="0.3">
      <c r="A6" s="58" t="s">
        <v>27</v>
      </c>
      <c r="B6" s="56">
        <v>1821</v>
      </c>
    </row>
    <row r="7" spans="1:2" x14ac:dyDescent="0.3">
      <c r="A7" s="58" t="s">
        <v>30</v>
      </c>
      <c r="B7" s="56">
        <v>1819</v>
      </c>
    </row>
    <row r="8" spans="1:2" x14ac:dyDescent="0.3">
      <c r="A8" s="58" t="s">
        <v>12</v>
      </c>
      <c r="B8" s="56">
        <v>1808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CA60-A4E0-42B4-A14A-1FC3A7C0DB49}">
  <dimension ref="A1:E33"/>
  <sheetViews>
    <sheetView workbookViewId="0">
      <selection activeCell="W44" sqref="W44"/>
    </sheetView>
  </sheetViews>
  <sheetFormatPr defaultRowHeight="14.4" x14ac:dyDescent="0.3"/>
  <cols>
    <col min="1" max="1" width="15.77734375" bestFit="1" customWidth="1"/>
    <col min="2" max="2" width="18.33203125" customWidth="1"/>
    <col min="3" max="3" width="26.6640625" customWidth="1"/>
    <col min="4" max="4" width="40.77734375" customWidth="1"/>
    <col min="5" max="5" width="40.88671875" customWidth="1"/>
  </cols>
  <sheetData>
    <row r="1" spans="1:5" x14ac:dyDescent="0.3">
      <c r="A1" t="s">
        <v>70</v>
      </c>
      <c r="B1" t="s">
        <v>69</v>
      </c>
      <c r="C1" t="s">
        <v>71</v>
      </c>
      <c r="D1" t="s">
        <v>72</v>
      </c>
      <c r="E1" t="s">
        <v>73</v>
      </c>
    </row>
    <row r="2" spans="1:5" x14ac:dyDescent="0.3">
      <c r="A2" s="25">
        <v>45047</v>
      </c>
      <c r="B2" s="26">
        <v>8.3000000000000004E-2</v>
      </c>
    </row>
    <row r="3" spans="1:5" x14ac:dyDescent="0.3">
      <c r="A3" s="25">
        <v>45078</v>
      </c>
      <c r="B3" s="26">
        <v>8.4599999999999995E-2</v>
      </c>
    </row>
    <row r="4" spans="1:5" x14ac:dyDescent="0.3">
      <c r="A4" s="25">
        <v>45108</v>
      </c>
      <c r="B4" s="26">
        <v>8.6300000000000002E-2</v>
      </c>
    </row>
    <row r="5" spans="1:5" x14ac:dyDescent="0.3">
      <c r="A5" s="25">
        <v>45139</v>
      </c>
      <c r="B5" s="26">
        <v>8.8099999999999998E-2</v>
      </c>
    </row>
    <row r="6" spans="1:5" x14ac:dyDescent="0.3">
      <c r="A6" s="25">
        <v>45170</v>
      </c>
      <c r="B6" s="26">
        <v>8.5999999999999993E-2</v>
      </c>
    </row>
    <row r="7" spans="1:5" x14ac:dyDescent="0.3">
      <c r="A7" s="25">
        <v>45200</v>
      </c>
      <c r="B7" s="26">
        <v>9.4600000000000004E-2</v>
      </c>
    </row>
    <row r="8" spans="1:5" x14ac:dyDescent="0.3">
      <c r="A8" s="25">
        <v>45231</v>
      </c>
      <c r="B8" s="26">
        <v>0.1014</v>
      </c>
    </row>
    <row r="9" spans="1:5" x14ac:dyDescent="0.3">
      <c r="A9" s="25">
        <v>45261</v>
      </c>
      <c r="B9" s="26">
        <v>9.7699999999999995E-2</v>
      </c>
    </row>
    <row r="10" spans="1:5" x14ac:dyDescent="0.3">
      <c r="A10" s="25">
        <v>45292</v>
      </c>
      <c r="B10" s="26">
        <v>0.105</v>
      </c>
    </row>
    <row r="11" spans="1:5" x14ac:dyDescent="0.3">
      <c r="A11" s="25">
        <v>45323</v>
      </c>
      <c r="B11" s="26">
        <v>0.1159</v>
      </c>
    </row>
    <row r="12" spans="1:5" x14ac:dyDescent="0.3">
      <c r="A12" s="25">
        <v>45352</v>
      </c>
      <c r="B12" s="26">
        <v>0.1099</v>
      </c>
    </row>
    <row r="13" spans="1:5" x14ac:dyDescent="0.3">
      <c r="A13" s="25">
        <v>45383</v>
      </c>
      <c r="B13" s="26">
        <v>0.114</v>
      </c>
    </row>
    <row r="14" spans="1:5" x14ac:dyDescent="0.3">
      <c r="A14" s="25">
        <v>45413</v>
      </c>
      <c r="B14" s="26">
        <v>0.12189999999999999</v>
      </c>
    </row>
    <row r="15" spans="1:5" x14ac:dyDescent="0.3">
      <c r="A15" s="25">
        <v>45444</v>
      </c>
      <c r="B15" s="26">
        <v>0.14530000000000001</v>
      </c>
    </row>
    <row r="16" spans="1:5" x14ac:dyDescent="0.3">
      <c r="A16" s="25">
        <v>45474</v>
      </c>
      <c r="B16" s="26">
        <v>0.156</v>
      </c>
    </row>
    <row r="17" spans="1:5" x14ac:dyDescent="0.3">
      <c r="A17" s="25">
        <v>45505</v>
      </c>
      <c r="B17" s="26">
        <v>0.17649999999999999</v>
      </c>
    </row>
    <row r="18" spans="1:5" x14ac:dyDescent="0.3">
      <c r="A18" s="25">
        <v>45536</v>
      </c>
      <c r="B18" s="26">
        <v>0.17910000000000001</v>
      </c>
    </row>
    <row r="19" spans="1:5" x14ac:dyDescent="0.3">
      <c r="A19" s="25">
        <v>45566</v>
      </c>
      <c r="B19" s="26">
        <v>0.19500000000000001</v>
      </c>
    </row>
    <row r="20" spans="1:5" x14ac:dyDescent="0.3">
      <c r="A20" s="25">
        <v>45597</v>
      </c>
      <c r="B20" s="26">
        <v>0.24510000000000001</v>
      </c>
    </row>
    <row r="21" spans="1:5" x14ac:dyDescent="0.3">
      <c r="A21" s="25">
        <v>45627</v>
      </c>
      <c r="B21" s="26">
        <v>0.26340000000000002</v>
      </c>
    </row>
    <row r="22" spans="1:5" x14ac:dyDescent="0.3">
      <c r="A22" s="25">
        <v>45658</v>
      </c>
      <c r="B22" s="26">
        <v>0.35139999999999999</v>
      </c>
    </row>
    <row r="23" spans="1:5" x14ac:dyDescent="0.3">
      <c r="A23" s="25">
        <v>45689</v>
      </c>
      <c r="B23" s="26">
        <v>0.43580000000000002</v>
      </c>
    </row>
    <row r="24" spans="1:5" x14ac:dyDescent="0.3">
      <c r="A24" s="25">
        <v>45717</v>
      </c>
      <c r="B24" s="26">
        <v>0.68989999999999996</v>
      </c>
    </row>
    <row r="25" spans="1:5" x14ac:dyDescent="0.3">
      <c r="A25" s="25">
        <v>45748</v>
      </c>
      <c r="B25" s="26">
        <v>0.98409999999999997</v>
      </c>
    </row>
    <row r="26" spans="1:5" x14ac:dyDescent="0.3">
      <c r="A26" s="25">
        <v>45778</v>
      </c>
      <c r="B26" s="26">
        <v>1</v>
      </c>
      <c r="C26" s="26">
        <v>1</v>
      </c>
      <c r="D26" s="26">
        <v>1</v>
      </c>
      <c r="E26" s="26">
        <v>1</v>
      </c>
    </row>
    <row r="27" spans="1:5" x14ac:dyDescent="0.3">
      <c r="A27" s="25">
        <v>45809</v>
      </c>
      <c r="C27" s="26">
        <f t="shared" ref="C27:C33" si="0">_xlfn.FORECAST.ETS(A27,$B$2:$B$26,$A$2:$A$26,1,1)</f>
        <v>0.75944271721553969</v>
      </c>
      <c r="D27" s="26">
        <f t="shared" ref="D27:D33" si="1">C27-_xlfn.FORECAST.ETS.CONFINT(A27,$B$2:$B$26,$A$2:$A$26,0.95,1,1)</f>
        <v>0.46724770346894268</v>
      </c>
      <c r="E27" s="26">
        <f t="shared" ref="E27:E33" si="2">C27+_xlfn.FORECAST.ETS.CONFINT(A27,$B$2:$B$26,$A$2:$A$26,0.95,1,1)</f>
        <v>1.0516377309621368</v>
      </c>
    </row>
    <row r="28" spans="1:5" x14ac:dyDescent="0.3">
      <c r="A28" s="25">
        <v>45839</v>
      </c>
      <c r="C28" s="26">
        <f t="shared" si="0"/>
        <v>0.78666425103030946</v>
      </c>
      <c r="D28" s="26">
        <f t="shared" si="1"/>
        <v>0.48540552372439777</v>
      </c>
      <c r="E28" s="26">
        <f t="shared" si="2"/>
        <v>1.0879229783362212</v>
      </c>
    </row>
    <row r="29" spans="1:5" x14ac:dyDescent="0.3">
      <c r="A29" s="25">
        <v>45870</v>
      </c>
      <c r="C29" s="26">
        <f t="shared" si="0"/>
        <v>0.81388578484507912</v>
      </c>
      <c r="D29" s="26">
        <f t="shared" si="1"/>
        <v>0.50375893887009959</v>
      </c>
      <c r="E29" s="26">
        <f t="shared" si="2"/>
        <v>1.1240126308200586</v>
      </c>
    </row>
    <row r="30" spans="1:5" x14ac:dyDescent="0.3">
      <c r="A30" s="25">
        <v>45901</v>
      </c>
      <c r="C30" s="26">
        <f t="shared" si="0"/>
        <v>0.84110731865984878</v>
      </c>
      <c r="D30" s="26">
        <f t="shared" si="1"/>
        <v>0.52229135879670274</v>
      </c>
      <c r="E30" s="26">
        <f t="shared" si="2"/>
        <v>1.1599232785229949</v>
      </c>
    </row>
    <row r="31" spans="1:5" x14ac:dyDescent="0.3">
      <c r="A31" s="25">
        <v>45931</v>
      </c>
      <c r="C31" s="26">
        <f t="shared" si="0"/>
        <v>0.86832885247461844</v>
      </c>
      <c r="D31" s="26">
        <f t="shared" si="1"/>
        <v>0.54098826754656337</v>
      </c>
      <c r="E31" s="26">
        <f t="shared" si="2"/>
        <v>1.1956694374026735</v>
      </c>
    </row>
    <row r="32" spans="1:5" x14ac:dyDescent="0.3">
      <c r="A32" s="25">
        <v>45962</v>
      </c>
      <c r="C32" s="26">
        <f t="shared" si="0"/>
        <v>0.89555038628938821</v>
      </c>
      <c r="D32" s="26">
        <f t="shared" si="1"/>
        <v>0.55983688018189337</v>
      </c>
      <c r="E32" s="26">
        <f t="shared" si="2"/>
        <v>1.2312638923968831</v>
      </c>
    </row>
    <row r="33" spans="1:5" x14ac:dyDescent="0.3">
      <c r="A33" s="25">
        <v>45992</v>
      </c>
      <c r="C33" s="26">
        <f t="shared" si="0"/>
        <v>0.92277192010415787</v>
      </c>
      <c r="D33" s="26">
        <f t="shared" si="1"/>
        <v>0.57882586918170786</v>
      </c>
      <c r="E33" s="26">
        <f t="shared" si="2"/>
        <v>1.2667179710266079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burden patients</vt:lpstr>
      <vt:lpstr>department_readmission</vt:lpstr>
      <vt:lpstr>Dashboard_building_data</vt:lpstr>
      <vt:lpstr>costs_noreadmission</vt:lpstr>
      <vt:lpstr>labs</vt:lpstr>
      <vt:lpstr>Slicer insights</vt:lpstr>
      <vt:lpstr>age_readmission</vt:lpstr>
      <vt:lpstr>top5diag</vt:lpstr>
      <vt:lpstr>readmission_forecasting</vt:lpstr>
      <vt:lpstr>OVERVIEW</vt:lpstr>
      <vt:lpstr>RISK DRIVERS</vt:lpstr>
      <vt:lpstr>FINANCIAL 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SP24BSSE0101 - MUHAMMAD HASAN</dc:creator>
  <cp:lastModifiedBy>SP24BSSE0101 - MUHAMMAD HASAN</cp:lastModifiedBy>
  <dcterms:created xsi:type="dcterms:W3CDTF">2025-05-28T19:02:38Z</dcterms:created>
  <dcterms:modified xsi:type="dcterms:W3CDTF">2025-06-06T17:12:23Z</dcterms:modified>
</cp:coreProperties>
</file>