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\Documents\Interactive_Notebooks\Statistics\"/>
    </mc:Choice>
  </mc:AlternateContent>
  <xr:revisionPtr revIDLastSave="0" documentId="13_ncr:1_{927AE937-FDD6-41F1-8FA3-B910D802D2F7}" xr6:coauthVersionLast="47" xr6:coauthVersionMax="47" xr10:uidLastSave="{00000000-0000-0000-0000-000000000000}"/>
  <bookViews>
    <workbookView xWindow="-120" yWindow="-120" windowWidth="29040" windowHeight="16440" xr2:uid="{122808EE-FAE8-46E1-B56E-DB744FFC45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D5" i="1"/>
  <c r="G4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" i="1"/>
  <c r="G5" i="1" l="1"/>
  <c r="G6" i="1" s="1"/>
  <c r="G7" i="1"/>
</calcChain>
</file>

<file path=xl/sharedStrings.xml><?xml version="1.0" encoding="utf-8"?>
<sst xmlns="http://schemas.openxmlformats.org/spreadsheetml/2006/main" count="14" uniqueCount="14">
  <si>
    <t>Bland-Altman Plot</t>
  </si>
  <si>
    <t>Plotting the difference in measurements between different measurment techniques</t>
  </si>
  <si>
    <t>A</t>
  </si>
  <si>
    <t>B</t>
  </si>
  <si>
    <t>Average</t>
  </si>
  <si>
    <t>Difference</t>
  </si>
  <si>
    <t>Standard Deviation of Differences</t>
  </si>
  <si>
    <t>Lower Limit (x̅-1.69s)</t>
  </si>
  <si>
    <t>Bias (Mean Difference)</t>
  </si>
  <si>
    <t>Upper Limit or Line of Agreement LoA (x̅+1.69s)</t>
  </si>
  <si>
    <t>X-Axis</t>
  </si>
  <si>
    <t>Upper LoA</t>
  </si>
  <si>
    <t>Lower LoA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</si>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</sst>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7"/>
      <name val="Times New Roman"/>
      <family val="1"/>
    </font>
    <font>
      <b/>
      <sz val="11"/>
      <color theme="1"/>
      <name val="Times New Roman"/>
      <family val="1"/>
    </font>
    <font>
      <b/>
      <sz val="20"/>
      <color rgb="FFFAEC34"/>
      <name val="Times New Roman"/>
      <family val="1"/>
    </font>
    <font>
      <b/>
      <sz val="11"/>
      <color rgb="FFFAEC3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A8B6C8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Continuous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2" fontId="2" fillId="2" borderId="0" xfId="0" applyNumberFormat="1" applyFont="1" applyFill="1" applyAlignment="1">
      <alignment horizontal="centerContinuous"/>
    </xf>
    <xf numFmtId="2" fontId="1" fillId="0" borderId="0" xfId="0" applyNumberFormat="1" applyFont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1" fillId="4" borderId="0" xfId="0" applyFont="1" applyFill="1" applyAlignment="1">
      <alignment horizontal="centerContinuous"/>
    </xf>
    <xf numFmtId="2" fontId="1" fillId="4" borderId="0" xfId="0" applyNumberFormat="1" applyFont="1" applyFill="1" applyAlignment="1">
      <alignment horizontal="centerContinuous"/>
    </xf>
    <xf numFmtId="0" fontId="5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EC34"/>
        <name val="Times New Roman"/>
        <family val="1"/>
        <scheme val="none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EC34"/>
        <name val="Times New Roman"/>
        <family val="1"/>
        <scheme val="none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AEC34"/>
      <color rgb="FFFFCD2F"/>
      <color rgb="FFA8B6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b="1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Bland-Altman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Sheet1!$C$4:$C$45</c:f>
              <c:numCache>
                <c:formatCode>General</c:formatCode>
                <c:ptCount val="42"/>
                <c:pt idx="0">
                  <c:v>26.5</c:v>
                </c:pt>
                <c:pt idx="1">
                  <c:v>36.5</c:v>
                </c:pt>
                <c:pt idx="2">
                  <c:v>32</c:v>
                </c:pt>
                <c:pt idx="3">
                  <c:v>36</c:v>
                </c:pt>
                <c:pt idx="4">
                  <c:v>35</c:v>
                </c:pt>
                <c:pt idx="5">
                  <c:v>28</c:v>
                </c:pt>
                <c:pt idx="6">
                  <c:v>20</c:v>
                </c:pt>
                <c:pt idx="7">
                  <c:v>37.5</c:v>
                </c:pt>
                <c:pt idx="8">
                  <c:v>34.5</c:v>
                </c:pt>
                <c:pt idx="9">
                  <c:v>15.5</c:v>
                </c:pt>
                <c:pt idx="10">
                  <c:v>6.5</c:v>
                </c:pt>
                <c:pt idx="11">
                  <c:v>27.5</c:v>
                </c:pt>
                <c:pt idx="12">
                  <c:v>26</c:v>
                </c:pt>
                <c:pt idx="13">
                  <c:v>28.5</c:v>
                </c:pt>
                <c:pt idx="14">
                  <c:v>28.5</c:v>
                </c:pt>
                <c:pt idx="15">
                  <c:v>33.5</c:v>
                </c:pt>
                <c:pt idx="16">
                  <c:v>13.5</c:v>
                </c:pt>
                <c:pt idx="17">
                  <c:v>36</c:v>
                </c:pt>
                <c:pt idx="18">
                  <c:v>22</c:v>
                </c:pt>
                <c:pt idx="19">
                  <c:v>35</c:v>
                </c:pt>
                <c:pt idx="20">
                  <c:v>26.5</c:v>
                </c:pt>
                <c:pt idx="21">
                  <c:v>39</c:v>
                </c:pt>
                <c:pt idx="22">
                  <c:v>14.5</c:v>
                </c:pt>
                <c:pt idx="23">
                  <c:v>22</c:v>
                </c:pt>
                <c:pt idx="24">
                  <c:v>36</c:v>
                </c:pt>
                <c:pt idx="25">
                  <c:v>16</c:v>
                </c:pt>
                <c:pt idx="26">
                  <c:v>5.5</c:v>
                </c:pt>
                <c:pt idx="27">
                  <c:v>36</c:v>
                </c:pt>
                <c:pt idx="28">
                  <c:v>17</c:v>
                </c:pt>
                <c:pt idx="29">
                  <c:v>11.5</c:v>
                </c:pt>
                <c:pt idx="30">
                  <c:v>27</c:v>
                </c:pt>
                <c:pt idx="31">
                  <c:v>27.5</c:v>
                </c:pt>
                <c:pt idx="32">
                  <c:v>36.5</c:v>
                </c:pt>
                <c:pt idx="33">
                  <c:v>34</c:v>
                </c:pt>
                <c:pt idx="34">
                  <c:v>19.5</c:v>
                </c:pt>
                <c:pt idx="35">
                  <c:v>21.5</c:v>
                </c:pt>
                <c:pt idx="36">
                  <c:v>21</c:v>
                </c:pt>
                <c:pt idx="37">
                  <c:v>25.5</c:v>
                </c:pt>
                <c:pt idx="38">
                  <c:v>36</c:v>
                </c:pt>
                <c:pt idx="39">
                  <c:v>6</c:v>
                </c:pt>
                <c:pt idx="40">
                  <c:v>23</c:v>
                </c:pt>
                <c:pt idx="41">
                  <c:v>8</c:v>
                </c:pt>
              </c:numCache>
            </c:numRef>
          </c:xVal>
          <c:yVal>
            <c:numRef>
              <c:f>Sheet1!$D$4:$D$45</c:f>
              <c:numCache>
                <c:formatCode>General</c:formatCode>
                <c:ptCount val="42"/>
                <c:pt idx="0">
                  <c:v>-27</c:v>
                </c:pt>
                <c:pt idx="1">
                  <c:v>9</c:v>
                </c:pt>
                <c:pt idx="2">
                  <c:v>-4</c:v>
                </c:pt>
                <c:pt idx="3">
                  <c:v>26</c:v>
                </c:pt>
                <c:pt idx="4">
                  <c:v>-22</c:v>
                </c:pt>
                <c:pt idx="5">
                  <c:v>-44</c:v>
                </c:pt>
                <c:pt idx="6">
                  <c:v>14</c:v>
                </c:pt>
                <c:pt idx="7">
                  <c:v>-11</c:v>
                </c:pt>
                <c:pt idx="8">
                  <c:v>25</c:v>
                </c:pt>
                <c:pt idx="9">
                  <c:v>19</c:v>
                </c:pt>
                <c:pt idx="10">
                  <c:v>9</c:v>
                </c:pt>
                <c:pt idx="11">
                  <c:v>23</c:v>
                </c:pt>
                <c:pt idx="12">
                  <c:v>16</c:v>
                </c:pt>
                <c:pt idx="13">
                  <c:v>15</c:v>
                </c:pt>
                <c:pt idx="14">
                  <c:v>-37</c:v>
                </c:pt>
                <c:pt idx="15">
                  <c:v>-29</c:v>
                </c:pt>
                <c:pt idx="16">
                  <c:v>21</c:v>
                </c:pt>
                <c:pt idx="17">
                  <c:v>4</c:v>
                </c:pt>
                <c:pt idx="18">
                  <c:v>8</c:v>
                </c:pt>
                <c:pt idx="19">
                  <c:v>-22</c:v>
                </c:pt>
                <c:pt idx="20">
                  <c:v>-33</c:v>
                </c:pt>
                <c:pt idx="21">
                  <c:v>16</c:v>
                </c:pt>
                <c:pt idx="22">
                  <c:v>-25</c:v>
                </c:pt>
                <c:pt idx="23">
                  <c:v>24</c:v>
                </c:pt>
                <c:pt idx="24">
                  <c:v>-26</c:v>
                </c:pt>
                <c:pt idx="25">
                  <c:v>6</c:v>
                </c:pt>
                <c:pt idx="26">
                  <c:v>-5</c:v>
                </c:pt>
                <c:pt idx="27">
                  <c:v>-10</c:v>
                </c:pt>
                <c:pt idx="28">
                  <c:v>-26</c:v>
                </c:pt>
                <c:pt idx="29">
                  <c:v>21</c:v>
                </c:pt>
                <c:pt idx="30">
                  <c:v>14</c:v>
                </c:pt>
                <c:pt idx="31">
                  <c:v>39</c:v>
                </c:pt>
                <c:pt idx="32">
                  <c:v>-5</c:v>
                </c:pt>
                <c:pt idx="33">
                  <c:v>20</c:v>
                </c:pt>
                <c:pt idx="34">
                  <c:v>-37</c:v>
                </c:pt>
                <c:pt idx="35">
                  <c:v>41</c:v>
                </c:pt>
                <c:pt idx="36">
                  <c:v>32</c:v>
                </c:pt>
                <c:pt idx="37">
                  <c:v>29</c:v>
                </c:pt>
                <c:pt idx="38">
                  <c:v>-22</c:v>
                </c:pt>
                <c:pt idx="39">
                  <c:v>10</c:v>
                </c:pt>
                <c:pt idx="40">
                  <c:v>2</c:v>
                </c:pt>
                <c:pt idx="41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5-4432-969A-ACA04DD01DFD}"/>
            </c:ext>
          </c:extLst>
        </c:ser>
        <c:ser>
          <c:idx val="1"/>
          <c:order val="1"/>
          <c:tx>
            <c:v>Upper LoA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Sheet1!$I$5:$I$6</c:f>
              <c:numCache>
                <c:formatCode>General</c:formatCode>
                <c:ptCount val="2"/>
                <c:pt idx="0">
                  <c:v>5.5</c:v>
                </c:pt>
                <c:pt idx="1">
                  <c:v>39</c:v>
                </c:pt>
              </c:numCache>
            </c:numRef>
          </c:xVal>
          <c:yVal>
            <c:numRef>
              <c:f>Sheet1!$J$5:$J$6</c:f>
              <c:numCache>
                <c:formatCode>General</c:formatCode>
                <c:ptCount val="2"/>
                <c:pt idx="0">
                  <c:v>40.037411911165115</c:v>
                </c:pt>
                <c:pt idx="1">
                  <c:v>40.037411911165115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5-4432-969A-ACA04DD01DFD}"/>
            </c:ext>
          </c:extLst>
        </c:ser>
        <c:ser>
          <c:idx val="2"/>
          <c:order val="2"/>
          <c:tx>
            <c:v>Lower LoA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Sheet1!$I$5:$I$6</c:f>
              <c:numCache>
                <c:formatCode>General</c:formatCode>
                <c:ptCount val="2"/>
                <c:pt idx="0">
                  <c:v>5.5</c:v>
                </c:pt>
                <c:pt idx="1">
                  <c:v>39</c:v>
                </c:pt>
              </c:numCache>
            </c:numRef>
          </c:xVal>
          <c:yVal>
            <c:numRef>
              <c:f>Sheet1!$K$5:$K$6</c:f>
              <c:numCache>
                <c:formatCode>General</c:formatCode>
                <c:ptCount val="2"/>
                <c:pt idx="0">
                  <c:v>-37.846935720688926</c:v>
                </c:pt>
                <c:pt idx="1">
                  <c:v>-37.846935720688926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75-4432-969A-ACA04DD01DFD}"/>
            </c:ext>
          </c:extLst>
        </c:ser>
        <c:ser>
          <c:idx val="3"/>
          <c:order val="3"/>
          <c:tx>
            <c:v>Bias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Sheet1!$I$5:$I$6</c:f>
              <c:numCache>
                <c:formatCode>General</c:formatCode>
                <c:ptCount val="2"/>
                <c:pt idx="0">
                  <c:v>5.5</c:v>
                </c:pt>
                <c:pt idx="1">
                  <c:v>39</c:v>
                </c:pt>
              </c:numCache>
            </c:numRef>
          </c:xVal>
          <c:yVal>
            <c:numRef>
              <c:f>Sheet1!$L$5:$L$6</c:f>
              <c:numCache>
                <c:formatCode>General</c:formatCode>
                <c:ptCount val="2"/>
                <c:pt idx="0">
                  <c:v>1.0952380952380953</c:v>
                </c:pt>
                <c:pt idx="1">
                  <c:v>1.0952380952380953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75-4432-969A-ACA04DD01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8111"/>
        <c:axId val="118087695"/>
      </c:scatterChart>
      <c:valAx>
        <c:axId val="118088111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The median of two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87695"/>
        <c:crossesAt val="-50"/>
        <c:crossBetween val="midCat"/>
      </c:valAx>
      <c:valAx>
        <c:axId val="1180876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The difference between two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8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10990</xdr:colOff>
      <xdr:row>7</xdr:row>
      <xdr:rowOff>178044</xdr:rowOff>
    </xdr:from>
    <xdr:to>
      <xdr:col>9</xdr:col>
      <xdr:colOff>439616</xdr:colOff>
      <xdr:row>26</xdr:row>
      <xdr:rowOff>139211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92E91-4D23-7BB5-3F96-6C4F8848F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497880-4EFE-4A53-AB3B-A6ADD8F1AD39}" name="Table1" displayName="Table1" ref="A3:D45" totalsRowShown="0" headerRowDxfId="11" dataDxfId="10">
  <autoFilter ref="A3:D45" xr:uid="{AA497880-4EFE-4A53-AB3B-A6ADD8F1AD39}">
    <filterColumn colId="0" hiddenButton="1"/>
    <filterColumn colId="1" hiddenButton="1"/>
    <filterColumn colId="2" hiddenButton="1"/>
    <filterColumn colId="3" hiddenButton="1"/>
  </autoFilter>
  <tableColumns count="4">
    <tableColumn id="1" xr3:uid="{D774DBB6-9636-44FA-B014-BED37A0FF304}" name="A" dataDxfId="9"/>
    <tableColumn id="2" xr3:uid="{EE61C30D-1CAB-4BFB-BFB4-CAAB6D258F52}" name="B" dataDxfId="8"/>
    <tableColumn id="3" xr3:uid="{1E37E9AE-C55E-4C69-8E36-6FA7C2AABAF2}" name="Average" dataDxfId="7">
      <calculatedColumnFormula>AVERAGE(A4:B4)</calculatedColumnFormula>
    </tableColumn>
    <tableColumn id="4" xr3:uid="{C61BDF97-F442-4070-BC83-362E46BB0002}" name="Difference" dataDxfId="6">
      <calculatedColumnFormula>A4-B4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98AE9E-1E1E-41F7-95A6-FED2F9F1F16C}" name="Table2" displayName="Table2" ref="I4:L6" totalsRowShown="0" headerRowDxfId="4" dataDxfId="5">
  <autoFilter ref="I4:L6" xr:uid="{EE98AE9E-1E1E-41F7-95A6-FED2F9F1F16C}">
    <filterColumn colId="0" hiddenButton="1"/>
    <filterColumn colId="1" hiddenButton="1"/>
    <filterColumn colId="2" hiddenButton="1"/>
    <filterColumn colId="3" hiddenButton="1"/>
  </autoFilter>
  <tableColumns count="4">
    <tableColumn id="1" xr3:uid="{2B922AEC-3ECF-4DC3-A2B0-0FC69845974B}" name="X-Axis" dataDxfId="3">
      <calculatedColumnFormula>MAX(Table1[Average])</calculatedColumnFormula>
    </tableColumn>
    <tableColumn id="2" xr3:uid="{6DA30559-A096-4D08-9F0B-622698F28412}" name="Upper LoA" dataDxfId="2"/>
    <tableColumn id="3" xr3:uid="{17B40182-233B-412F-A35A-5BF748A661D2}" name="Lower LoA" dataDxfId="1"/>
    <tableColumn id="4" xr3:uid="{32775395-E59E-41ED-B034-92DD5DA2F304}" name="Bias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AFD8-CE09-4088-9621-64F09CF40CD0}">
  <dimension ref="A1:L45"/>
  <sheetViews>
    <sheetView tabSelected="1" zoomScale="130" zoomScaleNormal="130" workbookViewId="0">
      <selection activeCell="K16" sqref="K16"/>
    </sheetView>
  </sheetViews>
  <sheetFormatPr defaultRowHeight="15" x14ac:dyDescent="0.25"/>
  <cols>
    <col min="1" max="2" width="9.140625" style="3"/>
    <col min="3" max="3" width="12.7109375" style="3" customWidth="1"/>
    <col min="4" max="4" width="13.28515625" style="3" customWidth="1"/>
    <col min="5" max="5" width="9.140625" style="3"/>
    <col min="6" max="6" width="47.28515625" style="3" customWidth="1"/>
    <col min="7" max="7" width="10" style="5" customWidth="1"/>
    <col min="8" max="8" width="9.140625" style="3"/>
    <col min="9" max="9" width="9.5703125" style="3" customWidth="1"/>
    <col min="10" max="10" width="12.28515625" style="3" customWidth="1"/>
    <col min="11" max="11" width="12.5703125" style="3" customWidth="1"/>
    <col min="12" max="16384" width="9.140625" style="3"/>
  </cols>
  <sheetData>
    <row r="1" spans="1:12" ht="25.5" x14ac:dyDescent="0.35">
      <c r="A1" s="7" t="s">
        <v>0</v>
      </c>
      <c r="B1" s="1"/>
      <c r="C1" s="1"/>
      <c r="D1" s="1"/>
      <c r="E1" s="1"/>
      <c r="F1" s="1"/>
      <c r="G1" s="4"/>
      <c r="H1" s="1"/>
      <c r="I1" s="1"/>
      <c r="J1" s="10"/>
      <c r="K1" s="10"/>
      <c r="L1" s="10"/>
    </row>
    <row r="2" spans="1:12" x14ac:dyDescent="0.25">
      <c r="A2" s="11" t="s">
        <v>1</v>
      </c>
      <c r="B2" s="11"/>
      <c r="C2" s="11"/>
      <c r="D2" s="11"/>
      <c r="E2" s="11"/>
      <c r="F2" s="11"/>
      <c r="G2" s="12"/>
      <c r="H2" s="11"/>
      <c r="I2" s="11"/>
      <c r="J2" s="11"/>
      <c r="K2" s="11"/>
      <c r="L2" s="11"/>
    </row>
    <row r="3" spans="1:12" x14ac:dyDescent="0.25">
      <c r="A3" s="8" t="s">
        <v>2</v>
      </c>
      <c r="B3" s="8" t="s">
        <v>3</v>
      </c>
      <c r="C3" s="8" t="s">
        <v>4</v>
      </c>
      <c r="D3" s="8" t="s">
        <v>5</v>
      </c>
    </row>
    <row r="4" spans="1:12" x14ac:dyDescent="0.25">
      <c r="A4" s="2">
        <v>13</v>
      </c>
      <c r="B4" s="2">
        <v>40</v>
      </c>
      <c r="C4" s="2">
        <f>AVERAGE(A4:B4)</f>
        <v>26.5</v>
      </c>
      <c r="D4" s="2">
        <f>A4-B4</f>
        <v>-27</v>
      </c>
      <c r="F4" s="9" t="s">
        <v>8</v>
      </c>
      <c r="G4" s="6">
        <f>AVERAGE(D4:D45)</f>
        <v>1.0952380952380953</v>
      </c>
      <c r="I4" s="13" t="s">
        <v>10</v>
      </c>
      <c r="J4" s="13" t="s">
        <v>11</v>
      </c>
      <c r="K4" s="13" t="s">
        <v>12</v>
      </c>
      <c r="L4" s="13" t="s">
        <v>13</v>
      </c>
    </row>
    <row r="5" spans="1:12" x14ac:dyDescent="0.25">
      <c r="A5" s="2">
        <v>41</v>
      </c>
      <c r="B5" s="2">
        <v>32</v>
      </c>
      <c r="C5" s="2">
        <f t="shared" ref="C5:C45" si="0">AVERAGE(A5:B5)</f>
        <v>36.5</v>
      </c>
      <c r="D5" s="2">
        <f t="shared" ref="D5:D45" si="1">A5-B5</f>
        <v>9</v>
      </c>
      <c r="F5" s="9" t="s">
        <v>6</v>
      </c>
      <c r="G5" s="6">
        <f>_xlfn.STDEV.S(D4:D45)</f>
        <v>23.042706399956817</v>
      </c>
      <c r="I5" s="14">
        <f>MIN(Table1[Average])</f>
        <v>5.5</v>
      </c>
      <c r="J5" s="14">
        <v>40.037411911165115</v>
      </c>
      <c r="K5" s="14">
        <v>-37.846935720688926</v>
      </c>
      <c r="L5" s="14">
        <v>1.0952380952380953</v>
      </c>
    </row>
    <row r="6" spans="1:12" x14ac:dyDescent="0.25">
      <c r="A6" s="2">
        <v>30</v>
      </c>
      <c r="B6" s="2">
        <v>34</v>
      </c>
      <c r="C6" s="2">
        <f t="shared" si="0"/>
        <v>32</v>
      </c>
      <c r="D6" s="2">
        <f t="shared" si="1"/>
        <v>-4</v>
      </c>
      <c r="F6" s="9" t="s">
        <v>9</v>
      </c>
      <c r="G6" s="6">
        <f>G4+1.69*G5</f>
        <v>40.037411911165115</v>
      </c>
      <c r="I6" s="14">
        <f>MAX(Table1[Average])</f>
        <v>39</v>
      </c>
      <c r="J6" s="14">
        <v>40.037411911165115</v>
      </c>
      <c r="K6" s="14">
        <v>-37.846935720688926</v>
      </c>
      <c r="L6" s="14">
        <v>1.0952380952380953</v>
      </c>
    </row>
    <row r="7" spans="1:12" x14ac:dyDescent="0.25">
      <c r="A7" s="2">
        <v>49</v>
      </c>
      <c r="B7" s="2">
        <v>23</v>
      </c>
      <c r="C7" s="2">
        <f t="shared" si="0"/>
        <v>36</v>
      </c>
      <c r="D7" s="2">
        <f t="shared" si="1"/>
        <v>26</v>
      </c>
      <c r="F7" s="9" t="s">
        <v>7</v>
      </c>
      <c r="G7" s="6">
        <f>G4-1.69*G5</f>
        <v>-37.846935720688926</v>
      </c>
    </row>
    <row r="8" spans="1:12" x14ac:dyDescent="0.25">
      <c r="A8" s="2">
        <v>24</v>
      </c>
      <c r="B8" s="2">
        <v>46</v>
      </c>
      <c r="C8" s="2">
        <f t="shared" si="0"/>
        <v>35</v>
      </c>
      <c r="D8" s="2">
        <f t="shared" si="1"/>
        <v>-22</v>
      </c>
    </row>
    <row r="9" spans="1:12" x14ac:dyDescent="0.25">
      <c r="A9" s="2">
        <v>6</v>
      </c>
      <c r="B9" s="2">
        <v>50</v>
      </c>
      <c r="C9" s="2">
        <f t="shared" si="0"/>
        <v>28</v>
      </c>
      <c r="D9" s="2">
        <f t="shared" si="1"/>
        <v>-44</v>
      </c>
    </row>
    <row r="10" spans="1:12" x14ac:dyDescent="0.25">
      <c r="A10" s="2">
        <v>27</v>
      </c>
      <c r="B10" s="2">
        <v>13</v>
      </c>
      <c r="C10" s="2">
        <f t="shared" si="0"/>
        <v>20</v>
      </c>
      <c r="D10" s="2">
        <f t="shared" si="1"/>
        <v>14</v>
      </c>
    </row>
    <row r="11" spans="1:12" x14ac:dyDescent="0.25">
      <c r="A11" s="2">
        <v>32</v>
      </c>
      <c r="B11" s="2">
        <v>43</v>
      </c>
      <c r="C11" s="2">
        <f t="shared" si="0"/>
        <v>37.5</v>
      </c>
      <c r="D11" s="2">
        <f t="shared" si="1"/>
        <v>-11</v>
      </c>
    </row>
    <row r="12" spans="1:12" x14ac:dyDescent="0.25">
      <c r="A12" s="2">
        <v>47</v>
      </c>
      <c r="B12" s="2">
        <v>22</v>
      </c>
      <c r="C12" s="2">
        <f t="shared" si="0"/>
        <v>34.5</v>
      </c>
      <c r="D12" s="2">
        <f t="shared" si="1"/>
        <v>25</v>
      </c>
    </row>
    <row r="13" spans="1:12" x14ac:dyDescent="0.25">
      <c r="A13" s="2">
        <v>25</v>
      </c>
      <c r="B13" s="2">
        <v>6</v>
      </c>
      <c r="C13" s="2">
        <f t="shared" si="0"/>
        <v>15.5</v>
      </c>
      <c r="D13" s="2">
        <f t="shared" si="1"/>
        <v>19</v>
      </c>
    </row>
    <row r="14" spans="1:12" x14ac:dyDescent="0.25">
      <c r="A14" s="2">
        <v>11</v>
      </c>
      <c r="B14" s="2">
        <v>2</v>
      </c>
      <c r="C14" s="2">
        <f t="shared" si="0"/>
        <v>6.5</v>
      </c>
      <c r="D14" s="2">
        <f t="shared" si="1"/>
        <v>9</v>
      </c>
    </row>
    <row r="15" spans="1:12" x14ac:dyDescent="0.25">
      <c r="A15" s="2">
        <v>39</v>
      </c>
      <c r="B15" s="2">
        <v>16</v>
      </c>
      <c r="C15" s="2">
        <f t="shared" si="0"/>
        <v>27.5</v>
      </c>
      <c r="D15" s="2">
        <f t="shared" si="1"/>
        <v>23</v>
      </c>
    </row>
    <row r="16" spans="1:12" x14ac:dyDescent="0.25">
      <c r="A16" s="2">
        <v>34</v>
      </c>
      <c r="B16" s="2">
        <v>18</v>
      </c>
      <c r="C16" s="2">
        <f t="shared" si="0"/>
        <v>26</v>
      </c>
      <c r="D16" s="2">
        <f t="shared" si="1"/>
        <v>16</v>
      </c>
    </row>
    <row r="17" spans="1:4" x14ac:dyDescent="0.25">
      <c r="A17" s="2">
        <v>36</v>
      </c>
      <c r="B17" s="2">
        <v>21</v>
      </c>
      <c r="C17" s="2">
        <f t="shared" si="0"/>
        <v>28.5</v>
      </c>
      <c r="D17" s="2">
        <f t="shared" si="1"/>
        <v>15</v>
      </c>
    </row>
    <row r="18" spans="1:4" x14ac:dyDescent="0.25">
      <c r="A18" s="2">
        <v>10</v>
      </c>
      <c r="B18" s="2">
        <v>47</v>
      </c>
      <c r="C18" s="2">
        <f t="shared" si="0"/>
        <v>28.5</v>
      </c>
      <c r="D18" s="2">
        <f t="shared" si="1"/>
        <v>-37</v>
      </c>
    </row>
    <row r="19" spans="1:4" x14ac:dyDescent="0.25">
      <c r="A19" s="2">
        <v>19</v>
      </c>
      <c r="B19" s="2">
        <v>48</v>
      </c>
      <c r="C19" s="2">
        <f t="shared" si="0"/>
        <v>33.5</v>
      </c>
      <c r="D19" s="2">
        <f t="shared" si="1"/>
        <v>-29</v>
      </c>
    </row>
    <row r="20" spans="1:4" x14ac:dyDescent="0.25">
      <c r="A20" s="2">
        <v>24</v>
      </c>
      <c r="B20" s="2">
        <v>3</v>
      </c>
      <c r="C20" s="2">
        <f t="shared" si="0"/>
        <v>13.5</v>
      </c>
      <c r="D20" s="2">
        <f t="shared" si="1"/>
        <v>21</v>
      </c>
    </row>
    <row r="21" spans="1:4" x14ac:dyDescent="0.25">
      <c r="A21" s="2">
        <v>38</v>
      </c>
      <c r="B21" s="2">
        <v>34</v>
      </c>
      <c r="C21" s="2">
        <f t="shared" si="0"/>
        <v>36</v>
      </c>
      <c r="D21" s="2">
        <f t="shared" si="1"/>
        <v>4</v>
      </c>
    </row>
    <row r="22" spans="1:4" x14ac:dyDescent="0.25">
      <c r="A22" s="2">
        <v>26</v>
      </c>
      <c r="B22" s="2">
        <v>18</v>
      </c>
      <c r="C22" s="2">
        <f t="shared" si="0"/>
        <v>22</v>
      </c>
      <c r="D22" s="2">
        <f t="shared" si="1"/>
        <v>8</v>
      </c>
    </row>
    <row r="23" spans="1:4" x14ac:dyDescent="0.25">
      <c r="A23" s="2">
        <v>24</v>
      </c>
      <c r="B23" s="2">
        <v>46</v>
      </c>
      <c r="C23" s="2">
        <f t="shared" si="0"/>
        <v>35</v>
      </c>
      <c r="D23" s="2">
        <f t="shared" si="1"/>
        <v>-22</v>
      </c>
    </row>
    <row r="24" spans="1:4" x14ac:dyDescent="0.25">
      <c r="A24" s="2">
        <v>10</v>
      </c>
      <c r="B24" s="2">
        <v>43</v>
      </c>
      <c r="C24" s="2">
        <f t="shared" si="0"/>
        <v>26.5</v>
      </c>
      <c r="D24" s="2">
        <f t="shared" si="1"/>
        <v>-33</v>
      </c>
    </row>
    <row r="25" spans="1:4" x14ac:dyDescent="0.25">
      <c r="A25" s="2">
        <v>47</v>
      </c>
      <c r="B25" s="2">
        <v>31</v>
      </c>
      <c r="C25" s="2">
        <f t="shared" si="0"/>
        <v>39</v>
      </c>
      <c r="D25" s="2">
        <f t="shared" si="1"/>
        <v>16</v>
      </c>
    </row>
    <row r="26" spans="1:4" x14ac:dyDescent="0.25">
      <c r="A26" s="2">
        <v>2</v>
      </c>
      <c r="B26" s="2">
        <v>27</v>
      </c>
      <c r="C26" s="2">
        <f t="shared" si="0"/>
        <v>14.5</v>
      </c>
      <c r="D26" s="2">
        <f t="shared" si="1"/>
        <v>-25</v>
      </c>
    </row>
    <row r="27" spans="1:4" x14ac:dyDescent="0.25">
      <c r="A27" s="2">
        <v>34</v>
      </c>
      <c r="B27" s="2">
        <v>10</v>
      </c>
      <c r="C27" s="2">
        <f t="shared" si="0"/>
        <v>22</v>
      </c>
      <c r="D27" s="2">
        <f t="shared" si="1"/>
        <v>24</v>
      </c>
    </row>
    <row r="28" spans="1:4" x14ac:dyDescent="0.25">
      <c r="A28" s="2">
        <v>23</v>
      </c>
      <c r="B28" s="2">
        <v>49</v>
      </c>
      <c r="C28" s="2">
        <f t="shared" si="0"/>
        <v>36</v>
      </c>
      <c r="D28" s="2">
        <f t="shared" si="1"/>
        <v>-26</v>
      </c>
    </row>
    <row r="29" spans="1:4" x14ac:dyDescent="0.25">
      <c r="A29" s="2">
        <v>19</v>
      </c>
      <c r="B29" s="2">
        <v>13</v>
      </c>
      <c r="C29" s="2">
        <f t="shared" si="0"/>
        <v>16</v>
      </c>
      <c r="D29" s="2">
        <f t="shared" si="1"/>
        <v>6</v>
      </c>
    </row>
    <row r="30" spans="1:4" x14ac:dyDescent="0.25">
      <c r="A30" s="2">
        <v>3</v>
      </c>
      <c r="B30" s="2">
        <v>8</v>
      </c>
      <c r="C30" s="2">
        <f t="shared" si="0"/>
        <v>5.5</v>
      </c>
      <c r="D30" s="2">
        <f t="shared" si="1"/>
        <v>-5</v>
      </c>
    </row>
    <row r="31" spans="1:4" x14ac:dyDescent="0.25">
      <c r="A31" s="2">
        <v>31</v>
      </c>
      <c r="B31" s="2">
        <v>41</v>
      </c>
      <c r="C31" s="2">
        <f t="shared" si="0"/>
        <v>36</v>
      </c>
      <c r="D31" s="2">
        <f t="shared" si="1"/>
        <v>-10</v>
      </c>
    </row>
    <row r="32" spans="1:4" x14ac:dyDescent="0.25">
      <c r="A32" s="2">
        <v>4</v>
      </c>
      <c r="B32" s="2">
        <v>30</v>
      </c>
      <c r="C32" s="2">
        <f t="shared" si="0"/>
        <v>17</v>
      </c>
      <c r="D32" s="2">
        <f t="shared" si="1"/>
        <v>-26</v>
      </c>
    </row>
    <row r="33" spans="1:4" x14ac:dyDescent="0.25">
      <c r="A33" s="2">
        <v>22</v>
      </c>
      <c r="B33" s="2">
        <v>1</v>
      </c>
      <c r="C33" s="2">
        <f t="shared" si="0"/>
        <v>11.5</v>
      </c>
      <c r="D33" s="2">
        <f t="shared" si="1"/>
        <v>21</v>
      </c>
    </row>
    <row r="34" spans="1:4" x14ac:dyDescent="0.25">
      <c r="A34" s="2">
        <v>34</v>
      </c>
      <c r="B34" s="2">
        <v>20</v>
      </c>
      <c r="C34" s="2">
        <f t="shared" si="0"/>
        <v>27</v>
      </c>
      <c r="D34" s="2">
        <f t="shared" si="1"/>
        <v>14</v>
      </c>
    </row>
    <row r="35" spans="1:4" x14ac:dyDescent="0.25">
      <c r="A35" s="2">
        <v>47</v>
      </c>
      <c r="B35" s="2">
        <v>8</v>
      </c>
      <c r="C35" s="2">
        <f t="shared" si="0"/>
        <v>27.5</v>
      </c>
      <c r="D35" s="2">
        <f t="shared" si="1"/>
        <v>39</v>
      </c>
    </row>
    <row r="36" spans="1:4" x14ac:dyDescent="0.25">
      <c r="A36" s="2">
        <v>34</v>
      </c>
      <c r="B36" s="2">
        <v>39</v>
      </c>
      <c r="C36" s="2">
        <f t="shared" si="0"/>
        <v>36.5</v>
      </c>
      <c r="D36" s="2">
        <f t="shared" si="1"/>
        <v>-5</v>
      </c>
    </row>
    <row r="37" spans="1:4" x14ac:dyDescent="0.25">
      <c r="A37" s="2">
        <v>44</v>
      </c>
      <c r="B37" s="2">
        <v>24</v>
      </c>
      <c r="C37" s="2">
        <f t="shared" si="0"/>
        <v>34</v>
      </c>
      <c r="D37" s="2">
        <f t="shared" si="1"/>
        <v>20</v>
      </c>
    </row>
    <row r="38" spans="1:4" x14ac:dyDescent="0.25">
      <c r="A38" s="2">
        <v>1</v>
      </c>
      <c r="B38" s="2">
        <v>38</v>
      </c>
      <c r="C38" s="2">
        <f t="shared" si="0"/>
        <v>19.5</v>
      </c>
      <c r="D38" s="2">
        <f t="shared" si="1"/>
        <v>-37</v>
      </c>
    </row>
    <row r="39" spans="1:4" x14ac:dyDescent="0.25">
      <c r="A39" s="2">
        <v>42</v>
      </c>
      <c r="B39" s="2">
        <v>1</v>
      </c>
      <c r="C39" s="2">
        <f t="shared" si="0"/>
        <v>21.5</v>
      </c>
      <c r="D39" s="2">
        <f t="shared" si="1"/>
        <v>41</v>
      </c>
    </row>
    <row r="40" spans="1:4" x14ac:dyDescent="0.25">
      <c r="A40" s="2">
        <v>37</v>
      </c>
      <c r="B40" s="2">
        <v>5</v>
      </c>
      <c r="C40" s="2">
        <f t="shared" si="0"/>
        <v>21</v>
      </c>
      <c r="D40" s="2">
        <f t="shared" si="1"/>
        <v>32</v>
      </c>
    </row>
    <row r="41" spans="1:4" x14ac:dyDescent="0.25">
      <c r="A41" s="2">
        <v>40</v>
      </c>
      <c r="B41" s="2">
        <v>11</v>
      </c>
      <c r="C41" s="2">
        <f t="shared" si="0"/>
        <v>25.5</v>
      </c>
      <c r="D41" s="2">
        <f t="shared" si="1"/>
        <v>29</v>
      </c>
    </row>
    <row r="42" spans="1:4" x14ac:dyDescent="0.25">
      <c r="A42" s="2">
        <v>25</v>
      </c>
      <c r="B42" s="2">
        <v>47</v>
      </c>
      <c r="C42" s="2">
        <f t="shared" si="0"/>
        <v>36</v>
      </c>
      <c r="D42" s="2">
        <f t="shared" si="1"/>
        <v>-22</v>
      </c>
    </row>
    <row r="43" spans="1:4" x14ac:dyDescent="0.25">
      <c r="A43" s="2">
        <v>11</v>
      </c>
      <c r="B43" s="2">
        <v>1</v>
      </c>
      <c r="C43" s="2">
        <f t="shared" si="0"/>
        <v>6</v>
      </c>
      <c r="D43" s="2">
        <f t="shared" si="1"/>
        <v>10</v>
      </c>
    </row>
    <row r="44" spans="1:4" x14ac:dyDescent="0.25">
      <c r="A44" s="2">
        <v>24</v>
      </c>
      <c r="B44" s="2">
        <v>22</v>
      </c>
      <c r="C44" s="2">
        <f t="shared" si="0"/>
        <v>23</v>
      </c>
      <c r="D44" s="2">
        <f t="shared" si="1"/>
        <v>2</v>
      </c>
    </row>
    <row r="45" spans="1:4" x14ac:dyDescent="0.25">
      <c r="A45" s="2">
        <v>2</v>
      </c>
      <c r="B45" s="2">
        <v>14</v>
      </c>
      <c r="C45" s="2">
        <f t="shared" si="0"/>
        <v>8</v>
      </c>
      <c r="D45" s="2">
        <f t="shared" si="1"/>
        <v>-12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Nabeel Shaesha</dc:creator>
  <cp:lastModifiedBy>Muhammad Nabeel Shaesha</cp:lastModifiedBy>
  <dcterms:created xsi:type="dcterms:W3CDTF">2023-09-28T20:40:55Z</dcterms:created>
  <dcterms:modified xsi:type="dcterms:W3CDTF">2023-09-28T21:26:03Z</dcterms:modified>
</cp:coreProperties>
</file>