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K WORK\Data Eng\"/>
    </mc:Choice>
  </mc:AlternateContent>
  <bookViews>
    <workbookView xWindow="0" yWindow="0" windowWidth="19200" windowHeight="11610"/>
  </bookViews>
  <sheets>
    <sheet name="Summary" sheetId="14" r:id="rId1"/>
    <sheet name="Pak BO CF" sheetId="13" r:id="rId2"/>
    <sheet name="Companies" sheetId="2" r:id="rId3"/>
    <sheet name="Projects" sheetId="12" r:id="rId4"/>
    <sheet name="Revenue Details" sheetId="1" r:id="rId5"/>
    <sheet name="VC Details" sheetId="5" r:id="rId6"/>
    <sheet name="FC Details" sheetId="9" r:id="rId7"/>
  </sheets>
  <definedNames>
    <definedName name="_xlnm._FilterDatabase" localSheetId="6" hidden="1">'FC Details'!$A$1:$H$25</definedName>
    <definedName name="_xlnm._FilterDatabase" localSheetId="4" hidden="1">'Revenue Details'!$A$1:$D$17</definedName>
    <definedName name="_xlnm._FilterDatabase" localSheetId="5" hidden="1">'VC Details'!$A$1:$E$248</definedName>
  </definedNames>
  <calcPr calcId="162913"/>
</workbook>
</file>

<file path=xl/calcChain.xml><?xml version="1.0" encoding="utf-8"?>
<calcChain xmlns="http://schemas.openxmlformats.org/spreadsheetml/2006/main"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C24" i="14"/>
  <c r="C23" i="14"/>
  <c r="C22" i="14"/>
  <c r="C20" i="14"/>
  <c r="C19" i="14"/>
  <c r="C18" i="14"/>
  <c r="C16" i="14"/>
  <c r="C15" i="14"/>
  <c r="C14" i="14"/>
  <c r="C12" i="14"/>
  <c r="C11" i="14"/>
  <c r="C10" i="14"/>
  <c r="C9" i="14"/>
  <c r="C8" i="14"/>
  <c r="C7" i="14"/>
  <c r="C6" i="14"/>
  <c r="C4" i="14"/>
  <c r="C3" i="14"/>
  <c r="C2" i="14"/>
  <c r="D18" i="1" l="1"/>
  <c r="C5" i="14" s="1"/>
  <c r="D19" i="1"/>
  <c r="C13" i="14" s="1"/>
  <c r="D20" i="1"/>
  <c r="C17" i="14" s="1"/>
  <c r="D21" i="1"/>
  <c r="C21" i="14" s="1"/>
  <c r="D22" i="1"/>
  <c r="C25" i="14" s="1"/>
  <c r="F7" i="13" l="1"/>
  <c r="F6" i="13"/>
  <c r="F5" i="13"/>
  <c r="F4" i="13"/>
  <c r="F3" i="13"/>
  <c r="F2" i="13"/>
  <c r="C7" i="13" l="1"/>
  <c r="C6" i="13"/>
  <c r="C5" i="13"/>
  <c r="C4" i="13"/>
  <c r="C2" i="13"/>
  <c r="C8" i="13" l="1"/>
  <c r="H5" i="9"/>
  <c r="D2" i="13" s="1"/>
  <c r="E2" i="13" s="1"/>
  <c r="H4" i="9"/>
  <c r="H3" i="9"/>
  <c r="H2" i="9"/>
  <c r="G8" i="9"/>
  <c r="G12" i="9" s="1"/>
  <c r="G16" i="9" s="1"/>
  <c r="G20" i="9" s="1"/>
  <c r="G24" i="9" s="1"/>
  <c r="G7" i="9"/>
  <c r="G11" i="9" s="1"/>
  <c r="G15" i="9" s="1"/>
  <c r="G19" i="9" s="1"/>
  <c r="G23" i="9" s="1"/>
  <c r="G6" i="9"/>
  <c r="G10" i="9" s="1"/>
  <c r="G14" i="9" s="1"/>
  <c r="G18" i="9" s="1"/>
  <c r="G22" i="9" s="1"/>
  <c r="F9" i="9"/>
  <c r="F13" i="9" s="1"/>
  <c r="F17" i="9" s="1"/>
  <c r="F21" i="9" s="1"/>
  <c r="F25" i="9" s="1"/>
  <c r="F8" i="9"/>
  <c r="F12" i="9" s="1"/>
  <c r="F16" i="9" s="1"/>
  <c r="F20" i="9" s="1"/>
  <c r="F24" i="9" s="1"/>
  <c r="F7" i="9"/>
  <c r="F11" i="9" s="1"/>
  <c r="F15" i="9" s="1"/>
  <c r="F19" i="9" s="1"/>
  <c r="F23" i="9" s="1"/>
  <c r="F6" i="9"/>
  <c r="F10" i="9" s="1"/>
  <c r="F14" i="9" s="1"/>
  <c r="F18" i="9" s="1"/>
  <c r="F22" i="9" s="1"/>
  <c r="E9" i="9"/>
  <c r="E13" i="9" s="1"/>
  <c r="E17" i="9" s="1"/>
  <c r="E21" i="9" s="1"/>
  <c r="E25" i="9" s="1"/>
  <c r="E8" i="9"/>
  <c r="E12" i="9" s="1"/>
  <c r="E16" i="9" s="1"/>
  <c r="E20" i="9" s="1"/>
  <c r="E24" i="9" s="1"/>
  <c r="E7" i="9"/>
  <c r="E11" i="9" s="1"/>
  <c r="E15" i="9" s="1"/>
  <c r="E19" i="9" s="1"/>
  <c r="E23" i="9" s="1"/>
  <c r="E6" i="9"/>
  <c r="E10" i="9" s="1"/>
  <c r="E14" i="9" s="1"/>
  <c r="E18" i="9" s="1"/>
  <c r="E22" i="9" s="1"/>
  <c r="D9" i="9"/>
  <c r="D13" i="9" s="1"/>
  <c r="D17" i="9" s="1"/>
  <c r="D21" i="9" s="1"/>
  <c r="D25" i="9" s="1"/>
  <c r="D8" i="9"/>
  <c r="D12" i="9" s="1"/>
  <c r="D16" i="9" s="1"/>
  <c r="D20" i="9" s="1"/>
  <c r="D24" i="9" s="1"/>
  <c r="H24" i="9" s="1"/>
  <c r="D7" i="9"/>
  <c r="D11" i="9" s="1"/>
  <c r="D15" i="9" s="1"/>
  <c r="D19" i="9" s="1"/>
  <c r="D23" i="9" s="1"/>
  <c r="D6" i="9"/>
  <c r="H6" i="9" s="1"/>
  <c r="G2" i="13" l="1"/>
  <c r="H25" i="9"/>
  <c r="D7" i="13" s="1"/>
  <c r="H23" i="9"/>
  <c r="H7" i="9"/>
  <c r="H11" i="9"/>
  <c r="H15" i="9"/>
  <c r="H19" i="9"/>
  <c r="H8" i="9"/>
  <c r="H12" i="9"/>
  <c r="H16" i="9"/>
  <c r="H20" i="9"/>
  <c r="H9" i="9"/>
  <c r="H13" i="9"/>
  <c r="D4" i="13" s="1"/>
  <c r="H17" i="9"/>
  <c r="D5" i="13" s="1"/>
  <c r="H21" i="9"/>
  <c r="D6" i="13" s="1"/>
  <c r="D10" i="9"/>
  <c r="D3" i="13" l="1"/>
  <c r="D8" i="13" s="1"/>
  <c r="D14" i="9"/>
  <c r="H10" i="9"/>
  <c r="D18" i="9" l="1"/>
  <c r="H14" i="9"/>
  <c r="D22" i="9" l="1"/>
  <c r="H22" i="9" s="1"/>
  <c r="H18" i="9"/>
  <c r="B3" i="13" l="1"/>
  <c r="E3" i="13" s="1"/>
  <c r="G3" i="13" l="1"/>
  <c r="B4" i="13" l="1"/>
  <c r="E4" i="13" s="1"/>
  <c r="G4" i="13" l="1"/>
  <c r="B5" i="13" l="1"/>
  <c r="E5" i="13" s="1"/>
  <c r="G5" i="13" l="1"/>
  <c r="B6" i="13" l="1"/>
  <c r="E6" i="13" s="1"/>
  <c r="G6" i="13" l="1"/>
  <c r="B7" i="13" l="1"/>
  <c r="E7" i="13" s="1"/>
  <c r="G7" i="13" l="1"/>
  <c r="F8" i="13"/>
</calcChain>
</file>

<file path=xl/sharedStrings.xml><?xml version="1.0" encoding="utf-8"?>
<sst xmlns="http://schemas.openxmlformats.org/spreadsheetml/2006/main" count="895" uniqueCount="62">
  <si>
    <t>Month</t>
  </si>
  <si>
    <t>Project Code</t>
  </si>
  <si>
    <t>Total Revenue (USD)</t>
  </si>
  <si>
    <t>Jan 2025</t>
  </si>
  <si>
    <t>Feb 2025</t>
  </si>
  <si>
    <t>Mar 2025</t>
  </si>
  <si>
    <t>Apr 2025</t>
  </si>
  <si>
    <t>May 2025</t>
  </si>
  <si>
    <t>Jun 2025</t>
  </si>
  <si>
    <t>US Company A</t>
  </si>
  <si>
    <t>US Company B</t>
  </si>
  <si>
    <t>UAE Company</t>
  </si>
  <si>
    <t>PRJ001</t>
  </si>
  <si>
    <t>PRJ002</t>
  </si>
  <si>
    <t>PRJ005</t>
  </si>
  <si>
    <t>PRJ008</t>
  </si>
  <si>
    <t>PRJ003</t>
  </si>
  <si>
    <t>PRJ006</t>
  </si>
  <si>
    <t>PRJ009</t>
  </si>
  <si>
    <t>PRJ004</t>
  </si>
  <si>
    <t>PRJ007</t>
  </si>
  <si>
    <t>PRJ010</t>
  </si>
  <si>
    <t>-</t>
  </si>
  <si>
    <t>Companies</t>
  </si>
  <si>
    <t>Pakistan Back Office</t>
  </si>
  <si>
    <t>Company Code</t>
  </si>
  <si>
    <t>Cost Category</t>
  </si>
  <si>
    <t>Total Cost (USD)</t>
  </si>
  <si>
    <t>Marketing</t>
  </si>
  <si>
    <t>Research &amp; Development</t>
  </si>
  <si>
    <t>Operations</t>
  </si>
  <si>
    <t>Other Expenses</t>
  </si>
  <si>
    <t>Entertainment</t>
  </si>
  <si>
    <t>Training</t>
  </si>
  <si>
    <t>Bonuses</t>
  </si>
  <si>
    <t>Project Name</t>
  </si>
  <si>
    <t>Orion CRM</t>
  </si>
  <si>
    <t>Nebula ERP</t>
  </si>
  <si>
    <t>Apollo HRM</t>
  </si>
  <si>
    <t>Atlas E-Commerce</t>
  </si>
  <si>
    <t>Phoenix Analytics</t>
  </si>
  <si>
    <t>Astra Fintech</t>
  </si>
  <si>
    <t>Vega LMS</t>
  </si>
  <si>
    <t>Titan AI</t>
  </si>
  <si>
    <t>Mercury POS</t>
  </si>
  <si>
    <t>Solara Healthcare</t>
  </si>
  <si>
    <t>Rent and Utilities</t>
  </si>
  <si>
    <t>Salaries for Full-Time Staff</t>
  </si>
  <si>
    <t>Software Subscriptions &amp; Licenses</t>
  </si>
  <si>
    <t>Equipment and Maintenance</t>
  </si>
  <si>
    <t>Insurance</t>
  </si>
  <si>
    <t>Months</t>
  </si>
  <si>
    <t>Total</t>
  </si>
  <si>
    <t>Revenue</t>
  </si>
  <si>
    <t>VC</t>
  </si>
  <si>
    <t>FC</t>
  </si>
  <si>
    <t>Opening</t>
  </si>
  <si>
    <t>Money for VC</t>
  </si>
  <si>
    <t>Net Inflow / (Outflow)</t>
  </si>
  <si>
    <t>Country code =</t>
  </si>
  <si>
    <t>Variable Costs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</si>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</sst>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0" fillId="0" borderId="1" xfId="0" quotePrefix="1" applyNumberFormat="1" applyBorder="1"/>
    <xf numFmtId="0" fontId="0" fillId="0" borderId="1" xfId="0" quotePrefix="1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0" fillId="0" borderId="2" xfId="1" applyNumberFormat="1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" fontId="1" fillId="0" borderId="1" xfId="0" quotePrefix="1" applyNumberFormat="1" applyFont="1" applyBorder="1" applyAlignment="1">
      <alignment horizontal="center"/>
    </xf>
    <xf numFmtId="164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9.140625" bestFit="1" customWidth="1"/>
    <col min="2" max="2" width="14.42578125" bestFit="1" customWidth="1"/>
    <col min="3" max="3" width="10" bestFit="1" customWidth="1"/>
    <col min="4" max="4" width="13.7109375" bestFit="1" customWidth="1"/>
    <col min="5" max="5" width="11" bestFit="1" customWidth="1"/>
  </cols>
  <sheetData>
    <row r="1" spans="1:5" x14ac:dyDescent="0.25">
      <c r="A1" s="14" t="s">
        <v>51</v>
      </c>
      <c r="B1" s="14" t="s">
        <v>25</v>
      </c>
      <c r="C1" s="14" t="s">
        <v>53</v>
      </c>
      <c r="D1" s="14" t="s">
        <v>60</v>
      </c>
      <c r="E1" s="14" t="s">
        <v>61</v>
      </c>
    </row>
    <row r="2" spans="1:5" x14ac:dyDescent="0.25">
      <c r="A2" s="4" t="s">
        <v>3</v>
      </c>
      <c r="B2" s="4">
        <v>101</v>
      </c>
      <c r="C2" s="5">
        <f>SUMIFS('Revenue Details'!$D$2:$D$22,'Revenue Details'!$A$2:$A$22,Summary!A2,'Revenue Details'!$B$2:$B$22,Summary!B2)</f>
        <v>213981</v>
      </c>
      <c r="D2" s="5">
        <f>SUMIFS('VC Details'!$E$2:$E$248,'VC Details'!$A$2:$A$248,Summary!A2,'VC Details'!$B$2:$B$248,Summary!B2)</f>
        <v>44533</v>
      </c>
      <c r="E2" s="5">
        <f>SUMIFS('FC Details'!$H$2:$H$25,'FC Details'!$A$2:$A$25,Summary!A2,'FC Details'!$B$2:$B$25,Summary!B2)</f>
        <v>3380</v>
      </c>
    </row>
    <row r="3" spans="1:5" x14ac:dyDescent="0.25">
      <c r="A3" s="4" t="s">
        <v>3</v>
      </c>
      <c r="B3" s="4">
        <v>103</v>
      </c>
      <c r="C3" s="5">
        <f>SUMIFS('Revenue Details'!$D$2:$D$22,'Revenue Details'!$A$2:$A$22,Summary!A3,'Revenue Details'!$B$2:$B$22,Summary!B3)</f>
        <v>0</v>
      </c>
      <c r="D3" s="5">
        <f>SUMIFS('VC Details'!$E$2:$E$248,'VC Details'!$A$2:$A$248,Summary!A3,'VC Details'!$B$2:$B$248,Summary!B3)</f>
        <v>34639</v>
      </c>
      <c r="E3" s="5">
        <f>SUMIFS('FC Details'!$H$2:$H$25,'FC Details'!$A$2:$A$25,Summary!A3,'FC Details'!$B$2:$B$25,Summary!B3)</f>
        <v>3730</v>
      </c>
    </row>
    <row r="4" spans="1:5" x14ac:dyDescent="0.25">
      <c r="A4" s="4" t="s">
        <v>3</v>
      </c>
      <c r="B4" s="4">
        <v>105</v>
      </c>
      <c r="C4" s="5">
        <f>SUMIFS('Revenue Details'!$D$2:$D$22,'Revenue Details'!$A$2:$A$22,Summary!A4,'Revenue Details'!$B$2:$B$22,Summary!B4)</f>
        <v>348714</v>
      </c>
      <c r="D4" s="5">
        <f>SUMIFS('VC Details'!$E$2:$E$248,'VC Details'!$A$2:$A$248,Summary!A4,'VC Details'!$B$2:$B$248,Summary!B4)</f>
        <v>47958</v>
      </c>
      <c r="E4" s="5">
        <f>SUMIFS('FC Details'!$H$2:$H$25,'FC Details'!$A$2:$A$25,Summary!A4,'FC Details'!$B$2:$B$25,Summary!B4)</f>
        <v>2654</v>
      </c>
    </row>
    <row r="5" spans="1:5" x14ac:dyDescent="0.25">
      <c r="A5" s="4" t="s">
        <v>3</v>
      </c>
      <c r="B5" s="4">
        <v>107</v>
      </c>
      <c r="C5" s="5">
        <f ca="1">SUMIFS('Revenue Details'!$D$2:$D$22,'Revenue Details'!$A$2:$A$22,Summary!A5,'Revenue Details'!$B$2:$B$22,Summary!B5)</f>
        <v>45015.6</v>
      </c>
      <c r="D5" s="5">
        <f>SUMIFS('VC Details'!$E$2:$E$248,'VC Details'!$A$2:$A$248,Summary!A5,'VC Details'!$B$2:$B$248,Summary!B5)</f>
        <v>8934</v>
      </c>
      <c r="E5" s="5">
        <f>SUMIFS('FC Details'!$H$2:$H$25,'FC Details'!$A$2:$A$25,Summary!A5,'FC Details'!$B$2:$B$25,Summary!B5)</f>
        <v>17770</v>
      </c>
    </row>
    <row r="6" spans="1:5" x14ac:dyDescent="0.25">
      <c r="A6" s="4" t="s">
        <v>4</v>
      </c>
      <c r="B6" s="4">
        <v>101</v>
      </c>
      <c r="C6" s="5">
        <f>SUMIFS('Revenue Details'!$D$2:$D$22,'Revenue Details'!$A$2:$A$22,Summary!A6,'Revenue Details'!$B$2:$B$22,Summary!B6)</f>
        <v>0</v>
      </c>
      <c r="D6" s="5">
        <f>SUMIFS('VC Details'!$E$2:$E$248,'VC Details'!$A$2:$A$248,Summary!A6,'VC Details'!$B$2:$B$248,Summary!B6)</f>
        <v>55470</v>
      </c>
      <c r="E6" s="5">
        <f>SUMIFS('FC Details'!$H$2:$H$25,'FC Details'!$A$2:$A$25,Summary!A6,'FC Details'!$B$2:$B$25,Summary!B6)</f>
        <v>3439.6</v>
      </c>
    </row>
    <row r="7" spans="1:5" x14ac:dyDescent="0.25">
      <c r="A7" s="4" t="s">
        <v>4</v>
      </c>
      <c r="B7" s="4">
        <v>103</v>
      </c>
      <c r="C7" s="5">
        <f>SUMIFS('Revenue Details'!$D$2:$D$22,'Revenue Details'!$A$2:$A$22,Summary!A7,'Revenue Details'!$B$2:$B$22,Summary!B7)</f>
        <v>0</v>
      </c>
      <c r="D7" s="5">
        <f>SUMIFS('VC Details'!$E$2:$E$248,'VC Details'!$A$2:$A$248,Summary!A7,'VC Details'!$B$2:$B$248,Summary!B7)</f>
        <v>38177</v>
      </c>
      <c r="E7" s="5">
        <f>SUMIFS('FC Details'!$H$2:$H$25,'FC Details'!$A$2:$A$25,Summary!A7,'FC Details'!$B$2:$B$25,Summary!B7)</f>
        <v>3797.6</v>
      </c>
    </row>
    <row r="8" spans="1:5" x14ac:dyDescent="0.25">
      <c r="A8" s="4" t="s">
        <v>4</v>
      </c>
      <c r="B8" s="4">
        <v>105</v>
      </c>
      <c r="C8" s="5">
        <f>SUMIFS('Revenue Details'!$D$2:$D$22,'Revenue Details'!$A$2:$A$22,Summary!A8,'Revenue Details'!$B$2:$B$22,Summary!B8)</f>
        <v>0</v>
      </c>
      <c r="D8" s="5">
        <f>SUMIFS('VC Details'!$E$2:$E$248,'VC Details'!$A$2:$A$248,Summary!A8,'VC Details'!$B$2:$B$248,Summary!B8)</f>
        <v>29466</v>
      </c>
      <c r="E8" s="5">
        <f>SUMIFS('FC Details'!$H$2:$H$25,'FC Details'!$A$2:$A$25,Summary!A8,'FC Details'!$B$2:$B$25,Summary!B8)</f>
        <v>2702.08</v>
      </c>
    </row>
    <row r="9" spans="1:5" x14ac:dyDescent="0.25">
      <c r="A9" s="4" t="s">
        <v>4</v>
      </c>
      <c r="B9" s="4">
        <v>107</v>
      </c>
      <c r="C9" s="5">
        <f>SUMIFS('Revenue Details'!$D$2:$D$22,'Revenue Details'!$A$2:$A$22,Summary!A9,'Revenue Details'!$B$2:$B$22,Summary!B9)</f>
        <v>0</v>
      </c>
      <c r="D9" s="5">
        <f>SUMIFS('VC Details'!$E$2:$E$248,'VC Details'!$A$2:$A$248,Summary!A9,'VC Details'!$B$2:$B$248,Summary!B9)</f>
        <v>15554</v>
      </c>
      <c r="E9" s="5">
        <f>SUMIFS('FC Details'!$H$2:$H$25,'FC Details'!$A$2:$A$25,Summary!A9,'FC Details'!$B$2:$B$25,Summary!B9)</f>
        <v>18044</v>
      </c>
    </row>
    <row r="10" spans="1:5" x14ac:dyDescent="0.25">
      <c r="A10" s="4" t="s">
        <v>5</v>
      </c>
      <c r="B10" s="4">
        <v>101</v>
      </c>
      <c r="C10" s="5">
        <f>SUMIFS('Revenue Details'!$D$2:$D$22,'Revenue Details'!$A$2:$A$22,Summary!A10,'Revenue Details'!$B$2:$B$22,Summary!B10)</f>
        <v>0</v>
      </c>
      <c r="D10" s="5">
        <f>SUMIFS('VC Details'!$E$2:$E$248,'VC Details'!$A$2:$A$248,Summary!A10,'VC Details'!$B$2:$B$248,Summary!B10)</f>
        <v>59370</v>
      </c>
      <c r="E10" s="5">
        <f>SUMIFS('FC Details'!$H$2:$H$25,'FC Details'!$A$2:$A$25,Summary!A10,'FC Details'!$B$2:$B$25,Summary!B10)</f>
        <v>3500.3919999999998</v>
      </c>
    </row>
    <row r="11" spans="1:5" x14ac:dyDescent="0.25">
      <c r="A11" s="4" t="s">
        <v>5</v>
      </c>
      <c r="B11" s="4">
        <v>103</v>
      </c>
      <c r="C11" s="5">
        <f>SUMIFS('Revenue Details'!$D$2:$D$22,'Revenue Details'!$A$2:$A$22,Summary!A11,'Revenue Details'!$B$2:$B$22,Summary!B11)</f>
        <v>81959</v>
      </c>
      <c r="D11" s="5">
        <f>SUMIFS('VC Details'!$E$2:$E$248,'VC Details'!$A$2:$A$248,Summary!A11,'VC Details'!$B$2:$B$248,Summary!B11)</f>
        <v>40960</v>
      </c>
      <c r="E11" s="5">
        <f>SUMIFS('FC Details'!$H$2:$H$25,'FC Details'!$A$2:$A$25,Summary!A11,'FC Details'!$B$2:$B$25,Summary!B11)</f>
        <v>3866.5520000000001</v>
      </c>
    </row>
    <row r="12" spans="1:5" x14ac:dyDescent="0.25">
      <c r="A12" s="4" t="s">
        <v>5</v>
      </c>
      <c r="B12" s="4">
        <v>105</v>
      </c>
      <c r="C12" s="5">
        <f>SUMIFS('Revenue Details'!$D$2:$D$22,'Revenue Details'!$A$2:$A$22,Summary!A12,'Revenue Details'!$B$2:$B$22,Summary!B12)</f>
        <v>413813</v>
      </c>
      <c r="D12" s="5">
        <f>SUMIFS('VC Details'!$E$2:$E$248,'VC Details'!$A$2:$A$248,Summary!A12,'VC Details'!$B$2:$B$248,Summary!B12)</f>
        <v>36113</v>
      </c>
      <c r="E12" s="5">
        <f>SUMIFS('FC Details'!$H$2:$H$25,'FC Details'!$A$2:$A$25,Summary!A12,'FC Details'!$B$2:$B$25,Summary!B12)</f>
        <v>2751.1215999999999</v>
      </c>
    </row>
    <row r="13" spans="1:5" x14ac:dyDescent="0.25">
      <c r="A13" s="4" t="s">
        <v>5</v>
      </c>
      <c r="B13" s="4">
        <v>107</v>
      </c>
      <c r="C13" s="5">
        <f ca="1">SUMIFS('Revenue Details'!$D$2:$D$22,'Revenue Details'!$A$2:$A$22,Summary!A13,'Revenue Details'!$B$2:$B$22,Summary!B13)</f>
        <v>39661.760000000002</v>
      </c>
      <c r="D13" s="5">
        <f>SUMIFS('VC Details'!$E$2:$E$248,'VC Details'!$A$2:$A$248,Summary!A13,'VC Details'!$B$2:$B$248,Summary!B13)</f>
        <v>14755.8</v>
      </c>
      <c r="E13" s="5">
        <f>SUMIFS('FC Details'!$H$2:$H$25,'FC Details'!$A$2:$A$25,Summary!A13,'FC Details'!$B$2:$B$25,Summary!B13)</f>
        <v>18323.48</v>
      </c>
    </row>
    <row r="14" spans="1:5" x14ac:dyDescent="0.25">
      <c r="A14" s="4" t="s">
        <v>6</v>
      </c>
      <c r="B14" s="4">
        <v>101</v>
      </c>
      <c r="C14" s="5">
        <f>SUMIFS('Revenue Details'!$D$2:$D$22,'Revenue Details'!$A$2:$A$22,Summary!A14,'Revenue Details'!$B$2:$B$22,Summary!B14)</f>
        <v>97200</v>
      </c>
      <c r="D14" s="5">
        <f>SUMIFS('VC Details'!$E$2:$E$248,'VC Details'!$A$2:$A$248,Summary!A14,'VC Details'!$B$2:$B$248,Summary!B14)</f>
        <v>57058</v>
      </c>
      <c r="E14" s="5">
        <f>SUMIFS('FC Details'!$H$2:$H$25,'FC Details'!$A$2:$A$25,Summary!A14,'FC Details'!$B$2:$B$25,Summary!B14)</f>
        <v>3562.3998400000005</v>
      </c>
    </row>
    <row r="15" spans="1:5" x14ac:dyDescent="0.25">
      <c r="A15" s="4" t="s">
        <v>6</v>
      </c>
      <c r="B15" s="4">
        <v>103</v>
      </c>
      <c r="C15" s="5">
        <f>SUMIFS('Revenue Details'!$D$2:$D$22,'Revenue Details'!$A$2:$A$22,Summary!A15,'Revenue Details'!$B$2:$B$22,Summary!B15)</f>
        <v>500000</v>
      </c>
      <c r="D15" s="5">
        <f>SUMIFS('VC Details'!$E$2:$E$248,'VC Details'!$A$2:$A$248,Summary!A15,'VC Details'!$B$2:$B$248,Summary!B15)</f>
        <v>41948</v>
      </c>
      <c r="E15" s="5">
        <f>SUMIFS('FC Details'!$H$2:$H$25,'FC Details'!$A$2:$A$25,Summary!A15,'FC Details'!$B$2:$B$25,Summary!B15)</f>
        <v>3936.8830400000002</v>
      </c>
    </row>
    <row r="16" spans="1:5" x14ac:dyDescent="0.25">
      <c r="A16" s="4" t="s">
        <v>6</v>
      </c>
      <c r="B16" s="4">
        <v>105</v>
      </c>
      <c r="C16" s="5">
        <f>SUMIFS('Revenue Details'!$D$2:$D$22,'Revenue Details'!$A$2:$A$22,Summary!A16,'Revenue Details'!$B$2:$B$22,Summary!B16)</f>
        <v>55896</v>
      </c>
      <c r="D16" s="5">
        <f>SUMIFS('VC Details'!$E$2:$E$248,'VC Details'!$A$2:$A$248,Summary!A16,'VC Details'!$B$2:$B$248,Summary!B16)</f>
        <v>41480</v>
      </c>
      <c r="E16" s="5">
        <f>SUMIFS('FC Details'!$H$2:$H$25,'FC Details'!$A$2:$A$25,Summary!A16,'FC Details'!$B$2:$B$25,Summary!B16)</f>
        <v>2801.1440320000002</v>
      </c>
    </row>
    <row r="17" spans="1:5" x14ac:dyDescent="0.25">
      <c r="A17" s="4" t="s">
        <v>6</v>
      </c>
      <c r="B17" s="4">
        <v>107</v>
      </c>
      <c r="C17" s="5">
        <f ca="1">SUMIFS('Revenue Details'!$D$2:$D$22,'Revenue Details'!$A$2:$A$22,Summary!A17,'Revenue Details'!$B$2:$B$22,Summary!B17)</f>
        <v>52247.68</v>
      </c>
      <c r="D17" s="5">
        <f>SUMIFS('VC Details'!$E$2:$E$248,'VC Details'!$A$2:$A$248,Summary!A17,'VC Details'!$B$2:$B$248,Summary!B17)</f>
        <v>21718</v>
      </c>
      <c r="E17" s="5">
        <f>SUMIFS('FC Details'!$H$2:$H$25,'FC Details'!$A$2:$A$25,Summary!A17,'FC Details'!$B$2:$B$25,Summary!B17)</f>
        <v>18608.549600000002</v>
      </c>
    </row>
    <row r="18" spans="1:5" x14ac:dyDescent="0.25">
      <c r="A18" s="4" t="s">
        <v>7</v>
      </c>
      <c r="B18" s="4">
        <v>101</v>
      </c>
      <c r="C18" s="5">
        <f>SUMIFS('Revenue Details'!$D$2:$D$22,'Revenue Details'!$A$2:$A$22,Summary!A18,'Revenue Details'!$B$2:$B$22,Summary!B18)</f>
        <v>0</v>
      </c>
      <c r="D18" s="5">
        <f>SUMIFS('VC Details'!$E$2:$E$248,'VC Details'!$A$2:$A$248,Summary!A18,'VC Details'!$B$2:$B$248,Summary!B18)</f>
        <v>56915</v>
      </c>
      <c r="E18" s="5">
        <f>SUMIFS('FC Details'!$H$2:$H$25,'FC Details'!$A$2:$A$25,Summary!A18,'FC Details'!$B$2:$B$25,Summary!B18)</f>
        <v>3625.6478367999998</v>
      </c>
    </row>
    <row r="19" spans="1:5" x14ac:dyDescent="0.25">
      <c r="A19" s="4" t="s">
        <v>7</v>
      </c>
      <c r="B19" s="4">
        <v>103</v>
      </c>
      <c r="C19" s="5">
        <f>SUMIFS('Revenue Details'!$D$2:$D$22,'Revenue Details'!$A$2:$A$22,Summary!A19,'Revenue Details'!$B$2:$B$22,Summary!B19)</f>
        <v>75454</v>
      </c>
      <c r="D19" s="5">
        <f>SUMIFS('VC Details'!$E$2:$E$248,'VC Details'!$A$2:$A$248,Summary!A19,'VC Details'!$B$2:$B$248,Summary!B19)</f>
        <v>40194</v>
      </c>
      <c r="E19" s="5">
        <f>SUMIFS('FC Details'!$H$2:$H$25,'FC Details'!$A$2:$A$25,Summary!A19,'FC Details'!$B$2:$B$25,Summary!B19)</f>
        <v>4008.620700800001</v>
      </c>
    </row>
    <row r="20" spans="1:5" x14ac:dyDescent="0.25">
      <c r="A20" s="4" t="s">
        <v>7</v>
      </c>
      <c r="B20" s="4">
        <v>105</v>
      </c>
      <c r="C20" s="5">
        <f>SUMIFS('Revenue Details'!$D$2:$D$22,'Revenue Details'!$A$2:$A$22,Summary!A20,'Revenue Details'!$B$2:$B$22,Summary!B20)</f>
        <v>0</v>
      </c>
      <c r="D20" s="5">
        <f>SUMIFS('VC Details'!$E$2:$E$248,'VC Details'!$A$2:$A$248,Summary!A20,'VC Details'!$B$2:$B$248,Summary!B20)</f>
        <v>43975</v>
      </c>
      <c r="E20" s="5">
        <f>SUMIFS('FC Details'!$H$2:$H$25,'FC Details'!$A$2:$A$25,Summary!A20,'FC Details'!$B$2:$B$25,Summary!B20)</f>
        <v>2852.1669126400002</v>
      </c>
    </row>
    <row r="21" spans="1:5" x14ac:dyDescent="0.25">
      <c r="A21" s="4" t="s">
        <v>7</v>
      </c>
      <c r="B21" s="4">
        <v>107</v>
      </c>
      <c r="C21" s="5">
        <f ca="1">SUMIFS('Revenue Details'!$D$2:$D$22,'Revenue Details'!$A$2:$A$22,Summary!A21,'Revenue Details'!$B$2:$B$22,Summary!B21)</f>
        <v>6036.32</v>
      </c>
      <c r="D21" s="5">
        <f>SUMIFS('VC Details'!$E$2:$E$248,'VC Details'!$A$2:$A$248,Summary!A21,'VC Details'!$B$2:$B$248,Summary!B21)</f>
        <v>7677</v>
      </c>
      <c r="E21" s="5">
        <f>SUMIFS('FC Details'!$H$2:$H$25,'FC Details'!$A$2:$A$25,Summary!A21,'FC Details'!$B$2:$B$25,Summary!B21)</f>
        <v>18899.320592</v>
      </c>
    </row>
    <row r="22" spans="1:5" x14ac:dyDescent="0.25">
      <c r="A22" s="4" t="s">
        <v>8</v>
      </c>
      <c r="B22" s="4">
        <v>101</v>
      </c>
      <c r="C22" s="5">
        <f>SUMIFS('Revenue Details'!$D$2:$D$22,'Revenue Details'!$A$2:$A$22,Summary!A22,'Revenue Details'!$B$2:$B$22,Summary!B22)</f>
        <v>159640</v>
      </c>
      <c r="D22" s="5">
        <f>SUMIFS('VC Details'!$E$2:$E$248,'VC Details'!$A$2:$A$248,Summary!A22,'VC Details'!$B$2:$B$248,Summary!B22)</f>
        <v>50969</v>
      </c>
      <c r="E22" s="5">
        <f>SUMIFS('FC Details'!$H$2:$H$25,'FC Details'!$A$2:$A$25,Summary!A22,'FC Details'!$B$2:$B$25,Summary!B22)</f>
        <v>3690.1607935359998</v>
      </c>
    </row>
    <row r="23" spans="1:5" x14ac:dyDescent="0.25">
      <c r="A23" s="4" t="s">
        <v>8</v>
      </c>
      <c r="B23" s="4">
        <v>103</v>
      </c>
      <c r="C23" s="5">
        <f>SUMIFS('Revenue Details'!$D$2:$D$22,'Revenue Details'!$A$2:$A$22,Summary!A23,'Revenue Details'!$B$2:$B$22,Summary!B23)</f>
        <v>78252</v>
      </c>
      <c r="D23" s="5">
        <f>SUMIFS('VC Details'!$E$2:$E$248,'VC Details'!$A$2:$A$248,Summary!A23,'VC Details'!$B$2:$B$248,Summary!B23)</f>
        <v>43491</v>
      </c>
      <c r="E23" s="5">
        <f>SUMIFS('FC Details'!$H$2:$H$25,'FC Details'!$A$2:$A$25,Summary!A23,'FC Details'!$B$2:$B$25,Summary!B23)</f>
        <v>4081.7931148160005</v>
      </c>
    </row>
    <row r="24" spans="1:5" x14ac:dyDescent="0.25">
      <c r="A24" s="4" t="s">
        <v>8</v>
      </c>
      <c r="B24" s="4">
        <v>105</v>
      </c>
      <c r="C24" s="5">
        <f>SUMIFS('Revenue Details'!$D$2:$D$22,'Revenue Details'!$A$2:$A$22,Summary!A24,'Revenue Details'!$B$2:$B$22,Summary!B24)</f>
        <v>495714</v>
      </c>
      <c r="D24" s="5">
        <f>SUMIFS('VC Details'!$E$2:$E$248,'VC Details'!$A$2:$A$248,Summary!A24,'VC Details'!$B$2:$B$248,Summary!B24)</f>
        <v>35498</v>
      </c>
      <c r="E24" s="5">
        <f>SUMIFS('FC Details'!$H$2:$H$25,'FC Details'!$A$2:$A$25,Summary!A24,'FC Details'!$B$2:$B$25,Summary!B24)</f>
        <v>2904.2102508928001</v>
      </c>
    </row>
    <row r="25" spans="1:5" x14ac:dyDescent="0.25">
      <c r="A25" s="4" t="s">
        <v>8</v>
      </c>
      <c r="B25" s="4">
        <v>107</v>
      </c>
      <c r="C25" s="5">
        <f ca="1">SUMIFS('Revenue Details'!$D$2:$D$22,'Revenue Details'!$A$2:$A$22,Summary!A25,'Revenue Details'!$B$2:$B$22,Summary!B25)</f>
        <v>58688.480000000003</v>
      </c>
      <c r="D25" s="5">
        <f>SUMIFS('VC Details'!$E$2:$E$248,'VC Details'!$A$2:$A$248,Summary!A25,'VC Details'!$B$2:$B$248,Summary!B25)</f>
        <v>10113.700000000001</v>
      </c>
      <c r="E25" s="5">
        <f>SUMIFS('FC Details'!$H$2:$H$25,'FC Details'!$A$2:$A$25,Summary!A25,'FC Details'!$B$2:$B$25,Summary!B25)</f>
        <v>19695.907003840006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5" x14ac:dyDescent="0.25"/>
  <cols>
    <col min="1" max="1" width="21.140625" bestFit="1" customWidth="1"/>
    <col min="2" max="7" width="21.140625" customWidth="1"/>
  </cols>
  <sheetData>
    <row r="1" spans="1:7" x14ac:dyDescent="0.25">
      <c r="A1" s="14" t="s">
        <v>51</v>
      </c>
      <c r="B1" s="11" t="s">
        <v>56</v>
      </c>
      <c r="C1" s="15" t="s">
        <v>53</v>
      </c>
      <c r="D1" s="7" t="s">
        <v>55</v>
      </c>
      <c r="E1" s="7" t="s">
        <v>57</v>
      </c>
      <c r="F1" s="7" t="s">
        <v>54</v>
      </c>
      <c r="G1" s="7" t="s">
        <v>58</v>
      </c>
    </row>
    <row r="2" spans="1:7" x14ac:dyDescent="0.25">
      <c r="A2" s="4" t="s">
        <v>3</v>
      </c>
      <c r="B2" s="5">
        <v>15000</v>
      </c>
      <c r="C2" s="5">
        <f ca="1">'Revenue Details'!D18</f>
        <v>45015.6</v>
      </c>
      <c r="D2" s="5">
        <f>-SUMIFS('FC Details'!$H$2:$H$25,'FC Details'!$B$2:$B$25,'Pak BO CF'!$B$10,'FC Details'!$A$2:$A$25,'Pak BO CF'!A2)</f>
        <v>-17770</v>
      </c>
      <c r="E2" s="5">
        <f ca="1">B2+C2+D2</f>
        <v>42245.599999999999</v>
      </c>
      <c r="F2" s="5">
        <f>-SUMIFS('VC Details'!$E$2:$E$248,'VC Details'!$B$2:$B$248,'Pak BO CF'!$B$10,'VC Details'!$A$2:$A$248,'Pak BO CF'!A2)</f>
        <v>-8934</v>
      </c>
      <c r="G2" s="5">
        <f ca="1">E2+F2</f>
        <v>33311.599999999999</v>
      </c>
    </row>
    <row r="3" spans="1:7" x14ac:dyDescent="0.25">
      <c r="A3" s="4" t="s">
        <v>4</v>
      </c>
      <c r="B3" s="5">
        <f ca="1">G2</f>
        <v>33311.599999999999</v>
      </c>
      <c r="C3" s="5">
        <v>0</v>
      </c>
      <c r="D3" s="5">
        <f>-SUMIFS('FC Details'!$H$2:$H$25,'FC Details'!$B$2:$B$25,'Pak BO CF'!$B$10,'FC Details'!$A$2:$A$25,'Pak BO CF'!A3)</f>
        <v>-18044</v>
      </c>
      <c r="E3" s="5">
        <f t="shared" ref="E3:E7" ca="1" si="0">B3+C3+D3</f>
        <v>15267.599999999999</v>
      </c>
      <c r="F3" s="5">
        <f>-SUMIFS('VC Details'!$E$2:$E$248,'VC Details'!$B$2:$B$248,'Pak BO CF'!$B$10,'VC Details'!$A$2:$A$248,'Pak BO CF'!A3)</f>
        <v>-15554</v>
      </c>
      <c r="G3" s="5">
        <f t="shared" ref="G3:G7" ca="1" si="1">E3+F3</f>
        <v>-286.40000000000146</v>
      </c>
    </row>
    <row r="4" spans="1:7" x14ac:dyDescent="0.25">
      <c r="A4" s="4" t="s">
        <v>5</v>
      </c>
      <c r="B4" s="5">
        <f t="shared" ref="B4:B7" ca="1" si="2">G3</f>
        <v>-286.40000000000146</v>
      </c>
      <c r="C4" s="5">
        <f ca="1">'Revenue Details'!D19</f>
        <v>39661.760000000002</v>
      </c>
      <c r="D4" s="5">
        <f>-SUMIFS('FC Details'!$H$2:$H$25,'FC Details'!$B$2:$B$25,'Pak BO CF'!$B$10,'FC Details'!$A$2:$A$25,'Pak BO CF'!A4)</f>
        <v>-18323.48</v>
      </c>
      <c r="E4" s="5">
        <f t="shared" ca="1" si="0"/>
        <v>21051.88</v>
      </c>
      <c r="F4" s="5">
        <f>-SUMIFS('VC Details'!$E$2:$E$248,'VC Details'!$B$2:$B$248,'Pak BO CF'!$B$10,'VC Details'!$A$2:$A$248,'Pak BO CF'!A4)</f>
        <v>-14755.8</v>
      </c>
      <c r="G4" s="5">
        <f t="shared" ca="1" si="1"/>
        <v>6296.0800000000017</v>
      </c>
    </row>
    <row r="5" spans="1:7" x14ac:dyDescent="0.25">
      <c r="A5" s="4" t="s">
        <v>6</v>
      </c>
      <c r="B5" s="5">
        <f t="shared" ca="1" si="2"/>
        <v>6296.0800000000017</v>
      </c>
      <c r="C5" s="5">
        <f ca="1">'Revenue Details'!D20</f>
        <v>52247.68</v>
      </c>
      <c r="D5" s="5">
        <f>-SUMIFS('FC Details'!$H$2:$H$25,'FC Details'!$B$2:$B$25,'Pak BO CF'!$B$10,'FC Details'!$A$2:$A$25,'Pak BO CF'!A5)</f>
        <v>-18608.549600000002</v>
      </c>
      <c r="E5" s="5">
        <f t="shared" ca="1" si="0"/>
        <v>39935.210399999996</v>
      </c>
      <c r="F5" s="5">
        <f>-SUMIFS('VC Details'!$E$2:$E$248,'VC Details'!$B$2:$B$248,'Pak BO CF'!$B$10,'VC Details'!$A$2:$A$248,'Pak BO CF'!A5)</f>
        <v>-21718</v>
      </c>
      <c r="G5" s="5">
        <f t="shared" ca="1" si="1"/>
        <v>18217.210399999996</v>
      </c>
    </row>
    <row r="6" spans="1:7" x14ac:dyDescent="0.25">
      <c r="A6" s="4" t="s">
        <v>7</v>
      </c>
      <c r="B6" s="5">
        <f t="shared" ca="1" si="2"/>
        <v>18217.210399999996</v>
      </c>
      <c r="C6" s="5">
        <f ca="1">'Revenue Details'!D21</f>
        <v>6036.32</v>
      </c>
      <c r="D6" s="5">
        <f>-SUMIFS('FC Details'!$H$2:$H$25,'FC Details'!$B$2:$B$25,'Pak BO CF'!$B$10,'FC Details'!$A$2:$A$25,'Pak BO CF'!A6)</f>
        <v>-18899.320592</v>
      </c>
      <c r="E6" s="5">
        <f t="shared" ca="1" si="0"/>
        <v>5354.209807999996</v>
      </c>
      <c r="F6" s="5">
        <f>-SUMIFS('VC Details'!$E$2:$E$248,'VC Details'!$B$2:$B$248,'Pak BO CF'!$B$10,'VC Details'!$A$2:$A$248,'Pak BO CF'!A6)</f>
        <v>-7677</v>
      </c>
      <c r="G6" s="5">
        <f t="shared" ca="1" si="1"/>
        <v>-2322.790192000004</v>
      </c>
    </row>
    <row r="7" spans="1:7" x14ac:dyDescent="0.25">
      <c r="A7" s="4" t="s">
        <v>8</v>
      </c>
      <c r="B7" s="5">
        <f t="shared" ca="1" si="2"/>
        <v>-2322.790192000004</v>
      </c>
      <c r="C7" s="5">
        <f ca="1">'Revenue Details'!D22</f>
        <v>58688.480000000003</v>
      </c>
      <c r="D7" s="5">
        <f>-SUMIFS('FC Details'!$H$2:$H$25,'FC Details'!$B$2:$B$25,'Pak BO CF'!$B$10,'FC Details'!$A$2:$A$25,'Pak BO CF'!A7)</f>
        <v>-19695.907003840006</v>
      </c>
      <c r="E7" s="5">
        <f t="shared" ca="1" si="0"/>
        <v>36669.782804159986</v>
      </c>
      <c r="F7" s="5">
        <f>-SUMIFS('VC Details'!$E$2:$E$248,'VC Details'!$B$2:$B$248,'Pak BO CF'!$B$10,'VC Details'!$A$2:$A$248,'Pak BO CF'!A7)</f>
        <v>-10113.700000000001</v>
      </c>
      <c r="G7" s="5">
        <f t="shared" ca="1" si="1"/>
        <v>26556.082804159985</v>
      </c>
    </row>
    <row r="8" spans="1:7" ht="15.75" thickBot="1" x14ac:dyDescent="0.3">
      <c r="B8" s="16"/>
      <c r="C8" s="12">
        <f t="shared" ref="C8:F8" ca="1" si="3">SUM(C2:C7)</f>
        <v>201649.84000000003</v>
      </c>
      <c r="D8" s="12">
        <f t="shared" si="3"/>
        <v>-111341.25719584001</v>
      </c>
      <c r="F8" s="12">
        <f t="shared" si="3"/>
        <v>-78752.5</v>
      </c>
    </row>
    <row r="9" spans="1:7" ht="15.75" thickTop="1" x14ac:dyDescent="0.25"/>
    <row r="10" spans="1:7" x14ac:dyDescent="0.25">
      <c r="A10" t="s">
        <v>59</v>
      </c>
      <c r="B10" s="13">
        <v>107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RowHeight="15" x14ac:dyDescent="0.25"/>
  <cols>
    <col min="1" max="1" width="14.42578125" bestFit="1" customWidth="1"/>
    <col min="2" max="2" width="19" bestFit="1" customWidth="1"/>
  </cols>
  <sheetData>
    <row r="1" spans="1:2" x14ac:dyDescent="0.25">
      <c r="A1" s="1" t="s">
        <v>25</v>
      </c>
      <c r="B1" s="2" t="s">
        <v>23</v>
      </c>
    </row>
    <row r="2" spans="1:2" x14ac:dyDescent="0.25">
      <c r="A2" s="4">
        <v>101</v>
      </c>
      <c r="B2" s="3" t="s">
        <v>9</v>
      </c>
    </row>
    <row r="3" spans="1:2" x14ac:dyDescent="0.25">
      <c r="A3" s="4">
        <v>103</v>
      </c>
      <c r="B3" s="3" t="s">
        <v>10</v>
      </c>
    </row>
    <row r="4" spans="1:2" x14ac:dyDescent="0.25">
      <c r="A4" s="4">
        <v>105</v>
      </c>
      <c r="B4" s="3" t="s">
        <v>11</v>
      </c>
    </row>
    <row r="5" spans="1:2" x14ac:dyDescent="0.25">
      <c r="A5" s="4">
        <v>107</v>
      </c>
      <c r="B5" s="3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2.28515625" bestFit="1" customWidth="1"/>
    <col min="2" max="2" width="17.42578125" bestFit="1" customWidth="1"/>
  </cols>
  <sheetData>
    <row r="1" spans="1:2" x14ac:dyDescent="0.25">
      <c r="A1" s="2" t="s">
        <v>1</v>
      </c>
      <c r="B1" s="2" t="s">
        <v>35</v>
      </c>
    </row>
    <row r="2" spans="1:2" x14ac:dyDescent="0.25">
      <c r="A2" s="3" t="s">
        <v>12</v>
      </c>
      <c r="B2" s="3" t="s">
        <v>36</v>
      </c>
    </row>
    <row r="3" spans="1:2" x14ac:dyDescent="0.25">
      <c r="A3" s="3" t="s">
        <v>13</v>
      </c>
      <c r="B3" s="3" t="s">
        <v>37</v>
      </c>
    </row>
    <row r="4" spans="1:2" x14ac:dyDescent="0.25">
      <c r="A4" s="3" t="s">
        <v>16</v>
      </c>
      <c r="B4" s="3" t="s">
        <v>38</v>
      </c>
    </row>
    <row r="5" spans="1:2" x14ac:dyDescent="0.25">
      <c r="A5" s="3" t="s">
        <v>19</v>
      </c>
      <c r="B5" s="3" t="s">
        <v>39</v>
      </c>
    </row>
    <row r="6" spans="1:2" x14ac:dyDescent="0.25">
      <c r="A6" s="3" t="s">
        <v>14</v>
      </c>
      <c r="B6" s="3" t="s">
        <v>40</v>
      </c>
    </row>
    <row r="7" spans="1:2" x14ac:dyDescent="0.25">
      <c r="A7" s="3" t="s">
        <v>17</v>
      </c>
      <c r="B7" s="3" t="s">
        <v>41</v>
      </c>
    </row>
    <row r="8" spans="1:2" x14ac:dyDescent="0.25">
      <c r="A8" s="3" t="s">
        <v>20</v>
      </c>
      <c r="B8" s="3" t="s">
        <v>42</v>
      </c>
    </row>
    <row r="9" spans="1:2" x14ac:dyDescent="0.25">
      <c r="A9" s="3" t="s">
        <v>15</v>
      </c>
      <c r="B9" s="3" t="s">
        <v>43</v>
      </c>
    </row>
    <row r="10" spans="1:2" x14ac:dyDescent="0.25">
      <c r="A10" s="3" t="s">
        <v>18</v>
      </c>
      <c r="B10" s="3" t="s">
        <v>44</v>
      </c>
    </row>
    <row r="11" spans="1:2" x14ac:dyDescent="0.25">
      <c r="A11" s="3" t="s">
        <v>21</v>
      </c>
      <c r="B11" s="3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:D22"/>
    </sheetView>
  </sheetViews>
  <sheetFormatPr defaultRowHeight="15" x14ac:dyDescent="0.25"/>
  <cols>
    <col min="1" max="1" width="11.5703125" bestFit="1" customWidth="1"/>
    <col min="2" max="2" width="19" bestFit="1" customWidth="1"/>
    <col min="3" max="3" width="16.85546875" bestFit="1" customWidth="1"/>
    <col min="4" max="4" width="19.140625" bestFit="1" customWidth="1"/>
  </cols>
  <sheetData>
    <row r="1" spans="1:4" x14ac:dyDescent="0.25">
      <c r="A1" s="1" t="s">
        <v>0</v>
      </c>
      <c r="B1" s="1" t="s">
        <v>25</v>
      </c>
      <c r="C1" s="1" t="s">
        <v>1</v>
      </c>
      <c r="D1" s="1" t="s">
        <v>2</v>
      </c>
    </row>
    <row r="2" spans="1:4" x14ac:dyDescent="0.25">
      <c r="A2" s="4" t="s">
        <v>3</v>
      </c>
      <c r="B2" s="4">
        <v>101</v>
      </c>
      <c r="C2" s="4" t="s">
        <v>12</v>
      </c>
      <c r="D2" s="5">
        <v>73205</v>
      </c>
    </row>
    <row r="3" spans="1:4" x14ac:dyDescent="0.25">
      <c r="A3" s="4" t="s">
        <v>3</v>
      </c>
      <c r="B3" s="4">
        <v>101</v>
      </c>
      <c r="C3" s="4" t="s">
        <v>13</v>
      </c>
      <c r="D3" s="5">
        <v>69428</v>
      </c>
    </row>
    <row r="4" spans="1:4" x14ac:dyDescent="0.25">
      <c r="A4" s="4" t="s">
        <v>3</v>
      </c>
      <c r="B4" s="4">
        <v>101</v>
      </c>
      <c r="C4" s="4" t="s">
        <v>15</v>
      </c>
      <c r="D4" s="5">
        <v>71348</v>
      </c>
    </row>
    <row r="5" spans="1:4" x14ac:dyDescent="0.25">
      <c r="A5" s="4" t="s">
        <v>3</v>
      </c>
      <c r="B5" s="4">
        <v>105</v>
      </c>
      <c r="C5" s="4" t="s">
        <v>21</v>
      </c>
      <c r="D5" s="5">
        <v>348714</v>
      </c>
    </row>
    <row r="6" spans="1:4" x14ac:dyDescent="0.25">
      <c r="A6" s="4" t="s">
        <v>5</v>
      </c>
      <c r="B6" s="4">
        <v>103</v>
      </c>
      <c r="C6" s="4" t="s">
        <v>18</v>
      </c>
      <c r="D6" s="5">
        <v>81959</v>
      </c>
    </row>
    <row r="7" spans="1:4" x14ac:dyDescent="0.25">
      <c r="A7" s="4" t="s">
        <v>5</v>
      </c>
      <c r="B7" s="4">
        <v>105</v>
      </c>
      <c r="C7" s="4" t="s">
        <v>20</v>
      </c>
      <c r="D7" s="5">
        <v>340000</v>
      </c>
    </row>
    <row r="8" spans="1:4" x14ac:dyDescent="0.25">
      <c r="A8" s="4" t="s">
        <v>5</v>
      </c>
      <c r="B8" s="4">
        <v>105</v>
      </c>
      <c r="C8" s="4" t="s">
        <v>21</v>
      </c>
      <c r="D8" s="5">
        <v>73813</v>
      </c>
    </row>
    <row r="9" spans="1:4" x14ac:dyDescent="0.25">
      <c r="A9" s="4" t="s">
        <v>6</v>
      </c>
      <c r="B9" s="4">
        <v>101</v>
      </c>
      <c r="C9" s="4" t="s">
        <v>15</v>
      </c>
      <c r="D9" s="5">
        <v>97200</v>
      </c>
    </row>
    <row r="10" spans="1:4" x14ac:dyDescent="0.25">
      <c r="A10" s="4" t="s">
        <v>6</v>
      </c>
      <c r="B10" s="4">
        <v>103</v>
      </c>
      <c r="C10" s="4" t="s">
        <v>16</v>
      </c>
      <c r="D10" s="5">
        <v>500000</v>
      </c>
    </row>
    <row r="11" spans="1:4" x14ac:dyDescent="0.25">
      <c r="A11" s="4" t="s">
        <v>6</v>
      </c>
      <c r="B11" s="4">
        <v>105</v>
      </c>
      <c r="C11" s="4" t="s">
        <v>21</v>
      </c>
      <c r="D11" s="5">
        <v>55896</v>
      </c>
    </row>
    <row r="12" spans="1:4" x14ac:dyDescent="0.25">
      <c r="A12" s="4" t="s">
        <v>7</v>
      </c>
      <c r="B12" s="4">
        <v>103</v>
      </c>
      <c r="C12" s="4" t="s">
        <v>16</v>
      </c>
      <c r="D12" s="5">
        <v>75454</v>
      </c>
    </row>
    <row r="13" spans="1:4" x14ac:dyDescent="0.25">
      <c r="A13" s="4" t="s">
        <v>8</v>
      </c>
      <c r="B13" s="4">
        <v>101</v>
      </c>
      <c r="C13" s="4" t="s">
        <v>14</v>
      </c>
      <c r="D13" s="5">
        <v>92410</v>
      </c>
    </row>
    <row r="14" spans="1:4" x14ac:dyDescent="0.25">
      <c r="A14" s="4" t="s">
        <v>8</v>
      </c>
      <c r="B14" s="4">
        <v>101</v>
      </c>
      <c r="C14" s="4" t="s">
        <v>15</v>
      </c>
      <c r="D14" s="5">
        <v>67230</v>
      </c>
    </row>
    <row r="15" spans="1:4" x14ac:dyDescent="0.25">
      <c r="A15" s="4" t="s">
        <v>8</v>
      </c>
      <c r="B15" s="4">
        <v>103</v>
      </c>
      <c r="C15" s="4" t="s">
        <v>16</v>
      </c>
      <c r="D15" s="5">
        <v>78252</v>
      </c>
    </row>
    <row r="16" spans="1:4" x14ac:dyDescent="0.25">
      <c r="A16" s="4" t="s">
        <v>8</v>
      </c>
      <c r="B16" s="4">
        <v>105</v>
      </c>
      <c r="C16" s="4" t="s">
        <v>19</v>
      </c>
      <c r="D16" s="5">
        <v>95714</v>
      </c>
    </row>
    <row r="17" spans="1:4" x14ac:dyDescent="0.25">
      <c r="A17" s="4" t="s">
        <v>8</v>
      </c>
      <c r="B17" s="4">
        <v>105</v>
      </c>
      <c r="C17" s="4" t="s">
        <v>21</v>
      </c>
      <c r="D17" s="5">
        <v>400000</v>
      </c>
    </row>
    <row r="18" spans="1:4" x14ac:dyDescent="0.25">
      <c r="A18" s="4" t="s">
        <v>3</v>
      </c>
      <c r="B18" s="4">
        <v>107</v>
      </c>
      <c r="C18" s="4" t="s">
        <v>22</v>
      </c>
      <c r="D18" s="6">
        <f ca="1">SUMIF('Revenue Details'!$A$2:$D$17,'Revenue Details'!A18,'Revenue Details'!$D$2:$D$17)*8%</f>
        <v>45015.6</v>
      </c>
    </row>
    <row r="19" spans="1:4" x14ac:dyDescent="0.25">
      <c r="A19" s="4" t="s">
        <v>5</v>
      </c>
      <c r="B19" s="4">
        <v>107</v>
      </c>
      <c r="C19" s="4" t="s">
        <v>22</v>
      </c>
      <c r="D19" s="6">
        <f ca="1">SUMIF('Revenue Details'!$A$2:$D$17,'Revenue Details'!A19,'Revenue Details'!$D$2:$D$17)*8%</f>
        <v>39661.760000000002</v>
      </c>
    </row>
    <row r="20" spans="1:4" x14ac:dyDescent="0.25">
      <c r="A20" s="4" t="s">
        <v>6</v>
      </c>
      <c r="B20" s="4">
        <v>107</v>
      </c>
      <c r="C20" s="4" t="s">
        <v>22</v>
      </c>
      <c r="D20" s="6">
        <f ca="1">SUMIF('Revenue Details'!$A$2:$D$17,'Revenue Details'!A20,'Revenue Details'!$D$2:$D$17)*8%</f>
        <v>52247.68</v>
      </c>
    </row>
    <row r="21" spans="1:4" x14ac:dyDescent="0.25">
      <c r="A21" s="4" t="s">
        <v>7</v>
      </c>
      <c r="B21" s="4">
        <v>107</v>
      </c>
      <c r="C21" s="4" t="s">
        <v>22</v>
      </c>
      <c r="D21" s="6">
        <f ca="1">SUMIF('Revenue Details'!$A$2:$D$17,'Revenue Details'!A21,'Revenue Details'!$D$2:$D$17)*8%</f>
        <v>6036.32</v>
      </c>
    </row>
    <row r="22" spans="1:4" x14ac:dyDescent="0.25">
      <c r="A22" s="4" t="s">
        <v>8</v>
      </c>
      <c r="B22" s="4">
        <v>107</v>
      </c>
      <c r="C22" s="4" t="s">
        <v>22</v>
      </c>
      <c r="D22" s="6">
        <f ca="1">SUMIF('Revenue Details'!$A$2:$D$17,'Revenue Details'!A22,'Revenue Details'!$D$2:$D$17)*8%</f>
        <v>58688.480000000003</v>
      </c>
    </row>
  </sheetData>
  <autoFilter ref="A1:D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opLeftCell="A213" zoomScaleNormal="100" workbookViewId="0">
      <selection activeCell="E2" sqref="E2:E248"/>
    </sheetView>
  </sheetViews>
  <sheetFormatPr defaultRowHeight="15" x14ac:dyDescent="0.25"/>
  <cols>
    <col min="1" max="1" width="11.5703125" bestFit="1" customWidth="1"/>
    <col min="2" max="2" width="19" customWidth="1"/>
    <col min="3" max="3" width="16.85546875" bestFit="1" customWidth="1"/>
    <col min="4" max="4" width="23.85546875" customWidth="1"/>
    <col min="5" max="5" width="20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26</v>
      </c>
      <c r="E1" s="1" t="s">
        <v>27</v>
      </c>
    </row>
    <row r="2" spans="1:5" x14ac:dyDescent="0.25">
      <c r="A2" s="4" t="s">
        <v>8</v>
      </c>
      <c r="B2" s="4">
        <v>107</v>
      </c>
      <c r="C2" s="4" t="s">
        <v>22</v>
      </c>
      <c r="D2" s="4" t="s">
        <v>28</v>
      </c>
      <c r="E2" s="6">
        <v>10113.700000000001</v>
      </c>
    </row>
    <row r="3" spans="1:5" x14ac:dyDescent="0.25">
      <c r="A3" s="4" t="s">
        <v>4</v>
      </c>
      <c r="B3" s="4">
        <v>107</v>
      </c>
      <c r="C3" s="4" t="s">
        <v>22</v>
      </c>
      <c r="D3" s="4" t="s">
        <v>29</v>
      </c>
      <c r="E3" s="6">
        <v>9000</v>
      </c>
    </row>
    <row r="4" spans="1:5" x14ac:dyDescent="0.25">
      <c r="A4" s="4" t="s">
        <v>5</v>
      </c>
      <c r="B4" s="4">
        <v>107</v>
      </c>
      <c r="C4" s="4" t="s">
        <v>22</v>
      </c>
      <c r="D4" s="4" t="s">
        <v>30</v>
      </c>
      <c r="E4" s="6">
        <v>7531.8</v>
      </c>
    </row>
    <row r="5" spans="1:5" x14ac:dyDescent="0.25">
      <c r="A5" s="4" t="s">
        <v>7</v>
      </c>
      <c r="B5" s="4">
        <v>107</v>
      </c>
      <c r="C5" s="4" t="s">
        <v>22</v>
      </c>
      <c r="D5" s="4" t="s">
        <v>31</v>
      </c>
      <c r="E5" s="6">
        <v>1000</v>
      </c>
    </row>
    <row r="6" spans="1:5" x14ac:dyDescent="0.25">
      <c r="A6" s="4" t="s">
        <v>3</v>
      </c>
      <c r="B6" s="4">
        <v>101</v>
      </c>
      <c r="C6" s="4" t="s">
        <v>12</v>
      </c>
      <c r="D6" s="4" t="s">
        <v>28</v>
      </c>
      <c r="E6" s="6">
        <v>4877</v>
      </c>
    </row>
    <row r="7" spans="1:5" x14ac:dyDescent="0.25">
      <c r="A7" s="4" t="s">
        <v>3</v>
      </c>
      <c r="B7" s="4">
        <v>101</v>
      </c>
      <c r="C7" s="4" t="s">
        <v>12</v>
      </c>
      <c r="D7" s="4" t="s">
        <v>29</v>
      </c>
      <c r="E7" s="6">
        <v>3353</v>
      </c>
    </row>
    <row r="8" spans="1:5" x14ac:dyDescent="0.25">
      <c r="A8" s="4" t="s">
        <v>3</v>
      </c>
      <c r="B8" s="4">
        <v>101</v>
      </c>
      <c r="C8" s="4" t="s">
        <v>12</v>
      </c>
      <c r="D8" s="4" t="s">
        <v>30</v>
      </c>
      <c r="E8" s="6">
        <v>2328</v>
      </c>
    </row>
    <row r="9" spans="1:5" x14ac:dyDescent="0.25">
      <c r="A9" s="4" t="s">
        <v>3</v>
      </c>
      <c r="B9" s="4">
        <v>101</v>
      </c>
      <c r="C9" s="4" t="s">
        <v>12</v>
      </c>
      <c r="D9" s="4" t="s">
        <v>31</v>
      </c>
      <c r="E9" s="6">
        <v>3968</v>
      </c>
    </row>
    <row r="10" spans="1:5" x14ac:dyDescent="0.25">
      <c r="A10" s="4" t="s">
        <v>3</v>
      </c>
      <c r="B10" s="4">
        <v>101</v>
      </c>
      <c r="C10" s="4" t="s">
        <v>13</v>
      </c>
      <c r="D10" s="4" t="s">
        <v>28</v>
      </c>
      <c r="E10" s="6">
        <v>2872</v>
      </c>
    </row>
    <row r="11" spans="1:5" x14ac:dyDescent="0.25">
      <c r="A11" s="4" t="s">
        <v>3</v>
      </c>
      <c r="B11" s="4">
        <v>101</v>
      </c>
      <c r="C11" s="4" t="s">
        <v>13</v>
      </c>
      <c r="D11" s="4" t="s">
        <v>29</v>
      </c>
      <c r="E11" s="6">
        <v>3996</v>
      </c>
    </row>
    <row r="12" spans="1:5" x14ac:dyDescent="0.25">
      <c r="A12" s="4" t="s">
        <v>3</v>
      </c>
      <c r="B12" s="4">
        <v>101</v>
      </c>
      <c r="C12" s="4" t="s">
        <v>13</v>
      </c>
      <c r="D12" s="4" t="s">
        <v>31</v>
      </c>
      <c r="E12" s="6">
        <v>3529</v>
      </c>
    </row>
    <row r="13" spans="1:5" x14ac:dyDescent="0.25">
      <c r="A13" s="4" t="s">
        <v>3</v>
      </c>
      <c r="B13" s="4">
        <v>101</v>
      </c>
      <c r="C13" s="4" t="s">
        <v>14</v>
      </c>
      <c r="D13" s="4" t="s">
        <v>28</v>
      </c>
      <c r="E13" s="6">
        <v>2733</v>
      </c>
    </row>
    <row r="14" spans="1:5" x14ac:dyDescent="0.25">
      <c r="A14" s="4" t="s">
        <v>3</v>
      </c>
      <c r="B14" s="4">
        <v>101</v>
      </c>
      <c r="C14" s="4" t="s">
        <v>14</v>
      </c>
      <c r="D14" s="4" t="s">
        <v>30</v>
      </c>
      <c r="E14" s="6">
        <v>4571</v>
      </c>
    </row>
    <row r="15" spans="1:5" x14ac:dyDescent="0.25">
      <c r="A15" s="4" t="s">
        <v>3</v>
      </c>
      <c r="B15" s="4">
        <v>101</v>
      </c>
      <c r="C15" s="4" t="s">
        <v>14</v>
      </c>
      <c r="D15" s="4" t="s">
        <v>31</v>
      </c>
      <c r="E15" s="6">
        <v>3825</v>
      </c>
    </row>
    <row r="16" spans="1:5" x14ac:dyDescent="0.25">
      <c r="A16" s="4" t="s">
        <v>3</v>
      </c>
      <c r="B16" s="4">
        <v>101</v>
      </c>
      <c r="C16" s="4" t="s">
        <v>15</v>
      </c>
      <c r="D16" s="4" t="s">
        <v>28</v>
      </c>
      <c r="E16" s="6">
        <v>2158</v>
      </c>
    </row>
    <row r="17" spans="1:5" x14ac:dyDescent="0.25">
      <c r="A17" s="4" t="s">
        <v>3</v>
      </c>
      <c r="B17" s="4">
        <v>101</v>
      </c>
      <c r="C17" s="4" t="s">
        <v>15</v>
      </c>
      <c r="D17" s="4" t="s">
        <v>29</v>
      </c>
      <c r="E17" s="6">
        <v>4284</v>
      </c>
    </row>
    <row r="18" spans="1:5" x14ac:dyDescent="0.25">
      <c r="A18" s="4" t="s">
        <v>3</v>
      </c>
      <c r="B18" s="4">
        <v>101</v>
      </c>
      <c r="C18" s="4" t="s">
        <v>15</v>
      </c>
      <c r="D18" s="4" t="s">
        <v>31</v>
      </c>
      <c r="E18" s="6">
        <v>2039</v>
      </c>
    </row>
    <row r="19" spans="1:5" x14ac:dyDescent="0.25">
      <c r="A19" s="4" t="s">
        <v>3</v>
      </c>
      <c r="B19" s="4">
        <v>103</v>
      </c>
      <c r="C19" s="4" t="s">
        <v>16</v>
      </c>
      <c r="D19" s="4" t="s">
        <v>28</v>
      </c>
      <c r="E19" s="6">
        <v>4126</v>
      </c>
    </row>
    <row r="20" spans="1:5" x14ac:dyDescent="0.25">
      <c r="A20" s="4" t="s">
        <v>3</v>
      </c>
      <c r="B20" s="4">
        <v>103</v>
      </c>
      <c r="C20" s="4" t="s">
        <v>16</v>
      </c>
      <c r="D20" s="4" t="s">
        <v>30</v>
      </c>
      <c r="E20" s="6">
        <v>3024</v>
      </c>
    </row>
    <row r="21" spans="1:5" x14ac:dyDescent="0.25">
      <c r="A21" s="4" t="s">
        <v>3</v>
      </c>
      <c r="B21" s="4">
        <v>103</v>
      </c>
      <c r="C21" s="4" t="s">
        <v>16</v>
      </c>
      <c r="D21" s="4" t="s">
        <v>31</v>
      </c>
      <c r="E21" s="6">
        <v>2101</v>
      </c>
    </row>
    <row r="22" spans="1:5" x14ac:dyDescent="0.25">
      <c r="A22" s="4" t="s">
        <v>3</v>
      </c>
      <c r="B22" s="4">
        <v>103</v>
      </c>
      <c r="C22" s="4" t="s">
        <v>17</v>
      </c>
      <c r="D22" s="4" t="s">
        <v>28</v>
      </c>
      <c r="E22" s="6">
        <v>4188</v>
      </c>
    </row>
    <row r="23" spans="1:5" x14ac:dyDescent="0.25">
      <c r="A23" s="4" t="s">
        <v>3</v>
      </c>
      <c r="B23" s="4">
        <v>103</v>
      </c>
      <c r="C23" s="4" t="s">
        <v>17</v>
      </c>
      <c r="D23" s="4" t="s">
        <v>30</v>
      </c>
      <c r="E23" s="6">
        <v>3860</v>
      </c>
    </row>
    <row r="24" spans="1:5" x14ac:dyDescent="0.25">
      <c r="A24" s="4" t="s">
        <v>3</v>
      </c>
      <c r="B24" s="4">
        <v>103</v>
      </c>
      <c r="C24" s="4" t="s">
        <v>17</v>
      </c>
      <c r="D24" s="4" t="s">
        <v>31</v>
      </c>
      <c r="E24" s="6">
        <v>3401</v>
      </c>
    </row>
    <row r="25" spans="1:5" x14ac:dyDescent="0.25">
      <c r="A25" s="4" t="s">
        <v>3</v>
      </c>
      <c r="B25" s="4">
        <v>103</v>
      </c>
      <c r="C25" s="4" t="s">
        <v>18</v>
      </c>
      <c r="D25" s="4" t="s">
        <v>28</v>
      </c>
      <c r="E25" s="6">
        <v>4276</v>
      </c>
    </row>
    <row r="26" spans="1:5" x14ac:dyDescent="0.25">
      <c r="A26" s="4" t="s">
        <v>3</v>
      </c>
      <c r="B26" s="4">
        <v>103</v>
      </c>
      <c r="C26" s="4" t="s">
        <v>18</v>
      </c>
      <c r="D26" s="4" t="s">
        <v>29</v>
      </c>
      <c r="E26" s="6">
        <v>3795</v>
      </c>
    </row>
    <row r="27" spans="1:5" x14ac:dyDescent="0.25">
      <c r="A27" s="4" t="s">
        <v>3</v>
      </c>
      <c r="B27" s="4">
        <v>103</v>
      </c>
      <c r="C27" s="4" t="s">
        <v>18</v>
      </c>
      <c r="D27" s="4" t="s">
        <v>30</v>
      </c>
      <c r="E27" s="6">
        <v>3217</v>
      </c>
    </row>
    <row r="28" spans="1:5" x14ac:dyDescent="0.25">
      <c r="A28" s="4" t="s">
        <v>3</v>
      </c>
      <c r="B28" s="4">
        <v>103</v>
      </c>
      <c r="C28" s="4" t="s">
        <v>18</v>
      </c>
      <c r="D28" s="4" t="s">
        <v>31</v>
      </c>
      <c r="E28" s="6">
        <v>2651</v>
      </c>
    </row>
    <row r="29" spans="1:5" x14ac:dyDescent="0.25">
      <c r="A29" s="4" t="s">
        <v>3</v>
      </c>
      <c r="B29" s="4">
        <v>105</v>
      </c>
      <c r="C29" s="4" t="s">
        <v>19</v>
      </c>
      <c r="D29" s="4" t="s">
        <v>28</v>
      </c>
      <c r="E29" s="6">
        <v>3091</v>
      </c>
    </row>
    <row r="30" spans="1:5" x14ac:dyDescent="0.25">
      <c r="A30" s="4" t="s">
        <v>3</v>
      </c>
      <c r="B30" s="4">
        <v>105</v>
      </c>
      <c r="C30" s="4" t="s">
        <v>19</v>
      </c>
      <c r="D30" s="4" t="s">
        <v>29</v>
      </c>
      <c r="E30" s="6">
        <v>4035</v>
      </c>
    </row>
    <row r="31" spans="1:5" x14ac:dyDescent="0.25">
      <c r="A31" s="4" t="s">
        <v>3</v>
      </c>
      <c r="B31" s="4">
        <v>105</v>
      </c>
      <c r="C31" s="4" t="s">
        <v>19</v>
      </c>
      <c r="D31" s="4" t="s">
        <v>30</v>
      </c>
      <c r="E31" s="6">
        <v>4804</v>
      </c>
    </row>
    <row r="32" spans="1:5" x14ac:dyDescent="0.25">
      <c r="A32" s="4" t="s">
        <v>3</v>
      </c>
      <c r="B32" s="4">
        <v>105</v>
      </c>
      <c r="C32" s="4" t="s">
        <v>19</v>
      </c>
      <c r="D32" s="4" t="s">
        <v>31</v>
      </c>
      <c r="E32" s="6">
        <v>2140</v>
      </c>
    </row>
    <row r="33" spans="1:5" x14ac:dyDescent="0.25">
      <c r="A33" s="4" t="s">
        <v>3</v>
      </c>
      <c r="B33" s="4">
        <v>105</v>
      </c>
      <c r="C33" s="4" t="s">
        <v>20</v>
      </c>
      <c r="D33" s="4" t="s">
        <v>28</v>
      </c>
      <c r="E33" s="6">
        <v>4623</v>
      </c>
    </row>
    <row r="34" spans="1:5" x14ac:dyDescent="0.25">
      <c r="A34" s="4" t="s">
        <v>3</v>
      </c>
      <c r="B34" s="4">
        <v>105</v>
      </c>
      <c r="C34" s="4" t="s">
        <v>20</v>
      </c>
      <c r="D34" s="4" t="s">
        <v>29</v>
      </c>
      <c r="E34" s="6">
        <v>3718</v>
      </c>
    </row>
    <row r="35" spans="1:5" x14ac:dyDescent="0.25">
      <c r="A35" s="4" t="s">
        <v>3</v>
      </c>
      <c r="B35" s="4">
        <v>105</v>
      </c>
      <c r="C35" s="4" t="s">
        <v>20</v>
      </c>
      <c r="D35" s="4" t="s">
        <v>30</v>
      </c>
      <c r="E35" s="6">
        <v>4522</v>
      </c>
    </row>
    <row r="36" spans="1:5" x14ac:dyDescent="0.25">
      <c r="A36" s="4" t="s">
        <v>3</v>
      </c>
      <c r="B36" s="4">
        <v>105</v>
      </c>
      <c r="C36" s="4" t="s">
        <v>20</v>
      </c>
      <c r="D36" s="4" t="s">
        <v>31</v>
      </c>
      <c r="E36" s="6">
        <v>4775</v>
      </c>
    </row>
    <row r="37" spans="1:5" x14ac:dyDescent="0.25">
      <c r="A37" s="4" t="s">
        <v>3</v>
      </c>
      <c r="B37" s="4">
        <v>105</v>
      </c>
      <c r="C37" s="4" t="s">
        <v>21</v>
      </c>
      <c r="D37" s="4" t="s">
        <v>28</v>
      </c>
      <c r="E37" s="6">
        <v>3430</v>
      </c>
    </row>
    <row r="38" spans="1:5" x14ac:dyDescent="0.25">
      <c r="A38" s="4" t="s">
        <v>3</v>
      </c>
      <c r="B38" s="4">
        <v>105</v>
      </c>
      <c r="C38" s="4" t="s">
        <v>21</v>
      </c>
      <c r="D38" s="4" t="s">
        <v>29</v>
      </c>
      <c r="E38" s="6">
        <v>4751</v>
      </c>
    </row>
    <row r="39" spans="1:5" x14ac:dyDescent="0.25">
      <c r="A39" s="4" t="s">
        <v>3</v>
      </c>
      <c r="B39" s="4">
        <v>105</v>
      </c>
      <c r="C39" s="4" t="s">
        <v>21</v>
      </c>
      <c r="D39" s="4" t="s">
        <v>30</v>
      </c>
      <c r="E39" s="6">
        <v>3088</v>
      </c>
    </row>
    <row r="40" spans="1:5" x14ac:dyDescent="0.25">
      <c r="A40" s="4" t="s">
        <v>3</v>
      </c>
      <c r="B40" s="4">
        <v>105</v>
      </c>
      <c r="C40" s="4" t="s">
        <v>21</v>
      </c>
      <c r="D40" s="4" t="s">
        <v>31</v>
      </c>
      <c r="E40" s="6">
        <v>4981</v>
      </c>
    </row>
    <row r="41" spans="1:5" x14ac:dyDescent="0.25">
      <c r="A41" s="4" t="s">
        <v>3</v>
      </c>
      <c r="B41" s="4">
        <v>107</v>
      </c>
      <c r="C41" s="4" t="s">
        <v>22</v>
      </c>
      <c r="D41" s="4" t="s">
        <v>28</v>
      </c>
      <c r="E41" s="6">
        <v>4300</v>
      </c>
    </row>
    <row r="42" spans="1:5" x14ac:dyDescent="0.25">
      <c r="A42" s="4" t="s">
        <v>3</v>
      </c>
      <c r="B42" s="4">
        <v>107</v>
      </c>
      <c r="C42" s="4" t="s">
        <v>22</v>
      </c>
      <c r="D42" s="4" t="s">
        <v>32</v>
      </c>
      <c r="E42" s="6">
        <v>1000</v>
      </c>
    </row>
    <row r="43" spans="1:5" x14ac:dyDescent="0.25">
      <c r="A43" s="4" t="s">
        <v>3</v>
      </c>
      <c r="B43" s="4">
        <v>107</v>
      </c>
      <c r="C43" s="4" t="s">
        <v>22</v>
      </c>
      <c r="D43" s="4" t="s">
        <v>30</v>
      </c>
      <c r="E43" s="6">
        <v>2345</v>
      </c>
    </row>
    <row r="44" spans="1:5" x14ac:dyDescent="0.25">
      <c r="A44" s="4" t="s">
        <v>3</v>
      </c>
      <c r="B44" s="4">
        <v>107</v>
      </c>
      <c r="C44" s="4" t="s">
        <v>22</v>
      </c>
      <c r="D44" s="4" t="s">
        <v>31</v>
      </c>
      <c r="E44" s="6">
        <v>1289</v>
      </c>
    </row>
    <row r="45" spans="1:5" x14ac:dyDescent="0.25">
      <c r="A45" s="4" t="s">
        <v>4</v>
      </c>
      <c r="B45" s="4">
        <v>101</v>
      </c>
      <c r="C45" s="4" t="s">
        <v>12</v>
      </c>
      <c r="D45" s="4" t="s">
        <v>28</v>
      </c>
      <c r="E45" s="6">
        <v>4150</v>
      </c>
    </row>
    <row r="46" spans="1:5" x14ac:dyDescent="0.25">
      <c r="A46" s="4" t="s">
        <v>4</v>
      </c>
      <c r="B46" s="4">
        <v>101</v>
      </c>
      <c r="C46" s="4" t="s">
        <v>12</v>
      </c>
      <c r="D46" s="4" t="s">
        <v>29</v>
      </c>
      <c r="E46" s="6">
        <v>4492</v>
      </c>
    </row>
    <row r="47" spans="1:5" x14ac:dyDescent="0.25">
      <c r="A47" s="4" t="s">
        <v>4</v>
      </c>
      <c r="B47" s="4">
        <v>101</v>
      </c>
      <c r="C47" s="4" t="s">
        <v>12</v>
      </c>
      <c r="D47" s="4" t="s">
        <v>30</v>
      </c>
      <c r="E47" s="6">
        <v>2109</v>
      </c>
    </row>
    <row r="48" spans="1:5" x14ac:dyDescent="0.25">
      <c r="A48" s="4" t="s">
        <v>4</v>
      </c>
      <c r="B48" s="4">
        <v>101</v>
      </c>
      <c r="C48" s="4" t="s">
        <v>12</v>
      </c>
      <c r="D48" s="4" t="s">
        <v>31</v>
      </c>
      <c r="E48" s="6">
        <v>2369</v>
      </c>
    </row>
    <row r="49" spans="1:5" x14ac:dyDescent="0.25">
      <c r="A49" s="4" t="s">
        <v>4</v>
      </c>
      <c r="B49" s="4">
        <v>101</v>
      </c>
      <c r="C49" s="4" t="s">
        <v>13</v>
      </c>
      <c r="D49" s="4" t="s">
        <v>28</v>
      </c>
      <c r="E49" s="6">
        <v>2485</v>
      </c>
    </row>
    <row r="50" spans="1:5" x14ac:dyDescent="0.25">
      <c r="A50" s="4" t="s">
        <v>4</v>
      </c>
      <c r="B50" s="4">
        <v>101</v>
      </c>
      <c r="C50" s="4" t="s">
        <v>13</v>
      </c>
      <c r="D50" s="4" t="s">
        <v>29</v>
      </c>
      <c r="E50" s="6">
        <v>4987</v>
      </c>
    </row>
    <row r="51" spans="1:5" x14ac:dyDescent="0.25">
      <c r="A51" s="4" t="s">
        <v>4</v>
      </c>
      <c r="B51" s="4">
        <v>101</v>
      </c>
      <c r="C51" s="4" t="s">
        <v>13</v>
      </c>
      <c r="D51" s="4" t="s">
        <v>30</v>
      </c>
      <c r="E51" s="6">
        <v>4363</v>
      </c>
    </row>
    <row r="52" spans="1:5" x14ac:dyDescent="0.25">
      <c r="A52" s="4" t="s">
        <v>4</v>
      </c>
      <c r="B52" s="4">
        <v>101</v>
      </c>
      <c r="C52" s="4" t="s">
        <v>13</v>
      </c>
      <c r="D52" s="4" t="s">
        <v>31</v>
      </c>
      <c r="E52" s="6">
        <v>4099</v>
      </c>
    </row>
    <row r="53" spans="1:5" x14ac:dyDescent="0.25">
      <c r="A53" s="4" t="s">
        <v>4</v>
      </c>
      <c r="B53" s="4">
        <v>101</v>
      </c>
      <c r="C53" s="4" t="s">
        <v>14</v>
      </c>
      <c r="D53" s="4" t="s">
        <v>28</v>
      </c>
      <c r="E53" s="6">
        <v>4640</v>
      </c>
    </row>
    <row r="54" spans="1:5" x14ac:dyDescent="0.25">
      <c r="A54" s="4" t="s">
        <v>4</v>
      </c>
      <c r="B54" s="4">
        <v>101</v>
      </c>
      <c r="C54" s="4" t="s">
        <v>14</v>
      </c>
      <c r="D54" s="4" t="s">
        <v>29</v>
      </c>
      <c r="E54" s="6">
        <v>4175</v>
      </c>
    </row>
    <row r="55" spans="1:5" x14ac:dyDescent="0.25">
      <c r="A55" s="4" t="s">
        <v>4</v>
      </c>
      <c r="B55" s="4">
        <v>101</v>
      </c>
      <c r="C55" s="4" t="s">
        <v>14</v>
      </c>
      <c r="D55" s="4" t="s">
        <v>30</v>
      </c>
      <c r="E55" s="6">
        <v>4776</v>
      </c>
    </row>
    <row r="56" spans="1:5" x14ac:dyDescent="0.25">
      <c r="A56" s="4" t="s">
        <v>4</v>
      </c>
      <c r="B56" s="4">
        <v>101</v>
      </c>
      <c r="C56" s="4" t="s">
        <v>14</v>
      </c>
      <c r="D56" s="4" t="s">
        <v>31</v>
      </c>
      <c r="E56" s="6">
        <v>2991</v>
      </c>
    </row>
    <row r="57" spans="1:5" x14ac:dyDescent="0.25">
      <c r="A57" s="4" t="s">
        <v>4</v>
      </c>
      <c r="B57" s="4">
        <v>101</v>
      </c>
      <c r="C57" s="4" t="s">
        <v>15</v>
      </c>
      <c r="D57" s="4" t="s">
        <v>28</v>
      </c>
      <c r="E57" s="6">
        <v>3846</v>
      </c>
    </row>
    <row r="58" spans="1:5" x14ac:dyDescent="0.25">
      <c r="A58" s="4" t="s">
        <v>4</v>
      </c>
      <c r="B58" s="4">
        <v>101</v>
      </c>
      <c r="C58" s="4" t="s">
        <v>15</v>
      </c>
      <c r="D58" s="4" t="s">
        <v>30</v>
      </c>
      <c r="E58" s="6">
        <v>2788</v>
      </c>
    </row>
    <row r="59" spans="1:5" x14ac:dyDescent="0.25">
      <c r="A59" s="4" t="s">
        <v>4</v>
      </c>
      <c r="B59" s="4">
        <v>101</v>
      </c>
      <c r="C59" s="4" t="s">
        <v>15</v>
      </c>
      <c r="D59" s="4" t="s">
        <v>31</v>
      </c>
      <c r="E59" s="6">
        <v>3200</v>
      </c>
    </row>
    <row r="60" spans="1:5" x14ac:dyDescent="0.25">
      <c r="A60" s="4" t="s">
        <v>4</v>
      </c>
      <c r="B60" s="4">
        <v>103</v>
      </c>
      <c r="C60" s="4" t="s">
        <v>16</v>
      </c>
      <c r="D60" s="4" t="s">
        <v>28</v>
      </c>
      <c r="E60" s="6">
        <v>3383</v>
      </c>
    </row>
    <row r="61" spans="1:5" x14ac:dyDescent="0.25">
      <c r="A61" s="4" t="s">
        <v>4</v>
      </c>
      <c r="B61" s="4">
        <v>103</v>
      </c>
      <c r="C61" s="4" t="s">
        <v>16</v>
      </c>
      <c r="D61" s="4" t="s">
        <v>29</v>
      </c>
      <c r="E61" s="6">
        <v>2471</v>
      </c>
    </row>
    <row r="62" spans="1:5" x14ac:dyDescent="0.25">
      <c r="A62" s="4" t="s">
        <v>4</v>
      </c>
      <c r="B62" s="4">
        <v>103</v>
      </c>
      <c r="C62" s="4" t="s">
        <v>16</v>
      </c>
      <c r="D62" s="4" t="s">
        <v>30</v>
      </c>
      <c r="E62" s="6">
        <v>3164</v>
      </c>
    </row>
    <row r="63" spans="1:5" x14ac:dyDescent="0.25">
      <c r="A63" s="4" t="s">
        <v>4</v>
      </c>
      <c r="B63" s="4">
        <v>103</v>
      </c>
      <c r="C63" s="4" t="s">
        <v>17</v>
      </c>
      <c r="D63" s="4" t="s">
        <v>28</v>
      </c>
      <c r="E63" s="6">
        <v>3935</v>
      </c>
    </row>
    <row r="64" spans="1:5" x14ac:dyDescent="0.25">
      <c r="A64" s="4" t="s">
        <v>4</v>
      </c>
      <c r="B64" s="4">
        <v>103</v>
      </c>
      <c r="C64" s="4" t="s">
        <v>17</v>
      </c>
      <c r="D64" s="4" t="s">
        <v>29</v>
      </c>
      <c r="E64" s="6">
        <v>4345</v>
      </c>
    </row>
    <row r="65" spans="1:5" x14ac:dyDescent="0.25">
      <c r="A65" s="4" t="s">
        <v>4</v>
      </c>
      <c r="B65" s="4">
        <v>103</v>
      </c>
      <c r="C65" s="4" t="s">
        <v>17</v>
      </c>
      <c r="D65" s="4" t="s">
        <v>30</v>
      </c>
      <c r="E65" s="6">
        <v>3587</v>
      </c>
    </row>
    <row r="66" spans="1:5" x14ac:dyDescent="0.25">
      <c r="A66" s="4" t="s">
        <v>4</v>
      </c>
      <c r="B66" s="4">
        <v>103</v>
      </c>
      <c r="C66" s="4" t="s">
        <v>17</v>
      </c>
      <c r="D66" s="4" t="s">
        <v>31</v>
      </c>
      <c r="E66" s="6">
        <v>3744</v>
      </c>
    </row>
    <row r="67" spans="1:5" x14ac:dyDescent="0.25">
      <c r="A67" s="4" t="s">
        <v>4</v>
      </c>
      <c r="B67" s="4">
        <v>103</v>
      </c>
      <c r="C67" s="4" t="s">
        <v>18</v>
      </c>
      <c r="D67" s="4" t="s">
        <v>28</v>
      </c>
      <c r="E67" s="6">
        <v>4705</v>
      </c>
    </row>
    <row r="68" spans="1:5" x14ac:dyDescent="0.25">
      <c r="A68" s="4" t="s">
        <v>4</v>
      </c>
      <c r="B68" s="4">
        <v>103</v>
      </c>
      <c r="C68" s="4" t="s">
        <v>18</v>
      </c>
      <c r="D68" s="4" t="s">
        <v>30</v>
      </c>
      <c r="E68" s="6">
        <v>3867</v>
      </c>
    </row>
    <row r="69" spans="1:5" x14ac:dyDescent="0.25">
      <c r="A69" s="4" t="s">
        <v>4</v>
      </c>
      <c r="B69" s="4">
        <v>103</v>
      </c>
      <c r="C69" s="4" t="s">
        <v>18</v>
      </c>
      <c r="D69" s="4" t="s">
        <v>31</v>
      </c>
      <c r="E69" s="6">
        <v>4976</v>
      </c>
    </row>
    <row r="70" spans="1:5" x14ac:dyDescent="0.25">
      <c r="A70" s="4" t="s">
        <v>4</v>
      </c>
      <c r="B70" s="4">
        <v>105</v>
      </c>
      <c r="C70" s="4" t="s">
        <v>19</v>
      </c>
      <c r="D70" s="4" t="s">
        <v>28</v>
      </c>
      <c r="E70" s="6">
        <v>4182</v>
      </c>
    </row>
    <row r="71" spans="1:5" x14ac:dyDescent="0.25">
      <c r="A71" s="4" t="s">
        <v>4</v>
      </c>
      <c r="B71" s="4">
        <v>105</v>
      </c>
      <c r="C71" s="4" t="s">
        <v>19</v>
      </c>
      <c r="D71" s="4" t="s">
        <v>29</v>
      </c>
      <c r="E71" s="6">
        <v>3681</v>
      </c>
    </row>
    <row r="72" spans="1:5" x14ac:dyDescent="0.25">
      <c r="A72" s="4" t="s">
        <v>4</v>
      </c>
      <c r="B72" s="4">
        <v>105</v>
      </c>
      <c r="C72" s="4" t="s">
        <v>19</v>
      </c>
      <c r="D72" s="4" t="s">
        <v>30</v>
      </c>
      <c r="E72" s="6">
        <v>4944</v>
      </c>
    </row>
    <row r="73" spans="1:5" x14ac:dyDescent="0.25">
      <c r="A73" s="4" t="s">
        <v>4</v>
      </c>
      <c r="B73" s="4">
        <v>105</v>
      </c>
      <c r="C73" s="4" t="s">
        <v>19</v>
      </c>
      <c r="D73" s="4" t="s">
        <v>31</v>
      </c>
      <c r="E73" s="6">
        <v>4175</v>
      </c>
    </row>
    <row r="74" spans="1:5" x14ac:dyDescent="0.25">
      <c r="A74" s="4" t="s">
        <v>4</v>
      </c>
      <c r="B74" s="4">
        <v>105</v>
      </c>
      <c r="C74" s="4" t="s">
        <v>20</v>
      </c>
      <c r="D74" s="4" t="s">
        <v>28</v>
      </c>
      <c r="E74" s="6">
        <v>3513</v>
      </c>
    </row>
    <row r="75" spans="1:5" x14ac:dyDescent="0.25">
      <c r="A75" s="4" t="s">
        <v>4</v>
      </c>
      <c r="B75" s="4">
        <v>105</v>
      </c>
      <c r="C75" s="4" t="s">
        <v>21</v>
      </c>
      <c r="D75" s="4" t="s">
        <v>28</v>
      </c>
      <c r="E75" s="6">
        <v>2078</v>
      </c>
    </row>
    <row r="76" spans="1:5" x14ac:dyDescent="0.25">
      <c r="A76" s="4" t="s">
        <v>4</v>
      </c>
      <c r="B76" s="4">
        <v>105</v>
      </c>
      <c r="C76" s="4" t="s">
        <v>21</v>
      </c>
      <c r="D76" s="4" t="s">
        <v>30</v>
      </c>
      <c r="E76" s="6">
        <v>3631</v>
      </c>
    </row>
    <row r="77" spans="1:5" x14ac:dyDescent="0.25">
      <c r="A77" s="4" t="s">
        <v>4</v>
      </c>
      <c r="B77" s="4">
        <v>105</v>
      </c>
      <c r="C77" s="4" t="s">
        <v>21</v>
      </c>
      <c r="D77" s="4" t="s">
        <v>31</v>
      </c>
      <c r="E77" s="6">
        <v>3262</v>
      </c>
    </row>
    <row r="78" spans="1:5" x14ac:dyDescent="0.25">
      <c r="A78" s="4" t="s">
        <v>4</v>
      </c>
      <c r="B78" s="4">
        <v>107</v>
      </c>
      <c r="C78" s="4" t="s">
        <v>22</v>
      </c>
      <c r="D78" s="4" t="s">
        <v>28</v>
      </c>
      <c r="E78" s="6">
        <v>3244</v>
      </c>
    </row>
    <row r="79" spans="1:5" x14ac:dyDescent="0.25">
      <c r="A79" s="4" t="s">
        <v>4</v>
      </c>
      <c r="B79" s="4">
        <v>107</v>
      </c>
      <c r="C79" s="4" t="s">
        <v>22</v>
      </c>
      <c r="D79" s="4" t="s">
        <v>33</v>
      </c>
      <c r="E79" s="6">
        <v>989</v>
      </c>
    </row>
    <row r="80" spans="1:5" x14ac:dyDescent="0.25">
      <c r="A80" s="4" t="s">
        <v>4</v>
      </c>
      <c r="B80" s="4">
        <v>107</v>
      </c>
      <c r="C80" s="4" t="s">
        <v>22</v>
      </c>
      <c r="D80" s="4" t="s">
        <v>30</v>
      </c>
      <c r="E80" s="6">
        <v>1500</v>
      </c>
    </row>
    <row r="81" spans="1:5" x14ac:dyDescent="0.25">
      <c r="A81" s="4" t="s">
        <v>4</v>
      </c>
      <c r="B81" s="4">
        <v>107</v>
      </c>
      <c r="C81" s="4" t="s">
        <v>22</v>
      </c>
      <c r="D81" s="4" t="s">
        <v>31</v>
      </c>
      <c r="E81" s="6">
        <v>821</v>
      </c>
    </row>
    <row r="82" spans="1:5" x14ac:dyDescent="0.25">
      <c r="A82" s="4" t="s">
        <v>5</v>
      </c>
      <c r="B82" s="4">
        <v>101</v>
      </c>
      <c r="C82" s="4" t="s">
        <v>12</v>
      </c>
      <c r="D82" s="4" t="s">
        <v>28</v>
      </c>
      <c r="E82" s="6">
        <v>4793</v>
      </c>
    </row>
    <row r="83" spans="1:5" x14ac:dyDescent="0.25">
      <c r="A83" s="4" t="s">
        <v>5</v>
      </c>
      <c r="B83" s="4">
        <v>101</v>
      </c>
      <c r="C83" s="4" t="s">
        <v>12</v>
      </c>
      <c r="D83" s="4" t="s">
        <v>29</v>
      </c>
      <c r="E83" s="6">
        <v>2331</v>
      </c>
    </row>
    <row r="84" spans="1:5" x14ac:dyDescent="0.25">
      <c r="A84" s="4" t="s">
        <v>5</v>
      </c>
      <c r="B84" s="4">
        <v>101</v>
      </c>
      <c r="C84" s="4" t="s">
        <v>12</v>
      </c>
      <c r="D84" s="4" t="s">
        <v>30</v>
      </c>
      <c r="E84" s="6">
        <v>3636</v>
      </c>
    </row>
    <row r="85" spans="1:5" x14ac:dyDescent="0.25">
      <c r="A85" s="4" t="s">
        <v>5</v>
      </c>
      <c r="B85" s="4">
        <v>101</v>
      </c>
      <c r="C85" s="4" t="s">
        <v>12</v>
      </c>
      <c r="D85" s="4" t="s">
        <v>31</v>
      </c>
      <c r="E85" s="6">
        <v>4573</v>
      </c>
    </row>
    <row r="86" spans="1:5" x14ac:dyDescent="0.25">
      <c r="A86" s="4" t="s">
        <v>5</v>
      </c>
      <c r="B86" s="4">
        <v>101</v>
      </c>
      <c r="C86" s="4" t="s">
        <v>13</v>
      </c>
      <c r="D86" s="4" t="s">
        <v>28</v>
      </c>
      <c r="E86" s="6">
        <v>2122</v>
      </c>
    </row>
    <row r="87" spans="1:5" x14ac:dyDescent="0.25">
      <c r="A87" s="4" t="s">
        <v>5</v>
      </c>
      <c r="B87" s="4">
        <v>101</v>
      </c>
      <c r="C87" s="4" t="s">
        <v>13</v>
      </c>
      <c r="D87" s="4" t="s">
        <v>29</v>
      </c>
      <c r="E87" s="6">
        <v>2958</v>
      </c>
    </row>
    <row r="88" spans="1:5" x14ac:dyDescent="0.25">
      <c r="A88" s="4" t="s">
        <v>5</v>
      </c>
      <c r="B88" s="4">
        <v>101</v>
      </c>
      <c r="C88" s="4" t="s">
        <v>13</v>
      </c>
      <c r="D88" s="4" t="s">
        <v>30</v>
      </c>
      <c r="E88" s="6">
        <v>3053</v>
      </c>
    </row>
    <row r="89" spans="1:5" x14ac:dyDescent="0.25">
      <c r="A89" s="4" t="s">
        <v>5</v>
      </c>
      <c r="B89" s="4">
        <v>101</v>
      </c>
      <c r="C89" s="4" t="s">
        <v>13</v>
      </c>
      <c r="D89" s="4" t="s">
        <v>31</v>
      </c>
      <c r="E89" s="6">
        <v>3701</v>
      </c>
    </row>
    <row r="90" spans="1:5" x14ac:dyDescent="0.25">
      <c r="A90" s="4" t="s">
        <v>5</v>
      </c>
      <c r="B90" s="4">
        <v>101</v>
      </c>
      <c r="C90" s="4" t="s">
        <v>14</v>
      </c>
      <c r="D90" s="4" t="s">
        <v>28</v>
      </c>
      <c r="E90" s="6">
        <v>4367</v>
      </c>
    </row>
    <row r="91" spans="1:5" x14ac:dyDescent="0.25">
      <c r="A91" s="4" t="s">
        <v>5</v>
      </c>
      <c r="B91" s="4">
        <v>101</v>
      </c>
      <c r="C91" s="4" t="s">
        <v>14</v>
      </c>
      <c r="D91" s="4" t="s">
        <v>29</v>
      </c>
      <c r="E91" s="6">
        <v>3168</v>
      </c>
    </row>
    <row r="92" spans="1:5" x14ac:dyDescent="0.25">
      <c r="A92" s="4" t="s">
        <v>5</v>
      </c>
      <c r="B92" s="4">
        <v>101</v>
      </c>
      <c r="C92" s="4" t="s">
        <v>14</v>
      </c>
      <c r="D92" s="4" t="s">
        <v>30</v>
      </c>
      <c r="E92" s="6">
        <v>4343</v>
      </c>
    </row>
    <row r="93" spans="1:5" x14ac:dyDescent="0.25">
      <c r="A93" s="4" t="s">
        <v>5</v>
      </c>
      <c r="B93" s="4">
        <v>101</v>
      </c>
      <c r="C93" s="4" t="s">
        <v>14</v>
      </c>
      <c r="D93" s="4" t="s">
        <v>31</v>
      </c>
      <c r="E93" s="6">
        <v>4716</v>
      </c>
    </row>
    <row r="94" spans="1:5" x14ac:dyDescent="0.25">
      <c r="A94" s="4" t="s">
        <v>5</v>
      </c>
      <c r="B94" s="4">
        <v>101</v>
      </c>
      <c r="C94" s="4" t="s">
        <v>15</v>
      </c>
      <c r="D94" s="4" t="s">
        <v>28</v>
      </c>
      <c r="E94" s="6">
        <v>3451</v>
      </c>
    </row>
    <row r="95" spans="1:5" x14ac:dyDescent="0.25">
      <c r="A95" s="4" t="s">
        <v>5</v>
      </c>
      <c r="B95" s="4">
        <v>101</v>
      </c>
      <c r="C95" s="4" t="s">
        <v>15</v>
      </c>
      <c r="D95" s="4" t="s">
        <v>29</v>
      </c>
      <c r="E95" s="6">
        <v>4357</v>
      </c>
    </row>
    <row r="96" spans="1:5" x14ac:dyDescent="0.25">
      <c r="A96" s="4" t="s">
        <v>5</v>
      </c>
      <c r="B96" s="4">
        <v>101</v>
      </c>
      <c r="C96" s="4" t="s">
        <v>15</v>
      </c>
      <c r="D96" s="4" t="s">
        <v>30</v>
      </c>
      <c r="E96" s="6">
        <v>3386</v>
      </c>
    </row>
    <row r="97" spans="1:5" x14ac:dyDescent="0.25">
      <c r="A97" s="4" t="s">
        <v>5</v>
      </c>
      <c r="B97" s="4">
        <v>101</v>
      </c>
      <c r="C97" s="4" t="s">
        <v>15</v>
      </c>
      <c r="D97" s="4" t="s">
        <v>31</v>
      </c>
      <c r="E97" s="6">
        <v>4415</v>
      </c>
    </row>
    <row r="98" spans="1:5" x14ac:dyDescent="0.25">
      <c r="A98" s="4" t="s">
        <v>5</v>
      </c>
      <c r="B98" s="4">
        <v>103</v>
      </c>
      <c r="C98" s="4" t="s">
        <v>16</v>
      </c>
      <c r="D98" s="4" t="s">
        <v>28</v>
      </c>
      <c r="E98" s="6">
        <v>2958</v>
      </c>
    </row>
    <row r="99" spans="1:5" x14ac:dyDescent="0.25">
      <c r="A99" s="4" t="s">
        <v>5</v>
      </c>
      <c r="B99" s="4">
        <v>103</v>
      </c>
      <c r="C99" s="4" t="s">
        <v>16</v>
      </c>
      <c r="D99" s="4" t="s">
        <v>29</v>
      </c>
      <c r="E99" s="6">
        <v>3816</v>
      </c>
    </row>
    <row r="100" spans="1:5" x14ac:dyDescent="0.25">
      <c r="A100" s="4" t="s">
        <v>5</v>
      </c>
      <c r="B100" s="4">
        <v>103</v>
      </c>
      <c r="C100" s="4" t="s">
        <v>16</v>
      </c>
      <c r="D100" s="4" t="s">
        <v>30</v>
      </c>
      <c r="E100" s="6">
        <v>3100</v>
      </c>
    </row>
    <row r="101" spans="1:5" x14ac:dyDescent="0.25">
      <c r="A101" s="4" t="s">
        <v>5</v>
      </c>
      <c r="B101" s="4">
        <v>103</v>
      </c>
      <c r="C101" s="4" t="s">
        <v>16</v>
      </c>
      <c r="D101" s="4" t="s">
        <v>31</v>
      </c>
      <c r="E101" s="6">
        <v>4786</v>
      </c>
    </row>
    <row r="102" spans="1:5" x14ac:dyDescent="0.25">
      <c r="A102" s="4" t="s">
        <v>5</v>
      </c>
      <c r="B102" s="4">
        <v>103</v>
      </c>
      <c r="C102" s="4" t="s">
        <v>17</v>
      </c>
      <c r="D102" s="4" t="s">
        <v>28</v>
      </c>
      <c r="E102" s="6">
        <v>3410</v>
      </c>
    </row>
    <row r="103" spans="1:5" x14ac:dyDescent="0.25">
      <c r="A103" s="4" t="s">
        <v>5</v>
      </c>
      <c r="B103" s="4">
        <v>103</v>
      </c>
      <c r="C103" s="4" t="s">
        <v>17</v>
      </c>
      <c r="D103" s="4" t="s">
        <v>29</v>
      </c>
      <c r="E103" s="6">
        <v>4353</v>
      </c>
    </row>
    <row r="104" spans="1:5" x14ac:dyDescent="0.25">
      <c r="A104" s="4" t="s">
        <v>5</v>
      </c>
      <c r="B104" s="4">
        <v>103</v>
      </c>
      <c r="C104" s="4" t="s">
        <v>17</v>
      </c>
      <c r="D104" s="4" t="s">
        <v>30</v>
      </c>
      <c r="E104" s="6">
        <v>3778</v>
      </c>
    </row>
    <row r="105" spans="1:5" x14ac:dyDescent="0.25">
      <c r="A105" s="4" t="s">
        <v>5</v>
      </c>
      <c r="B105" s="4">
        <v>103</v>
      </c>
      <c r="C105" s="4" t="s">
        <v>17</v>
      </c>
      <c r="D105" s="4" t="s">
        <v>31</v>
      </c>
      <c r="E105" s="6">
        <v>2833</v>
      </c>
    </row>
    <row r="106" spans="1:5" x14ac:dyDescent="0.25">
      <c r="A106" s="4" t="s">
        <v>5</v>
      </c>
      <c r="B106" s="4">
        <v>103</v>
      </c>
      <c r="C106" s="4" t="s">
        <v>18</v>
      </c>
      <c r="D106" s="4" t="s">
        <v>28</v>
      </c>
      <c r="E106" s="6">
        <v>3179</v>
      </c>
    </row>
    <row r="107" spans="1:5" x14ac:dyDescent="0.25">
      <c r="A107" s="4" t="s">
        <v>5</v>
      </c>
      <c r="B107" s="4">
        <v>103</v>
      </c>
      <c r="C107" s="4" t="s">
        <v>18</v>
      </c>
      <c r="D107" s="4" t="s">
        <v>29</v>
      </c>
      <c r="E107" s="6">
        <v>3449</v>
      </c>
    </row>
    <row r="108" spans="1:5" x14ac:dyDescent="0.25">
      <c r="A108" s="4" t="s">
        <v>5</v>
      </c>
      <c r="B108" s="4">
        <v>103</v>
      </c>
      <c r="C108" s="4" t="s">
        <v>18</v>
      </c>
      <c r="D108" s="4" t="s">
        <v>30</v>
      </c>
      <c r="E108" s="6">
        <v>2949</v>
      </c>
    </row>
    <row r="109" spans="1:5" x14ac:dyDescent="0.25">
      <c r="A109" s="4" t="s">
        <v>5</v>
      </c>
      <c r="B109" s="4">
        <v>103</v>
      </c>
      <c r="C109" s="4" t="s">
        <v>18</v>
      </c>
      <c r="D109" s="4" t="s">
        <v>31</v>
      </c>
      <c r="E109" s="6">
        <v>2349</v>
      </c>
    </row>
    <row r="110" spans="1:5" x14ac:dyDescent="0.25">
      <c r="A110" s="4" t="s">
        <v>5</v>
      </c>
      <c r="B110" s="4">
        <v>105</v>
      </c>
      <c r="C110" s="4" t="s">
        <v>19</v>
      </c>
      <c r="D110" s="4" t="s">
        <v>28</v>
      </c>
      <c r="E110" s="6">
        <v>4606</v>
      </c>
    </row>
    <row r="111" spans="1:5" x14ac:dyDescent="0.25">
      <c r="A111" s="4" t="s">
        <v>5</v>
      </c>
      <c r="B111" s="4">
        <v>105</v>
      </c>
      <c r="C111" s="4" t="s">
        <v>19</v>
      </c>
      <c r="D111" s="4" t="s">
        <v>29</v>
      </c>
      <c r="E111" s="6">
        <v>2662</v>
      </c>
    </row>
    <row r="112" spans="1:5" x14ac:dyDescent="0.25">
      <c r="A112" s="4" t="s">
        <v>5</v>
      </c>
      <c r="B112" s="4">
        <v>105</v>
      </c>
      <c r="C112" s="4" t="s">
        <v>19</v>
      </c>
      <c r="D112" s="4" t="s">
        <v>30</v>
      </c>
      <c r="E112" s="6">
        <v>2574</v>
      </c>
    </row>
    <row r="113" spans="1:5" x14ac:dyDescent="0.25">
      <c r="A113" s="4" t="s">
        <v>5</v>
      </c>
      <c r="B113" s="4">
        <v>105</v>
      </c>
      <c r="C113" s="4" t="s">
        <v>19</v>
      </c>
      <c r="D113" s="4" t="s">
        <v>31</v>
      </c>
      <c r="E113" s="6">
        <v>2398</v>
      </c>
    </row>
    <row r="114" spans="1:5" x14ac:dyDescent="0.25">
      <c r="A114" s="4" t="s">
        <v>5</v>
      </c>
      <c r="B114" s="4">
        <v>105</v>
      </c>
      <c r="C114" s="4" t="s">
        <v>20</v>
      </c>
      <c r="D114" s="4" t="s">
        <v>28</v>
      </c>
      <c r="E114" s="6">
        <v>2718</v>
      </c>
    </row>
    <row r="115" spans="1:5" x14ac:dyDescent="0.25">
      <c r="A115" s="4" t="s">
        <v>5</v>
      </c>
      <c r="B115" s="4">
        <v>105</v>
      </c>
      <c r="C115" s="4" t="s">
        <v>20</v>
      </c>
      <c r="D115" s="4" t="s">
        <v>29</v>
      </c>
      <c r="E115" s="6">
        <v>3475</v>
      </c>
    </row>
    <row r="116" spans="1:5" x14ac:dyDescent="0.25">
      <c r="A116" s="4" t="s">
        <v>5</v>
      </c>
      <c r="B116" s="4">
        <v>105</v>
      </c>
      <c r="C116" s="4" t="s">
        <v>20</v>
      </c>
      <c r="D116" s="4" t="s">
        <v>30</v>
      </c>
      <c r="E116" s="6">
        <v>4480</v>
      </c>
    </row>
    <row r="117" spans="1:5" x14ac:dyDescent="0.25">
      <c r="A117" s="4" t="s">
        <v>5</v>
      </c>
      <c r="B117" s="4">
        <v>105</v>
      </c>
      <c r="C117" s="4" t="s">
        <v>20</v>
      </c>
      <c r="D117" s="4" t="s">
        <v>31</v>
      </c>
      <c r="E117" s="6">
        <v>2418</v>
      </c>
    </row>
    <row r="118" spans="1:5" x14ac:dyDescent="0.25">
      <c r="A118" s="4" t="s">
        <v>5</v>
      </c>
      <c r="B118" s="4">
        <v>105</v>
      </c>
      <c r="C118" s="4" t="s">
        <v>21</v>
      </c>
      <c r="D118" s="4" t="s">
        <v>28</v>
      </c>
      <c r="E118" s="6">
        <v>2270</v>
      </c>
    </row>
    <row r="119" spans="1:5" x14ac:dyDescent="0.25">
      <c r="A119" s="4" t="s">
        <v>5</v>
      </c>
      <c r="B119" s="4">
        <v>105</v>
      </c>
      <c r="C119" s="4" t="s">
        <v>21</v>
      </c>
      <c r="D119" s="4" t="s">
        <v>29</v>
      </c>
      <c r="E119" s="6">
        <v>2035</v>
      </c>
    </row>
    <row r="120" spans="1:5" x14ac:dyDescent="0.25">
      <c r="A120" s="4" t="s">
        <v>5</v>
      </c>
      <c r="B120" s="4">
        <v>105</v>
      </c>
      <c r="C120" s="4" t="s">
        <v>21</v>
      </c>
      <c r="D120" s="4" t="s">
        <v>30</v>
      </c>
      <c r="E120" s="6">
        <v>2625</v>
      </c>
    </row>
    <row r="121" spans="1:5" x14ac:dyDescent="0.25">
      <c r="A121" s="4" t="s">
        <v>5</v>
      </c>
      <c r="B121" s="4">
        <v>105</v>
      </c>
      <c r="C121" s="4" t="s">
        <v>21</v>
      </c>
      <c r="D121" s="4" t="s">
        <v>31</v>
      </c>
      <c r="E121" s="6">
        <v>3852</v>
      </c>
    </row>
    <row r="122" spans="1:5" x14ac:dyDescent="0.25">
      <c r="A122" s="4" t="s">
        <v>5</v>
      </c>
      <c r="B122" s="4">
        <v>107</v>
      </c>
      <c r="C122" s="4" t="s">
        <v>22</v>
      </c>
      <c r="D122" s="4" t="s">
        <v>28</v>
      </c>
      <c r="E122" s="6">
        <v>3213</v>
      </c>
    </row>
    <row r="123" spans="1:5" x14ac:dyDescent="0.25">
      <c r="A123" s="4" t="s">
        <v>5</v>
      </c>
      <c r="B123" s="4">
        <v>107</v>
      </c>
      <c r="C123" s="4" t="s">
        <v>22</v>
      </c>
      <c r="D123" s="4" t="s">
        <v>29</v>
      </c>
      <c r="E123" s="6">
        <v>345</v>
      </c>
    </row>
    <row r="124" spans="1:5" x14ac:dyDescent="0.25">
      <c r="A124" s="4" t="s">
        <v>5</v>
      </c>
      <c r="B124" s="4">
        <v>107</v>
      </c>
      <c r="C124" s="4" t="s">
        <v>22</v>
      </c>
      <c r="D124" s="4" t="s">
        <v>30</v>
      </c>
      <c r="E124" s="6">
        <v>3211</v>
      </c>
    </row>
    <row r="125" spans="1:5" x14ac:dyDescent="0.25">
      <c r="A125" s="4" t="s">
        <v>5</v>
      </c>
      <c r="B125" s="4">
        <v>107</v>
      </c>
      <c r="C125" s="4" t="s">
        <v>22</v>
      </c>
      <c r="D125" s="4" t="s">
        <v>31</v>
      </c>
      <c r="E125" s="6">
        <v>455</v>
      </c>
    </row>
    <row r="126" spans="1:5" x14ac:dyDescent="0.25">
      <c r="A126" s="4" t="s">
        <v>6</v>
      </c>
      <c r="B126" s="4">
        <v>101</v>
      </c>
      <c r="C126" s="4" t="s">
        <v>12</v>
      </c>
      <c r="D126" s="4" t="s">
        <v>28</v>
      </c>
      <c r="E126" s="6">
        <v>4452</v>
      </c>
    </row>
    <row r="127" spans="1:5" x14ac:dyDescent="0.25">
      <c r="A127" s="4" t="s">
        <v>6</v>
      </c>
      <c r="B127" s="4">
        <v>101</v>
      </c>
      <c r="C127" s="4" t="s">
        <v>12</v>
      </c>
      <c r="D127" s="4" t="s">
        <v>29</v>
      </c>
      <c r="E127" s="6">
        <v>2097</v>
      </c>
    </row>
    <row r="128" spans="1:5" x14ac:dyDescent="0.25">
      <c r="A128" s="4" t="s">
        <v>6</v>
      </c>
      <c r="B128" s="4">
        <v>101</v>
      </c>
      <c r="C128" s="4" t="s">
        <v>12</v>
      </c>
      <c r="D128" s="4" t="s">
        <v>30</v>
      </c>
      <c r="E128" s="6">
        <v>2031</v>
      </c>
    </row>
    <row r="129" spans="1:5" x14ac:dyDescent="0.25">
      <c r="A129" s="4" t="s">
        <v>6</v>
      </c>
      <c r="B129" s="4">
        <v>101</v>
      </c>
      <c r="C129" s="4" t="s">
        <v>12</v>
      </c>
      <c r="D129" s="4" t="s">
        <v>31</v>
      </c>
      <c r="E129" s="6">
        <v>2505</v>
      </c>
    </row>
    <row r="130" spans="1:5" x14ac:dyDescent="0.25">
      <c r="A130" s="4" t="s">
        <v>6</v>
      </c>
      <c r="B130" s="4">
        <v>101</v>
      </c>
      <c r="C130" s="4" t="s">
        <v>13</v>
      </c>
      <c r="D130" s="4" t="s">
        <v>28</v>
      </c>
      <c r="E130" s="6">
        <v>3637</v>
      </c>
    </row>
    <row r="131" spans="1:5" x14ac:dyDescent="0.25">
      <c r="A131" s="4" t="s">
        <v>6</v>
      </c>
      <c r="B131" s="4">
        <v>101</v>
      </c>
      <c r="C131" s="4" t="s">
        <v>13</v>
      </c>
      <c r="D131" s="4" t="s">
        <v>29</v>
      </c>
      <c r="E131" s="6">
        <v>4305</v>
      </c>
    </row>
    <row r="132" spans="1:5" x14ac:dyDescent="0.25">
      <c r="A132" s="4" t="s">
        <v>6</v>
      </c>
      <c r="B132" s="4">
        <v>101</v>
      </c>
      <c r="C132" s="4" t="s">
        <v>13</v>
      </c>
      <c r="D132" s="4" t="s">
        <v>30</v>
      </c>
      <c r="E132" s="6">
        <v>2834</v>
      </c>
    </row>
    <row r="133" spans="1:5" x14ac:dyDescent="0.25">
      <c r="A133" s="4" t="s">
        <v>6</v>
      </c>
      <c r="B133" s="4">
        <v>101</v>
      </c>
      <c r="C133" s="4" t="s">
        <v>13</v>
      </c>
      <c r="D133" s="4" t="s">
        <v>31</v>
      </c>
      <c r="E133" s="6">
        <v>4548</v>
      </c>
    </row>
    <row r="134" spans="1:5" x14ac:dyDescent="0.25">
      <c r="A134" s="4" t="s">
        <v>6</v>
      </c>
      <c r="B134" s="4">
        <v>101</v>
      </c>
      <c r="C134" s="4" t="s">
        <v>14</v>
      </c>
      <c r="D134" s="4" t="s">
        <v>28</v>
      </c>
      <c r="E134" s="6">
        <v>4318</v>
      </c>
    </row>
    <row r="135" spans="1:5" x14ac:dyDescent="0.25">
      <c r="A135" s="4" t="s">
        <v>6</v>
      </c>
      <c r="B135" s="4">
        <v>101</v>
      </c>
      <c r="C135" s="4" t="s">
        <v>14</v>
      </c>
      <c r="D135" s="4" t="s">
        <v>29</v>
      </c>
      <c r="E135" s="6">
        <v>4744</v>
      </c>
    </row>
    <row r="136" spans="1:5" x14ac:dyDescent="0.25">
      <c r="A136" s="4" t="s">
        <v>6</v>
      </c>
      <c r="B136" s="4">
        <v>101</v>
      </c>
      <c r="C136" s="4" t="s">
        <v>14</v>
      </c>
      <c r="D136" s="4" t="s">
        <v>30</v>
      </c>
      <c r="E136" s="6">
        <v>4308</v>
      </c>
    </row>
    <row r="137" spans="1:5" x14ac:dyDescent="0.25">
      <c r="A137" s="4" t="s">
        <v>6</v>
      </c>
      <c r="B137" s="4">
        <v>101</v>
      </c>
      <c r="C137" s="4" t="s">
        <v>14</v>
      </c>
      <c r="D137" s="4" t="s">
        <v>31</v>
      </c>
      <c r="E137" s="6">
        <v>3742</v>
      </c>
    </row>
    <row r="138" spans="1:5" x14ac:dyDescent="0.25">
      <c r="A138" s="4" t="s">
        <v>6</v>
      </c>
      <c r="B138" s="4">
        <v>101</v>
      </c>
      <c r="C138" s="4" t="s">
        <v>15</v>
      </c>
      <c r="D138" s="4" t="s">
        <v>28</v>
      </c>
      <c r="E138" s="6">
        <v>4961</v>
      </c>
    </row>
    <row r="139" spans="1:5" x14ac:dyDescent="0.25">
      <c r="A139" s="4" t="s">
        <v>6</v>
      </c>
      <c r="B139" s="4">
        <v>101</v>
      </c>
      <c r="C139" s="4" t="s">
        <v>15</v>
      </c>
      <c r="D139" s="4" t="s">
        <v>29</v>
      </c>
      <c r="E139" s="6">
        <v>2606</v>
      </c>
    </row>
    <row r="140" spans="1:5" x14ac:dyDescent="0.25">
      <c r="A140" s="4" t="s">
        <v>6</v>
      </c>
      <c r="B140" s="4">
        <v>101</v>
      </c>
      <c r="C140" s="4" t="s">
        <v>15</v>
      </c>
      <c r="D140" s="4" t="s">
        <v>30</v>
      </c>
      <c r="E140" s="6">
        <v>3147</v>
      </c>
    </row>
    <row r="141" spans="1:5" x14ac:dyDescent="0.25">
      <c r="A141" s="4" t="s">
        <v>6</v>
      </c>
      <c r="B141" s="4">
        <v>101</v>
      </c>
      <c r="C141" s="4" t="s">
        <v>15</v>
      </c>
      <c r="D141" s="4" t="s">
        <v>31</v>
      </c>
      <c r="E141" s="6">
        <v>2823</v>
      </c>
    </row>
    <row r="142" spans="1:5" x14ac:dyDescent="0.25">
      <c r="A142" s="4" t="s">
        <v>6</v>
      </c>
      <c r="B142" s="4">
        <v>103</v>
      </c>
      <c r="C142" s="4" t="s">
        <v>16</v>
      </c>
      <c r="D142" s="4" t="s">
        <v>28</v>
      </c>
      <c r="E142" s="6">
        <v>3928</v>
      </c>
    </row>
    <row r="143" spans="1:5" x14ac:dyDescent="0.25">
      <c r="A143" s="4" t="s">
        <v>6</v>
      </c>
      <c r="B143" s="4">
        <v>103</v>
      </c>
      <c r="C143" s="4" t="s">
        <v>16</v>
      </c>
      <c r="D143" s="4" t="s">
        <v>29</v>
      </c>
      <c r="E143" s="6">
        <v>4144</v>
      </c>
    </row>
    <row r="144" spans="1:5" x14ac:dyDescent="0.25">
      <c r="A144" s="4" t="s">
        <v>6</v>
      </c>
      <c r="B144" s="4">
        <v>103</v>
      </c>
      <c r="C144" s="4" t="s">
        <v>16</v>
      </c>
      <c r="D144" s="4" t="s">
        <v>30</v>
      </c>
      <c r="E144" s="6">
        <v>2875</v>
      </c>
    </row>
    <row r="145" spans="1:5" x14ac:dyDescent="0.25">
      <c r="A145" s="4" t="s">
        <v>6</v>
      </c>
      <c r="B145" s="4">
        <v>103</v>
      </c>
      <c r="C145" s="4" t="s">
        <v>16</v>
      </c>
      <c r="D145" s="4" t="s">
        <v>31</v>
      </c>
      <c r="E145" s="6">
        <v>2752</v>
      </c>
    </row>
    <row r="146" spans="1:5" x14ac:dyDescent="0.25">
      <c r="A146" s="4" t="s">
        <v>6</v>
      </c>
      <c r="B146" s="4">
        <v>103</v>
      </c>
      <c r="C146" s="4" t="s">
        <v>17</v>
      </c>
      <c r="D146" s="4" t="s">
        <v>28</v>
      </c>
      <c r="E146" s="6">
        <v>4665</v>
      </c>
    </row>
    <row r="147" spans="1:5" x14ac:dyDescent="0.25">
      <c r="A147" s="4" t="s">
        <v>6</v>
      </c>
      <c r="B147" s="4">
        <v>103</v>
      </c>
      <c r="C147" s="4" t="s">
        <v>17</v>
      </c>
      <c r="D147" s="4" t="s">
        <v>29</v>
      </c>
      <c r="E147" s="6">
        <v>4781</v>
      </c>
    </row>
    <row r="148" spans="1:5" x14ac:dyDescent="0.25">
      <c r="A148" s="4" t="s">
        <v>6</v>
      </c>
      <c r="B148" s="4">
        <v>103</v>
      </c>
      <c r="C148" s="4" t="s">
        <v>17</v>
      </c>
      <c r="D148" s="4" t="s">
        <v>30</v>
      </c>
      <c r="E148" s="6">
        <v>4043</v>
      </c>
    </row>
    <row r="149" spans="1:5" x14ac:dyDescent="0.25">
      <c r="A149" s="4" t="s">
        <v>6</v>
      </c>
      <c r="B149" s="4">
        <v>103</v>
      </c>
      <c r="C149" s="4" t="s">
        <v>17</v>
      </c>
      <c r="D149" s="4" t="s">
        <v>31</v>
      </c>
      <c r="E149" s="6">
        <v>3295</v>
      </c>
    </row>
    <row r="150" spans="1:5" x14ac:dyDescent="0.25">
      <c r="A150" s="4" t="s">
        <v>6</v>
      </c>
      <c r="B150" s="4">
        <v>103</v>
      </c>
      <c r="C150" s="4" t="s">
        <v>18</v>
      </c>
      <c r="D150" s="4" t="s">
        <v>28</v>
      </c>
      <c r="E150" s="6">
        <v>3245</v>
      </c>
    </row>
    <row r="151" spans="1:5" x14ac:dyDescent="0.25">
      <c r="A151" s="4" t="s">
        <v>6</v>
      </c>
      <c r="B151" s="4">
        <v>103</v>
      </c>
      <c r="C151" s="4" t="s">
        <v>18</v>
      </c>
      <c r="D151" s="4" t="s">
        <v>29</v>
      </c>
      <c r="E151" s="6">
        <v>2169</v>
      </c>
    </row>
    <row r="152" spans="1:5" x14ac:dyDescent="0.25">
      <c r="A152" s="4" t="s">
        <v>6</v>
      </c>
      <c r="B152" s="4">
        <v>103</v>
      </c>
      <c r="C152" s="4" t="s">
        <v>18</v>
      </c>
      <c r="D152" s="4" t="s">
        <v>30</v>
      </c>
      <c r="E152" s="6">
        <v>2353</v>
      </c>
    </row>
    <row r="153" spans="1:5" x14ac:dyDescent="0.25">
      <c r="A153" s="4" t="s">
        <v>6</v>
      </c>
      <c r="B153" s="4">
        <v>103</v>
      </c>
      <c r="C153" s="4" t="s">
        <v>18</v>
      </c>
      <c r="D153" s="4" t="s">
        <v>31</v>
      </c>
      <c r="E153" s="6">
        <v>3698</v>
      </c>
    </row>
    <row r="154" spans="1:5" x14ac:dyDescent="0.25">
      <c r="A154" s="4" t="s">
        <v>6</v>
      </c>
      <c r="B154" s="4">
        <v>105</v>
      </c>
      <c r="C154" s="4" t="s">
        <v>19</v>
      </c>
      <c r="D154" s="4" t="s">
        <v>28</v>
      </c>
      <c r="E154" s="6">
        <v>2638</v>
      </c>
    </row>
    <row r="155" spans="1:5" x14ac:dyDescent="0.25">
      <c r="A155" s="4" t="s">
        <v>6</v>
      </c>
      <c r="B155" s="4">
        <v>105</v>
      </c>
      <c r="C155" s="4" t="s">
        <v>19</v>
      </c>
      <c r="D155" s="4" t="s">
        <v>29</v>
      </c>
      <c r="E155" s="6">
        <v>4772</v>
      </c>
    </row>
    <row r="156" spans="1:5" x14ac:dyDescent="0.25">
      <c r="A156" s="4" t="s">
        <v>6</v>
      </c>
      <c r="B156" s="4">
        <v>105</v>
      </c>
      <c r="C156" s="4" t="s">
        <v>19</v>
      </c>
      <c r="D156" s="4" t="s">
        <v>30</v>
      </c>
      <c r="E156" s="6">
        <v>4352</v>
      </c>
    </row>
    <row r="157" spans="1:5" x14ac:dyDescent="0.25">
      <c r="A157" s="4" t="s">
        <v>6</v>
      </c>
      <c r="B157" s="4">
        <v>105</v>
      </c>
      <c r="C157" s="4" t="s">
        <v>19</v>
      </c>
      <c r="D157" s="4" t="s">
        <v>31</v>
      </c>
      <c r="E157" s="6">
        <v>3929</v>
      </c>
    </row>
    <row r="158" spans="1:5" x14ac:dyDescent="0.25">
      <c r="A158" s="4" t="s">
        <v>6</v>
      </c>
      <c r="B158" s="4">
        <v>105</v>
      </c>
      <c r="C158" s="4" t="s">
        <v>20</v>
      </c>
      <c r="D158" s="4" t="s">
        <v>28</v>
      </c>
      <c r="E158" s="6">
        <v>3050</v>
      </c>
    </row>
    <row r="159" spans="1:5" x14ac:dyDescent="0.25">
      <c r="A159" s="4" t="s">
        <v>6</v>
      </c>
      <c r="B159" s="4">
        <v>105</v>
      </c>
      <c r="C159" s="4" t="s">
        <v>20</v>
      </c>
      <c r="D159" s="4" t="s">
        <v>29</v>
      </c>
      <c r="E159" s="6">
        <v>3263</v>
      </c>
    </row>
    <row r="160" spans="1:5" x14ac:dyDescent="0.25">
      <c r="A160" s="4" t="s">
        <v>6</v>
      </c>
      <c r="B160" s="4">
        <v>105</v>
      </c>
      <c r="C160" s="4" t="s">
        <v>20</v>
      </c>
      <c r="D160" s="4" t="s">
        <v>30</v>
      </c>
      <c r="E160" s="6">
        <v>2214</v>
      </c>
    </row>
    <row r="161" spans="1:5" x14ac:dyDescent="0.25">
      <c r="A161" s="4" t="s">
        <v>6</v>
      </c>
      <c r="B161" s="4">
        <v>105</v>
      </c>
      <c r="C161" s="4" t="s">
        <v>20</v>
      </c>
      <c r="D161" s="4" t="s">
        <v>31</v>
      </c>
      <c r="E161" s="6">
        <v>4158</v>
      </c>
    </row>
    <row r="162" spans="1:5" x14ac:dyDescent="0.25">
      <c r="A162" s="4" t="s">
        <v>6</v>
      </c>
      <c r="B162" s="4">
        <v>105</v>
      </c>
      <c r="C162" s="4" t="s">
        <v>21</v>
      </c>
      <c r="D162" s="4" t="s">
        <v>28</v>
      </c>
      <c r="E162" s="6">
        <v>3634</v>
      </c>
    </row>
    <row r="163" spans="1:5" x14ac:dyDescent="0.25">
      <c r="A163" s="4" t="s">
        <v>6</v>
      </c>
      <c r="B163" s="4">
        <v>105</v>
      </c>
      <c r="C163" s="4" t="s">
        <v>21</v>
      </c>
      <c r="D163" s="4" t="s">
        <v>29</v>
      </c>
      <c r="E163" s="6">
        <v>3449</v>
      </c>
    </row>
    <row r="164" spans="1:5" x14ac:dyDescent="0.25">
      <c r="A164" s="4" t="s">
        <v>6</v>
      </c>
      <c r="B164" s="4">
        <v>105</v>
      </c>
      <c r="C164" s="4" t="s">
        <v>21</v>
      </c>
      <c r="D164" s="4" t="s">
        <v>30</v>
      </c>
      <c r="E164" s="6">
        <v>3629</v>
      </c>
    </row>
    <row r="165" spans="1:5" x14ac:dyDescent="0.25">
      <c r="A165" s="4" t="s">
        <v>6</v>
      </c>
      <c r="B165" s="4">
        <v>105</v>
      </c>
      <c r="C165" s="4" t="s">
        <v>21</v>
      </c>
      <c r="D165" s="4" t="s">
        <v>31</v>
      </c>
      <c r="E165" s="6">
        <v>2392</v>
      </c>
    </row>
    <row r="166" spans="1:5" x14ac:dyDescent="0.25">
      <c r="A166" s="4" t="s">
        <v>6</v>
      </c>
      <c r="B166" s="4">
        <v>107</v>
      </c>
      <c r="C166" s="4" t="s">
        <v>22</v>
      </c>
      <c r="D166" s="4" t="s">
        <v>28</v>
      </c>
      <c r="E166" s="6">
        <v>4311</v>
      </c>
    </row>
    <row r="167" spans="1:5" x14ac:dyDescent="0.25">
      <c r="A167" s="4" t="s">
        <v>6</v>
      </c>
      <c r="B167" s="4">
        <v>107</v>
      </c>
      <c r="C167" s="4" t="s">
        <v>22</v>
      </c>
      <c r="D167" s="4" t="s">
        <v>29</v>
      </c>
      <c r="E167" s="6">
        <v>1340</v>
      </c>
    </row>
    <row r="168" spans="1:5" x14ac:dyDescent="0.25">
      <c r="A168" s="4" t="s">
        <v>6</v>
      </c>
      <c r="B168" s="4">
        <v>107</v>
      </c>
      <c r="C168" s="4" t="s">
        <v>22</v>
      </c>
      <c r="D168" s="4" t="s">
        <v>30</v>
      </c>
      <c r="E168" s="6">
        <v>1564</v>
      </c>
    </row>
    <row r="169" spans="1:5" x14ac:dyDescent="0.25">
      <c r="A169" s="4" t="s">
        <v>6</v>
      </c>
      <c r="B169" s="4">
        <v>107</v>
      </c>
      <c r="C169" s="4" t="s">
        <v>22</v>
      </c>
      <c r="D169" s="4" t="s">
        <v>31</v>
      </c>
      <c r="E169" s="6">
        <v>14503</v>
      </c>
    </row>
    <row r="170" spans="1:5" x14ac:dyDescent="0.25">
      <c r="A170" s="4" t="s">
        <v>7</v>
      </c>
      <c r="B170" s="4">
        <v>101</v>
      </c>
      <c r="C170" s="4" t="s">
        <v>12</v>
      </c>
      <c r="D170" s="4" t="s">
        <v>28</v>
      </c>
      <c r="E170" s="6">
        <v>2587</v>
      </c>
    </row>
    <row r="171" spans="1:5" x14ac:dyDescent="0.25">
      <c r="A171" s="4" t="s">
        <v>7</v>
      </c>
      <c r="B171" s="4">
        <v>101</v>
      </c>
      <c r="C171" s="4" t="s">
        <v>12</v>
      </c>
      <c r="D171" s="4" t="s">
        <v>29</v>
      </c>
      <c r="E171" s="6">
        <v>2224</v>
      </c>
    </row>
    <row r="172" spans="1:5" x14ac:dyDescent="0.25">
      <c r="A172" s="4" t="s">
        <v>7</v>
      </c>
      <c r="B172" s="4">
        <v>101</v>
      </c>
      <c r="C172" s="4" t="s">
        <v>12</v>
      </c>
      <c r="D172" s="4" t="s">
        <v>30</v>
      </c>
      <c r="E172" s="6">
        <v>2585</v>
      </c>
    </row>
    <row r="173" spans="1:5" x14ac:dyDescent="0.25">
      <c r="A173" s="4" t="s">
        <v>7</v>
      </c>
      <c r="B173" s="4">
        <v>101</v>
      </c>
      <c r="C173" s="4" t="s">
        <v>12</v>
      </c>
      <c r="D173" s="4" t="s">
        <v>31</v>
      </c>
      <c r="E173" s="6">
        <v>3522</v>
      </c>
    </row>
    <row r="174" spans="1:5" x14ac:dyDescent="0.25">
      <c r="A174" s="4" t="s">
        <v>7</v>
      </c>
      <c r="B174" s="4">
        <v>101</v>
      </c>
      <c r="C174" s="4" t="s">
        <v>13</v>
      </c>
      <c r="D174" s="4" t="s">
        <v>28</v>
      </c>
      <c r="E174" s="6">
        <v>4715</v>
      </c>
    </row>
    <row r="175" spans="1:5" x14ac:dyDescent="0.25">
      <c r="A175" s="4" t="s">
        <v>7</v>
      </c>
      <c r="B175" s="4">
        <v>101</v>
      </c>
      <c r="C175" s="4" t="s">
        <v>13</v>
      </c>
      <c r="D175" s="4" t="s">
        <v>29</v>
      </c>
      <c r="E175" s="6">
        <v>4993</v>
      </c>
    </row>
    <row r="176" spans="1:5" x14ac:dyDescent="0.25">
      <c r="A176" s="4" t="s">
        <v>7</v>
      </c>
      <c r="B176" s="4">
        <v>101</v>
      </c>
      <c r="C176" s="4" t="s">
        <v>13</v>
      </c>
      <c r="D176" s="4" t="s">
        <v>30</v>
      </c>
      <c r="E176" s="6">
        <v>3787</v>
      </c>
    </row>
    <row r="177" spans="1:5" x14ac:dyDescent="0.25">
      <c r="A177" s="4" t="s">
        <v>7</v>
      </c>
      <c r="B177" s="4">
        <v>101</v>
      </c>
      <c r="C177" s="4" t="s">
        <v>13</v>
      </c>
      <c r="D177" s="4" t="s">
        <v>31</v>
      </c>
      <c r="E177" s="6">
        <v>3116</v>
      </c>
    </row>
    <row r="178" spans="1:5" x14ac:dyDescent="0.25">
      <c r="A178" s="4" t="s">
        <v>7</v>
      </c>
      <c r="B178" s="4">
        <v>101</v>
      </c>
      <c r="C178" s="4" t="s">
        <v>14</v>
      </c>
      <c r="D178" s="4" t="s">
        <v>28</v>
      </c>
      <c r="E178" s="6">
        <v>3806</v>
      </c>
    </row>
    <row r="179" spans="1:5" x14ac:dyDescent="0.25">
      <c r="A179" s="4" t="s">
        <v>7</v>
      </c>
      <c r="B179" s="4">
        <v>101</v>
      </c>
      <c r="C179" s="4" t="s">
        <v>14</v>
      </c>
      <c r="D179" s="4" t="s">
        <v>29</v>
      </c>
      <c r="E179" s="6">
        <v>3289</v>
      </c>
    </row>
    <row r="180" spans="1:5" x14ac:dyDescent="0.25">
      <c r="A180" s="4" t="s">
        <v>7</v>
      </c>
      <c r="B180" s="4">
        <v>101</v>
      </c>
      <c r="C180" s="4" t="s">
        <v>14</v>
      </c>
      <c r="D180" s="4" t="s">
        <v>30</v>
      </c>
      <c r="E180" s="6">
        <v>2637</v>
      </c>
    </row>
    <row r="181" spans="1:5" x14ac:dyDescent="0.25">
      <c r="A181" s="4" t="s">
        <v>7</v>
      </c>
      <c r="B181" s="4">
        <v>101</v>
      </c>
      <c r="C181" s="4" t="s">
        <v>14</v>
      </c>
      <c r="D181" s="4" t="s">
        <v>31</v>
      </c>
      <c r="E181" s="6">
        <v>4634</v>
      </c>
    </row>
    <row r="182" spans="1:5" x14ac:dyDescent="0.25">
      <c r="A182" s="4" t="s">
        <v>7</v>
      </c>
      <c r="B182" s="4">
        <v>101</v>
      </c>
      <c r="C182" s="4" t="s">
        <v>15</v>
      </c>
      <c r="D182" s="4" t="s">
        <v>28</v>
      </c>
      <c r="E182" s="6">
        <v>3438</v>
      </c>
    </row>
    <row r="183" spans="1:5" x14ac:dyDescent="0.25">
      <c r="A183" s="4" t="s">
        <v>7</v>
      </c>
      <c r="B183" s="4">
        <v>101</v>
      </c>
      <c r="C183" s="4" t="s">
        <v>15</v>
      </c>
      <c r="D183" s="4" t="s">
        <v>29</v>
      </c>
      <c r="E183" s="6">
        <v>4542</v>
      </c>
    </row>
    <row r="184" spans="1:5" x14ac:dyDescent="0.25">
      <c r="A184" s="4" t="s">
        <v>7</v>
      </c>
      <c r="B184" s="4">
        <v>101</v>
      </c>
      <c r="C184" s="4" t="s">
        <v>15</v>
      </c>
      <c r="D184" s="4" t="s">
        <v>30</v>
      </c>
      <c r="E184" s="6">
        <v>3182</v>
      </c>
    </row>
    <row r="185" spans="1:5" x14ac:dyDescent="0.25">
      <c r="A185" s="4" t="s">
        <v>7</v>
      </c>
      <c r="B185" s="4">
        <v>101</v>
      </c>
      <c r="C185" s="4" t="s">
        <v>15</v>
      </c>
      <c r="D185" s="4" t="s">
        <v>31</v>
      </c>
      <c r="E185" s="6">
        <v>3858</v>
      </c>
    </row>
    <row r="186" spans="1:5" x14ac:dyDescent="0.25">
      <c r="A186" s="4" t="s">
        <v>7</v>
      </c>
      <c r="B186" s="4">
        <v>103</v>
      </c>
      <c r="C186" s="4" t="s">
        <v>16</v>
      </c>
      <c r="D186" s="4" t="s">
        <v>28</v>
      </c>
      <c r="E186" s="6">
        <v>2113</v>
      </c>
    </row>
    <row r="187" spans="1:5" x14ac:dyDescent="0.25">
      <c r="A187" s="4" t="s">
        <v>7</v>
      </c>
      <c r="B187" s="4">
        <v>103</v>
      </c>
      <c r="C187" s="4" t="s">
        <v>16</v>
      </c>
      <c r="D187" s="4" t="s">
        <v>29</v>
      </c>
      <c r="E187" s="6">
        <v>4226</v>
      </c>
    </row>
    <row r="188" spans="1:5" x14ac:dyDescent="0.25">
      <c r="A188" s="4" t="s">
        <v>7</v>
      </c>
      <c r="B188" s="4">
        <v>103</v>
      </c>
      <c r="C188" s="4" t="s">
        <v>16</v>
      </c>
      <c r="D188" s="4" t="s">
        <v>30</v>
      </c>
      <c r="E188" s="6">
        <v>2810</v>
      </c>
    </row>
    <row r="189" spans="1:5" x14ac:dyDescent="0.25">
      <c r="A189" s="4" t="s">
        <v>7</v>
      </c>
      <c r="B189" s="4">
        <v>103</v>
      </c>
      <c r="C189" s="4" t="s">
        <v>16</v>
      </c>
      <c r="D189" s="4" t="s">
        <v>31</v>
      </c>
      <c r="E189" s="6">
        <v>2446</v>
      </c>
    </row>
    <row r="190" spans="1:5" x14ac:dyDescent="0.25">
      <c r="A190" s="4" t="s">
        <v>7</v>
      </c>
      <c r="B190" s="4">
        <v>103</v>
      </c>
      <c r="C190" s="4" t="s">
        <v>17</v>
      </c>
      <c r="D190" s="4" t="s">
        <v>28</v>
      </c>
      <c r="E190" s="6">
        <v>3451</v>
      </c>
    </row>
    <row r="191" spans="1:5" x14ac:dyDescent="0.25">
      <c r="A191" s="4" t="s">
        <v>7</v>
      </c>
      <c r="B191" s="4">
        <v>103</v>
      </c>
      <c r="C191" s="4" t="s">
        <v>17</v>
      </c>
      <c r="D191" s="4" t="s">
        <v>29</v>
      </c>
      <c r="E191" s="6">
        <v>4294</v>
      </c>
    </row>
    <row r="192" spans="1:5" x14ac:dyDescent="0.25">
      <c r="A192" s="4" t="s">
        <v>7</v>
      </c>
      <c r="B192" s="4">
        <v>103</v>
      </c>
      <c r="C192" s="4" t="s">
        <v>17</v>
      </c>
      <c r="D192" s="4" t="s">
        <v>30</v>
      </c>
      <c r="E192" s="6">
        <v>3606</v>
      </c>
    </row>
    <row r="193" spans="1:5" x14ac:dyDescent="0.25">
      <c r="A193" s="4" t="s">
        <v>7</v>
      </c>
      <c r="B193" s="4">
        <v>103</v>
      </c>
      <c r="C193" s="4" t="s">
        <v>17</v>
      </c>
      <c r="D193" s="4" t="s">
        <v>31</v>
      </c>
      <c r="E193" s="6">
        <v>2204</v>
      </c>
    </row>
    <row r="194" spans="1:5" x14ac:dyDescent="0.25">
      <c r="A194" s="4" t="s">
        <v>7</v>
      </c>
      <c r="B194" s="4">
        <v>103</v>
      </c>
      <c r="C194" s="4" t="s">
        <v>18</v>
      </c>
      <c r="D194" s="4" t="s">
        <v>28</v>
      </c>
      <c r="E194" s="6">
        <v>4582</v>
      </c>
    </row>
    <row r="195" spans="1:5" x14ac:dyDescent="0.25">
      <c r="A195" s="4" t="s">
        <v>7</v>
      </c>
      <c r="B195" s="4">
        <v>103</v>
      </c>
      <c r="C195" s="4" t="s">
        <v>18</v>
      </c>
      <c r="D195" s="4" t="s">
        <v>29</v>
      </c>
      <c r="E195" s="6">
        <v>3869</v>
      </c>
    </row>
    <row r="196" spans="1:5" x14ac:dyDescent="0.25">
      <c r="A196" s="4" t="s">
        <v>7</v>
      </c>
      <c r="B196" s="4">
        <v>103</v>
      </c>
      <c r="C196" s="4" t="s">
        <v>18</v>
      </c>
      <c r="D196" s="4" t="s">
        <v>30</v>
      </c>
      <c r="E196" s="6">
        <v>3258</v>
      </c>
    </row>
    <row r="197" spans="1:5" x14ac:dyDescent="0.25">
      <c r="A197" s="4" t="s">
        <v>7</v>
      </c>
      <c r="B197" s="4">
        <v>103</v>
      </c>
      <c r="C197" s="4" t="s">
        <v>18</v>
      </c>
      <c r="D197" s="4" t="s">
        <v>31</v>
      </c>
      <c r="E197" s="6">
        <v>3335</v>
      </c>
    </row>
    <row r="198" spans="1:5" x14ac:dyDescent="0.25">
      <c r="A198" s="4" t="s">
        <v>7</v>
      </c>
      <c r="B198" s="4">
        <v>105</v>
      </c>
      <c r="C198" s="4" t="s">
        <v>19</v>
      </c>
      <c r="D198" s="4" t="s">
        <v>28</v>
      </c>
      <c r="E198" s="6">
        <v>2625</v>
      </c>
    </row>
    <row r="199" spans="1:5" x14ac:dyDescent="0.25">
      <c r="A199" s="4" t="s">
        <v>7</v>
      </c>
      <c r="B199" s="4">
        <v>105</v>
      </c>
      <c r="C199" s="4" t="s">
        <v>19</v>
      </c>
      <c r="D199" s="4" t="s">
        <v>29</v>
      </c>
      <c r="E199" s="6">
        <v>4980</v>
      </c>
    </row>
    <row r="200" spans="1:5" x14ac:dyDescent="0.25">
      <c r="A200" s="4" t="s">
        <v>7</v>
      </c>
      <c r="B200" s="4">
        <v>105</v>
      </c>
      <c r="C200" s="4" t="s">
        <v>19</v>
      </c>
      <c r="D200" s="4" t="s">
        <v>30</v>
      </c>
      <c r="E200" s="6">
        <v>3053</v>
      </c>
    </row>
    <row r="201" spans="1:5" x14ac:dyDescent="0.25">
      <c r="A201" s="4" t="s">
        <v>7</v>
      </c>
      <c r="B201" s="4">
        <v>105</v>
      </c>
      <c r="C201" s="4" t="s">
        <v>19</v>
      </c>
      <c r="D201" s="4" t="s">
        <v>31</v>
      </c>
      <c r="E201" s="6">
        <v>4961</v>
      </c>
    </row>
    <row r="202" spans="1:5" x14ac:dyDescent="0.25">
      <c r="A202" s="4" t="s">
        <v>7</v>
      </c>
      <c r="B202" s="4">
        <v>105</v>
      </c>
      <c r="C202" s="4" t="s">
        <v>20</v>
      </c>
      <c r="D202" s="4" t="s">
        <v>28</v>
      </c>
      <c r="E202" s="6">
        <v>4078</v>
      </c>
    </row>
    <row r="203" spans="1:5" x14ac:dyDescent="0.25">
      <c r="A203" s="4" t="s">
        <v>7</v>
      </c>
      <c r="B203" s="4">
        <v>105</v>
      </c>
      <c r="C203" s="4" t="s">
        <v>20</v>
      </c>
      <c r="D203" s="4" t="s">
        <v>29</v>
      </c>
      <c r="E203" s="6">
        <v>2814</v>
      </c>
    </row>
    <row r="204" spans="1:5" x14ac:dyDescent="0.25">
      <c r="A204" s="4" t="s">
        <v>7</v>
      </c>
      <c r="B204" s="4">
        <v>105</v>
      </c>
      <c r="C204" s="4" t="s">
        <v>20</v>
      </c>
      <c r="D204" s="4" t="s">
        <v>30</v>
      </c>
      <c r="E204" s="6">
        <v>4582</v>
      </c>
    </row>
    <row r="205" spans="1:5" x14ac:dyDescent="0.25">
      <c r="A205" s="4" t="s">
        <v>7</v>
      </c>
      <c r="B205" s="4">
        <v>105</v>
      </c>
      <c r="C205" s="4" t="s">
        <v>20</v>
      </c>
      <c r="D205" s="4" t="s">
        <v>31</v>
      </c>
      <c r="E205" s="6">
        <v>3159</v>
      </c>
    </row>
    <row r="206" spans="1:5" x14ac:dyDescent="0.25">
      <c r="A206" s="4" t="s">
        <v>7</v>
      </c>
      <c r="B206" s="4">
        <v>105</v>
      </c>
      <c r="C206" s="4" t="s">
        <v>21</v>
      </c>
      <c r="D206" s="4" t="s">
        <v>28</v>
      </c>
      <c r="E206" s="6">
        <v>3314</v>
      </c>
    </row>
    <row r="207" spans="1:5" x14ac:dyDescent="0.25">
      <c r="A207" s="4" t="s">
        <v>7</v>
      </c>
      <c r="B207" s="4">
        <v>105</v>
      </c>
      <c r="C207" s="4" t="s">
        <v>21</v>
      </c>
      <c r="D207" s="4" t="s">
        <v>29</v>
      </c>
      <c r="E207" s="6">
        <v>3540</v>
      </c>
    </row>
    <row r="208" spans="1:5" x14ac:dyDescent="0.25">
      <c r="A208" s="4" t="s">
        <v>7</v>
      </c>
      <c r="B208" s="4">
        <v>105</v>
      </c>
      <c r="C208" s="4" t="s">
        <v>21</v>
      </c>
      <c r="D208" s="4" t="s">
        <v>30</v>
      </c>
      <c r="E208" s="6">
        <v>3475</v>
      </c>
    </row>
    <row r="209" spans="1:5" x14ac:dyDescent="0.25">
      <c r="A209" s="4" t="s">
        <v>7</v>
      </c>
      <c r="B209" s="4">
        <v>105</v>
      </c>
      <c r="C209" s="4" t="s">
        <v>21</v>
      </c>
      <c r="D209" s="4" t="s">
        <v>31</v>
      </c>
      <c r="E209" s="6">
        <v>3394</v>
      </c>
    </row>
    <row r="210" spans="1:5" x14ac:dyDescent="0.25">
      <c r="A210" s="4" t="s">
        <v>7</v>
      </c>
      <c r="B210" s="4">
        <v>107</v>
      </c>
      <c r="C210" s="4" t="s">
        <v>22</v>
      </c>
      <c r="D210" s="4" t="s">
        <v>28</v>
      </c>
      <c r="E210" s="6">
        <v>2344</v>
      </c>
    </row>
    <row r="211" spans="1:5" x14ac:dyDescent="0.25">
      <c r="A211" s="4" t="s">
        <v>7</v>
      </c>
      <c r="B211" s="4">
        <v>107</v>
      </c>
      <c r="C211" s="4" t="s">
        <v>22</v>
      </c>
      <c r="D211" s="4" t="s">
        <v>34</v>
      </c>
      <c r="E211" s="6">
        <v>3000</v>
      </c>
    </row>
    <row r="212" spans="1:5" x14ac:dyDescent="0.25">
      <c r="A212" s="4" t="s">
        <v>7</v>
      </c>
      <c r="B212" s="4">
        <v>107</v>
      </c>
      <c r="C212" s="4" t="s">
        <v>22</v>
      </c>
      <c r="D212" s="4" t="s">
        <v>30</v>
      </c>
      <c r="E212" s="6">
        <v>1333</v>
      </c>
    </row>
    <row r="213" spans="1:5" x14ac:dyDescent="0.25">
      <c r="A213" s="4" t="s">
        <v>8</v>
      </c>
      <c r="B213" s="4">
        <v>101</v>
      </c>
      <c r="C213" s="4" t="s">
        <v>12</v>
      </c>
      <c r="D213" s="4" t="s">
        <v>28</v>
      </c>
      <c r="E213" s="6">
        <v>4210</v>
      </c>
    </row>
    <row r="214" spans="1:5" x14ac:dyDescent="0.25">
      <c r="A214" s="4" t="s">
        <v>8</v>
      </c>
      <c r="B214" s="4">
        <v>101</v>
      </c>
      <c r="C214" s="4" t="s">
        <v>12</v>
      </c>
      <c r="D214" s="4" t="s">
        <v>29</v>
      </c>
      <c r="E214" s="6">
        <v>2487</v>
      </c>
    </row>
    <row r="215" spans="1:5" x14ac:dyDescent="0.25">
      <c r="A215" s="4" t="s">
        <v>8</v>
      </c>
      <c r="B215" s="4">
        <v>101</v>
      </c>
      <c r="C215" s="4" t="s">
        <v>12</v>
      </c>
      <c r="D215" s="4" t="s">
        <v>30</v>
      </c>
      <c r="E215" s="6">
        <v>4151</v>
      </c>
    </row>
    <row r="216" spans="1:5" x14ac:dyDescent="0.25">
      <c r="A216" s="4" t="s">
        <v>8</v>
      </c>
      <c r="B216" s="4">
        <v>101</v>
      </c>
      <c r="C216" s="4" t="s">
        <v>12</v>
      </c>
      <c r="D216" s="4" t="s">
        <v>31</v>
      </c>
      <c r="E216" s="6">
        <v>4523</v>
      </c>
    </row>
    <row r="217" spans="1:5" x14ac:dyDescent="0.25">
      <c r="A217" s="4" t="s">
        <v>8</v>
      </c>
      <c r="B217" s="4">
        <v>101</v>
      </c>
      <c r="C217" s="4" t="s">
        <v>13</v>
      </c>
      <c r="D217" s="4" t="s">
        <v>28</v>
      </c>
      <c r="E217" s="6">
        <v>4840</v>
      </c>
    </row>
    <row r="218" spans="1:5" x14ac:dyDescent="0.25">
      <c r="A218" s="4" t="s">
        <v>8</v>
      </c>
      <c r="B218" s="4">
        <v>101</v>
      </c>
      <c r="C218" s="4" t="s">
        <v>13</v>
      </c>
      <c r="D218" s="4" t="s">
        <v>29</v>
      </c>
      <c r="E218" s="6">
        <v>3452</v>
      </c>
    </row>
    <row r="219" spans="1:5" x14ac:dyDescent="0.25">
      <c r="A219" s="4" t="s">
        <v>8</v>
      </c>
      <c r="B219" s="4">
        <v>101</v>
      </c>
      <c r="C219" s="4" t="s">
        <v>13</v>
      </c>
      <c r="D219" s="4" t="s">
        <v>30</v>
      </c>
      <c r="E219" s="6">
        <v>3230</v>
      </c>
    </row>
    <row r="220" spans="1:5" x14ac:dyDescent="0.25">
      <c r="A220" s="4" t="s">
        <v>8</v>
      </c>
      <c r="B220" s="4">
        <v>101</v>
      </c>
      <c r="C220" s="4" t="s">
        <v>13</v>
      </c>
      <c r="D220" s="4" t="s">
        <v>31</v>
      </c>
      <c r="E220" s="6">
        <v>2681</v>
      </c>
    </row>
    <row r="221" spans="1:5" x14ac:dyDescent="0.25">
      <c r="A221" s="4" t="s">
        <v>8</v>
      </c>
      <c r="B221" s="4">
        <v>101</v>
      </c>
      <c r="C221" s="4" t="s">
        <v>14</v>
      </c>
      <c r="D221" s="4" t="s">
        <v>28</v>
      </c>
      <c r="E221" s="6">
        <v>3947</v>
      </c>
    </row>
    <row r="222" spans="1:5" x14ac:dyDescent="0.25">
      <c r="A222" s="4" t="s">
        <v>8</v>
      </c>
      <c r="B222" s="4">
        <v>101</v>
      </c>
      <c r="C222" s="4" t="s">
        <v>14</v>
      </c>
      <c r="D222" s="4" t="s">
        <v>29</v>
      </c>
      <c r="E222" s="6">
        <v>2242</v>
      </c>
    </row>
    <row r="223" spans="1:5" x14ac:dyDescent="0.25">
      <c r="A223" s="4" t="s">
        <v>8</v>
      </c>
      <c r="B223" s="4">
        <v>101</v>
      </c>
      <c r="C223" s="4" t="s">
        <v>14</v>
      </c>
      <c r="D223" s="4" t="s">
        <v>30</v>
      </c>
      <c r="E223" s="6">
        <v>4641</v>
      </c>
    </row>
    <row r="224" spans="1:5" x14ac:dyDescent="0.25">
      <c r="A224" s="4" t="s">
        <v>8</v>
      </c>
      <c r="B224" s="4">
        <v>101</v>
      </c>
      <c r="C224" s="4" t="s">
        <v>14</v>
      </c>
      <c r="D224" s="4" t="s">
        <v>31</v>
      </c>
      <c r="E224" s="6">
        <v>2721</v>
      </c>
    </row>
    <row r="225" spans="1:5" x14ac:dyDescent="0.25">
      <c r="A225" s="4" t="s">
        <v>8</v>
      </c>
      <c r="B225" s="4">
        <v>101</v>
      </c>
      <c r="C225" s="4" t="s">
        <v>15</v>
      </c>
      <c r="D225" s="4" t="s">
        <v>28</v>
      </c>
      <c r="E225" s="6">
        <v>2978</v>
      </c>
    </row>
    <row r="226" spans="1:5" x14ac:dyDescent="0.25">
      <c r="A226" s="4" t="s">
        <v>8</v>
      </c>
      <c r="B226" s="4">
        <v>101</v>
      </c>
      <c r="C226" s="4" t="s">
        <v>15</v>
      </c>
      <c r="D226" s="4" t="s">
        <v>29</v>
      </c>
      <c r="E226" s="6">
        <v>2700</v>
      </c>
    </row>
    <row r="227" spans="1:5" x14ac:dyDescent="0.25">
      <c r="A227" s="4" t="s">
        <v>8</v>
      </c>
      <c r="B227" s="4">
        <v>101</v>
      </c>
      <c r="C227" s="4" t="s">
        <v>15</v>
      </c>
      <c r="D227" s="4" t="s">
        <v>31</v>
      </c>
      <c r="E227" s="6">
        <v>2166</v>
      </c>
    </row>
    <row r="228" spans="1:5" x14ac:dyDescent="0.25">
      <c r="A228" s="4" t="s">
        <v>8</v>
      </c>
      <c r="B228" s="4">
        <v>103</v>
      </c>
      <c r="C228" s="4" t="s">
        <v>16</v>
      </c>
      <c r="D228" s="4" t="s">
        <v>28</v>
      </c>
      <c r="E228" s="6">
        <v>3858</v>
      </c>
    </row>
    <row r="229" spans="1:5" x14ac:dyDescent="0.25">
      <c r="A229" s="4" t="s">
        <v>8</v>
      </c>
      <c r="B229" s="4">
        <v>103</v>
      </c>
      <c r="C229" s="4" t="s">
        <v>16</v>
      </c>
      <c r="D229" s="4" t="s">
        <v>29</v>
      </c>
      <c r="E229" s="6">
        <v>4009</v>
      </c>
    </row>
    <row r="230" spans="1:5" x14ac:dyDescent="0.25">
      <c r="A230" s="4" t="s">
        <v>8</v>
      </c>
      <c r="B230" s="4">
        <v>103</v>
      </c>
      <c r="C230" s="4" t="s">
        <v>16</v>
      </c>
      <c r="D230" s="4" t="s">
        <v>30</v>
      </c>
      <c r="E230" s="6">
        <v>3804</v>
      </c>
    </row>
    <row r="231" spans="1:5" x14ac:dyDescent="0.25">
      <c r="A231" s="4" t="s">
        <v>8</v>
      </c>
      <c r="B231" s="4">
        <v>103</v>
      </c>
      <c r="C231" s="4" t="s">
        <v>16</v>
      </c>
      <c r="D231" s="4" t="s">
        <v>31</v>
      </c>
      <c r="E231" s="6">
        <v>4494</v>
      </c>
    </row>
    <row r="232" spans="1:5" x14ac:dyDescent="0.25">
      <c r="A232" s="4" t="s">
        <v>8</v>
      </c>
      <c r="B232" s="4">
        <v>103</v>
      </c>
      <c r="C232" s="4" t="s">
        <v>17</v>
      </c>
      <c r="D232" s="4" t="s">
        <v>28</v>
      </c>
      <c r="E232" s="6">
        <v>3414</v>
      </c>
    </row>
    <row r="233" spans="1:5" x14ac:dyDescent="0.25">
      <c r="A233" s="4" t="s">
        <v>8</v>
      </c>
      <c r="B233" s="4">
        <v>103</v>
      </c>
      <c r="C233" s="4" t="s">
        <v>17</v>
      </c>
      <c r="D233" s="4" t="s">
        <v>29</v>
      </c>
      <c r="E233" s="6">
        <v>4009</v>
      </c>
    </row>
    <row r="234" spans="1:5" x14ac:dyDescent="0.25">
      <c r="A234" s="4" t="s">
        <v>8</v>
      </c>
      <c r="B234" s="4">
        <v>103</v>
      </c>
      <c r="C234" s="4" t="s">
        <v>17</v>
      </c>
      <c r="D234" s="4" t="s">
        <v>30</v>
      </c>
      <c r="E234" s="6">
        <v>4144</v>
      </c>
    </row>
    <row r="235" spans="1:5" x14ac:dyDescent="0.25">
      <c r="A235" s="4" t="s">
        <v>8</v>
      </c>
      <c r="B235" s="4">
        <v>103</v>
      </c>
      <c r="C235" s="4" t="s">
        <v>17</v>
      </c>
      <c r="D235" s="4" t="s">
        <v>31</v>
      </c>
      <c r="E235" s="6">
        <v>2253</v>
      </c>
    </row>
    <row r="236" spans="1:5" x14ac:dyDescent="0.25">
      <c r="A236" s="4" t="s">
        <v>8</v>
      </c>
      <c r="B236" s="4">
        <v>103</v>
      </c>
      <c r="C236" s="4" t="s">
        <v>18</v>
      </c>
      <c r="D236" s="4" t="s">
        <v>28</v>
      </c>
      <c r="E236" s="6">
        <v>2498</v>
      </c>
    </row>
    <row r="237" spans="1:5" x14ac:dyDescent="0.25">
      <c r="A237" s="4" t="s">
        <v>8</v>
      </c>
      <c r="B237" s="4">
        <v>103</v>
      </c>
      <c r="C237" s="4" t="s">
        <v>18</v>
      </c>
      <c r="D237" s="4" t="s">
        <v>29</v>
      </c>
      <c r="E237" s="6">
        <v>2520</v>
      </c>
    </row>
    <row r="238" spans="1:5" x14ac:dyDescent="0.25">
      <c r="A238" s="4" t="s">
        <v>8</v>
      </c>
      <c r="B238" s="4">
        <v>103</v>
      </c>
      <c r="C238" s="4" t="s">
        <v>18</v>
      </c>
      <c r="D238" s="4" t="s">
        <v>30</v>
      </c>
      <c r="E238" s="6">
        <v>4523</v>
      </c>
    </row>
    <row r="239" spans="1:5" x14ac:dyDescent="0.25">
      <c r="A239" s="4" t="s">
        <v>8</v>
      </c>
      <c r="B239" s="4">
        <v>103</v>
      </c>
      <c r="C239" s="4" t="s">
        <v>18</v>
      </c>
      <c r="D239" s="4" t="s">
        <v>31</v>
      </c>
      <c r="E239" s="6">
        <v>3965</v>
      </c>
    </row>
    <row r="240" spans="1:5" x14ac:dyDescent="0.25">
      <c r="A240" s="4" t="s">
        <v>8</v>
      </c>
      <c r="B240" s="4">
        <v>105</v>
      </c>
      <c r="C240" s="4" t="s">
        <v>19</v>
      </c>
      <c r="D240" s="4" t="s">
        <v>28</v>
      </c>
      <c r="E240" s="6">
        <v>3502</v>
      </c>
    </row>
    <row r="241" spans="1:5" x14ac:dyDescent="0.25">
      <c r="A241" s="4" t="s">
        <v>8</v>
      </c>
      <c r="B241" s="4">
        <v>105</v>
      </c>
      <c r="C241" s="4" t="s">
        <v>19</v>
      </c>
      <c r="D241" s="4" t="s">
        <v>30</v>
      </c>
      <c r="E241" s="6">
        <v>4847</v>
      </c>
    </row>
    <row r="242" spans="1:5" x14ac:dyDescent="0.25">
      <c r="A242" s="4" t="s">
        <v>8</v>
      </c>
      <c r="B242" s="4">
        <v>105</v>
      </c>
      <c r="C242" s="4" t="s">
        <v>19</v>
      </c>
      <c r="D242" s="4" t="s">
        <v>31</v>
      </c>
      <c r="E242" s="6">
        <v>2451</v>
      </c>
    </row>
    <row r="243" spans="1:5" x14ac:dyDescent="0.25">
      <c r="A243" s="4" t="s">
        <v>8</v>
      </c>
      <c r="B243" s="4">
        <v>105</v>
      </c>
      <c r="C243" s="4" t="s">
        <v>20</v>
      </c>
      <c r="D243" s="4" t="s">
        <v>28</v>
      </c>
      <c r="E243" s="6">
        <v>3192</v>
      </c>
    </row>
    <row r="244" spans="1:5" x14ac:dyDescent="0.25">
      <c r="A244" s="4" t="s">
        <v>8</v>
      </c>
      <c r="B244" s="4">
        <v>105</v>
      </c>
      <c r="C244" s="4" t="s">
        <v>20</v>
      </c>
      <c r="D244" s="4" t="s">
        <v>29</v>
      </c>
      <c r="E244" s="6">
        <v>4138</v>
      </c>
    </row>
    <row r="245" spans="1:5" x14ac:dyDescent="0.25">
      <c r="A245" s="4" t="s">
        <v>8</v>
      </c>
      <c r="B245" s="4">
        <v>105</v>
      </c>
      <c r="C245" s="4" t="s">
        <v>20</v>
      </c>
      <c r="D245" s="4" t="s">
        <v>30</v>
      </c>
      <c r="E245" s="6">
        <v>4731</v>
      </c>
    </row>
    <row r="246" spans="1:5" x14ac:dyDescent="0.25">
      <c r="A246" s="4" t="s">
        <v>8</v>
      </c>
      <c r="B246" s="4">
        <v>105</v>
      </c>
      <c r="C246" s="4" t="s">
        <v>20</v>
      </c>
      <c r="D246" s="4" t="s">
        <v>31</v>
      </c>
      <c r="E246" s="6">
        <v>4489</v>
      </c>
    </row>
    <row r="247" spans="1:5" x14ac:dyDescent="0.25">
      <c r="A247" s="4" t="s">
        <v>8</v>
      </c>
      <c r="B247" s="4">
        <v>105</v>
      </c>
      <c r="C247" s="4" t="s">
        <v>21</v>
      </c>
      <c r="D247" s="4" t="s">
        <v>28</v>
      </c>
      <c r="E247" s="6">
        <v>4354</v>
      </c>
    </row>
    <row r="248" spans="1:5" x14ac:dyDescent="0.25">
      <c r="A248" s="4" t="s">
        <v>8</v>
      </c>
      <c r="B248" s="4">
        <v>105</v>
      </c>
      <c r="C248" s="4" t="s">
        <v>21</v>
      </c>
      <c r="D248" s="4" t="s">
        <v>30</v>
      </c>
      <c r="E248" s="6">
        <v>3794</v>
      </c>
    </row>
  </sheetData>
  <autoFilter ref="A1:E24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cols>
    <col min="1" max="1" width="9.140625" bestFit="1" customWidth="1"/>
    <col min="2" max="2" width="14.42578125" bestFit="1" customWidth="1"/>
    <col min="3" max="3" width="16.42578125" bestFit="1" customWidth="1"/>
    <col min="4" max="4" width="24.7109375" bestFit="1" customWidth="1"/>
    <col min="5" max="5" width="31.7109375" bestFit="1" customWidth="1"/>
    <col min="6" max="6" width="27" bestFit="1" customWidth="1"/>
    <col min="7" max="7" width="9.5703125" bestFit="1" customWidth="1"/>
  </cols>
  <sheetData>
    <row r="1" spans="1:8" x14ac:dyDescent="0.25">
      <c r="A1" s="7" t="s">
        <v>51</v>
      </c>
      <c r="B1" s="7" t="s">
        <v>25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52</v>
      </c>
    </row>
    <row r="2" spans="1:8" x14ac:dyDescent="0.25">
      <c r="A2" s="4" t="s">
        <v>3</v>
      </c>
      <c r="B2" s="4">
        <v>101</v>
      </c>
      <c r="C2" s="5">
        <v>400</v>
      </c>
      <c r="D2" s="5">
        <v>2500</v>
      </c>
      <c r="E2" s="5">
        <v>250</v>
      </c>
      <c r="F2" s="5">
        <v>130</v>
      </c>
      <c r="G2" s="5">
        <v>100</v>
      </c>
      <c r="H2" s="10">
        <f t="shared" ref="H2:H25" si="0">SUM(C2:G2)</f>
        <v>3380</v>
      </c>
    </row>
    <row r="3" spans="1:8" x14ac:dyDescent="0.25">
      <c r="A3" s="4" t="s">
        <v>3</v>
      </c>
      <c r="B3" s="4">
        <v>103</v>
      </c>
      <c r="C3" s="5">
        <v>350</v>
      </c>
      <c r="D3" s="5">
        <v>3000</v>
      </c>
      <c r="E3" s="5">
        <v>260</v>
      </c>
      <c r="F3" s="5">
        <v>30</v>
      </c>
      <c r="G3" s="5">
        <v>90</v>
      </c>
      <c r="H3" s="10">
        <f t="shared" si="0"/>
        <v>3730</v>
      </c>
    </row>
    <row r="4" spans="1:8" x14ac:dyDescent="0.25">
      <c r="A4" s="4" t="s">
        <v>3</v>
      </c>
      <c r="B4" s="4">
        <v>105</v>
      </c>
      <c r="C4" s="5">
        <v>250</v>
      </c>
      <c r="D4" s="5">
        <v>1234</v>
      </c>
      <c r="E4" s="5">
        <v>870</v>
      </c>
      <c r="F4" s="5">
        <v>230</v>
      </c>
      <c r="G4" s="5">
        <v>70</v>
      </c>
      <c r="H4" s="10">
        <f t="shared" si="0"/>
        <v>2654</v>
      </c>
    </row>
    <row r="5" spans="1:8" x14ac:dyDescent="0.25">
      <c r="A5" s="4" t="s">
        <v>3</v>
      </c>
      <c r="B5" s="4">
        <v>107</v>
      </c>
      <c r="C5" s="5">
        <v>4000</v>
      </c>
      <c r="D5" s="5">
        <v>13000</v>
      </c>
      <c r="E5" s="5">
        <v>400</v>
      </c>
      <c r="F5" s="5">
        <v>300</v>
      </c>
      <c r="G5" s="5">
        <v>70</v>
      </c>
      <c r="H5" s="10">
        <f t="shared" si="0"/>
        <v>17770</v>
      </c>
    </row>
    <row r="6" spans="1:8" x14ac:dyDescent="0.25">
      <c r="A6" s="8" t="s">
        <v>4</v>
      </c>
      <c r="B6" s="4">
        <v>101</v>
      </c>
      <c r="C6" s="5">
        <v>400</v>
      </c>
      <c r="D6" s="5">
        <f>D2*1.02</f>
        <v>2550</v>
      </c>
      <c r="E6" s="5">
        <f>E2*1.02</f>
        <v>255</v>
      </c>
      <c r="F6" s="5">
        <f>F2*1.02</f>
        <v>132.6</v>
      </c>
      <c r="G6" s="5">
        <f t="shared" ref="G6" si="1">G2*1.02</f>
        <v>102</v>
      </c>
      <c r="H6" s="10">
        <f t="shared" si="0"/>
        <v>3439.6</v>
      </c>
    </row>
    <row r="7" spans="1:8" x14ac:dyDescent="0.25">
      <c r="A7" s="8" t="s">
        <v>4</v>
      </c>
      <c r="B7" s="4">
        <v>103</v>
      </c>
      <c r="C7" s="5">
        <v>350</v>
      </c>
      <c r="D7" s="5">
        <f t="shared" ref="D7:E25" si="2">D3*1.02</f>
        <v>3060</v>
      </c>
      <c r="E7" s="5">
        <f t="shared" si="2"/>
        <v>265.2</v>
      </c>
      <c r="F7" s="5">
        <f t="shared" ref="F7:G7" si="3">F3*1.02</f>
        <v>30.6</v>
      </c>
      <c r="G7" s="5">
        <f t="shared" si="3"/>
        <v>91.8</v>
      </c>
      <c r="H7" s="10">
        <f t="shared" si="0"/>
        <v>3797.6</v>
      </c>
    </row>
    <row r="8" spans="1:8" x14ac:dyDescent="0.25">
      <c r="A8" s="8" t="s">
        <v>4</v>
      </c>
      <c r="B8" s="4">
        <v>105</v>
      </c>
      <c r="C8" s="5">
        <v>250</v>
      </c>
      <c r="D8" s="5">
        <f t="shared" si="2"/>
        <v>1258.68</v>
      </c>
      <c r="E8" s="5">
        <f t="shared" si="2"/>
        <v>887.4</v>
      </c>
      <c r="F8" s="5">
        <f t="shared" ref="F8:G8" si="4">F4*1.02</f>
        <v>234.6</v>
      </c>
      <c r="G8" s="5">
        <f t="shared" si="4"/>
        <v>71.400000000000006</v>
      </c>
      <c r="H8" s="10">
        <f t="shared" si="0"/>
        <v>2702.08</v>
      </c>
    </row>
    <row r="9" spans="1:8" x14ac:dyDescent="0.25">
      <c r="A9" s="8" t="s">
        <v>4</v>
      </c>
      <c r="B9" s="4">
        <v>107</v>
      </c>
      <c r="C9" s="5">
        <v>4000</v>
      </c>
      <c r="D9" s="5">
        <f t="shared" si="2"/>
        <v>13260</v>
      </c>
      <c r="E9" s="5">
        <f t="shared" si="2"/>
        <v>408</v>
      </c>
      <c r="F9" s="5">
        <f t="shared" ref="F9" si="5">F5*1.02</f>
        <v>306</v>
      </c>
      <c r="G9" s="5">
        <v>70</v>
      </c>
      <c r="H9" s="10">
        <f t="shared" si="0"/>
        <v>18044</v>
      </c>
    </row>
    <row r="10" spans="1:8" x14ac:dyDescent="0.25">
      <c r="A10" s="9" t="s">
        <v>5</v>
      </c>
      <c r="B10" s="4">
        <v>101</v>
      </c>
      <c r="C10" s="5">
        <v>400</v>
      </c>
      <c r="D10" s="5">
        <f t="shared" si="2"/>
        <v>2601</v>
      </c>
      <c r="E10" s="5">
        <f t="shared" si="2"/>
        <v>260.10000000000002</v>
      </c>
      <c r="F10" s="5">
        <f t="shared" ref="F10:G10" si="6">F6*1.02</f>
        <v>135.25200000000001</v>
      </c>
      <c r="G10" s="5">
        <f t="shared" si="6"/>
        <v>104.04</v>
      </c>
      <c r="H10" s="10">
        <f t="shared" si="0"/>
        <v>3500.3919999999998</v>
      </c>
    </row>
    <row r="11" spans="1:8" x14ac:dyDescent="0.25">
      <c r="A11" s="9" t="s">
        <v>5</v>
      </c>
      <c r="B11" s="4">
        <v>103</v>
      </c>
      <c r="C11" s="5">
        <v>350</v>
      </c>
      <c r="D11" s="5">
        <f t="shared" si="2"/>
        <v>3121.2000000000003</v>
      </c>
      <c r="E11" s="5">
        <f t="shared" si="2"/>
        <v>270.50400000000002</v>
      </c>
      <c r="F11" s="5">
        <f t="shared" ref="F11:G11" si="7">F7*1.02</f>
        <v>31.212000000000003</v>
      </c>
      <c r="G11" s="5">
        <f t="shared" si="7"/>
        <v>93.635999999999996</v>
      </c>
      <c r="H11" s="10">
        <f t="shared" si="0"/>
        <v>3866.5520000000001</v>
      </c>
    </row>
    <row r="12" spans="1:8" x14ac:dyDescent="0.25">
      <c r="A12" s="9" t="s">
        <v>5</v>
      </c>
      <c r="B12" s="4">
        <v>105</v>
      </c>
      <c r="C12" s="5">
        <v>250</v>
      </c>
      <c r="D12" s="5">
        <f t="shared" si="2"/>
        <v>1283.8536000000001</v>
      </c>
      <c r="E12" s="5">
        <f t="shared" si="2"/>
        <v>905.14800000000002</v>
      </c>
      <c r="F12" s="5">
        <f t="shared" ref="F12:G12" si="8">F8*1.02</f>
        <v>239.292</v>
      </c>
      <c r="G12" s="5">
        <f t="shared" si="8"/>
        <v>72.828000000000003</v>
      </c>
      <c r="H12" s="10">
        <f t="shared" si="0"/>
        <v>2751.1215999999999</v>
      </c>
    </row>
    <row r="13" spans="1:8" x14ac:dyDescent="0.25">
      <c r="A13" s="9" t="s">
        <v>5</v>
      </c>
      <c r="B13" s="4">
        <v>107</v>
      </c>
      <c r="C13" s="5">
        <v>4000</v>
      </c>
      <c r="D13" s="5">
        <f t="shared" si="2"/>
        <v>13525.2</v>
      </c>
      <c r="E13" s="5">
        <f t="shared" si="2"/>
        <v>416.16</v>
      </c>
      <c r="F13" s="5">
        <f t="shared" ref="F13" si="9">F9*1.02</f>
        <v>312.12</v>
      </c>
      <c r="G13" s="5">
        <v>70</v>
      </c>
      <c r="H13" s="10">
        <f t="shared" si="0"/>
        <v>18323.48</v>
      </c>
    </row>
    <row r="14" spans="1:8" x14ac:dyDescent="0.25">
      <c r="A14" s="4" t="s">
        <v>6</v>
      </c>
      <c r="B14" s="4">
        <v>101</v>
      </c>
      <c r="C14" s="5">
        <v>400</v>
      </c>
      <c r="D14" s="5">
        <f t="shared" si="2"/>
        <v>2653.02</v>
      </c>
      <c r="E14" s="5">
        <f t="shared" si="2"/>
        <v>265.30200000000002</v>
      </c>
      <c r="F14" s="5">
        <f t="shared" ref="F14:G14" si="10">F10*1.02</f>
        <v>137.95704000000001</v>
      </c>
      <c r="G14" s="5">
        <f t="shared" si="10"/>
        <v>106.1208</v>
      </c>
      <c r="H14" s="10">
        <f t="shared" si="0"/>
        <v>3562.3998400000005</v>
      </c>
    </row>
    <row r="15" spans="1:8" x14ac:dyDescent="0.25">
      <c r="A15" s="4" t="s">
        <v>6</v>
      </c>
      <c r="B15" s="4">
        <v>103</v>
      </c>
      <c r="C15" s="5">
        <v>350</v>
      </c>
      <c r="D15" s="5">
        <f t="shared" si="2"/>
        <v>3183.6240000000003</v>
      </c>
      <c r="E15" s="5">
        <f t="shared" si="2"/>
        <v>275.91408000000001</v>
      </c>
      <c r="F15" s="5">
        <f t="shared" ref="F15:G15" si="11">F11*1.02</f>
        <v>31.836240000000004</v>
      </c>
      <c r="G15" s="5">
        <f t="shared" si="11"/>
        <v>95.508719999999997</v>
      </c>
      <c r="H15" s="10">
        <f t="shared" si="0"/>
        <v>3936.8830400000002</v>
      </c>
    </row>
    <row r="16" spans="1:8" x14ac:dyDescent="0.25">
      <c r="A16" s="4" t="s">
        <v>6</v>
      </c>
      <c r="B16" s="4">
        <v>105</v>
      </c>
      <c r="C16" s="5">
        <v>250</v>
      </c>
      <c r="D16" s="5">
        <f t="shared" si="2"/>
        <v>1309.5306720000001</v>
      </c>
      <c r="E16" s="5">
        <f t="shared" si="2"/>
        <v>923.25096000000008</v>
      </c>
      <c r="F16" s="5">
        <f t="shared" ref="F16:G16" si="12">F12*1.02</f>
        <v>244.07784000000001</v>
      </c>
      <c r="G16" s="5">
        <f t="shared" si="12"/>
        <v>74.284559999999999</v>
      </c>
      <c r="H16" s="10">
        <f t="shared" si="0"/>
        <v>2801.1440320000002</v>
      </c>
    </row>
    <row r="17" spans="1:8" x14ac:dyDescent="0.25">
      <c r="A17" s="4" t="s">
        <v>6</v>
      </c>
      <c r="B17" s="4">
        <v>107</v>
      </c>
      <c r="C17" s="5">
        <v>4000</v>
      </c>
      <c r="D17" s="5">
        <f t="shared" si="2"/>
        <v>13795.704000000002</v>
      </c>
      <c r="E17" s="5">
        <f t="shared" si="2"/>
        <v>424.48320000000001</v>
      </c>
      <c r="F17" s="5">
        <f t="shared" ref="F17" si="13">F13*1.02</f>
        <v>318.36240000000004</v>
      </c>
      <c r="G17" s="5">
        <v>70</v>
      </c>
      <c r="H17" s="10">
        <f t="shared" si="0"/>
        <v>18608.549600000002</v>
      </c>
    </row>
    <row r="18" spans="1:8" x14ac:dyDescent="0.25">
      <c r="A18" s="4" t="s">
        <v>7</v>
      </c>
      <c r="B18" s="4">
        <v>101</v>
      </c>
      <c r="C18" s="5">
        <v>400</v>
      </c>
      <c r="D18" s="5">
        <f t="shared" si="2"/>
        <v>2706.0803999999998</v>
      </c>
      <c r="E18" s="5">
        <f t="shared" si="2"/>
        <v>270.60804000000002</v>
      </c>
      <c r="F18" s="5">
        <f t="shared" ref="F18:G18" si="14">F14*1.02</f>
        <v>140.71618080000002</v>
      </c>
      <c r="G18" s="5">
        <f t="shared" si="14"/>
        <v>108.243216</v>
      </c>
      <c r="H18" s="10">
        <f t="shared" si="0"/>
        <v>3625.6478367999998</v>
      </c>
    </row>
    <row r="19" spans="1:8" x14ac:dyDescent="0.25">
      <c r="A19" s="4" t="s">
        <v>7</v>
      </c>
      <c r="B19" s="4">
        <v>103</v>
      </c>
      <c r="C19" s="5">
        <v>350</v>
      </c>
      <c r="D19" s="5">
        <f t="shared" si="2"/>
        <v>3247.2964800000004</v>
      </c>
      <c r="E19" s="5">
        <f t="shared" si="2"/>
        <v>281.43236160000004</v>
      </c>
      <c r="F19" s="5">
        <f t="shared" ref="F19:G19" si="15">F15*1.02</f>
        <v>32.472964800000007</v>
      </c>
      <c r="G19" s="5">
        <f t="shared" si="15"/>
        <v>97.418894399999999</v>
      </c>
      <c r="H19" s="10">
        <f t="shared" si="0"/>
        <v>4008.620700800001</v>
      </c>
    </row>
    <row r="20" spans="1:8" x14ac:dyDescent="0.25">
      <c r="A20" s="4" t="s">
        <v>7</v>
      </c>
      <c r="B20" s="4">
        <v>105</v>
      </c>
      <c r="C20" s="5">
        <v>250</v>
      </c>
      <c r="D20" s="5">
        <f t="shared" si="2"/>
        <v>1335.7212854400002</v>
      </c>
      <c r="E20" s="5">
        <f t="shared" si="2"/>
        <v>941.71597920000011</v>
      </c>
      <c r="F20" s="5">
        <f t="shared" ref="F20:G20" si="16">F16*1.02</f>
        <v>248.95939680000001</v>
      </c>
      <c r="G20" s="5">
        <f t="shared" si="16"/>
        <v>75.770251200000004</v>
      </c>
      <c r="H20" s="10">
        <f t="shared" si="0"/>
        <v>2852.1669126400002</v>
      </c>
    </row>
    <row r="21" spans="1:8" x14ac:dyDescent="0.25">
      <c r="A21" s="4" t="s">
        <v>7</v>
      </c>
      <c r="B21" s="4">
        <v>107</v>
      </c>
      <c r="C21" s="5">
        <v>4000</v>
      </c>
      <c r="D21" s="5">
        <f t="shared" si="2"/>
        <v>14071.618080000002</v>
      </c>
      <c r="E21" s="5">
        <f t="shared" si="2"/>
        <v>432.97286400000002</v>
      </c>
      <c r="F21" s="5">
        <f t="shared" ref="F21" si="17">F17*1.02</f>
        <v>324.72964800000005</v>
      </c>
      <c r="G21" s="5">
        <v>70</v>
      </c>
      <c r="H21" s="10">
        <f t="shared" si="0"/>
        <v>18899.320592</v>
      </c>
    </row>
    <row r="22" spans="1:8" x14ac:dyDescent="0.25">
      <c r="A22" s="4" t="s">
        <v>8</v>
      </c>
      <c r="B22" s="4">
        <v>101</v>
      </c>
      <c r="C22" s="5">
        <v>400</v>
      </c>
      <c r="D22" s="5">
        <f t="shared" si="2"/>
        <v>2760.2020079999998</v>
      </c>
      <c r="E22" s="5">
        <f t="shared" si="2"/>
        <v>276.0202008</v>
      </c>
      <c r="F22" s="5">
        <f t="shared" ref="F22:G22" si="18">F18*1.02</f>
        <v>143.53050441600001</v>
      </c>
      <c r="G22" s="5">
        <f t="shared" si="18"/>
        <v>110.40808032000001</v>
      </c>
      <c r="H22" s="10">
        <f t="shared" si="0"/>
        <v>3690.1607935359998</v>
      </c>
    </row>
    <row r="23" spans="1:8" x14ac:dyDescent="0.25">
      <c r="A23" s="4" t="s">
        <v>8</v>
      </c>
      <c r="B23" s="4">
        <v>103</v>
      </c>
      <c r="C23" s="5">
        <v>350</v>
      </c>
      <c r="D23" s="5">
        <f t="shared" si="2"/>
        <v>3312.2424096000004</v>
      </c>
      <c r="E23" s="5">
        <f t="shared" si="2"/>
        <v>287.06100883200003</v>
      </c>
      <c r="F23" s="5">
        <f t="shared" ref="F23:G23" si="19">F19*1.02</f>
        <v>33.12242409600001</v>
      </c>
      <c r="G23" s="5">
        <f t="shared" si="19"/>
        <v>99.367272287999995</v>
      </c>
      <c r="H23" s="10">
        <f t="shared" si="0"/>
        <v>4081.7931148160005</v>
      </c>
    </row>
    <row r="24" spans="1:8" x14ac:dyDescent="0.25">
      <c r="A24" s="4" t="s">
        <v>8</v>
      </c>
      <c r="B24" s="4">
        <v>105</v>
      </c>
      <c r="C24" s="5">
        <v>250</v>
      </c>
      <c r="D24" s="5">
        <f t="shared" si="2"/>
        <v>1362.4357111488002</v>
      </c>
      <c r="E24" s="5">
        <f t="shared" si="2"/>
        <v>960.55029878400012</v>
      </c>
      <c r="F24" s="5">
        <f t="shared" ref="F24:G24" si="20">F20*1.02</f>
        <v>253.93858473600002</v>
      </c>
      <c r="G24" s="5">
        <f t="shared" si="20"/>
        <v>77.285656224000007</v>
      </c>
      <c r="H24" s="10">
        <f t="shared" si="0"/>
        <v>2904.2102508928001</v>
      </c>
    </row>
    <row r="25" spans="1:8" x14ac:dyDescent="0.25">
      <c r="A25" s="4" t="s">
        <v>8</v>
      </c>
      <c r="B25" s="4">
        <v>107</v>
      </c>
      <c r="C25" s="5">
        <v>4500</v>
      </c>
      <c r="D25" s="5">
        <f t="shared" si="2"/>
        <v>14353.050441600002</v>
      </c>
      <c r="E25" s="5">
        <f t="shared" si="2"/>
        <v>441.63232128000004</v>
      </c>
      <c r="F25" s="5">
        <f t="shared" ref="F25" si="21">F21*1.02</f>
        <v>331.22424096000009</v>
      </c>
      <c r="G25" s="5">
        <v>70</v>
      </c>
      <c r="H25" s="10">
        <f t="shared" si="0"/>
        <v>19695.907003840006</v>
      </c>
    </row>
  </sheetData>
  <autoFilter ref="A1:H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Pak BO CF</vt:lpstr>
      <vt:lpstr>Companies</vt:lpstr>
      <vt:lpstr>Projects</vt:lpstr>
      <vt:lpstr>Revenue Details</vt:lpstr>
      <vt:lpstr>VC Details</vt:lpstr>
      <vt:lpstr>FC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Moazzam</cp:lastModifiedBy>
  <dcterms:created xsi:type="dcterms:W3CDTF">2024-11-01T13:20:31Z</dcterms:created>
  <dcterms:modified xsi:type="dcterms:W3CDTF">2024-11-03T09:58:41Z</dcterms:modified>
</cp:coreProperties>
</file>