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JIZ.PK\OneDrive\Document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D4" i="1" l="1"/>
  <c r="F4" i="1" s="1"/>
  <c r="H4" i="1" s="1"/>
  <c r="E7" i="1" s="1"/>
  <c r="C9" i="1"/>
  <c r="C10" i="1"/>
  <c r="C12" i="1"/>
  <c r="C13" i="1"/>
  <c r="C14" i="1"/>
  <c r="C15" i="1"/>
  <c r="C16" i="1"/>
  <c r="C17" i="1"/>
  <c r="C18" i="1"/>
  <c r="C19" i="1"/>
  <c r="C20" i="1"/>
  <c r="C21" i="1"/>
  <c r="E18" i="1" l="1"/>
  <c r="E14" i="1"/>
  <c r="F14" i="1" s="1"/>
  <c r="E20" i="1"/>
  <c r="F20" i="1" s="1"/>
  <c r="E16" i="1"/>
  <c r="F16" i="1" s="1"/>
  <c r="E12" i="1"/>
  <c r="F12" i="1" s="1"/>
  <c r="E8" i="1"/>
  <c r="F8" i="1" s="1"/>
  <c r="E19" i="1"/>
  <c r="E15" i="1"/>
  <c r="E11" i="1"/>
  <c r="E10" i="1"/>
  <c r="F10" i="1" s="1"/>
  <c r="E21" i="1"/>
  <c r="F21" i="1" s="1"/>
  <c r="E17" i="1"/>
  <c r="F17" i="1" s="1"/>
  <c r="E13" i="1"/>
  <c r="E9" i="1"/>
  <c r="F9" i="1" s="1"/>
  <c r="F19" i="1"/>
  <c r="F15" i="1"/>
  <c r="F11" i="1"/>
  <c r="F18" i="1"/>
  <c r="F13" i="1"/>
  <c r="F7" i="1"/>
  <c r="G17" i="1" l="1"/>
  <c r="I17" i="1" s="1"/>
  <c r="G11" i="1"/>
  <c r="I11" i="1" s="1"/>
  <c r="G21" i="1"/>
  <c r="I21" i="1" s="1"/>
  <c r="G8" i="1"/>
  <c r="I8" i="1" s="1"/>
  <c r="G9" i="1"/>
  <c r="I9" i="1" s="1"/>
  <c r="G10" i="1"/>
  <c r="I10" i="1" s="1"/>
  <c r="G15" i="1"/>
  <c r="I15" i="1" s="1"/>
  <c r="G16" i="1"/>
  <c r="I16" i="1" s="1"/>
  <c r="G18" i="1"/>
  <c r="I18" i="1" s="1"/>
  <c r="G20" i="1"/>
  <c r="I20" i="1" s="1"/>
  <c r="G12" i="1"/>
  <c r="I12" i="1" s="1"/>
  <c r="G13" i="1"/>
  <c r="I13" i="1" s="1"/>
  <c r="G14" i="1"/>
  <c r="I14" i="1" s="1"/>
  <c r="G19" i="1"/>
  <c r="I19" i="1" s="1"/>
  <c r="G7" i="1"/>
  <c r="I7" i="1"/>
  <c r="N4" i="1" l="1"/>
  <c r="H22" i="1"/>
</calcChain>
</file>

<file path=xl/sharedStrings.xml><?xml version="1.0" encoding="utf-8"?>
<sst xmlns="http://schemas.openxmlformats.org/spreadsheetml/2006/main" count="47" uniqueCount="46">
  <si>
    <t>Select Month</t>
  </si>
  <si>
    <t>Starting Date</t>
  </si>
  <si>
    <t>Ending Date</t>
  </si>
  <si>
    <t xml:space="preserve">Days </t>
  </si>
  <si>
    <t>Allowance</t>
  </si>
  <si>
    <t xml:space="preserve">Allowance </t>
  </si>
  <si>
    <t xml:space="preserve">Basic salary </t>
  </si>
  <si>
    <t>Total Absents</t>
  </si>
  <si>
    <t>Dudction</t>
  </si>
  <si>
    <t>Gross salary</t>
  </si>
  <si>
    <t>Advance</t>
  </si>
  <si>
    <t>Net P/A salary</t>
  </si>
  <si>
    <t xml:space="preserve">Muhammad Bilal </t>
  </si>
  <si>
    <t>Ahmed Irfan</t>
  </si>
  <si>
    <t>Ahmed Rehan</t>
  </si>
  <si>
    <t xml:space="preserve">Amir Anis </t>
  </si>
  <si>
    <t xml:space="preserve">Amjad Aziz </t>
  </si>
  <si>
    <t>Hussain Rafiq</t>
  </si>
  <si>
    <t>Danish taimoor</t>
  </si>
  <si>
    <t xml:space="preserve">Ayan Jahangir </t>
  </si>
  <si>
    <t xml:space="preserve">Owais imran </t>
  </si>
  <si>
    <t xml:space="preserve">Saad ahmed </t>
  </si>
  <si>
    <t xml:space="preserve">Fareed Mehmood </t>
  </si>
  <si>
    <t>Zubair Tahir</t>
  </si>
  <si>
    <t xml:space="preserve">Usama Sakir </t>
  </si>
  <si>
    <t xml:space="preserve">Rafay Sumair </t>
  </si>
  <si>
    <t xml:space="preserve">Mustufa Farooq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</si>
  <si>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</si>
  <si>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</si>
  <si>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</si>
  <si>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</si>
  <si>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</si>
  <si>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</si>
  <si>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</si>
  <si>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</si>
  <si>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</si>
  <si>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</si>
  <si>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</si>
  <si>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</si>
  <si>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=</t>
  </si>
  <si>
    <t xml:space="preserve">Emp code </t>
  </si>
  <si>
    <t>Emp code</t>
  </si>
  <si>
    <t xml:space="preserve">Name of Employee </t>
  </si>
  <si>
    <t xml:space="preserve">office employee salary sheet </t>
  </si>
  <si>
    <t>Name of Employee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</si>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</sst>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lgerian"/>
      <family val="5"/>
    </font>
    <font>
      <sz val="11"/>
      <color theme="1" tint="4.9989318521683403E-2"/>
      <name val="Arial Black"/>
      <family val="2"/>
    </font>
    <font>
      <sz val="11"/>
      <color theme="1"/>
      <name val="Arial Black"/>
      <family val="2"/>
    </font>
    <font>
      <sz val="12"/>
      <color rgb="FFFF0000"/>
      <name val="Arial Black"/>
      <family val="2"/>
    </font>
    <font>
      <sz val="11"/>
      <color rgb="FFFF0000"/>
      <name val="Arial Black"/>
      <family val="2"/>
    </font>
    <font>
      <sz val="10"/>
      <name val="Arial Black"/>
      <family val="2"/>
    </font>
    <font>
      <sz val="12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9" fontId="6" fillId="3" borderId="2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8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>
      <selection activeCell="B4" sqref="B4"/>
    </sheetView>
  </sheetViews>
  <sheetFormatPr defaultRowHeight="15" x14ac:dyDescent="0.25"/>
  <cols>
    <col min="2" max="2" width="29.42578125" customWidth="1"/>
    <col min="3" max="3" width="12.42578125" customWidth="1"/>
    <col min="5" max="5" width="9.28515625" customWidth="1"/>
    <col min="7" max="7" width="10.5703125" customWidth="1"/>
    <col min="12" max="12" width="15.5703125" customWidth="1"/>
    <col min="13" max="13" width="26.42578125" customWidth="1"/>
    <col min="14" max="14" width="14.7109375" customWidth="1"/>
  </cols>
  <sheetData>
    <row r="1" spans="1:14" ht="21.75" x14ac:dyDescent="0.35">
      <c r="A1" s="23" t="s">
        <v>43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3" spans="1:14" ht="19.5" x14ac:dyDescent="0.25">
      <c r="B3" s="1" t="s">
        <v>0</v>
      </c>
      <c r="C3" s="3"/>
      <c r="D3" s="24" t="s">
        <v>1</v>
      </c>
      <c r="E3" s="24"/>
      <c r="F3" s="24" t="s">
        <v>2</v>
      </c>
      <c r="G3" s="24"/>
      <c r="H3" s="1" t="s">
        <v>3</v>
      </c>
      <c r="I3" s="24" t="s">
        <v>5</v>
      </c>
      <c r="J3" s="24"/>
      <c r="L3" s="19" t="s">
        <v>41</v>
      </c>
      <c r="M3" s="19" t="s">
        <v>44</v>
      </c>
      <c r="N3" s="19" t="s">
        <v>45</v>
      </c>
    </row>
    <row r="4" spans="1:14" ht="20.25" customHeight="1" x14ac:dyDescent="0.4">
      <c r="B4" s="10" t="s">
        <v>37</v>
      </c>
      <c r="C4" s="2"/>
      <c r="D4" s="25">
        <f>DATEVALUE("1"&amp;B4)</f>
        <v>45597</v>
      </c>
      <c r="E4" s="25"/>
      <c r="F4" s="25">
        <f>EOMONTH(D4,0)</f>
        <v>45626</v>
      </c>
      <c r="G4" s="25"/>
      <c r="H4" s="11">
        <f>DAY(F4)</f>
        <v>30</v>
      </c>
      <c r="I4" s="20">
        <v>0.05</v>
      </c>
      <c r="J4" s="21"/>
      <c r="L4" s="18">
        <v>216</v>
      </c>
      <c r="M4" s="18" t="str">
        <f>IFERROR(VLOOKUP(L4,$A$6:$I$21,2,0),"******")</f>
        <v>******</v>
      </c>
      <c r="N4" s="27" t="str">
        <f>IFERROR(VLOOKUP(L4,$A$6:$I$21,9,0),"******")</f>
        <v>******</v>
      </c>
    </row>
    <row r="6" spans="1:14" ht="30" customHeight="1" x14ac:dyDescent="0.25">
      <c r="A6" s="5" t="s">
        <v>40</v>
      </c>
      <c r="B6" s="6" t="s">
        <v>42</v>
      </c>
      <c r="C6" s="5" t="s">
        <v>6</v>
      </c>
      <c r="D6" s="7" t="s">
        <v>7</v>
      </c>
      <c r="E6" s="8" t="s">
        <v>8</v>
      </c>
      <c r="F6" s="9" t="s">
        <v>9</v>
      </c>
      <c r="G6" s="7" t="s">
        <v>4</v>
      </c>
      <c r="H6" s="5" t="s">
        <v>10</v>
      </c>
      <c r="I6" s="9" t="s">
        <v>11</v>
      </c>
      <c r="J6" s="4"/>
    </row>
    <row r="7" spans="1:14" ht="15.75" x14ac:dyDescent="0.3">
      <c r="A7" s="14">
        <v>201</v>
      </c>
      <c r="B7" s="26" t="s">
        <v>12</v>
      </c>
      <c r="C7" s="15">
        <v>20000</v>
      </c>
      <c r="D7" s="14">
        <v>1</v>
      </c>
      <c r="E7" s="15">
        <f>(C7/$H$4)*D7</f>
        <v>666.66666666666663</v>
      </c>
      <c r="F7" s="15">
        <f>C7-E7</f>
        <v>19333.333333333332</v>
      </c>
      <c r="G7" s="16">
        <f>F7*$I$4</f>
        <v>966.66666666666663</v>
      </c>
      <c r="H7" s="14">
        <v>4000</v>
      </c>
      <c r="I7" s="17">
        <f>(F7+G7)-H7</f>
        <v>16300</v>
      </c>
    </row>
    <row r="8" spans="1:14" ht="15.75" x14ac:dyDescent="0.3">
      <c r="A8" s="14">
        <v>202</v>
      </c>
      <c r="B8" s="26" t="s">
        <v>13</v>
      </c>
      <c r="C8" s="15">
        <v>15000</v>
      </c>
      <c r="D8" s="14">
        <v>2</v>
      </c>
      <c r="E8" s="15">
        <f t="shared" ref="E8:E21" si="0">(C8/$H$4)*D8</f>
        <v>1000</v>
      </c>
      <c r="F8" s="15">
        <f t="shared" ref="F8:F21" si="1">C8-E8</f>
        <v>14000</v>
      </c>
      <c r="G8" s="16">
        <f t="shared" ref="G8:G21" si="2">F8*$I$4</f>
        <v>700</v>
      </c>
      <c r="H8" s="14">
        <v>7500</v>
      </c>
      <c r="I8" s="17">
        <f t="shared" ref="I8:I21" si="3">(F8+G8)-H8</f>
        <v>7200</v>
      </c>
    </row>
    <row r="9" spans="1:14" ht="15.75" x14ac:dyDescent="0.3">
      <c r="A9" s="14">
        <v>203</v>
      </c>
      <c r="B9" s="26" t="s">
        <v>14</v>
      </c>
      <c r="C9" s="15">
        <f t="shared" ref="C8:C21" ca="1" si="4">RANDBETWEEN(15000,45000)</f>
        <v>44598</v>
      </c>
      <c r="D9" s="14"/>
      <c r="E9" s="15">
        <f t="shared" ca="1" si="0"/>
        <v>0</v>
      </c>
      <c r="F9" s="15">
        <f t="shared" ca="1" si="1"/>
        <v>44598</v>
      </c>
      <c r="G9" s="16">
        <f t="shared" ca="1" si="2"/>
        <v>2229.9</v>
      </c>
      <c r="H9" s="14"/>
      <c r="I9" s="17">
        <f t="shared" ca="1" si="3"/>
        <v>46827.9</v>
      </c>
    </row>
    <row r="10" spans="1:14" ht="15.75" x14ac:dyDescent="0.3">
      <c r="A10" s="14">
        <v>204</v>
      </c>
      <c r="B10" s="26" t="s">
        <v>15</v>
      </c>
      <c r="C10" s="15">
        <f t="shared" ca="1" si="4"/>
        <v>26745</v>
      </c>
      <c r="D10" s="14"/>
      <c r="E10" s="15">
        <f t="shared" ca="1" si="0"/>
        <v>0</v>
      </c>
      <c r="F10" s="15">
        <f t="shared" ca="1" si="1"/>
        <v>26745</v>
      </c>
      <c r="G10" s="16">
        <f t="shared" ca="1" si="2"/>
        <v>1337.25</v>
      </c>
      <c r="H10" s="14"/>
      <c r="I10" s="17">
        <f t="shared" ca="1" si="3"/>
        <v>28082.25</v>
      </c>
    </row>
    <row r="11" spans="1:14" ht="15.75" x14ac:dyDescent="0.3">
      <c r="A11" s="14">
        <v>205</v>
      </c>
      <c r="B11" s="26" t="s">
        <v>16</v>
      </c>
      <c r="C11" s="15">
        <v>30000</v>
      </c>
      <c r="D11" s="14">
        <v>4</v>
      </c>
      <c r="E11" s="15">
        <f t="shared" si="0"/>
        <v>4000</v>
      </c>
      <c r="F11" s="15">
        <f t="shared" si="1"/>
        <v>26000</v>
      </c>
      <c r="G11" s="16">
        <f t="shared" si="2"/>
        <v>1300</v>
      </c>
      <c r="H11" s="14"/>
      <c r="I11" s="17">
        <f t="shared" si="3"/>
        <v>27300</v>
      </c>
    </row>
    <row r="12" spans="1:14" ht="15.75" x14ac:dyDescent="0.3">
      <c r="A12" s="14">
        <v>206</v>
      </c>
      <c r="B12" s="26" t="s">
        <v>17</v>
      </c>
      <c r="C12" s="15">
        <f t="shared" ca="1" si="4"/>
        <v>22573</v>
      </c>
      <c r="D12" s="14"/>
      <c r="E12" s="15">
        <f t="shared" ca="1" si="0"/>
        <v>0</v>
      </c>
      <c r="F12" s="15">
        <f t="shared" ca="1" si="1"/>
        <v>22573</v>
      </c>
      <c r="G12" s="16">
        <f t="shared" ca="1" si="2"/>
        <v>1128.6500000000001</v>
      </c>
      <c r="H12" s="14"/>
      <c r="I12" s="17">
        <f t="shared" ca="1" si="3"/>
        <v>23701.65</v>
      </c>
    </row>
    <row r="13" spans="1:14" ht="15.75" x14ac:dyDescent="0.3">
      <c r="A13" s="14">
        <v>207</v>
      </c>
      <c r="B13" s="26" t="s">
        <v>18</v>
      </c>
      <c r="C13" s="15">
        <f t="shared" ca="1" si="4"/>
        <v>28487</v>
      </c>
      <c r="D13" s="14"/>
      <c r="E13" s="15">
        <f t="shared" ca="1" si="0"/>
        <v>0</v>
      </c>
      <c r="F13" s="15">
        <f t="shared" ca="1" si="1"/>
        <v>28487</v>
      </c>
      <c r="G13" s="16">
        <f t="shared" ca="1" si="2"/>
        <v>1424.3500000000001</v>
      </c>
      <c r="H13" s="14"/>
      <c r="I13" s="17">
        <f t="shared" ca="1" si="3"/>
        <v>29911.35</v>
      </c>
    </row>
    <row r="14" spans="1:14" ht="15.75" x14ac:dyDescent="0.3">
      <c r="A14" s="14">
        <v>208</v>
      </c>
      <c r="B14" s="26" t="s">
        <v>19</v>
      </c>
      <c r="C14" s="15">
        <f t="shared" ca="1" si="4"/>
        <v>16852</v>
      </c>
      <c r="D14" s="14">
        <v>6</v>
      </c>
      <c r="E14" s="15">
        <f t="shared" ca="1" si="0"/>
        <v>3370.4</v>
      </c>
      <c r="F14" s="15">
        <f t="shared" ca="1" si="1"/>
        <v>13481.6</v>
      </c>
      <c r="G14" s="16">
        <f t="shared" ca="1" si="2"/>
        <v>674.08</v>
      </c>
      <c r="H14" s="14">
        <v>6500</v>
      </c>
      <c r="I14" s="17">
        <f t="shared" ca="1" si="3"/>
        <v>7655.68</v>
      </c>
    </row>
    <row r="15" spans="1:14" ht="15.75" x14ac:dyDescent="0.3">
      <c r="A15" s="14">
        <v>209</v>
      </c>
      <c r="B15" s="26" t="s">
        <v>20</v>
      </c>
      <c r="C15" s="15">
        <f t="shared" ca="1" si="4"/>
        <v>38252</v>
      </c>
      <c r="D15" s="14"/>
      <c r="E15" s="15">
        <f t="shared" ca="1" si="0"/>
        <v>0</v>
      </c>
      <c r="F15" s="15">
        <f t="shared" ca="1" si="1"/>
        <v>38252</v>
      </c>
      <c r="G15" s="16">
        <f t="shared" ca="1" si="2"/>
        <v>1912.6000000000001</v>
      </c>
      <c r="H15" s="14"/>
      <c r="I15" s="17">
        <f t="shared" ca="1" si="3"/>
        <v>40164.6</v>
      </c>
    </row>
    <row r="16" spans="1:14" ht="15.75" x14ac:dyDescent="0.3">
      <c r="A16" s="14">
        <v>210</v>
      </c>
      <c r="B16" s="26" t="s">
        <v>21</v>
      </c>
      <c r="C16" s="15">
        <f t="shared" ca="1" si="4"/>
        <v>23549</v>
      </c>
      <c r="D16" s="14"/>
      <c r="E16" s="15">
        <f t="shared" ca="1" si="0"/>
        <v>0</v>
      </c>
      <c r="F16" s="15">
        <f t="shared" ca="1" si="1"/>
        <v>23549</v>
      </c>
      <c r="G16" s="16">
        <f t="shared" ca="1" si="2"/>
        <v>1177.45</v>
      </c>
      <c r="H16" s="14"/>
      <c r="I16" s="17">
        <f t="shared" ca="1" si="3"/>
        <v>24726.45</v>
      </c>
    </row>
    <row r="17" spans="1:9" ht="15.75" x14ac:dyDescent="0.3">
      <c r="A17" s="14">
        <v>211</v>
      </c>
      <c r="B17" s="26" t="s">
        <v>22</v>
      </c>
      <c r="C17" s="15">
        <f t="shared" ca="1" si="4"/>
        <v>25987</v>
      </c>
      <c r="D17" s="14"/>
      <c r="E17" s="15">
        <f t="shared" ca="1" si="0"/>
        <v>0</v>
      </c>
      <c r="F17" s="15">
        <f t="shared" ca="1" si="1"/>
        <v>25987</v>
      </c>
      <c r="G17" s="16">
        <f t="shared" ca="1" si="2"/>
        <v>1299.3500000000001</v>
      </c>
      <c r="H17" s="14">
        <v>4500</v>
      </c>
      <c r="I17" s="17">
        <f t="shared" ca="1" si="3"/>
        <v>22786.35</v>
      </c>
    </row>
    <row r="18" spans="1:9" ht="15.75" x14ac:dyDescent="0.3">
      <c r="A18" s="14">
        <v>212</v>
      </c>
      <c r="B18" s="26" t="s">
        <v>23</v>
      </c>
      <c r="C18" s="15">
        <f t="shared" ca="1" si="4"/>
        <v>41895</v>
      </c>
      <c r="D18" s="14"/>
      <c r="E18" s="15">
        <f t="shared" ca="1" si="0"/>
        <v>0</v>
      </c>
      <c r="F18" s="15">
        <f t="shared" ca="1" si="1"/>
        <v>41895</v>
      </c>
      <c r="G18" s="16">
        <f t="shared" ca="1" si="2"/>
        <v>2094.75</v>
      </c>
      <c r="H18" s="14"/>
      <c r="I18" s="17">
        <f t="shared" ca="1" si="3"/>
        <v>43989.75</v>
      </c>
    </row>
    <row r="19" spans="1:9" ht="15.75" x14ac:dyDescent="0.3">
      <c r="A19" s="14">
        <v>213</v>
      </c>
      <c r="B19" s="26" t="s">
        <v>24</v>
      </c>
      <c r="C19" s="15">
        <f t="shared" ca="1" si="4"/>
        <v>36128</v>
      </c>
      <c r="D19" s="14"/>
      <c r="E19" s="15">
        <f t="shared" ca="1" si="0"/>
        <v>0</v>
      </c>
      <c r="F19" s="15">
        <f t="shared" ca="1" si="1"/>
        <v>36128</v>
      </c>
      <c r="G19" s="16">
        <f t="shared" ca="1" si="2"/>
        <v>1806.4</v>
      </c>
      <c r="H19" s="14"/>
      <c r="I19" s="17">
        <f t="shared" ca="1" si="3"/>
        <v>37934.400000000001</v>
      </c>
    </row>
    <row r="20" spans="1:9" ht="15.75" x14ac:dyDescent="0.3">
      <c r="A20" s="14">
        <v>214</v>
      </c>
      <c r="B20" s="26" t="s">
        <v>25</v>
      </c>
      <c r="C20" s="15">
        <f t="shared" ca="1" si="4"/>
        <v>18231</v>
      </c>
      <c r="D20" s="14"/>
      <c r="E20" s="15">
        <f t="shared" ca="1" si="0"/>
        <v>0</v>
      </c>
      <c r="F20" s="15">
        <f t="shared" ca="1" si="1"/>
        <v>18231</v>
      </c>
      <c r="G20" s="16">
        <f t="shared" ca="1" si="2"/>
        <v>911.55000000000007</v>
      </c>
      <c r="H20" s="14"/>
      <c r="I20" s="17">
        <f t="shared" ca="1" si="3"/>
        <v>19142.55</v>
      </c>
    </row>
    <row r="21" spans="1:9" ht="15.75" x14ac:dyDescent="0.3">
      <c r="A21" s="14">
        <v>215</v>
      </c>
      <c r="B21" s="26" t="s">
        <v>26</v>
      </c>
      <c r="C21" s="15">
        <f t="shared" ca="1" si="4"/>
        <v>39230</v>
      </c>
      <c r="D21" s="14"/>
      <c r="E21" s="15">
        <f t="shared" ca="1" si="0"/>
        <v>0</v>
      </c>
      <c r="F21" s="15">
        <f t="shared" ca="1" si="1"/>
        <v>39230</v>
      </c>
      <c r="G21" s="16">
        <f t="shared" ca="1" si="2"/>
        <v>1961.5</v>
      </c>
      <c r="H21" s="14"/>
      <c r="I21" s="17">
        <f t="shared" ca="1" si="3"/>
        <v>41191.5</v>
      </c>
    </row>
    <row r="22" spans="1:9" ht="18.75" x14ac:dyDescent="0.4">
      <c r="A22" s="12"/>
      <c r="B22" s="12"/>
      <c r="C22" s="12"/>
      <c r="D22" s="12"/>
      <c r="E22" s="12"/>
      <c r="F22" s="12"/>
      <c r="G22" s="13" t="s">
        <v>39</v>
      </c>
      <c r="H22" s="22">
        <f ca="1">SUM(I7:I21)</f>
        <v>416914.43</v>
      </c>
      <c r="I22" s="2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mergeCells count="8">
    <mergeCell ref="I4:J4"/>
    <mergeCell ref="H22:I22"/>
    <mergeCell ref="A1:K1"/>
    <mergeCell ref="D3:E3"/>
    <mergeCell ref="D4:E4"/>
    <mergeCell ref="F3:G3"/>
    <mergeCell ref="F4:G4"/>
    <mergeCell ref="I3:J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Sheet2!$C$6:$C$17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17"/>
  <sheetViews>
    <sheetView workbookViewId="0">
      <selection activeCell="C6" sqref="C6:C17"/>
    </sheetView>
  </sheetViews>
  <sheetFormatPr defaultRowHeight="15" x14ac:dyDescent="0.25"/>
  <cols>
    <col min="3" max="3" width="10.42578125" customWidth="1"/>
  </cols>
  <sheetData>
    <row r="6" spans="3:3" x14ac:dyDescent="0.25">
      <c r="C6" t="s">
        <v>27</v>
      </c>
    </row>
    <row r="7" spans="3:3" x14ac:dyDescent="0.25">
      <c r="C7" t="s">
        <v>28</v>
      </c>
    </row>
    <row r="8" spans="3:3" x14ac:dyDescent="0.25">
      <c r="C8" t="s">
        <v>29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  <row r="12" spans="3:3" x14ac:dyDescent="0.25">
      <c r="C12" t="s">
        <v>33</v>
      </c>
    </row>
    <row r="13" spans="3:3" x14ac:dyDescent="0.25">
      <c r="C13" t="s">
        <v>34</v>
      </c>
    </row>
    <row r="14" spans="3:3" x14ac:dyDescent="0.25">
      <c r="C14" t="s">
        <v>35</v>
      </c>
    </row>
    <row r="15" spans="3:3" x14ac:dyDescent="0.25">
      <c r="C15" t="s">
        <v>36</v>
      </c>
    </row>
    <row r="16" spans="3:3" x14ac:dyDescent="0.25">
      <c r="C16" t="s">
        <v>37</v>
      </c>
    </row>
    <row r="17" spans="3:3" x14ac:dyDescent="0.25">
      <c r="C1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WAJIZ.PK</dc:creator>
  <cp:lastModifiedBy>WAJIZ.PK</cp:lastModifiedBy>
  <dcterms:created xsi:type="dcterms:W3CDTF">2024-11-09T17:13:10Z</dcterms:created>
  <dcterms:modified xsi:type="dcterms:W3CDTF">2024-11-09T19:41:25Z</dcterms:modified>
</cp:coreProperties>
</file>