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0329C180-1FE5-4074-94A8-BEEB13D2F6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</sheets>
  <definedNames>
    <definedName name="_xlchart.v1.0" hidden="1">Sheet1!$E$83:$E$92</definedName>
    <definedName name="_xlchart.v1.1" hidden="1">Sheet1!$F$82</definedName>
    <definedName name="_xlchart.v1.2" hidden="1">Sheet1!$F$83:$F$92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6" i="2" l="1"/>
  <c r="L217" i="2"/>
  <c r="L218" i="2"/>
  <c r="L219" i="2"/>
  <c r="L220" i="2"/>
  <c r="L221" i="2"/>
  <c r="L222" i="2"/>
  <c r="L223" i="2"/>
  <c r="L224" i="2"/>
  <c r="L225" i="2"/>
  <c r="L226" i="2"/>
  <c r="J216" i="2"/>
  <c r="J217" i="2"/>
  <c r="J218" i="2"/>
  <c r="J219" i="2"/>
  <c r="J220" i="2"/>
  <c r="J221" i="2"/>
  <c r="J222" i="2"/>
  <c r="J223" i="2"/>
  <c r="J224" i="2"/>
  <c r="J225" i="2"/>
  <c r="J226" i="2"/>
  <c r="H216" i="2"/>
  <c r="H217" i="2"/>
  <c r="H218" i="2"/>
  <c r="H219" i="2"/>
  <c r="H220" i="2"/>
  <c r="H221" i="2"/>
  <c r="H222" i="2"/>
  <c r="H223" i="2"/>
  <c r="H224" i="2"/>
  <c r="H225" i="2"/>
  <c r="H226" i="2"/>
  <c r="F226" i="2"/>
  <c r="F216" i="2"/>
  <c r="F217" i="2"/>
  <c r="F218" i="2"/>
  <c r="F219" i="2"/>
  <c r="F220" i="2"/>
  <c r="F221" i="2"/>
  <c r="F222" i="2"/>
  <c r="F223" i="2"/>
  <c r="F224" i="2"/>
  <c r="F225" i="2"/>
  <c r="H215" i="2"/>
  <c r="J215" i="2"/>
  <c r="L215" i="2"/>
  <c r="F215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C25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E190" i="2"/>
  <c r="D190" i="2"/>
  <c r="H167" i="2"/>
  <c r="E174" i="2"/>
  <c r="D174" i="2"/>
  <c r="N22" i="2"/>
  <c r="M22" i="2"/>
  <c r="L22" i="2"/>
  <c r="K22" i="2"/>
  <c r="J22" i="2"/>
  <c r="I22" i="2"/>
  <c r="H22" i="2"/>
  <c r="G22" i="2"/>
  <c r="F22" i="2"/>
  <c r="E22" i="2"/>
  <c r="D22" i="2"/>
  <c r="C22" i="2"/>
  <c r="K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D25" i="2"/>
  <c r="E25" i="2"/>
  <c r="F25" i="2"/>
  <c r="G25" i="2"/>
  <c r="H25" i="2"/>
  <c r="I25" i="2"/>
  <c r="J25" i="2"/>
  <c r="L25" i="2"/>
  <c r="M25" i="2"/>
  <c r="N25" i="2"/>
  <c r="P30" i="2" l="1"/>
  <c r="P26" i="2"/>
  <c r="P25" i="2"/>
  <c r="P36" i="2"/>
  <c r="P35" i="2"/>
  <c r="P34" i="2"/>
  <c r="P33" i="2"/>
  <c r="P32" i="2"/>
  <c r="P31" i="2"/>
  <c r="P29" i="2"/>
  <c r="P28" i="2"/>
  <c r="P27" i="2"/>
  <c r="F190" i="2"/>
  <c r="G190" i="2"/>
  <c r="D37" i="2"/>
  <c r="H37" i="2"/>
  <c r="L37" i="2"/>
  <c r="G37" i="2"/>
  <c r="K37" i="2"/>
  <c r="C37" i="2"/>
  <c r="N37" i="2"/>
  <c r="J37" i="2"/>
  <c r="P22" i="2"/>
  <c r="I37" i="2"/>
  <c r="E37" i="2"/>
  <c r="F37" i="2"/>
  <c r="M37" i="2"/>
  <c r="P37" i="2" l="1"/>
</calcChain>
</file>

<file path=xl/sharedStrings.xml><?xml version="1.0" encoding="utf-8"?>
<sst xmlns="http://schemas.openxmlformats.org/spreadsheetml/2006/main" count="145" uniqueCount="92">
  <si>
    <t>Consumer Number</t>
  </si>
  <si>
    <t>ID Number</t>
  </si>
  <si>
    <t xml:space="preserve">Residential Area: </t>
  </si>
  <si>
    <t xml:space="preserve">Department= </t>
  </si>
  <si>
    <t xml:space="preserve">Name: </t>
  </si>
  <si>
    <t>Bill ID Number (13 digit)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</si>
  <si>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</si>
  <si>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</si>
  <si>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</si>
  <si>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</si>
  <si>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</si>
  <si>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</si>
  <si>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</si>
  <si>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</si>
  <si>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</si>
  <si>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</si>
  <si>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</si>
  <si>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</si>
  <si>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</si>
  <si>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 Bill Units</t>
  </si>
  <si>
    <t>Electricity Consumption per Unit rate (Rs)</t>
  </si>
  <si>
    <t>AHSAN HUSSAIN</t>
  </si>
  <si>
    <t>CSC-21S-010</t>
  </si>
  <si>
    <t>BS(COMPUTER SCIENCE)</t>
  </si>
  <si>
    <t>STEEL TOWN BIN QASIM KARACHI</t>
  </si>
  <si>
    <t>CLASS INTERVAL</t>
  </si>
  <si>
    <t>CLASS BOUNDARY</t>
  </si>
  <si>
    <t>FREQUENCY</t>
  </si>
  <si>
    <t>101 – 155</t>
  </si>
  <si>
    <t>100.5 – 155.5</t>
  </si>
  <si>
    <t>156 – 210</t>
  </si>
  <si>
    <t>155.5 – 210.5</t>
  </si>
  <si>
    <t>211 – 265</t>
  </si>
  <si>
    <t>210.5 – 265.5</t>
  </si>
  <si>
    <t>266 – 320</t>
  </si>
  <si>
    <t>265.5 – 320.5</t>
  </si>
  <si>
    <t>321 – 375</t>
  </si>
  <si>
    <t>320.5 – 375.5</t>
  </si>
  <si>
    <t>376 – 430</t>
  </si>
  <si>
    <t>375.5 – 430.5</t>
  </si>
  <si>
    <t>431 – 485</t>
  </si>
  <si>
    <t>430.5 – 485.5</t>
  </si>
  <si>
    <t>486 – 540</t>
  </si>
  <si>
    <t>485.5 – 540.5</t>
  </si>
  <si>
    <t xml:space="preserve">541 – 595 </t>
  </si>
  <si>
    <t>540.5 – 595 .5</t>
  </si>
  <si>
    <t>596 – 650</t>
  </si>
  <si>
    <t>595.5 – 650.5</t>
  </si>
  <si>
    <t>TOTAL</t>
  </si>
  <si>
    <t>MULTIPLE BAR DIAGRAM FOR EACH MONTHS</t>
  </si>
  <si>
    <t>COFFICIENT OF CORRELATION BETWEEN UNITS AND PRICE</t>
  </si>
  <si>
    <t>CORRELATION</t>
  </si>
  <si>
    <t>X</t>
  </si>
  <si>
    <t>Y</t>
  </si>
  <si>
    <t>STRONG CORRELATION</t>
  </si>
  <si>
    <t>REGRESSION LINE EQUATION BETWEEN UNITS AND PRICE</t>
  </si>
  <si>
    <t>XY</t>
  </si>
  <si>
    <t>x^2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</si>
  <si>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-22117.99+17.43*500 = </t>
    </r>
    <r>
      <rPr>
        <sz val="12"/>
        <color rgb="FFFF0000"/>
        <rFont val="Calibri"/>
        <family val="2"/>
        <scheme val="minor"/>
      </rPr>
      <t>- 13402.99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</si>
  <si>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-22117.99+17.43*700 = </t>
    </r>
    <r>
      <rPr>
        <sz val="12"/>
        <color rgb="FFFF0000"/>
        <rFont val="Calibri"/>
        <family val="2"/>
        <scheme val="minor"/>
      </rPr>
      <t>- 9916.99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</si>
  <si>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-22117.99+17.43*945 = </t>
    </r>
    <r>
      <rPr>
        <sz val="12"/>
        <color rgb="FFFF0000"/>
        <rFont val="Calibri"/>
        <family val="2"/>
        <scheme val="minor"/>
      </rPr>
      <t>- 5646.64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</si>
  <si>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-22117.99+17.43*1124 = </t>
    </r>
    <r>
      <rPr>
        <sz val="12"/>
        <color rgb="FFFF0000"/>
        <rFont val="Calibri"/>
        <family val="2"/>
        <scheme val="minor"/>
      </rPr>
      <t>- 2526.67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</si>
  <si>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-22117.99+17.43*1350 = </t>
    </r>
    <r>
      <rPr>
        <sz val="12"/>
        <color rgb="FFFF0000"/>
        <rFont val="Calibri"/>
        <family val="2"/>
        <scheme val="minor"/>
      </rPr>
      <t>1412.51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</si>
  <si>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-22117.99+17.43*1500 = </t>
    </r>
    <r>
      <rPr>
        <sz val="12"/>
        <color rgb="FFFF0000"/>
        <rFont val="Calibri"/>
        <family val="2"/>
        <scheme val="minor"/>
      </rPr>
      <t>4027.01</t>
    </r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</si>
  <si>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-22117.99+17.43*1700 = </t>
    </r>
    <r>
      <rPr>
        <sz val="12"/>
        <color rgb="FFFF0000"/>
        <rFont val="Calibri"/>
        <family val="2"/>
        <scheme val="minor"/>
      </rPr>
      <t>29631</t>
    </r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</si>
  <si>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-22117.99+17.43*2000 = </t>
    </r>
    <r>
      <rPr>
        <sz val="12"/>
        <color rgb="FFFF0000"/>
        <rFont val="Calibri"/>
        <family val="2"/>
        <scheme val="minor"/>
      </rPr>
      <t>12742.01</t>
    </r>
  </si>
  <si>
    <r>
      <t>9.</t>
    </r>
    <r>
      <rPr>
        <b/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-22117.99+17.43*2500 = </t>
    </r>
    <r>
      <rPr>
        <sz val="12"/>
        <color rgb="FFFF0000"/>
        <rFont val="Calibri"/>
        <family val="2"/>
        <scheme val="minor"/>
      </rPr>
      <t>21457.01</t>
    </r>
  </si>
  <si>
    <t>REGRESSION LINE EQUATION = -22117.99+17.43(X)                         PREDICTION OF Y</t>
  </si>
  <si>
    <t>MEASURE OF CENTRAL TENDENCIES OF EACH MONTHS  (MEAN 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</si>
  <si>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</si>
  <si>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</si>
  <si>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</si>
  <si>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</si>
  <si>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</si>
  <si>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</si>
  <si>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</si>
  <si>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</si>
  <si>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</si>
  <si>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</si>
  <si>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</si>
  <si>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</si>
  <si>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t>Ɛ</t>
    </r>
    <r>
      <rPr>
        <b/>
        <sz val="10.8"/>
        <color theme="4"/>
        <rFont val="Calibri"/>
        <family val="2"/>
      </rPr>
      <t xml:space="preserve">X </t>
    </r>
  </si>
  <si>
    <r>
      <t>Ɛ</t>
    </r>
    <r>
      <rPr>
        <b/>
        <sz val="10.8"/>
        <color theme="4"/>
        <rFont val="Calibri"/>
        <family val="2"/>
      </rPr>
      <t>X =</t>
    </r>
  </si>
  <si>
    <t>n</t>
  </si>
  <si>
    <t>MEAN</t>
  </si>
  <si>
    <t>VARIANCE OF ELECTRICITY CONSUMPTIONS OF EACH MONTHS</t>
  </si>
  <si>
    <t>VARIANCE</t>
  </si>
  <si>
    <t>Q2 = D5 = P50 = MEDIAN OF EACH MONTHS:</t>
  </si>
  <si>
    <t>Q2</t>
  </si>
  <si>
    <t>D5</t>
  </si>
  <si>
    <t>P50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</si>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</sst>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F549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4"/>
      <name val="Calibri"/>
      <family val="2"/>
    </font>
    <font>
      <b/>
      <sz val="10.8"/>
      <color theme="4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rgb="FF4F81B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 vertical="center" indent="5"/>
    </xf>
    <xf numFmtId="0" fontId="3" fillId="0" borderId="0" xfId="0" applyFont="1"/>
    <xf numFmtId="0" fontId="3" fillId="0" borderId="0" xfId="0" applyFont="1"/>
    <xf numFmtId="0" fontId="0" fillId="0" borderId="0" xfId="0"/>
    <xf numFmtId="0" fontId="9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9" fillId="0" borderId="0" xfId="0" applyFont="1" applyAlignment="1"/>
    <xf numFmtId="0" fontId="21" fillId="0" borderId="0" xfId="0" applyFont="1"/>
    <xf numFmtId="0" fontId="20" fillId="0" borderId="0" xfId="0" applyFont="1" applyAlignment="1">
      <alignment horizontal="center"/>
    </xf>
    <xf numFmtId="0" fontId="11" fillId="0" borderId="0" xfId="0" applyFont="1"/>
    <xf numFmtId="0" fontId="17" fillId="0" borderId="0" xfId="0" applyFont="1"/>
    <xf numFmtId="0" fontId="17" fillId="0" borderId="0" xfId="0" applyFont="1" applyFill="1" applyBorder="1"/>
    <xf numFmtId="0" fontId="0" fillId="0" borderId="0" xfId="0"/>
    <xf numFmtId="0" fontId="3" fillId="0" borderId="0" xfId="0" applyFont="1"/>
    <xf numFmtId="0" fontId="0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Sheet1!$C$10:$C$21</c:f>
              <c:numCache>
                <c:formatCode>General</c:formatCode>
                <c:ptCount val="12"/>
                <c:pt idx="0">
                  <c:v>127</c:v>
                </c:pt>
                <c:pt idx="1">
                  <c:v>135</c:v>
                </c:pt>
                <c:pt idx="2">
                  <c:v>197</c:v>
                </c:pt>
                <c:pt idx="3">
                  <c:v>206</c:v>
                </c:pt>
                <c:pt idx="4">
                  <c:v>235</c:v>
                </c:pt>
                <c:pt idx="5">
                  <c:v>309</c:v>
                </c:pt>
                <c:pt idx="6">
                  <c:v>299</c:v>
                </c:pt>
                <c:pt idx="7">
                  <c:v>267</c:v>
                </c:pt>
                <c:pt idx="8">
                  <c:v>238</c:v>
                </c:pt>
                <c:pt idx="9">
                  <c:v>226</c:v>
                </c:pt>
                <c:pt idx="10">
                  <c:v>187</c:v>
                </c:pt>
                <c:pt idx="11">
                  <c:v>101</c:v>
                </c:pt>
              </c:numCache>
            </c:numRef>
          </c:cat>
          <c:val>
            <c:numRef>
              <c:f>Sheet1!$C$25:$C$36</c:f>
              <c:numCache>
                <c:formatCode>General</c:formatCode>
                <c:ptCount val="12"/>
                <c:pt idx="0">
                  <c:v>997.36</c:v>
                </c:pt>
                <c:pt idx="1">
                  <c:v>1074.8</c:v>
                </c:pt>
                <c:pt idx="2">
                  <c:v>1674.96</c:v>
                </c:pt>
                <c:pt idx="3">
                  <c:v>1776.9</c:v>
                </c:pt>
                <c:pt idx="4">
                  <c:v>2129.25</c:v>
                </c:pt>
                <c:pt idx="5">
                  <c:v>3106.38</c:v>
                </c:pt>
                <c:pt idx="6">
                  <c:v>2906.8500000000004</c:v>
                </c:pt>
                <c:pt idx="7">
                  <c:v>2518.0500000000002</c:v>
                </c:pt>
                <c:pt idx="8">
                  <c:v>2165.6999999999998</c:v>
                </c:pt>
                <c:pt idx="9">
                  <c:v>2019.9</c:v>
                </c:pt>
                <c:pt idx="10">
                  <c:v>1578.1599999999999</c:v>
                </c:pt>
                <c:pt idx="11">
                  <c:v>745.68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D-4323-8350-78A36CC135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769791"/>
        <c:axId val="1400777695"/>
      </c:lineChart>
      <c:catAx>
        <c:axId val="14007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7695"/>
        <c:crosses val="autoZero"/>
        <c:auto val="1"/>
        <c:lblAlgn val="ctr"/>
        <c:lblOffset val="100"/>
        <c:noMultiLvlLbl val="0"/>
      </c:catAx>
      <c:valAx>
        <c:axId val="14007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6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Sheet1!$L$10:$L$21</c:f>
              <c:numCache>
                <c:formatCode>General</c:formatCode>
                <c:ptCount val="12"/>
                <c:pt idx="0">
                  <c:v>363</c:v>
                </c:pt>
                <c:pt idx="1">
                  <c:v>366</c:v>
                </c:pt>
                <c:pt idx="2">
                  <c:v>359</c:v>
                </c:pt>
                <c:pt idx="3">
                  <c:v>459</c:v>
                </c:pt>
                <c:pt idx="4">
                  <c:v>267</c:v>
                </c:pt>
                <c:pt idx="5">
                  <c:v>220</c:v>
                </c:pt>
                <c:pt idx="6">
                  <c:v>292</c:v>
                </c:pt>
                <c:pt idx="7">
                  <c:v>301</c:v>
                </c:pt>
                <c:pt idx="8">
                  <c:v>454</c:v>
                </c:pt>
                <c:pt idx="9">
                  <c:v>618</c:v>
                </c:pt>
                <c:pt idx="10">
                  <c:v>635</c:v>
                </c:pt>
                <c:pt idx="11">
                  <c:v>498</c:v>
                </c:pt>
              </c:numCache>
            </c:numRef>
          </c:cat>
          <c:val>
            <c:numRef>
              <c:f>Sheet1!$L$25:$L$36</c:f>
              <c:numCache>
                <c:formatCode>General</c:formatCode>
                <c:ptCount val="12"/>
                <c:pt idx="0">
                  <c:v>4230.66</c:v>
                </c:pt>
                <c:pt idx="1">
                  <c:v>4293.12</c:v>
                </c:pt>
                <c:pt idx="2">
                  <c:v>4147.38</c:v>
                </c:pt>
                <c:pt idx="3">
                  <c:v>6229.38</c:v>
                </c:pt>
                <c:pt idx="4">
                  <c:v>2518.0500000000002</c:v>
                </c:pt>
                <c:pt idx="5">
                  <c:v>1947</c:v>
                </c:pt>
                <c:pt idx="6">
                  <c:v>2821.8</c:v>
                </c:pt>
                <c:pt idx="7">
                  <c:v>2939.82</c:v>
                </c:pt>
                <c:pt idx="8">
                  <c:v>6125.2800000000007</c:v>
                </c:pt>
                <c:pt idx="9">
                  <c:v>9539.76</c:v>
                </c:pt>
                <c:pt idx="10">
                  <c:v>9893.7000000000007</c:v>
                </c:pt>
                <c:pt idx="11">
                  <c:v>7041.36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C-428C-96F5-21F0CC71EC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682831"/>
        <c:axId val="1562695311"/>
      </c:lineChart>
      <c:catAx>
        <c:axId val="15626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95311"/>
        <c:crosses val="autoZero"/>
        <c:auto val="1"/>
        <c:lblAlgn val="ctr"/>
        <c:lblOffset val="100"/>
        <c:noMultiLvlLbl val="0"/>
      </c:catAx>
      <c:valAx>
        <c:axId val="15626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Sheet1!$M$10:$M$21</c:f>
              <c:numCache>
                <c:formatCode>General</c:formatCode>
                <c:ptCount val="12"/>
                <c:pt idx="0">
                  <c:v>374</c:v>
                </c:pt>
                <c:pt idx="1">
                  <c:v>546</c:v>
                </c:pt>
                <c:pt idx="2">
                  <c:v>456</c:v>
                </c:pt>
                <c:pt idx="3">
                  <c:v>518</c:v>
                </c:pt>
                <c:pt idx="4">
                  <c:v>244</c:v>
                </c:pt>
                <c:pt idx="5">
                  <c:v>206</c:v>
                </c:pt>
                <c:pt idx="6">
                  <c:v>247</c:v>
                </c:pt>
                <c:pt idx="7">
                  <c:v>259</c:v>
                </c:pt>
                <c:pt idx="8">
                  <c:v>374</c:v>
                </c:pt>
                <c:pt idx="9">
                  <c:v>354</c:v>
                </c:pt>
                <c:pt idx="10">
                  <c:v>298</c:v>
                </c:pt>
                <c:pt idx="11">
                  <c:v>137</c:v>
                </c:pt>
              </c:numCache>
            </c:numRef>
          </c:cat>
          <c:val>
            <c:numRef>
              <c:f>Sheet1!$M$25:$M$36</c:f>
              <c:numCache>
                <c:formatCode>General</c:formatCode>
                <c:ptCount val="12"/>
                <c:pt idx="0">
                  <c:v>4459.68</c:v>
                </c:pt>
                <c:pt idx="1">
                  <c:v>8040.72</c:v>
                </c:pt>
                <c:pt idx="2">
                  <c:v>6166.92</c:v>
                </c:pt>
                <c:pt idx="3">
                  <c:v>7457.76</c:v>
                </c:pt>
                <c:pt idx="4">
                  <c:v>2238.6</c:v>
                </c:pt>
                <c:pt idx="5">
                  <c:v>1776.9</c:v>
                </c:pt>
                <c:pt idx="6">
                  <c:v>2275.0500000000002</c:v>
                </c:pt>
                <c:pt idx="7">
                  <c:v>2420.85</c:v>
                </c:pt>
                <c:pt idx="8">
                  <c:v>4459.68</c:v>
                </c:pt>
                <c:pt idx="9">
                  <c:v>4043.2799999999997</c:v>
                </c:pt>
                <c:pt idx="10">
                  <c:v>2894.7</c:v>
                </c:pt>
                <c:pt idx="11">
                  <c:v>1094.1599999999999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916-82F1-88E563C851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9204399"/>
        <c:axId val="1569205231"/>
      </c:lineChart>
      <c:catAx>
        <c:axId val="1569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5231"/>
        <c:crosses val="autoZero"/>
        <c:auto val="1"/>
        <c:lblAlgn val="ctr"/>
        <c:lblOffset val="100"/>
        <c:noMultiLvlLbl val="0"/>
      </c:catAx>
      <c:valAx>
        <c:axId val="15692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Sheet1!$N$10:$N$21</c:f>
              <c:numCache>
                <c:formatCode>General</c:formatCode>
                <c:ptCount val="12"/>
                <c:pt idx="0">
                  <c:v>259</c:v>
                </c:pt>
                <c:pt idx="1">
                  <c:v>374</c:v>
                </c:pt>
                <c:pt idx="2">
                  <c:v>546</c:v>
                </c:pt>
                <c:pt idx="3">
                  <c:v>456</c:v>
                </c:pt>
                <c:pt idx="4">
                  <c:v>104</c:v>
                </c:pt>
                <c:pt idx="5">
                  <c:v>136</c:v>
                </c:pt>
                <c:pt idx="6">
                  <c:v>197</c:v>
                </c:pt>
                <c:pt idx="7">
                  <c:v>206</c:v>
                </c:pt>
                <c:pt idx="8">
                  <c:v>235</c:v>
                </c:pt>
                <c:pt idx="9">
                  <c:v>391</c:v>
                </c:pt>
                <c:pt idx="10">
                  <c:v>363</c:v>
                </c:pt>
                <c:pt idx="11">
                  <c:v>366</c:v>
                </c:pt>
              </c:numCache>
            </c:numRef>
          </c:cat>
          <c:val>
            <c:numRef>
              <c:f>Sheet1!$N$25:$N$36</c:f>
              <c:numCache>
                <c:formatCode>General</c:formatCode>
                <c:ptCount val="12"/>
                <c:pt idx="0">
                  <c:v>2420.85</c:v>
                </c:pt>
                <c:pt idx="1">
                  <c:v>4459.68</c:v>
                </c:pt>
                <c:pt idx="2">
                  <c:v>8040.72</c:v>
                </c:pt>
                <c:pt idx="3">
                  <c:v>6166.92</c:v>
                </c:pt>
                <c:pt idx="4">
                  <c:v>774.72</c:v>
                </c:pt>
                <c:pt idx="5">
                  <c:v>1084.48</c:v>
                </c:pt>
                <c:pt idx="6">
                  <c:v>1674.96</c:v>
                </c:pt>
                <c:pt idx="7">
                  <c:v>1776.9</c:v>
                </c:pt>
                <c:pt idx="8">
                  <c:v>2129.25</c:v>
                </c:pt>
                <c:pt idx="9">
                  <c:v>4813.62</c:v>
                </c:pt>
                <c:pt idx="10">
                  <c:v>4230.66</c:v>
                </c:pt>
                <c:pt idx="11">
                  <c:v>4293.12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4747-938A-74F22D3681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687823"/>
        <c:axId val="1562675759"/>
      </c:lineChart>
      <c:catAx>
        <c:axId val="15626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75759"/>
        <c:crosses val="autoZero"/>
        <c:auto val="1"/>
        <c:lblAlgn val="ctr"/>
        <c:lblOffset val="100"/>
        <c:noMultiLvlLbl val="0"/>
      </c:catAx>
      <c:valAx>
        <c:axId val="15626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8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Sheet1!$F$82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Sheet1!$D$83:$D$92</c:f>
              <c:strCache>
                <c:ptCount val="10"/>
                <c:pt idx="0">
                  <c:v>101 – 155</c:v>
                </c:pt>
                <c:pt idx="1">
                  <c:v>156 – 210</c:v>
                </c:pt>
                <c:pt idx="2">
                  <c:v>211 – 265</c:v>
                </c:pt>
                <c:pt idx="3">
                  <c:v>266 – 320</c:v>
                </c:pt>
                <c:pt idx="4">
                  <c:v>321 – 375</c:v>
                </c:pt>
                <c:pt idx="5">
                  <c:v>376 – 430</c:v>
                </c:pt>
                <c:pt idx="6">
                  <c:v>431 – 485</c:v>
                </c:pt>
                <c:pt idx="7">
                  <c:v>486 – 540</c:v>
                </c:pt>
                <c:pt idx="8">
                  <c:v>541 – 595 </c:v>
                </c:pt>
                <c:pt idx="9">
                  <c:v>596 – 650</c:v>
                </c:pt>
              </c:strCache>
            </c:strRef>
          </c:cat>
          <c:val>
            <c:numRef>
              <c:f>Sheet1!$F$83:$F$92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12</c:v>
                </c:pt>
                <c:pt idx="6">
                  <c:v>22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DF1-A8DF-799EE2BFC7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663327"/>
        <c:axId val="78649599"/>
      </c:barChart>
      <c:catAx>
        <c:axId val="786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599"/>
        <c:crosses val="autoZero"/>
        <c:auto val="1"/>
        <c:lblAlgn val="ctr"/>
        <c:lblOffset val="100"/>
        <c:noMultiLvlLbl val="0"/>
      </c:catAx>
      <c:valAx>
        <c:axId val="786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Sheet1!$C$10:$N$10</c:f>
              <c:numCache>
                <c:formatCode>General</c:formatCode>
                <c:ptCount val="12"/>
                <c:pt idx="0">
                  <c:v>127</c:v>
                </c:pt>
                <c:pt idx="1">
                  <c:v>275</c:v>
                </c:pt>
                <c:pt idx="2">
                  <c:v>252</c:v>
                </c:pt>
                <c:pt idx="3">
                  <c:v>267</c:v>
                </c:pt>
                <c:pt idx="4">
                  <c:v>244</c:v>
                </c:pt>
                <c:pt idx="5">
                  <c:v>152</c:v>
                </c:pt>
                <c:pt idx="6">
                  <c:v>244</c:v>
                </c:pt>
                <c:pt idx="7">
                  <c:v>227</c:v>
                </c:pt>
                <c:pt idx="8">
                  <c:v>313</c:v>
                </c:pt>
                <c:pt idx="9">
                  <c:v>363</c:v>
                </c:pt>
                <c:pt idx="10">
                  <c:v>374</c:v>
                </c:pt>
                <c:pt idx="1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B-4315-A91D-05DB0503A1D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Sheet1!$C$25:$N$25</c:f>
              <c:numCache>
                <c:formatCode>General</c:formatCode>
                <c:ptCount val="12"/>
                <c:pt idx="0">
                  <c:v>997.36</c:v>
                </c:pt>
                <c:pt idx="1">
                  <c:v>2615.25</c:v>
                </c:pt>
                <c:pt idx="2">
                  <c:v>2335.8000000000002</c:v>
                </c:pt>
                <c:pt idx="3">
                  <c:v>2518.0500000000002</c:v>
                </c:pt>
                <c:pt idx="4">
                  <c:v>2238.6</c:v>
                </c:pt>
                <c:pt idx="5">
                  <c:v>1239.3600000000001</c:v>
                </c:pt>
                <c:pt idx="6">
                  <c:v>2238.6</c:v>
                </c:pt>
                <c:pt idx="7">
                  <c:v>2032.05</c:v>
                </c:pt>
                <c:pt idx="8">
                  <c:v>3189.66</c:v>
                </c:pt>
                <c:pt idx="9">
                  <c:v>4230.66</c:v>
                </c:pt>
                <c:pt idx="10">
                  <c:v>4459.68</c:v>
                </c:pt>
                <c:pt idx="11">
                  <c:v>2420.85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315-A91D-05DB0503A1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75807"/>
        <c:axId val="78682879"/>
      </c:barChart>
      <c:catAx>
        <c:axId val="7867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2879"/>
        <c:crosses val="autoZero"/>
        <c:auto val="1"/>
        <c:lblAlgn val="ctr"/>
        <c:lblOffset val="100"/>
        <c:noMultiLvlLbl val="0"/>
      </c:catAx>
      <c:valAx>
        <c:axId val="786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Sheet1!$C$11:$N$11</c:f>
              <c:numCache>
                <c:formatCode>General</c:formatCode>
                <c:ptCount val="12"/>
                <c:pt idx="0">
                  <c:v>135</c:v>
                </c:pt>
                <c:pt idx="1">
                  <c:v>255</c:v>
                </c:pt>
                <c:pt idx="2">
                  <c:v>237</c:v>
                </c:pt>
                <c:pt idx="3">
                  <c:v>220</c:v>
                </c:pt>
                <c:pt idx="4">
                  <c:v>206</c:v>
                </c:pt>
                <c:pt idx="5">
                  <c:v>335</c:v>
                </c:pt>
                <c:pt idx="6">
                  <c:v>206</c:v>
                </c:pt>
                <c:pt idx="7">
                  <c:v>237</c:v>
                </c:pt>
                <c:pt idx="8">
                  <c:v>288</c:v>
                </c:pt>
                <c:pt idx="9">
                  <c:v>366</c:v>
                </c:pt>
                <c:pt idx="10">
                  <c:v>546</c:v>
                </c:pt>
                <c:pt idx="1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7-4B0A-A9D9-4630FF0548B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Sheet1!$C$26:$N$26</c:f>
              <c:numCache>
                <c:formatCode>General</c:formatCode>
                <c:ptCount val="12"/>
                <c:pt idx="0">
                  <c:v>1074.8</c:v>
                </c:pt>
                <c:pt idx="1">
                  <c:v>2372.25</c:v>
                </c:pt>
                <c:pt idx="2">
                  <c:v>2153.5500000000002</c:v>
                </c:pt>
                <c:pt idx="3">
                  <c:v>1947</c:v>
                </c:pt>
                <c:pt idx="4">
                  <c:v>1776.9</c:v>
                </c:pt>
                <c:pt idx="5">
                  <c:v>3647.7</c:v>
                </c:pt>
                <c:pt idx="6">
                  <c:v>1776.9</c:v>
                </c:pt>
                <c:pt idx="7">
                  <c:v>2153.5500000000002</c:v>
                </c:pt>
                <c:pt idx="8">
                  <c:v>2773.2</c:v>
                </c:pt>
                <c:pt idx="9">
                  <c:v>4293.12</c:v>
                </c:pt>
                <c:pt idx="10">
                  <c:v>8040.72</c:v>
                </c:pt>
                <c:pt idx="11">
                  <c:v>4459.68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7-4B0A-A9D9-4630FF0548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56255"/>
        <c:axId val="78656671"/>
      </c:barChart>
      <c:catAx>
        <c:axId val="7865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6671"/>
        <c:crosses val="autoZero"/>
        <c:auto val="1"/>
        <c:lblAlgn val="ctr"/>
        <c:lblOffset val="100"/>
        <c:noMultiLvlLbl val="0"/>
      </c:catAx>
      <c:valAx>
        <c:axId val="786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Sheet1!$C$12:$N$12</c:f>
              <c:numCache>
                <c:formatCode>General</c:formatCode>
                <c:ptCount val="12"/>
                <c:pt idx="0">
                  <c:v>197</c:v>
                </c:pt>
                <c:pt idx="1">
                  <c:v>271</c:v>
                </c:pt>
                <c:pt idx="2">
                  <c:v>437</c:v>
                </c:pt>
                <c:pt idx="3">
                  <c:v>292</c:v>
                </c:pt>
                <c:pt idx="4">
                  <c:v>247</c:v>
                </c:pt>
                <c:pt idx="5">
                  <c:v>220</c:v>
                </c:pt>
                <c:pt idx="6">
                  <c:v>247</c:v>
                </c:pt>
                <c:pt idx="7">
                  <c:v>178</c:v>
                </c:pt>
                <c:pt idx="8">
                  <c:v>270</c:v>
                </c:pt>
                <c:pt idx="9">
                  <c:v>359</c:v>
                </c:pt>
                <c:pt idx="10">
                  <c:v>456</c:v>
                </c:pt>
                <c:pt idx="11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D-43A0-B926-2A2CAD27129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Sheet1!$C$27:$N$27</c:f>
              <c:numCache>
                <c:formatCode>General</c:formatCode>
                <c:ptCount val="12"/>
                <c:pt idx="0">
                  <c:v>1674.96</c:v>
                </c:pt>
                <c:pt idx="1">
                  <c:v>2566.65</c:v>
                </c:pt>
                <c:pt idx="2">
                  <c:v>5771.34</c:v>
                </c:pt>
                <c:pt idx="3">
                  <c:v>2821.8</c:v>
                </c:pt>
                <c:pt idx="4">
                  <c:v>2275.0500000000002</c:v>
                </c:pt>
                <c:pt idx="5">
                  <c:v>1947</c:v>
                </c:pt>
                <c:pt idx="6">
                  <c:v>2275.0500000000002</c:v>
                </c:pt>
                <c:pt idx="7">
                  <c:v>1491.04</c:v>
                </c:pt>
                <c:pt idx="8">
                  <c:v>2554.5</c:v>
                </c:pt>
                <c:pt idx="9">
                  <c:v>4147.38</c:v>
                </c:pt>
                <c:pt idx="10">
                  <c:v>6166.92</c:v>
                </c:pt>
                <c:pt idx="11">
                  <c:v>8040.72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D-43A0-B926-2A2CAD2712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707423"/>
        <c:axId val="78700351"/>
      </c:barChart>
      <c:catAx>
        <c:axId val="7870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0351"/>
        <c:crosses val="autoZero"/>
        <c:auto val="1"/>
        <c:lblAlgn val="ctr"/>
        <c:lblOffset val="100"/>
        <c:noMultiLvlLbl val="0"/>
      </c:catAx>
      <c:valAx>
        <c:axId val="787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Sheet1!$C$13:$N$13</c:f>
              <c:numCache>
                <c:formatCode>General</c:formatCode>
                <c:ptCount val="12"/>
                <c:pt idx="0">
                  <c:v>206</c:v>
                </c:pt>
                <c:pt idx="1">
                  <c:v>235</c:v>
                </c:pt>
                <c:pt idx="2">
                  <c:v>649</c:v>
                </c:pt>
                <c:pt idx="3">
                  <c:v>301</c:v>
                </c:pt>
                <c:pt idx="4">
                  <c:v>259</c:v>
                </c:pt>
                <c:pt idx="5">
                  <c:v>391</c:v>
                </c:pt>
                <c:pt idx="6">
                  <c:v>259</c:v>
                </c:pt>
                <c:pt idx="7">
                  <c:v>203</c:v>
                </c:pt>
                <c:pt idx="8">
                  <c:v>287</c:v>
                </c:pt>
                <c:pt idx="9">
                  <c:v>459</c:v>
                </c:pt>
                <c:pt idx="10">
                  <c:v>518</c:v>
                </c:pt>
                <c:pt idx="1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6-4F93-9511-345DF8AF519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Sheet1!$C$28:$N$28</c:f>
              <c:numCache>
                <c:formatCode>General</c:formatCode>
                <c:ptCount val="12"/>
                <c:pt idx="0">
                  <c:v>1776.9</c:v>
                </c:pt>
                <c:pt idx="1">
                  <c:v>2129.25</c:v>
                </c:pt>
                <c:pt idx="2">
                  <c:v>10185.18</c:v>
                </c:pt>
                <c:pt idx="3">
                  <c:v>2939.82</c:v>
                </c:pt>
                <c:pt idx="4">
                  <c:v>2420.85</c:v>
                </c:pt>
                <c:pt idx="5">
                  <c:v>4813.62</c:v>
                </c:pt>
                <c:pt idx="6">
                  <c:v>2420.85</c:v>
                </c:pt>
                <c:pt idx="7">
                  <c:v>1740.45</c:v>
                </c:pt>
                <c:pt idx="8">
                  <c:v>2761.05</c:v>
                </c:pt>
                <c:pt idx="9">
                  <c:v>6229.38</c:v>
                </c:pt>
                <c:pt idx="10">
                  <c:v>7457.76</c:v>
                </c:pt>
                <c:pt idx="11">
                  <c:v>6166.92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6-4F93-9511-345DF8AF5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5243535"/>
        <c:axId val="2115232719"/>
      </c:barChart>
      <c:catAx>
        <c:axId val="211524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32719"/>
        <c:crosses val="autoZero"/>
        <c:auto val="1"/>
        <c:lblAlgn val="ctr"/>
        <c:lblOffset val="100"/>
        <c:noMultiLvlLbl val="0"/>
      </c:catAx>
      <c:valAx>
        <c:axId val="21152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Sheet1!$C$14:$N$14</c:f>
              <c:numCache>
                <c:formatCode>General</c:formatCode>
                <c:ptCount val="12"/>
                <c:pt idx="0">
                  <c:v>235</c:v>
                </c:pt>
                <c:pt idx="1">
                  <c:v>434</c:v>
                </c:pt>
                <c:pt idx="2">
                  <c:v>449</c:v>
                </c:pt>
                <c:pt idx="3">
                  <c:v>454</c:v>
                </c:pt>
                <c:pt idx="4">
                  <c:v>374</c:v>
                </c:pt>
                <c:pt idx="5">
                  <c:v>363</c:v>
                </c:pt>
                <c:pt idx="6">
                  <c:v>374</c:v>
                </c:pt>
                <c:pt idx="7">
                  <c:v>402</c:v>
                </c:pt>
                <c:pt idx="8">
                  <c:v>408</c:v>
                </c:pt>
                <c:pt idx="9">
                  <c:v>267</c:v>
                </c:pt>
                <c:pt idx="10">
                  <c:v>244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9AF-A40E-D58B37F04F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Sheet1!$C$29:$N$29</c:f>
              <c:numCache>
                <c:formatCode>General</c:formatCode>
                <c:ptCount val="12"/>
                <c:pt idx="0">
                  <c:v>2129.25</c:v>
                </c:pt>
                <c:pt idx="1">
                  <c:v>5708.88</c:v>
                </c:pt>
                <c:pt idx="2">
                  <c:v>6021.18</c:v>
                </c:pt>
                <c:pt idx="3">
                  <c:v>6125.2800000000007</c:v>
                </c:pt>
                <c:pt idx="4">
                  <c:v>4459.68</c:v>
                </c:pt>
                <c:pt idx="5">
                  <c:v>4230.66</c:v>
                </c:pt>
                <c:pt idx="6">
                  <c:v>4459.68</c:v>
                </c:pt>
                <c:pt idx="7">
                  <c:v>5042.6399999999994</c:v>
                </c:pt>
                <c:pt idx="8">
                  <c:v>5167.5599999999995</c:v>
                </c:pt>
                <c:pt idx="9">
                  <c:v>2518.0500000000002</c:v>
                </c:pt>
                <c:pt idx="10">
                  <c:v>2238.6</c:v>
                </c:pt>
                <c:pt idx="11">
                  <c:v>774.72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7-49AF-A40E-D58B37F04F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7061519"/>
        <c:axId val="2117071503"/>
      </c:barChart>
      <c:catAx>
        <c:axId val="211706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71503"/>
        <c:crosses val="autoZero"/>
        <c:auto val="1"/>
        <c:lblAlgn val="ctr"/>
        <c:lblOffset val="100"/>
        <c:noMultiLvlLbl val="0"/>
      </c:catAx>
      <c:valAx>
        <c:axId val="21170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Sheet1!$C$15:$N$15</c:f>
              <c:numCache>
                <c:formatCode>General</c:formatCode>
                <c:ptCount val="12"/>
                <c:pt idx="0">
                  <c:v>309</c:v>
                </c:pt>
                <c:pt idx="1">
                  <c:v>559</c:v>
                </c:pt>
                <c:pt idx="2">
                  <c:v>480</c:v>
                </c:pt>
                <c:pt idx="3">
                  <c:v>409</c:v>
                </c:pt>
                <c:pt idx="4">
                  <c:v>546</c:v>
                </c:pt>
                <c:pt idx="5">
                  <c:v>366</c:v>
                </c:pt>
                <c:pt idx="6">
                  <c:v>546</c:v>
                </c:pt>
                <c:pt idx="7">
                  <c:v>520</c:v>
                </c:pt>
                <c:pt idx="8">
                  <c:v>621</c:v>
                </c:pt>
                <c:pt idx="9">
                  <c:v>220</c:v>
                </c:pt>
                <c:pt idx="10">
                  <c:v>206</c:v>
                </c:pt>
                <c:pt idx="1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CDA-AAD6-C0490425126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Sheet1!$C$30:$N$30</c:f>
              <c:numCache>
                <c:formatCode>General</c:formatCode>
                <c:ptCount val="12"/>
                <c:pt idx="0">
                  <c:v>3106.38</c:v>
                </c:pt>
                <c:pt idx="1">
                  <c:v>8311.380000000001</c:v>
                </c:pt>
                <c:pt idx="2">
                  <c:v>6666.6</c:v>
                </c:pt>
                <c:pt idx="3">
                  <c:v>5188.38</c:v>
                </c:pt>
                <c:pt idx="4">
                  <c:v>8040.72</c:v>
                </c:pt>
                <c:pt idx="5">
                  <c:v>4293.12</c:v>
                </c:pt>
                <c:pt idx="6">
                  <c:v>8040.72</c:v>
                </c:pt>
                <c:pt idx="7">
                  <c:v>7499.4</c:v>
                </c:pt>
                <c:pt idx="8">
                  <c:v>9602.2200000000012</c:v>
                </c:pt>
                <c:pt idx="9">
                  <c:v>1947</c:v>
                </c:pt>
                <c:pt idx="10">
                  <c:v>1776.9</c:v>
                </c:pt>
                <c:pt idx="11">
                  <c:v>1084.48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D-4CDA-AAD6-C04904251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4927279"/>
        <c:axId val="2024921871"/>
      </c:barChart>
      <c:catAx>
        <c:axId val="202492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1871"/>
        <c:crosses val="autoZero"/>
        <c:auto val="1"/>
        <c:lblAlgn val="ctr"/>
        <c:lblOffset val="100"/>
        <c:noMultiLvlLbl val="0"/>
      </c:catAx>
      <c:valAx>
        <c:axId val="20249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Sheet1!$D$10:$D$21</c:f>
              <c:numCache>
                <c:formatCode>General</c:formatCode>
                <c:ptCount val="12"/>
                <c:pt idx="0">
                  <c:v>275</c:v>
                </c:pt>
                <c:pt idx="1">
                  <c:v>255</c:v>
                </c:pt>
                <c:pt idx="2">
                  <c:v>271</c:v>
                </c:pt>
                <c:pt idx="3">
                  <c:v>235</c:v>
                </c:pt>
                <c:pt idx="4">
                  <c:v>434</c:v>
                </c:pt>
                <c:pt idx="5">
                  <c:v>559</c:v>
                </c:pt>
                <c:pt idx="6">
                  <c:v>560</c:v>
                </c:pt>
                <c:pt idx="7">
                  <c:v>527</c:v>
                </c:pt>
                <c:pt idx="8">
                  <c:v>557</c:v>
                </c:pt>
                <c:pt idx="9">
                  <c:v>618</c:v>
                </c:pt>
                <c:pt idx="10">
                  <c:v>635</c:v>
                </c:pt>
                <c:pt idx="11">
                  <c:v>498</c:v>
                </c:pt>
              </c:numCache>
            </c:num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2615.25</c:v>
                </c:pt>
                <c:pt idx="1">
                  <c:v>2372.25</c:v>
                </c:pt>
                <c:pt idx="2">
                  <c:v>2566.65</c:v>
                </c:pt>
                <c:pt idx="3">
                  <c:v>2129.25</c:v>
                </c:pt>
                <c:pt idx="4">
                  <c:v>5708.88</c:v>
                </c:pt>
                <c:pt idx="5">
                  <c:v>8311.380000000001</c:v>
                </c:pt>
                <c:pt idx="6">
                  <c:v>8332.2000000000007</c:v>
                </c:pt>
                <c:pt idx="7">
                  <c:v>7645.14</c:v>
                </c:pt>
                <c:pt idx="8">
                  <c:v>8269.74</c:v>
                </c:pt>
                <c:pt idx="9">
                  <c:v>9539.76</c:v>
                </c:pt>
                <c:pt idx="10">
                  <c:v>9893.7000000000007</c:v>
                </c:pt>
                <c:pt idx="11">
                  <c:v>7041.36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841-A4E8-B8A9E25B9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7899407"/>
        <c:axId val="1487884847"/>
      </c:lineChart>
      <c:catAx>
        <c:axId val="1487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84847"/>
        <c:crosses val="autoZero"/>
        <c:auto val="1"/>
        <c:lblAlgn val="ctr"/>
        <c:lblOffset val="100"/>
        <c:noMultiLvlLbl val="0"/>
      </c:catAx>
      <c:valAx>
        <c:axId val="14878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Sheet1!$C$16:$N$16</c:f>
              <c:numCache>
                <c:formatCode>General</c:formatCode>
                <c:ptCount val="12"/>
                <c:pt idx="0">
                  <c:v>299</c:v>
                </c:pt>
                <c:pt idx="1">
                  <c:v>560</c:v>
                </c:pt>
                <c:pt idx="2">
                  <c:v>549</c:v>
                </c:pt>
                <c:pt idx="3">
                  <c:v>572</c:v>
                </c:pt>
                <c:pt idx="4">
                  <c:v>456</c:v>
                </c:pt>
                <c:pt idx="5">
                  <c:v>359</c:v>
                </c:pt>
                <c:pt idx="6">
                  <c:v>456</c:v>
                </c:pt>
                <c:pt idx="7">
                  <c:v>414</c:v>
                </c:pt>
                <c:pt idx="8">
                  <c:v>562</c:v>
                </c:pt>
                <c:pt idx="9">
                  <c:v>292</c:v>
                </c:pt>
                <c:pt idx="10">
                  <c:v>247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FB9-997A-DB5C518B05C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Sheet1!$C$31:$N$31</c:f>
              <c:numCache>
                <c:formatCode>General</c:formatCode>
                <c:ptCount val="12"/>
                <c:pt idx="0">
                  <c:v>2906.8500000000004</c:v>
                </c:pt>
                <c:pt idx="1">
                  <c:v>8332.2000000000007</c:v>
                </c:pt>
                <c:pt idx="2">
                  <c:v>8103.18</c:v>
                </c:pt>
                <c:pt idx="3">
                  <c:v>8582.0400000000009</c:v>
                </c:pt>
                <c:pt idx="4">
                  <c:v>6166.92</c:v>
                </c:pt>
                <c:pt idx="5">
                  <c:v>4147.38</c:v>
                </c:pt>
                <c:pt idx="6">
                  <c:v>6166.92</c:v>
                </c:pt>
                <c:pt idx="7">
                  <c:v>5292.48</c:v>
                </c:pt>
                <c:pt idx="8">
                  <c:v>8373.84</c:v>
                </c:pt>
                <c:pt idx="9">
                  <c:v>2821.8</c:v>
                </c:pt>
                <c:pt idx="10">
                  <c:v>2275.0500000000002</c:v>
                </c:pt>
                <c:pt idx="11">
                  <c:v>1674.96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C-4FB9-997A-DB5C518B05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308431"/>
        <c:axId val="219309263"/>
      </c:barChart>
      <c:catAx>
        <c:axId val="2193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09263"/>
        <c:crosses val="autoZero"/>
        <c:auto val="1"/>
        <c:lblAlgn val="ctr"/>
        <c:lblOffset val="100"/>
        <c:noMultiLvlLbl val="0"/>
      </c:catAx>
      <c:valAx>
        <c:axId val="2193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Sheet1!$C$17:$N$17</c:f>
              <c:numCache>
                <c:formatCode>General</c:formatCode>
                <c:ptCount val="12"/>
                <c:pt idx="0">
                  <c:v>267</c:v>
                </c:pt>
                <c:pt idx="1">
                  <c:v>527</c:v>
                </c:pt>
                <c:pt idx="2">
                  <c:v>442</c:v>
                </c:pt>
                <c:pt idx="3">
                  <c:v>514</c:v>
                </c:pt>
                <c:pt idx="4">
                  <c:v>519</c:v>
                </c:pt>
                <c:pt idx="5">
                  <c:v>459</c:v>
                </c:pt>
                <c:pt idx="6">
                  <c:v>518</c:v>
                </c:pt>
                <c:pt idx="7">
                  <c:v>460</c:v>
                </c:pt>
                <c:pt idx="8">
                  <c:v>467</c:v>
                </c:pt>
                <c:pt idx="9">
                  <c:v>301</c:v>
                </c:pt>
                <c:pt idx="10">
                  <c:v>259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4C7C-A926-106070FF637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Sheet1!$C$32:$N$32</c:f>
              <c:numCache>
                <c:formatCode>General</c:formatCode>
                <c:ptCount val="12"/>
                <c:pt idx="0">
                  <c:v>2518.0500000000002</c:v>
                </c:pt>
                <c:pt idx="1">
                  <c:v>7645.14</c:v>
                </c:pt>
                <c:pt idx="2">
                  <c:v>5875.4400000000005</c:v>
                </c:pt>
                <c:pt idx="3">
                  <c:v>7374.4800000000005</c:v>
                </c:pt>
                <c:pt idx="4">
                  <c:v>7478.58</c:v>
                </c:pt>
                <c:pt idx="5">
                  <c:v>6229.38</c:v>
                </c:pt>
                <c:pt idx="6">
                  <c:v>7457.76</c:v>
                </c:pt>
                <c:pt idx="7">
                  <c:v>6250.2</c:v>
                </c:pt>
                <c:pt idx="8">
                  <c:v>6395.9400000000005</c:v>
                </c:pt>
                <c:pt idx="9">
                  <c:v>2939.82</c:v>
                </c:pt>
                <c:pt idx="10">
                  <c:v>2420.85</c:v>
                </c:pt>
                <c:pt idx="11">
                  <c:v>1776.9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C-4C7C-A926-106070FF63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575391"/>
        <c:axId val="118570399"/>
      </c:barChart>
      <c:catAx>
        <c:axId val="11857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0399"/>
        <c:crosses val="autoZero"/>
        <c:auto val="1"/>
        <c:lblAlgn val="ctr"/>
        <c:lblOffset val="100"/>
        <c:noMultiLvlLbl val="0"/>
      </c:catAx>
      <c:valAx>
        <c:axId val="1185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Sheet1!$C$18:$N$18</c:f>
              <c:numCache>
                <c:formatCode>General</c:formatCode>
                <c:ptCount val="12"/>
                <c:pt idx="0">
                  <c:v>238</c:v>
                </c:pt>
                <c:pt idx="1">
                  <c:v>557</c:v>
                </c:pt>
                <c:pt idx="2">
                  <c:v>414</c:v>
                </c:pt>
                <c:pt idx="3">
                  <c:v>418</c:v>
                </c:pt>
                <c:pt idx="4">
                  <c:v>485</c:v>
                </c:pt>
                <c:pt idx="5">
                  <c:v>550</c:v>
                </c:pt>
                <c:pt idx="6">
                  <c:v>485</c:v>
                </c:pt>
                <c:pt idx="7">
                  <c:v>430</c:v>
                </c:pt>
                <c:pt idx="8">
                  <c:v>477</c:v>
                </c:pt>
                <c:pt idx="9">
                  <c:v>454</c:v>
                </c:pt>
                <c:pt idx="10">
                  <c:v>374</c:v>
                </c:pt>
                <c:pt idx="1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1DF-85C5-EA2799F6299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Sheet1!$C$33:$N$33</c:f>
              <c:numCache>
                <c:formatCode>General</c:formatCode>
                <c:ptCount val="12"/>
                <c:pt idx="0">
                  <c:v>2165.6999999999998</c:v>
                </c:pt>
                <c:pt idx="1">
                  <c:v>8269.74</c:v>
                </c:pt>
                <c:pt idx="2">
                  <c:v>5292.48</c:v>
                </c:pt>
                <c:pt idx="3">
                  <c:v>5375.76</c:v>
                </c:pt>
                <c:pt idx="4">
                  <c:v>6770.7000000000007</c:v>
                </c:pt>
                <c:pt idx="5">
                  <c:v>8124</c:v>
                </c:pt>
                <c:pt idx="6">
                  <c:v>6770.7000000000007</c:v>
                </c:pt>
                <c:pt idx="7">
                  <c:v>5625.6</c:v>
                </c:pt>
                <c:pt idx="8">
                  <c:v>6604.1399999999994</c:v>
                </c:pt>
                <c:pt idx="9">
                  <c:v>6125.2800000000007</c:v>
                </c:pt>
                <c:pt idx="10">
                  <c:v>4459.68</c:v>
                </c:pt>
                <c:pt idx="11">
                  <c:v>2129.25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6-41DF-85C5-EA2799F62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6741423"/>
        <c:axId val="266722287"/>
      </c:barChart>
      <c:catAx>
        <c:axId val="26674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2287"/>
        <c:crosses val="autoZero"/>
        <c:auto val="1"/>
        <c:lblAlgn val="ctr"/>
        <c:lblOffset val="100"/>
        <c:noMultiLvlLbl val="0"/>
      </c:catAx>
      <c:valAx>
        <c:axId val="266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Sheet1!$C$19:$N$19</c:f>
              <c:numCache>
                <c:formatCode>General</c:formatCode>
                <c:ptCount val="12"/>
                <c:pt idx="0">
                  <c:v>226</c:v>
                </c:pt>
                <c:pt idx="1">
                  <c:v>618</c:v>
                </c:pt>
                <c:pt idx="2">
                  <c:v>354</c:v>
                </c:pt>
                <c:pt idx="3">
                  <c:v>459</c:v>
                </c:pt>
                <c:pt idx="4">
                  <c:v>406</c:v>
                </c:pt>
                <c:pt idx="5">
                  <c:v>378</c:v>
                </c:pt>
                <c:pt idx="6">
                  <c:v>406</c:v>
                </c:pt>
                <c:pt idx="7">
                  <c:v>494</c:v>
                </c:pt>
                <c:pt idx="8">
                  <c:v>335</c:v>
                </c:pt>
                <c:pt idx="9">
                  <c:v>618</c:v>
                </c:pt>
                <c:pt idx="10">
                  <c:v>354</c:v>
                </c:pt>
                <c:pt idx="11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1-40FE-9975-5A064281DD9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Sheet1!$C$34:$N$34</c:f>
              <c:numCache>
                <c:formatCode>General</c:formatCode>
                <c:ptCount val="12"/>
                <c:pt idx="0">
                  <c:v>2019.9</c:v>
                </c:pt>
                <c:pt idx="1">
                  <c:v>9539.76</c:v>
                </c:pt>
                <c:pt idx="2">
                  <c:v>4043.2799999999997</c:v>
                </c:pt>
                <c:pt idx="3">
                  <c:v>6229.38</c:v>
                </c:pt>
                <c:pt idx="4">
                  <c:v>5125.92</c:v>
                </c:pt>
                <c:pt idx="5">
                  <c:v>4542.96</c:v>
                </c:pt>
                <c:pt idx="6">
                  <c:v>5125.92</c:v>
                </c:pt>
                <c:pt idx="7">
                  <c:v>6958.08</c:v>
                </c:pt>
                <c:pt idx="8">
                  <c:v>3647.7</c:v>
                </c:pt>
                <c:pt idx="9">
                  <c:v>9539.76</c:v>
                </c:pt>
                <c:pt idx="10">
                  <c:v>4043.2799999999997</c:v>
                </c:pt>
                <c:pt idx="11">
                  <c:v>4813.62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1-40FE-9975-5A064281DD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6745583"/>
        <c:axId val="266732687"/>
      </c:barChart>
      <c:catAx>
        <c:axId val="2667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32687"/>
        <c:crosses val="autoZero"/>
        <c:auto val="1"/>
        <c:lblAlgn val="ctr"/>
        <c:lblOffset val="100"/>
        <c:noMultiLvlLbl val="0"/>
      </c:catAx>
      <c:valAx>
        <c:axId val="2667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Sheet1!$C$20:$N$20</c:f>
              <c:numCache>
                <c:formatCode>General</c:formatCode>
                <c:ptCount val="12"/>
                <c:pt idx="0">
                  <c:v>187</c:v>
                </c:pt>
                <c:pt idx="1">
                  <c:v>635</c:v>
                </c:pt>
                <c:pt idx="2">
                  <c:v>298</c:v>
                </c:pt>
                <c:pt idx="3">
                  <c:v>432</c:v>
                </c:pt>
                <c:pt idx="4">
                  <c:v>451</c:v>
                </c:pt>
                <c:pt idx="5">
                  <c:v>298</c:v>
                </c:pt>
                <c:pt idx="6">
                  <c:v>451</c:v>
                </c:pt>
                <c:pt idx="7">
                  <c:v>533</c:v>
                </c:pt>
                <c:pt idx="8">
                  <c:v>519</c:v>
                </c:pt>
                <c:pt idx="9">
                  <c:v>635</c:v>
                </c:pt>
                <c:pt idx="10">
                  <c:v>298</c:v>
                </c:pt>
                <c:pt idx="1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F-4AC6-A23D-BE0A05AD5DD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Sheet1!$C$35:$N$35</c:f>
              <c:numCache>
                <c:formatCode>General</c:formatCode>
                <c:ptCount val="12"/>
                <c:pt idx="0">
                  <c:v>1578.1599999999999</c:v>
                </c:pt>
                <c:pt idx="1">
                  <c:v>9893.7000000000007</c:v>
                </c:pt>
                <c:pt idx="2">
                  <c:v>2894.7</c:v>
                </c:pt>
                <c:pt idx="3">
                  <c:v>5667.24</c:v>
                </c:pt>
                <c:pt idx="4">
                  <c:v>6062.82</c:v>
                </c:pt>
                <c:pt idx="5">
                  <c:v>2894.7</c:v>
                </c:pt>
                <c:pt idx="6">
                  <c:v>6062.82</c:v>
                </c:pt>
                <c:pt idx="7">
                  <c:v>7770.06</c:v>
                </c:pt>
                <c:pt idx="8">
                  <c:v>7478.58</c:v>
                </c:pt>
                <c:pt idx="9">
                  <c:v>9893.7000000000007</c:v>
                </c:pt>
                <c:pt idx="10">
                  <c:v>2894.7</c:v>
                </c:pt>
                <c:pt idx="11">
                  <c:v>4230.66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F-4AC6-A23D-BE0A05AD5D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6778447"/>
        <c:axId val="266777615"/>
      </c:barChart>
      <c:catAx>
        <c:axId val="26677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77615"/>
        <c:crosses val="autoZero"/>
        <c:auto val="1"/>
        <c:lblAlgn val="ctr"/>
        <c:lblOffset val="100"/>
        <c:noMultiLvlLbl val="0"/>
      </c:catAx>
      <c:valAx>
        <c:axId val="2667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Sheet1!$C$21:$N$21</c:f>
              <c:numCache>
                <c:formatCode>General</c:formatCode>
                <c:ptCount val="12"/>
                <c:pt idx="0">
                  <c:v>101</c:v>
                </c:pt>
                <c:pt idx="1">
                  <c:v>498</c:v>
                </c:pt>
                <c:pt idx="2">
                  <c:v>137</c:v>
                </c:pt>
                <c:pt idx="3">
                  <c:v>258</c:v>
                </c:pt>
                <c:pt idx="4">
                  <c:v>280</c:v>
                </c:pt>
                <c:pt idx="5">
                  <c:v>293</c:v>
                </c:pt>
                <c:pt idx="6">
                  <c:v>280</c:v>
                </c:pt>
                <c:pt idx="7">
                  <c:v>220</c:v>
                </c:pt>
                <c:pt idx="8">
                  <c:v>316</c:v>
                </c:pt>
                <c:pt idx="9">
                  <c:v>498</c:v>
                </c:pt>
                <c:pt idx="10">
                  <c:v>137</c:v>
                </c:pt>
                <c:pt idx="1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ACF-A8F9-CB184248ED0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Sheet1!$C$36:$N$36</c:f>
              <c:numCache>
                <c:formatCode>General</c:formatCode>
                <c:ptCount val="12"/>
                <c:pt idx="0">
                  <c:v>745.68</c:v>
                </c:pt>
                <c:pt idx="1">
                  <c:v>7041.36</c:v>
                </c:pt>
                <c:pt idx="2">
                  <c:v>1094.1599999999999</c:v>
                </c:pt>
                <c:pt idx="3">
                  <c:v>2408.6999999999998</c:v>
                </c:pt>
                <c:pt idx="4">
                  <c:v>2676</c:v>
                </c:pt>
                <c:pt idx="5">
                  <c:v>2833.95</c:v>
                </c:pt>
                <c:pt idx="6">
                  <c:v>2676</c:v>
                </c:pt>
                <c:pt idx="7">
                  <c:v>1947</c:v>
                </c:pt>
                <c:pt idx="8">
                  <c:v>3252.12</c:v>
                </c:pt>
                <c:pt idx="9">
                  <c:v>7041.36</c:v>
                </c:pt>
                <c:pt idx="10">
                  <c:v>1094.1599999999999</c:v>
                </c:pt>
                <c:pt idx="11">
                  <c:v>4293.12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ACF-A8F9-CB184248ED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633743"/>
        <c:axId val="77645807"/>
      </c:barChart>
      <c:catAx>
        <c:axId val="7763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5807"/>
        <c:crosses val="autoZero"/>
        <c:auto val="1"/>
        <c:lblAlgn val="ctr"/>
        <c:lblOffset val="100"/>
        <c:noMultiLvlLbl val="0"/>
      </c:catAx>
      <c:valAx>
        <c:axId val="776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B10-44D9-B200-B7A753CE80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B10-44D9-B200-B7A753CE80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B10-44D9-B200-B7A753CE80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B10-44D9-B200-B7A753CE80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B10-44D9-B200-B7A753CE80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B10-44D9-B200-B7A753CE80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B10-44D9-B200-B7A753CE80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BB10-44D9-B200-B7A753CE80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BB10-44D9-B200-B7A753CE80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BB10-44D9-B200-B7A753CE80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Sheet1!$D$83:$D$92</c:f>
              <c:strCache>
                <c:ptCount val="10"/>
                <c:pt idx="0">
                  <c:v>101 – 155</c:v>
                </c:pt>
                <c:pt idx="1">
                  <c:v>156 – 210</c:v>
                </c:pt>
                <c:pt idx="2">
                  <c:v>211 – 265</c:v>
                </c:pt>
                <c:pt idx="3">
                  <c:v>266 – 320</c:v>
                </c:pt>
                <c:pt idx="4">
                  <c:v>321 – 375</c:v>
                </c:pt>
                <c:pt idx="5">
                  <c:v>376 – 430</c:v>
                </c:pt>
                <c:pt idx="6">
                  <c:v>431 – 485</c:v>
                </c:pt>
                <c:pt idx="7">
                  <c:v>486 – 540</c:v>
                </c:pt>
                <c:pt idx="8">
                  <c:v>541 – 595 </c:v>
                </c:pt>
                <c:pt idx="9">
                  <c:v>596 – 650</c:v>
                </c:pt>
              </c:strCache>
            </c:strRef>
          </c:cat>
          <c:val>
            <c:numRef>
              <c:f>Sheet1!$F$83:$F$92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12</c:v>
                </c:pt>
                <c:pt idx="6">
                  <c:v>22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0-4663-AA1A-B5298C603D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Sheet1!$E$10:$E$21</c:f>
              <c:numCache>
                <c:formatCode>General</c:formatCode>
                <c:ptCount val="12"/>
                <c:pt idx="0">
                  <c:v>252</c:v>
                </c:pt>
                <c:pt idx="1">
                  <c:v>237</c:v>
                </c:pt>
                <c:pt idx="2">
                  <c:v>437</c:v>
                </c:pt>
                <c:pt idx="3">
                  <c:v>649</c:v>
                </c:pt>
                <c:pt idx="4">
                  <c:v>449</c:v>
                </c:pt>
                <c:pt idx="5">
                  <c:v>480</c:v>
                </c:pt>
                <c:pt idx="6">
                  <c:v>549</c:v>
                </c:pt>
                <c:pt idx="7">
                  <c:v>442</c:v>
                </c:pt>
                <c:pt idx="8">
                  <c:v>414</c:v>
                </c:pt>
                <c:pt idx="9">
                  <c:v>354</c:v>
                </c:pt>
                <c:pt idx="10">
                  <c:v>298</c:v>
                </c:pt>
                <c:pt idx="11">
                  <c:v>137</c:v>
                </c:pt>
              </c:numCache>
            </c:numRef>
          </c:cat>
          <c:val>
            <c:numRef>
              <c:f>Sheet1!$E$25:$E$36</c:f>
              <c:numCache>
                <c:formatCode>General</c:formatCode>
                <c:ptCount val="12"/>
                <c:pt idx="0">
                  <c:v>2335.8000000000002</c:v>
                </c:pt>
                <c:pt idx="1">
                  <c:v>2153.5500000000002</c:v>
                </c:pt>
                <c:pt idx="2">
                  <c:v>5771.34</c:v>
                </c:pt>
                <c:pt idx="3">
                  <c:v>10185.18</c:v>
                </c:pt>
                <c:pt idx="4">
                  <c:v>6021.18</c:v>
                </c:pt>
                <c:pt idx="5">
                  <c:v>6666.6</c:v>
                </c:pt>
                <c:pt idx="6">
                  <c:v>8103.18</c:v>
                </c:pt>
                <c:pt idx="7">
                  <c:v>5875.4400000000005</c:v>
                </c:pt>
                <c:pt idx="8">
                  <c:v>5292.48</c:v>
                </c:pt>
                <c:pt idx="9">
                  <c:v>4043.2799999999997</c:v>
                </c:pt>
                <c:pt idx="10">
                  <c:v>2894.7</c:v>
                </c:pt>
                <c:pt idx="11">
                  <c:v>1094.1599999999999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0-4D96-8D66-2B772EC1A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773535"/>
        <c:axId val="1400774783"/>
      </c:lineChart>
      <c:catAx>
        <c:axId val="14007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4783"/>
        <c:crosses val="autoZero"/>
        <c:auto val="1"/>
        <c:lblAlgn val="ctr"/>
        <c:lblOffset val="100"/>
        <c:noMultiLvlLbl val="0"/>
      </c:catAx>
      <c:valAx>
        <c:axId val="14007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Sheet1!$F$10:$F$21</c:f>
              <c:numCache>
                <c:formatCode>General</c:formatCode>
                <c:ptCount val="12"/>
                <c:pt idx="0">
                  <c:v>267</c:v>
                </c:pt>
                <c:pt idx="1">
                  <c:v>220</c:v>
                </c:pt>
                <c:pt idx="2">
                  <c:v>292</c:v>
                </c:pt>
                <c:pt idx="3">
                  <c:v>301</c:v>
                </c:pt>
                <c:pt idx="4">
                  <c:v>454</c:v>
                </c:pt>
                <c:pt idx="5">
                  <c:v>409</c:v>
                </c:pt>
                <c:pt idx="6">
                  <c:v>572</c:v>
                </c:pt>
                <c:pt idx="7">
                  <c:v>514</c:v>
                </c:pt>
                <c:pt idx="8">
                  <c:v>418</c:v>
                </c:pt>
                <c:pt idx="9">
                  <c:v>459</c:v>
                </c:pt>
                <c:pt idx="10">
                  <c:v>432</c:v>
                </c:pt>
                <c:pt idx="11">
                  <c:v>258</c:v>
                </c:pt>
              </c:numCache>
            </c:numRef>
          </c:cat>
          <c:val>
            <c:numRef>
              <c:f>Sheet1!$F$25:$F$36</c:f>
              <c:numCache>
                <c:formatCode>General</c:formatCode>
                <c:ptCount val="12"/>
                <c:pt idx="0">
                  <c:v>2518.0500000000002</c:v>
                </c:pt>
                <c:pt idx="1">
                  <c:v>1947</c:v>
                </c:pt>
                <c:pt idx="2">
                  <c:v>2821.8</c:v>
                </c:pt>
                <c:pt idx="3">
                  <c:v>2939.82</c:v>
                </c:pt>
                <c:pt idx="4">
                  <c:v>6125.2800000000007</c:v>
                </c:pt>
                <c:pt idx="5">
                  <c:v>5188.38</c:v>
                </c:pt>
                <c:pt idx="6">
                  <c:v>8582.0400000000009</c:v>
                </c:pt>
                <c:pt idx="7">
                  <c:v>7374.4800000000005</c:v>
                </c:pt>
                <c:pt idx="8">
                  <c:v>5375.76</c:v>
                </c:pt>
                <c:pt idx="9">
                  <c:v>6229.38</c:v>
                </c:pt>
                <c:pt idx="10">
                  <c:v>5667.24</c:v>
                </c:pt>
                <c:pt idx="11">
                  <c:v>2408.6999999999998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EE2-A92A-D85DDF36D3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7472751"/>
        <c:axId val="1487474415"/>
      </c:lineChart>
      <c:catAx>
        <c:axId val="14874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74415"/>
        <c:crosses val="autoZero"/>
        <c:auto val="1"/>
        <c:lblAlgn val="ctr"/>
        <c:lblOffset val="100"/>
        <c:noMultiLvlLbl val="0"/>
      </c:catAx>
      <c:valAx>
        <c:axId val="14874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Sheet1!$G$10:$G$21</c:f>
              <c:numCache>
                <c:formatCode>General</c:formatCode>
                <c:ptCount val="12"/>
                <c:pt idx="0">
                  <c:v>244</c:v>
                </c:pt>
                <c:pt idx="1">
                  <c:v>206</c:v>
                </c:pt>
                <c:pt idx="2">
                  <c:v>247</c:v>
                </c:pt>
                <c:pt idx="3">
                  <c:v>259</c:v>
                </c:pt>
                <c:pt idx="4">
                  <c:v>374</c:v>
                </c:pt>
                <c:pt idx="5">
                  <c:v>546</c:v>
                </c:pt>
                <c:pt idx="6">
                  <c:v>456</c:v>
                </c:pt>
                <c:pt idx="7">
                  <c:v>519</c:v>
                </c:pt>
                <c:pt idx="8">
                  <c:v>485</c:v>
                </c:pt>
                <c:pt idx="9">
                  <c:v>406</c:v>
                </c:pt>
                <c:pt idx="10">
                  <c:v>451</c:v>
                </c:pt>
                <c:pt idx="11">
                  <c:v>280</c:v>
                </c:pt>
              </c:numCache>
            </c:numRef>
          </c:cat>
          <c:val>
            <c:numRef>
              <c:f>Sheet1!$G$25:$G$36</c:f>
              <c:numCache>
                <c:formatCode>General</c:formatCode>
                <c:ptCount val="12"/>
                <c:pt idx="0">
                  <c:v>2238.6</c:v>
                </c:pt>
                <c:pt idx="1">
                  <c:v>1776.9</c:v>
                </c:pt>
                <c:pt idx="2">
                  <c:v>2275.0500000000002</c:v>
                </c:pt>
                <c:pt idx="3">
                  <c:v>2420.85</c:v>
                </c:pt>
                <c:pt idx="4">
                  <c:v>4459.68</c:v>
                </c:pt>
                <c:pt idx="5">
                  <c:v>8040.72</c:v>
                </c:pt>
                <c:pt idx="6">
                  <c:v>6166.92</c:v>
                </c:pt>
                <c:pt idx="7">
                  <c:v>7478.58</c:v>
                </c:pt>
                <c:pt idx="8">
                  <c:v>6770.7000000000007</c:v>
                </c:pt>
                <c:pt idx="9">
                  <c:v>5125.92</c:v>
                </c:pt>
                <c:pt idx="10">
                  <c:v>6062.82</c:v>
                </c:pt>
                <c:pt idx="11">
                  <c:v>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7D3-8660-06E761C796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2485199"/>
        <c:axId val="1492487279"/>
      </c:lineChart>
      <c:catAx>
        <c:axId val="14924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87279"/>
        <c:crosses val="autoZero"/>
        <c:auto val="1"/>
        <c:lblAlgn val="ctr"/>
        <c:lblOffset val="100"/>
        <c:noMultiLvlLbl val="0"/>
      </c:catAx>
      <c:valAx>
        <c:axId val="1492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Sheet1!$H$10:$H$21</c:f>
              <c:numCache>
                <c:formatCode>General</c:formatCode>
                <c:ptCount val="12"/>
                <c:pt idx="0">
                  <c:v>152</c:v>
                </c:pt>
                <c:pt idx="1">
                  <c:v>335</c:v>
                </c:pt>
                <c:pt idx="2">
                  <c:v>220</c:v>
                </c:pt>
                <c:pt idx="3">
                  <c:v>391</c:v>
                </c:pt>
                <c:pt idx="4">
                  <c:v>363</c:v>
                </c:pt>
                <c:pt idx="5">
                  <c:v>366</c:v>
                </c:pt>
                <c:pt idx="6">
                  <c:v>359</c:v>
                </c:pt>
                <c:pt idx="7">
                  <c:v>459</c:v>
                </c:pt>
                <c:pt idx="8">
                  <c:v>550</c:v>
                </c:pt>
                <c:pt idx="9">
                  <c:v>378</c:v>
                </c:pt>
                <c:pt idx="10">
                  <c:v>298</c:v>
                </c:pt>
                <c:pt idx="11">
                  <c:v>293</c:v>
                </c:pt>
              </c:numCache>
            </c:numRef>
          </c:cat>
          <c:val>
            <c:numRef>
              <c:f>Sheet1!$H$25:$H$36</c:f>
              <c:numCache>
                <c:formatCode>General</c:formatCode>
                <c:ptCount val="12"/>
                <c:pt idx="0">
                  <c:v>1239.3600000000001</c:v>
                </c:pt>
                <c:pt idx="1">
                  <c:v>3647.7</c:v>
                </c:pt>
                <c:pt idx="2">
                  <c:v>1947</c:v>
                </c:pt>
                <c:pt idx="3">
                  <c:v>4813.62</c:v>
                </c:pt>
                <c:pt idx="4">
                  <c:v>4230.66</c:v>
                </c:pt>
                <c:pt idx="5">
                  <c:v>4293.12</c:v>
                </c:pt>
                <c:pt idx="6">
                  <c:v>4147.38</c:v>
                </c:pt>
                <c:pt idx="7">
                  <c:v>6229.38</c:v>
                </c:pt>
                <c:pt idx="8">
                  <c:v>8124</c:v>
                </c:pt>
                <c:pt idx="9">
                  <c:v>4542.96</c:v>
                </c:pt>
                <c:pt idx="10">
                  <c:v>2894.7</c:v>
                </c:pt>
                <c:pt idx="11">
                  <c:v>2833.95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A-452B-AFEB-366DCB476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7090223"/>
        <c:axId val="1407083983"/>
      </c:lineChart>
      <c:catAx>
        <c:axId val="14070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83983"/>
        <c:crosses val="autoZero"/>
        <c:auto val="1"/>
        <c:lblAlgn val="ctr"/>
        <c:lblOffset val="100"/>
        <c:noMultiLvlLbl val="0"/>
      </c:catAx>
      <c:valAx>
        <c:axId val="14070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Sheet1!$I$10:$I$21</c:f>
              <c:numCache>
                <c:formatCode>General</c:formatCode>
                <c:ptCount val="12"/>
                <c:pt idx="0">
                  <c:v>244</c:v>
                </c:pt>
                <c:pt idx="1">
                  <c:v>206</c:v>
                </c:pt>
                <c:pt idx="2">
                  <c:v>247</c:v>
                </c:pt>
                <c:pt idx="3">
                  <c:v>259</c:v>
                </c:pt>
                <c:pt idx="4">
                  <c:v>374</c:v>
                </c:pt>
                <c:pt idx="5">
                  <c:v>546</c:v>
                </c:pt>
                <c:pt idx="6">
                  <c:v>456</c:v>
                </c:pt>
                <c:pt idx="7">
                  <c:v>518</c:v>
                </c:pt>
                <c:pt idx="8">
                  <c:v>485</c:v>
                </c:pt>
                <c:pt idx="9">
                  <c:v>406</c:v>
                </c:pt>
                <c:pt idx="10">
                  <c:v>451</c:v>
                </c:pt>
                <c:pt idx="11">
                  <c:v>280</c:v>
                </c:pt>
              </c:numCache>
            </c:numRef>
          </c:cat>
          <c:val>
            <c:numRef>
              <c:f>Sheet1!$I$25:$I$36</c:f>
              <c:numCache>
                <c:formatCode>General</c:formatCode>
                <c:ptCount val="12"/>
                <c:pt idx="0">
                  <c:v>2238.6</c:v>
                </c:pt>
                <c:pt idx="1">
                  <c:v>1776.9</c:v>
                </c:pt>
                <c:pt idx="2">
                  <c:v>2275.0500000000002</c:v>
                </c:pt>
                <c:pt idx="3">
                  <c:v>2420.85</c:v>
                </c:pt>
                <c:pt idx="4">
                  <c:v>4459.68</c:v>
                </c:pt>
                <c:pt idx="5">
                  <c:v>8040.72</c:v>
                </c:pt>
                <c:pt idx="6">
                  <c:v>6166.92</c:v>
                </c:pt>
                <c:pt idx="7">
                  <c:v>7457.76</c:v>
                </c:pt>
                <c:pt idx="8">
                  <c:v>6770.7000000000007</c:v>
                </c:pt>
                <c:pt idx="9">
                  <c:v>5125.92</c:v>
                </c:pt>
                <c:pt idx="10">
                  <c:v>6062.82</c:v>
                </c:pt>
                <c:pt idx="11">
                  <c:v>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D-466C-957B-84285F47F1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673679"/>
        <c:axId val="1562691983"/>
      </c:lineChart>
      <c:catAx>
        <c:axId val="15626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91983"/>
        <c:crosses val="autoZero"/>
        <c:auto val="1"/>
        <c:lblAlgn val="ctr"/>
        <c:lblOffset val="100"/>
        <c:noMultiLvlLbl val="0"/>
      </c:catAx>
      <c:valAx>
        <c:axId val="15626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Sheet1!$J$10:$J$21</c:f>
              <c:numCache>
                <c:formatCode>General</c:formatCode>
                <c:ptCount val="12"/>
                <c:pt idx="0">
                  <c:v>227</c:v>
                </c:pt>
                <c:pt idx="1">
                  <c:v>237</c:v>
                </c:pt>
                <c:pt idx="2">
                  <c:v>178</c:v>
                </c:pt>
                <c:pt idx="3">
                  <c:v>203</c:v>
                </c:pt>
                <c:pt idx="4">
                  <c:v>402</c:v>
                </c:pt>
                <c:pt idx="5">
                  <c:v>520</c:v>
                </c:pt>
                <c:pt idx="6">
                  <c:v>414</c:v>
                </c:pt>
                <c:pt idx="7">
                  <c:v>460</c:v>
                </c:pt>
                <c:pt idx="8">
                  <c:v>430</c:v>
                </c:pt>
                <c:pt idx="9">
                  <c:v>494</c:v>
                </c:pt>
                <c:pt idx="10">
                  <c:v>533</c:v>
                </c:pt>
                <c:pt idx="11">
                  <c:v>220</c:v>
                </c:pt>
              </c:numCache>
            </c:numRef>
          </c:cat>
          <c:val>
            <c:numRef>
              <c:f>Sheet1!$J$25:$J$36</c:f>
              <c:numCache>
                <c:formatCode>General</c:formatCode>
                <c:ptCount val="12"/>
                <c:pt idx="0">
                  <c:v>2032.05</c:v>
                </c:pt>
                <c:pt idx="1">
                  <c:v>2153.5500000000002</c:v>
                </c:pt>
                <c:pt idx="2">
                  <c:v>1491.04</c:v>
                </c:pt>
                <c:pt idx="3">
                  <c:v>1740.45</c:v>
                </c:pt>
                <c:pt idx="4">
                  <c:v>5042.6399999999994</c:v>
                </c:pt>
                <c:pt idx="5">
                  <c:v>7499.4</c:v>
                </c:pt>
                <c:pt idx="6">
                  <c:v>5292.48</c:v>
                </c:pt>
                <c:pt idx="7">
                  <c:v>6250.2</c:v>
                </c:pt>
                <c:pt idx="8">
                  <c:v>5625.6</c:v>
                </c:pt>
                <c:pt idx="9">
                  <c:v>6958.08</c:v>
                </c:pt>
                <c:pt idx="10">
                  <c:v>7770.06</c:v>
                </c:pt>
                <c:pt idx="11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A-4DEC-ABF2-C64F97E74F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0546991"/>
        <c:axId val="1570547407"/>
      </c:lineChart>
      <c:catAx>
        <c:axId val="1570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7407"/>
        <c:crosses val="autoZero"/>
        <c:auto val="1"/>
        <c:lblAlgn val="ctr"/>
        <c:lblOffset val="100"/>
        <c:noMultiLvlLbl val="0"/>
      </c:catAx>
      <c:valAx>
        <c:axId val="15705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Sheet1!$K$10:$K$21</c:f>
              <c:numCache>
                <c:formatCode>General</c:formatCode>
                <c:ptCount val="12"/>
                <c:pt idx="0">
                  <c:v>313</c:v>
                </c:pt>
                <c:pt idx="1">
                  <c:v>288</c:v>
                </c:pt>
                <c:pt idx="2">
                  <c:v>270</c:v>
                </c:pt>
                <c:pt idx="3">
                  <c:v>287</c:v>
                </c:pt>
                <c:pt idx="4">
                  <c:v>408</c:v>
                </c:pt>
                <c:pt idx="5">
                  <c:v>621</c:v>
                </c:pt>
                <c:pt idx="6">
                  <c:v>562</c:v>
                </c:pt>
                <c:pt idx="7">
                  <c:v>467</c:v>
                </c:pt>
                <c:pt idx="8">
                  <c:v>477</c:v>
                </c:pt>
                <c:pt idx="9">
                  <c:v>335</c:v>
                </c:pt>
                <c:pt idx="10">
                  <c:v>519</c:v>
                </c:pt>
                <c:pt idx="11">
                  <c:v>316</c:v>
                </c:pt>
              </c:numCache>
            </c:numRef>
          </c:cat>
          <c:val>
            <c:numRef>
              <c:f>Sheet1!$K$25:$K$36</c:f>
              <c:numCache>
                <c:formatCode>General</c:formatCode>
                <c:ptCount val="12"/>
                <c:pt idx="0">
                  <c:v>3189.66</c:v>
                </c:pt>
                <c:pt idx="1">
                  <c:v>2773.2</c:v>
                </c:pt>
                <c:pt idx="2">
                  <c:v>2554.5</c:v>
                </c:pt>
                <c:pt idx="3">
                  <c:v>2761.05</c:v>
                </c:pt>
                <c:pt idx="4">
                  <c:v>5167.5599999999995</c:v>
                </c:pt>
                <c:pt idx="5">
                  <c:v>9602.2200000000012</c:v>
                </c:pt>
                <c:pt idx="6">
                  <c:v>8373.84</c:v>
                </c:pt>
                <c:pt idx="7">
                  <c:v>6395.9400000000005</c:v>
                </c:pt>
                <c:pt idx="8">
                  <c:v>6604.1399999999994</c:v>
                </c:pt>
                <c:pt idx="9">
                  <c:v>3647.7</c:v>
                </c:pt>
                <c:pt idx="10">
                  <c:v>7478.58</c:v>
                </c:pt>
                <c:pt idx="11">
                  <c:v>3252.12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7-4782-A8EA-2418E2F4D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2501423"/>
        <c:axId val="1492476047"/>
      </c:lineChart>
      <c:catAx>
        <c:axId val="14925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6047"/>
        <c:crosses val="autoZero"/>
        <c:auto val="1"/>
        <c:lblAlgn val="ctr"/>
        <c:lblOffset val="100"/>
        <c:noMultiLvlLbl val="0"/>
      </c:catAx>
      <c:valAx>
        <c:axId val="14924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334B745-2DB1-4E47-8283-AF93FC4F29A6}">
          <cx:tx>
            <cx:txData>
              <cx:f>_xlchart.v1.1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795A775-4295-47F3-AD3F-475D68AD6A8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37</xdr:row>
      <xdr:rowOff>171450</xdr:rowOff>
    </xdr:from>
    <xdr:to>
      <xdr:col>8</xdr:col>
      <xdr:colOff>19050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D6EBF-DA81-44B0-A4F5-D039EBCE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37</xdr:row>
      <xdr:rowOff>184474</xdr:rowOff>
    </xdr:from>
    <xdr:to>
      <xdr:col>15</xdr:col>
      <xdr:colOff>9526</xdr:colOff>
      <xdr:row>50</xdr:row>
      <xdr:rowOff>9136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846BB-998E-4877-8D41-160D86A6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37</xdr:row>
      <xdr:rowOff>152205</xdr:rowOff>
    </xdr:from>
    <xdr:to>
      <xdr:col>22</xdr:col>
      <xdr:colOff>0</xdr:colOff>
      <xdr:row>49</xdr:row>
      <xdr:rowOff>184668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477CE-5854-47B2-9D3A-AD85522F9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</xdr:colOff>
      <xdr:row>36</xdr:row>
      <xdr:rowOff>180975</xdr:rowOff>
    </xdr:from>
    <xdr:to>
      <xdr:col>28</xdr:col>
      <xdr:colOff>600075</xdr:colOff>
      <xdr:row>48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DD3E0-F62F-43E7-B294-791D741A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19050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134F03-ECA6-415A-857E-2C72BCBF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51</xdr:row>
      <xdr:rowOff>9525</xdr:rowOff>
    </xdr:from>
    <xdr:to>
      <xdr:col>15</xdr:col>
      <xdr:colOff>9525</xdr:colOff>
      <xdr:row>62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0BBEC1-99E1-44DB-A832-E0AA7249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9525</xdr:colOff>
      <xdr:row>50</xdr:row>
      <xdr:rowOff>171450</xdr:rowOff>
    </xdr:from>
    <xdr:to>
      <xdr:col>22</xdr:col>
      <xdr:colOff>19050</xdr:colOff>
      <xdr:row>62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25B67C-DC0F-491B-9C02-D796BCC6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</xdr:colOff>
      <xdr:row>51</xdr:row>
      <xdr:rowOff>0</xdr:rowOff>
    </xdr:from>
    <xdr:to>
      <xdr:col>29</xdr:col>
      <xdr:colOff>9525</xdr:colOff>
      <xdr:row>62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011E7-E2B3-4F84-AC9E-8DA61B25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8</xdr:col>
      <xdr:colOff>9525</xdr:colOff>
      <xdr:row>77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6BACF1-F6B6-4656-A354-5776D2E8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171450</xdr:rowOff>
    </xdr:from>
    <xdr:to>
      <xdr:col>15</xdr:col>
      <xdr:colOff>9525</xdr:colOff>
      <xdr:row>76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9EAF4D-DC13-432B-BD44-DEC44B38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64</xdr:row>
      <xdr:rowOff>180975</xdr:rowOff>
    </xdr:from>
    <xdr:to>
      <xdr:col>22</xdr:col>
      <xdr:colOff>9525</xdr:colOff>
      <xdr:row>76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2E6F36-4512-4148-91B3-049B531EB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65</xdr:row>
      <xdr:rowOff>0</xdr:rowOff>
    </xdr:from>
    <xdr:to>
      <xdr:col>29</xdr:col>
      <xdr:colOff>19050</xdr:colOff>
      <xdr:row>76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4BEB8A-E68A-4DC8-8127-AFAF7ECE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</xdr:colOff>
      <xdr:row>81</xdr:row>
      <xdr:rowOff>485774</xdr:rowOff>
    </xdr:from>
    <xdr:to>
      <xdr:col>14</xdr:col>
      <xdr:colOff>0</xdr:colOff>
      <xdr:row>89</xdr:row>
      <xdr:rowOff>333374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F1C691F-AE13-4905-89AC-07A531850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6249649"/>
              <a:ext cx="4400550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82</xdr:row>
      <xdr:rowOff>0</xdr:rowOff>
    </xdr:from>
    <xdr:to>
      <xdr:col>22</xdr:col>
      <xdr:colOff>114300</xdr:colOff>
      <xdr:row>89</xdr:row>
      <xdr:rowOff>323850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6F6FDA-D0B4-4E7B-92FE-46610B929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10204</xdr:colOff>
      <xdr:row>96</xdr:row>
      <xdr:rowOff>23132</xdr:rowOff>
    </xdr:from>
    <xdr:to>
      <xdr:col>9</xdr:col>
      <xdr:colOff>11339</xdr:colOff>
      <xdr:row>110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4630B4-9B9F-43EA-BE09-00F9807B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10205</xdr:colOff>
      <xdr:row>96</xdr:row>
      <xdr:rowOff>11793</xdr:rowOff>
    </xdr:from>
    <xdr:to>
      <xdr:col>17</xdr:col>
      <xdr:colOff>11339</xdr:colOff>
      <xdr:row>109</xdr:row>
      <xdr:rowOff>181429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C8AAA78-CB12-45A6-89F1-14FA47DF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611187</xdr:colOff>
      <xdr:row>95</xdr:row>
      <xdr:rowOff>181882</xdr:rowOff>
    </xdr:from>
    <xdr:to>
      <xdr:col>25</xdr:col>
      <xdr:colOff>34018</xdr:colOff>
      <xdr:row>109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3B0905-0F13-45D3-AA85-64E1B84F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1827731</xdr:colOff>
      <xdr:row>112</xdr:row>
      <xdr:rowOff>1424</xdr:rowOff>
    </xdr:from>
    <xdr:to>
      <xdr:col>9</xdr:col>
      <xdr:colOff>27538</xdr:colOff>
      <xdr:row>126</xdr:row>
      <xdr:rowOff>43606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50D7B9-993E-42F8-BDBD-AA1998E4E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10205</xdr:colOff>
      <xdr:row>111</xdr:row>
      <xdr:rowOff>181881</xdr:rowOff>
    </xdr:from>
    <xdr:to>
      <xdr:col>17</xdr:col>
      <xdr:colOff>0</xdr:colOff>
      <xdr:row>125</xdr:row>
      <xdr:rowOff>170089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A564CF4-BAED-4B31-A33D-B0180284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611188</xdr:colOff>
      <xdr:row>111</xdr:row>
      <xdr:rowOff>181882</xdr:rowOff>
    </xdr:from>
    <xdr:to>
      <xdr:col>25</xdr:col>
      <xdr:colOff>22679</xdr:colOff>
      <xdr:row>125</xdr:row>
      <xdr:rowOff>181428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FC4F888-E007-4286-8ED3-81EEE174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10205</xdr:colOff>
      <xdr:row>128</xdr:row>
      <xdr:rowOff>11793</xdr:rowOff>
    </xdr:from>
    <xdr:to>
      <xdr:col>9</xdr:col>
      <xdr:colOff>11339</xdr:colOff>
      <xdr:row>141</xdr:row>
      <xdr:rowOff>181429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B64A30A-C5F3-4A7B-A6EC-0CD3D527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10205</xdr:colOff>
      <xdr:row>128</xdr:row>
      <xdr:rowOff>453</xdr:rowOff>
    </xdr:from>
    <xdr:to>
      <xdr:col>17</xdr:col>
      <xdr:colOff>0</xdr:colOff>
      <xdr:row>141</xdr:row>
      <xdr:rowOff>181429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5BCF392-D8FF-49BA-907B-CD1CA598D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21545</xdr:colOff>
      <xdr:row>128</xdr:row>
      <xdr:rowOff>454</xdr:rowOff>
    </xdr:from>
    <xdr:to>
      <xdr:col>25</xdr:col>
      <xdr:colOff>0</xdr:colOff>
      <xdr:row>141</xdr:row>
      <xdr:rowOff>181429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0B66F09-58C2-4F5F-9CB3-98A712F0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10205</xdr:colOff>
      <xdr:row>144</xdr:row>
      <xdr:rowOff>453</xdr:rowOff>
    </xdr:from>
    <xdr:to>
      <xdr:col>9</xdr:col>
      <xdr:colOff>11339</xdr:colOff>
      <xdr:row>157</xdr:row>
      <xdr:rowOff>170089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CEA7746-C511-4112-A94A-0E414252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611187</xdr:colOff>
      <xdr:row>144</xdr:row>
      <xdr:rowOff>11794</xdr:rowOff>
    </xdr:from>
    <xdr:to>
      <xdr:col>17</xdr:col>
      <xdr:colOff>22679</xdr:colOff>
      <xdr:row>158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B361AF3-BAA7-49D9-A479-D8D326E9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21544</xdr:colOff>
      <xdr:row>144</xdr:row>
      <xdr:rowOff>11793</xdr:rowOff>
    </xdr:from>
    <xdr:to>
      <xdr:col>25</xdr:col>
      <xdr:colOff>22679</xdr:colOff>
      <xdr:row>157</xdr:row>
      <xdr:rowOff>181429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B5E6870-D351-4825-9C63-184E9566B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588508</xdr:colOff>
      <xdr:row>82</xdr:row>
      <xdr:rowOff>454</xdr:rowOff>
    </xdr:from>
    <xdr:to>
      <xdr:col>31</xdr:col>
      <xdr:colOff>56696</xdr:colOff>
      <xdr:row>90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85C052F-E72F-4878-987A-05FE2253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tabSelected="1" topLeftCell="A83" zoomScale="98" zoomScaleNormal="98" workbookViewId="0">
      <selection activeCell="D84" sqref="D84"/>
    </sheetView>
  </sheetViews>
  <sheetFormatPr defaultRowHeight="15" x14ac:dyDescent="0.25"/>
  <cols>
    <col min="1" max="1" width="27.5703125" customWidth="1"/>
    <col min="2" max="2" width="0.140625" customWidth="1"/>
    <col min="6" max="6" width="12.28515625" bestFit="1" customWidth="1"/>
    <col min="7" max="7" width="10.140625" bestFit="1" customWidth="1"/>
    <col min="14" max="14" width="11.28515625" bestFit="1" customWidth="1"/>
    <col min="16" max="16" width="12.28515625" bestFit="1" customWidth="1"/>
  </cols>
  <sheetData>
    <row r="1" spans="1:23" ht="18.75" x14ac:dyDescent="0.3">
      <c r="A1" s="44" t="s">
        <v>4</v>
      </c>
      <c r="B1" s="44"/>
      <c r="C1" s="45" t="s">
        <v>21</v>
      </c>
      <c r="D1" s="45"/>
      <c r="E1" s="45"/>
      <c r="F1" s="45"/>
    </row>
    <row r="2" spans="1:23" ht="18.75" x14ac:dyDescent="0.3">
      <c r="A2" s="44" t="s">
        <v>1</v>
      </c>
      <c r="B2" s="44"/>
      <c r="C2" s="45" t="s">
        <v>22</v>
      </c>
      <c r="D2" s="45"/>
      <c r="E2" s="45"/>
      <c r="F2" s="45"/>
    </row>
    <row r="3" spans="1:23" ht="18.75" x14ac:dyDescent="0.3">
      <c r="A3" s="44" t="s">
        <v>3</v>
      </c>
      <c r="B3" s="44"/>
      <c r="C3" s="45" t="s">
        <v>23</v>
      </c>
      <c r="D3" s="45"/>
      <c r="E3" s="45"/>
      <c r="F3" s="45"/>
    </row>
    <row r="4" spans="1:23" ht="18.75" x14ac:dyDescent="0.3">
      <c r="A4" s="44" t="s">
        <v>2</v>
      </c>
      <c r="B4" s="44"/>
      <c r="C4" s="45" t="s">
        <v>24</v>
      </c>
      <c r="D4" s="45"/>
      <c r="E4" s="45"/>
      <c r="F4" s="45"/>
    </row>
    <row r="5" spans="1:23" ht="18.75" x14ac:dyDescent="0.3">
      <c r="A5" s="44" t="s">
        <v>5</v>
      </c>
      <c r="B5" s="44"/>
      <c r="C5" s="45"/>
      <c r="D5" s="45"/>
      <c r="E5" s="45"/>
      <c r="F5" s="45"/>
    </row>
    <row r="6" spans="1:23" ht="18.75" x14ac:dyDescent="0.3">
      <c r="A6" s="44" t="s">
        <v>0</v>
      </c>
      <c r="B6" s="44"/>
      <c r="C6" s="45"/>
      <c r="D6" s="45"/>
      <c r="E6" s="45"/>
      <c r="F6" s="45"/>
    </row>
    <row r="7" spans="1:23" ht="15.75" thickBot="1" x14ac:dyDescent="0.3">
      <c r="C7" s="45"/>
      <c r="D7" s="45"/>
      <c r="E7" s="45"/>
      <c r="F7" s="45"/>
    </row>
    <row r="8" spans="1:23" x14ac:dyDescent="0.25">
      <c r="A8" s="36" t="s">
        <v>6</v>
      </c>
      <c r="B8" s="37"/>
      <c r="C8" s="2"/>
      <c r="D8" s="40" t="s">
        <v>19</v>
      </c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23" ht="15.75" thickBot="1" x14ac:dyDescent="0.3">
      <c r="A9" s="38"/>
      <c r="B9" s="39"/>
      <c r="C9" s="4">
        <v>2021</v>
      </c>
      <c r="D9" s="3">
        <v>2020</v>
      </c>
      <c r="E9" s="3">
        <v>2019</v>
      </c>
      <c r="F9" s="4">
        <v>2018</v>
      </c>
      <c r="G9" s="3">
        <v>2017</v>
      </c>
      <c r="H9" s="3">
        <v>2016</v>
      </c>
      <c r="I9" s="4">
        <v>2015</v>
      </c>
      <c r="J9" s="3">
        <v>2014</v>
      </c>
      <c r="K9" s="3">
        <v>2013</v>
      </c>
      <c r="L9" s="4">
        <v>2012</v>
      </c>
      <c r="M9" s="3">
        <v>2011</v>
      </c>
      <c r="N9" s="3">
        <v>2010</v>
      </c>
      <c r="O9" s="4"/>
      <c r="P9" s="3"/>
      <c r="Q9" s="3"/>
      <c r="R9" s="4"/>
      <c r="S9" s="3"/>
      <c r="T9" s="3"/>
      <c r="U9" s="4"/>
      <c r="V9" s="3"/>
      <c r="W9" s="3"/>
    </row>
    <row r="10" spans="1:23" x14ac:dyDescent="0.25">
      <c r="A10" s="3" t="s">
        <v>7</v>
      </c>
      <c r="C10" s="1">
        <v>127</v>
      </c>
      <c r="D10" s="1">
        <v>275</v>
      </c>
      <c r="E10" s="1">
        <v>252</v>
      </c>
      <c r="F10" s="1">
        <v>267</v>
      </c>
      <c r="G10" s="1">
        <v>244</v>
      </c>
      <c r="H10" s="1">
        <v>152</v>
      </c>
      <c r="I10" s="1">
        <v>244</v>
      </c>
      <c r="J10" s="1">
        <v>227</v>
      </c>
      <c r="K10" s="1">
        <v>313</v>
      </c>
      <c r="L10" s="1">
        <v>363</v>
      </c>
      <c r="M10" s="1">
        <v>374</v>
      </c>
      <c r="N10" s="1">
        <v>259</v>
      </c>
    </row>
    <row r="11" spans="1:23" x14ac:dyDescent="0.25">
      <c r="A11" s="3" t="s">
        <v>8</v>
      </c>
      <c r="C11" s="1">
        <v>135</v>
      </c>
      <c r="D11" s="1">
        <v>255</v>
      </c>
      <c r="E11" s="1">
        <v>237</v>
      </c>
      <c r="F11" s="1">
        <v>220</v>
      </c>
      <c r="G11" s="1">
        <v>206</v>
      </c>
      <c r="H11" s="1">
        <v>335</v>
      </c>
      <c r="I11" s="1">
        <v>206</v>
      </c>
      <c r="J11" s="1">
        <v>237</v>
      </c>
      <c r="K11" s="1">
        <v>288</v>
      </c>
      <c r="L11" s="1">
        <v>366</v>
      </c>
      <c r="M11" s="1">
        <v>546</v>
      </c>
      <c r="N11" s="1">
        <v>374</v>
      </c>
    </row>
    <row r="12" spans="1:23" x14ac:dyDescent="0.25">
      <c r="A12" s="3" t="s">
        <v>9</v>
      </c>
      <c r="C12" s="1">
        <v>197</v>
      </c>
      <c r="D12" s="1">
        <v>271</v>
      </c>
      <c r="E12" s="1">
        <v>437</v>
      </c>
      <c r="F12" s="1">
        <v>292</v>
      </c>
      <c r="G12" s="1">
        <v>247</v>
      </c>
      <c r="H12" s="1">
        <v>220</v>
      </c>
      <c r="I12" s="1">
        <v>247</v>
      </c>
      <c r="J12" s="1">
        <v>178</v>
      </c>
      <c r="K12" s="1">
        <v>270</v>
      </c>
      <c r="L12" s="1">
        <v>359</v>
      </c>
      <c r="M12" s="1">
        <v>456</v>
      </c>
      <c r="N12" s="1">
        <v>546</v>
      </c>
    </row>
    <row r="13" spans="1:23" x14ac:dyDescent="0.25">
      <c r="A13" s="3" t="s">
        <v>10</v>
      </c>
      <c r="C13" s="1">
        <v>206</v>
      </c>
      <c r="D13" s="1">
        <v>235</v>
      </c>
      <c r="E13" s="1">
        <v>649</v>
      </c>
      <c r="F13" s="1">
        <v>301</v>
      </c>
      <c r="G13" s="1">
        <v>259</v>
      </c>
      <c r="H13" s="1">
        <v>391</v>
      </c>
      <c r="I13" s="1">
        <v>259</v>
      </c>
      <c r="J13" s="1">
        <v>203</v>
      </c>
      <c r="K13" s="1">
        <v>287</v>
      </c>
      <c r="L13" s="1">
        <v>459</v>
      </c>
      <c r="M13" s="1">
        <v>518</v>
      </c>
      <c r="N13" s="1">
        <v>456</v>
      </c>
    </row>
    <row r="14" spans="1:23" x14ac:dyDescent="0.25">
      <c r="A14" s="3" t="s">
        <v>11</v>
      </c>
      <c r="C14" s="1">
        <v>235</v>
      </c>
      <c r="D14" s="1">
        <v>434</v>
      </c>
      <c r="E14" s="1">
        <v>449</v>
      </c>
      <c r="F14" s="1">
        <v>454</v>
      </c>
      <c r="G14" s="1">
        <v>374</v>
      </c>
      <c r="H14" s="1">
        <v>363</v>
      </c>
      <c r="I14" s="1">
        <v>374</v>
      </c>
      <c r="J14" s="1">
        <v>402</v>
      </c>
      <c r="K14" s="1">
        <v>408</v>
      </c>
      <c r="L14" s="1">
        <v>267</v>
      </c>
      <c r="M14" s="1">
        <v>244</v>
      </c>
      <c r="N14" s="1">
        <v>104</v>
      </c>
    </row>
    <row r="15" spans="1:23" x14ac:dyDescent="0.25">
      <c r="A15" s="3" t="s">
        <v>12</v>
      </c>
      <c r="C15" s="1">
        <v>309</v>
      </c>
      <c r="D15" s="1">
        <v>559</v>
      </c>
      <c r="E15" s="1">
        <v>480</v>
      </c>
      <c r="F15" s="1">
        <v>409</v>
      </c>
      <c r="G15" s="1">
        <v>546</v>
      </c>
      <c r="H15" s="1">
        <v>366</v>
      </c>
      <c r="I15" s="1">
        <v>546</v>
      </c>
      <c r="J15" s="1">
        <v>520</v>
      </c>
      <c r="K15" s="1">
        <v>621</v>
      </c>
      <c r="L15" s="1">
        <v>220</v>
      </c>
      <c r="M15" s="1">
        <v>206</v>
      </c>
      <c r="N15" s="1">
        <v>136</v>
      </c>
    </row>
    <row r="16" spans="1:23" x14ac:dyDescent="0.25">
      <c r="A16" s="3" t="s">
        <v>13</v>
      </c>
      <c r="C16" s="1">
        <v>299</v>
      </c>
      <c r="D16" s="1">
        <v>560</v>
      </c>
      <c r="E16" s="1">
        <v>549</v>
      </c>
      <c r="F16" s="1">
        <v>572</v>
      </c>
      <c r="G16" s="1">
        <v>456</v>
      </c>
      <c r="H16" s="1">
        <v>359</v>
      </c>
      <c r="I16" s="1">
        <v>456</v>
      </c>
      <c r="J16" s="1">
        <v>414</v>
      </c>
      <c r="K16" s="1">
        <v>562</v>
      </c>
      <c r="L16" s="1">
        <v>292</v>
      </c>
      <c r="M16" s="1">
        <v>247</v>
      </c>
      <c r="N16" s="1">
        <v>197</v>
      </c>
    </row>
    <row r="17" spans="1:22" x14ac:dyDescent="0.25">
      <c r="A17" s="3" t="s">
        <v>14</v>
      </c>
      <c r="C17" s="1">
        <v>267</v>
      </c>
      <c r="D17" s="1">
        <v>527</v>
      </c>
      <c r="E17" s="1">
        <v>442</v>
      </c>
      <c r="F17" s="1">
        <v>514</v>
      </c>
      <c r="G17" s="1">
        <v>519</v>
      </c>
      <c r="H17" s="1">
        <v>459</v>
      </c>
      <c r="I17" s="1">
        <v>518</v>
      </c>
      <c r="J17" s="1">
        <v>460</v>
      </c>
      <c r="K17" s="1">
        <v>467</v>
      </c>
      <c r="L17" s="1">
        <v>301</v>
      </c>
      <c r="M17" s="1">
        <v>259</v>
      </c>
      <c r="N17" s="1">
        <v>206</v>
      </c>
    </row>
    <row r="18" spans="1:22" x14ac:dyDescent="0.25">
      <c r="A18" s="3" t="s">
        <v>15</v>
      </c>
      <c r="C18" s="1">
        <v>238</v>
      </c>
      <c r="D18" s="1">
        <v>557</v>
      </c>
      <c r="E18" s="1">
        <v>414</v>
      </c>
      <c r="F18" s="1">
        <v>418</v>
      </c>
      <c r="G18" s="1">
        <v>485</v>
      </c>
      <c r="H18" s="1">
        <v>550</v>
      </c>
      <c r="I18" s="1">
        <v>485</v>
      </c>
      <c r="J18" s="1">
        <v>430</v>
      </c>
      <c r="K18" s="1">
        <v>477</v>
      </c>
      <c r="L18" s="1">
        <v>454</v>
      </c>
      <c r="M18" s="1">
        <v>374</v>
      </c>
      <c r="N18" s="1">
        <v>235</v>
      </c>
    </row>
    <row r="19" spans="1:22" x14ac:dyDescent="0.25">
      <c r="A19" s="3" t="s">
        <v>16</v>
      </c>
      <c r="C19" s="1">
        <v>226</v>
      </c>
      <c r="D19" s="1">
        <v>618</v>
      </c>
      <c r="E19" s="1">
        <v>354</v>
      </c>
      <c r="F19" s="1">
        <v>459</v>
      </c>
      <c r="G19" s="1">
        <v>406</v>
      </c>
      <c r="H19" s="1">
        <v>378</v>
      </c>
      <c r="I19" s="1">
        <v>406</v>
      </c>
      <c r="J19" s="1">
        <v>494</v>
      </c>
      <c r="K19" s="1">
        <v>335</v>
      </c>
      <c r="L19" s="1">
        <v>618</v>
      </c>
      <c r="M19" s="1">
        <v>354</v>
      </c>
      <c r="N19" s="1">
        <v>391</v>
      </c>
    </row>
    <row r="20" spans="1:22" x14ac:dyDescent="0.25">
      <c r="A20" s="3" t="s">
        <v>17</v>
      </c>
      <c r="C20" s="1">
        <v>187</v>
      </c>
      <c r="D20" s="1">
        <v>635</v>
      </c>
      <c r="E20" s="1">
        <v>298</v>
      </c>
      <c r="F20" s="1">
        <v>432</v>
      </c>
      <c r="G20" s="1">
        <v>451</v>
      </c>
      <c r="H20" s="1">
        <v>298</v>
      </c>
      <c r="I20" s="1">
        <v>451</v>
      </c>
      <c r="J20" s="1">
        <v>533</v>
      </c>
      <c r="K20" s="1">
        <v>519</v>
      </c>
      <c r="L20" s="1">
        <v>635</v>
      </c>
      <c r="M20" s="1">
        <v>298</v>
      </c>
      <c r="N20" s="1">
        <v>363</v>
      </c>
    </row>
    <row r="21" spans="1:22" x14ac:dyDescent="0.25">
      <c r="A21" s="3" t="s">
        <v>18</v>
      </c>
      <c r="C21" s="1">
        <v>101</v>
      </c>
      <c r="D21" s="1">
        <v>498</v>
      </c>
      <c r="E21" s="1">
        <v>137</v>
      </c>
      <c r="F21" s="1">
        <v>258</v>
      </c>
      <c r="G21" s="1">
        <v>280</v>
      </c>
      <c r="H21" s="1">
        <v>293</v>
      </c>
      <c r="I21" s="1">
        <v>280</v>
      </c>
      <c r="J21" s="1">
        <v>220</v>
      </c>
      <c r="K21" s="1">
        <v>316</v>
      </c>
      <c r="L21" s="1">
        <v>498</v>
      </c>
      <c r="M21" s="1">
        <v>137</v>
      </c>
      <c r="N21" s="1">
        <v>366</v>
      </c>
    </row>
    <row r="22" spans="1:22" ht="15.75" thickBot="1" x14ac:dyDescent="0.3">
      <c r="C22" s="3">
        <f t="shared" ref="C22:N22" si="0">SUM(C10:C21)</f>
        <v>2527</v>
      </c>
      <c r="D22" s="3">
        <f t="shared" si="0"/>
        <v>5424</v>
      </c>
      <c r="E22" s="3">
        <f t="shared" si="0"/>
        <v>4698</v>
      </c>
      <c r="F22" s="3">
        <f t="shared" si="0"/>
        <v>4596</v>
      </c>
      <c r="G22" s="3">
        <f t="shared" si="0"/>
        <v>4473</v>
      </c>
      <c r="H22" s="3">
        <f t="shared" si="0"/>
        <v>4164</v>
      </c>
      <c r="I22" s="3">
        <f t="shared" si="0"/>
        <v>4472</v>
      </c>
      <c r="J22" s="3">
        <f t="shared" si="0"/>
        <v>4318</v>
      </c>
      <c r="K22" s="3">
        <f t="shared" si="0"/>
        <v>4863</v>
      </c>
      <c r="L22" s="3">
        <f t="shared" si="0"/>
        <v>4832</v>
      </c>
      <c r="M22" s="3">
        <f t="shared" si="0"/>
        <v>4013</v>
      </c>
      <c r="N22" s="3">
        <f t="shared" si="0"/>
        <v>3633</v>
      </c>
      <c r="O22" s="15" t="s">
        <v>48</v>
      </c>
      <c r="P22" s="3">
        <f>SUM(C22:N22)</f>
        <v>52013</v>
      </c>
    </row>
    <row r="23" spans="1:22" x14ac:dyDescent="0.25">
      <c r="A23" s="36" t="s">
        <v>6</v>
      </c>
      <c r="B23" s="37"/>
      <c r="C23" s="5"/>
      <c r="D23" s="40" t="s">
        <v>20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1"/>
      <c r="P23" s="1"/>
      <c r="Q23" s="1"/>
      <c r="R23" s="1"/>
      <c r="S23" s="1"/>
      <c r="T23" s="1"/>
      <c r="U23" s="1"/>
      <c r="V23" s="1"/>
    </row>
    <row r="24" spans="1:22" ht="15.75" thickBot="1" x14ac:dyDescent="0.3">
      <c r="A24" s="38"/>
      <c r="B24" s="39"/>
      <c r="C24" s="6">
        <v>2021</v>
      </c>
      <c r="D24" s="3">
        <v>2020</v>
      </c>
      <c r="E24" s="3">
        <v>2019</v>
      </c>
      <c r="F24" s="6">
        <v>2018</v>
      </c>
      <c r="G24" s="3">
        <v>2017</v>
      </c>
      <c r="H24" s="3">
        <v>2016</v>
      </c>
      <c r="I24" s="6">
        <v>2015</v>
      </c>
      <c r="J24" s="3">
        <v>2014</v>
      </c>
      <c r="K24" s="3">
        <v>2013</v>
      </c>
      <c r="L24" s="6">
        <v>2012</v>
      </c>
      <c r="M24" s="3">
        <v>2011</v>
      </c>
      <c r="N24" s="3">
        <v>2010</v>
      </c>
      <c r="O24" s="6"/>
      <c r="P24" s="3"/>
      <c r="Q24" s="3"/>
      <c r="R24" s="6"/>
      <c r="S24" s="3"/>
      <c r="T24" s="3"/>
      <c r="U24" s="6"/>
      <c r="V24" s="3"/>
    </row>
    <row r="25" spans="1:22" x14ac:dyDescent="0.25">
      <c r="A25" s="3" t="s">
        <v>7</v>
      </c>
      <c r="B25" s="1"/>
      <c r="C25" s="1">
        <f>IF(C10&lt;=100,(C10*7.36),IF(C10&lt;=200,((100*7.36)+((C10-100)*9.68)),IF(C10&lt;=300,((100*7.36)+(100*9.68)+(C10-200)*12.15),IF(C10&lt;=700,((100*7.36)+(100*9.68)+(100*12.15)+(C10-300)*20.82)))))</f>
        <v>997.36</v>
      </c>
      <c r="D25" s="1">
        <f t="shared" ref="D25:N25" si="1">IF(D10&lt;=100,(D10*7.36),IF(D10&lt;=200,((100*7.36)+((D10-100)*9.68)),IF(D10&lt;=300,((100*7.36)+(100*9.68)+(D10-200)*12.15),IF(D10&lt;=700,((100*7.36)+(100*9.68)+(100*12.15)+(D10-300)*20.82)))))</f>
        <v>2615.25</v>
      </c>
      <c r="E25" s="1">
        <f t="shared" si="1"/>
        <v>2335.8000000000002</v>
      </c>
      <c r="F25" s="1">
        <f t="shared" si="1"/>
        <v>2518.0500000000002</v>
      </c>
      <c r="G25" s="1">
        <f t="shared" si="1"/>
        <v>2238.6</v>
      </c>
      <c r="H25" s="1">
        <f t="shared" si="1"/>
        <v>1239.3600000000001</v>
      </c>
      <c r="I25" s="1">
        <f t="shared" si="1"/>
        <v>2238.6</v>
      </c>
      <c r="J25" s="1">
        <f t="shared" si="1"/>
        <v>2032.05</v>
      </c>
      <c r="K25" s="1">
        <f>IF(K10&lt;=100,(K10*7.36),IF(K10&lt;=200,((100*7.36)+((K10-100)*9.68)),IF(K10&lt;=300,((100*7.36)+(100*9.68)+(K10-200)*12.15),IF(K10&lt;=700,((100*7.36)+(100*9.68)+(100*12.15)+(K10-300)*20.82)))))</f>
        <v>3189.66</v>
      </c>
      <c r="L25" s="1">
        <f t="shared" si="1"/>
        <v>4230.66</v>
      </c>
      <c r="M25" s="1">
        <f t="shared" si="1"/>
        <v>4459.68</v>
      </c>
      <c r="N25" s="1">
        <f t="shared" si="1"/>
        <v>2420.85</v>
      </c>
      <c r="O25" s="23" t="s">
        <v>82</v>
      </c>
      <c r="P25" s="24">
        <f t="shared" ref="P25:P37" si="2">SUM(C25:N25)</f>
        <v>30515.919999999998</v>
      </c>
      <c r="Q25" s="1"/>
      <c r="R25" s="1"/>
      <c r="S25" s="1"/>
      <c r="T25" s="1"/>
      <c r="U25" s="1"/>
      <c r="V25" s="1"/>
    </row>
    <row r="26" spans="1:22" x14ac:dyDescent="0.25">
      <c r="A26" s="3" t="s">
        <v>8</v>
      </c>
      <c r="B26" s="1"/>
      <c r="C26" s="1">
        <f t="shared" ref="C26:N26" si="3">IF(C11&lt;=100,(C11*7.36),IF(C11&lt;=200,((100*7.36)+((C11-100)*9.68)),IF(C11&lt;=300,((100*7.36)+(100*9.68)+(C11-200)*12.15),IF(C11&lt;=700,((100*7.36)+(100*9.68)+(100*12.15)+(C11-300)*20.82)))))</f>
        <v>1074.8</v>
      </c>
      <c r="D26" s="1">
        <f t="shared" si="3"/>
        <v>2372.25</v>
      </c>
      <c r="E26" s="1">
        <f t="shared" si="3"/>
        <v>2153.5500000000002</v>
      </c>
      <c r="F26" s="1">
        <f t="shared" si="3"/>
        <v>1947</v>
      </c>
      <c r="G26" s="1">
        <f t="shared" si="3"/>
        <v>1776.9</v>
      </c>
      <c r="H26" s="1">
        <f t="shared" si="3"/>
        <v>3647.7</v>
      </c>
      <c r="I26" s="1">
        <f t="shared" si="3"/>
        <v>1776.9</v>
      </c>
      <c r="J26" s="1">
        <f t="shared" si="3"/>
        <v>2153.5500000000002</v>
      </c>
      <c r="K26" s="1">
        <f t="shared" si="3"/>
        <v>2773.2</v>
      </c>
      <c r="L26" s="1">
        <f t="shared" si="3"/>
        <v>4293.12</v>
      </c>
      <c r="M26" s="1">
        <f t="shared" si="3"/>
        <v>8040.72</v>
      </c>
      <c r="N26" s="1">
        <f t="shared" si="3"/>
        <v>4459.68</v>
      </c>
      <c r="O26" s="23" t="s">
        <v>82</v>
      </c>
      <c r="P26" s="24">
        <f t="shared" si="2"/>
        <v>36469.370000000003</v>
      </c>
      <c r="Q26" s="1"/>
      <c r="R26" s="1"/>
      <c r="S26" s="1"/>
      <c r="T26" s="1"/>
      <c r="U26" s="1"/>
      <c r="V26" s="1"/>
    </row>
    <row r="27" spans="1:22" x14ac:dyDescent="0.25">
      <c r="A27" s="3" t="s">
        <v>9</v>
      </c>
      <c r="B27" s="1"/>
      <c r="C27" s="1">
        <f t="shared" ref="C27:N27" si="4">IF(C12&lt;=100,(C12*7.36),IF(C12&lt;=200,((100*7.36)+((C12-100)*9.68)),IF(C12&lt;=300,((100*7.36)+(100*9.68)+(C12-200)*12.15),IF(C12&lt;=700,((100*7.36)+(100*9.68)+(100*12.15)+(C12-300)*20.82)))))</f>
        <v>1674.96</v>
      </c>
      <c r="D27" s="1">
        <f t="shared" si="4"/>
        <v>2566.65</v>
      </c>
      <c r="E27" s="1">
        <f t="shared" si="4"/>
        <v>5771.34</v>
      </c>
      <c r="F27" s="1">
        <f t="shared" si="4"/>
        <v>2821.8</v>
      </c>
      <c r="G27" s="1">
        <f t="shared" si="4"/>
        <v>2275.0500000000002</v>
      </c>
      <c r="H27" s="1">
        <f t="shared" si="4"/>
        <v>1947</v>
      </c>
      <c r="I27" s="1">
        <f t="shared" si="4"/>
        <v>2275.0500000000002</v>
      </c>
      <c r="J27" s="1">
        <f t="shared" si="4"/>
        <v>1491.04</v>
      </c>
      <c r="K27" s="1">
        <f t="shared" si="4"/>
        <v>2554.5</v>
      </c>
      <c r="L27" s="1">
        <f t="shared" si="4"/>
        <v>4147.38</v>
      </c>
      <c r="M27" s="1">
        <f t="shared" si="4"/>
        <v>6166.92</v>
      </c>
      <c r="N27" s="1">
        <f t="shared" si="4"/>
        <v>8040.72</v>
      </c>
      <c r="O27" s="23" t="s">
        <v>82</v>
      </c>
      <c r="P27" s="24">
        <f t="shared" si="2"/>
        <v>41732.410000000003</v>
      </c>
      <c r="Q27" s="1"/>
      <c r="R27" s="1"/>
      <c r="S27" s="1"/>
      <c r="T27" s="1"/>
      <c r="U27" s="1"/>
      <c r="V27" s="1"/>
    </row>
    <row r="28" spans="1:22" x14ac:dyDescent="0.25">
      <c r="A28" s="3" t="s">
        <v>10</v>
      </c>
      <c r="B28" s="1"/>
      <c r="C28" s="1">
        <f t="shared" ref="C28:N28" si="5">IF(C13&lt;=100,(C13*7.36),IF(C13&lt;=200,((100*7.36)+((C13-100)*9.68)),IF(C13&lt;=300,((100*7.36)+(100*9.68)+(C13-200)*12.15),IF(C13&lt;=700,((100*7.36)+(100*9.68)+(100*12.15)+(C13-300)*20.82)))))</f>
        <v>1776.9</v>
      </c>
      <c r="D28" s="1">
        <f t="shared" si="5"/>
        <v>2129.25</v>
      </c>
      <c r="E28" s="1">
        <f t="shared" si="5"/>
        <v>10185.18</v>
      </c>
      <c r="F28" s="1">
        <f t="shared" si="5"/>
        <v>2939.82</v>
      </c>
      <c r="G28" s="1">
        <f t="shared" si="5"/>
        <v>2420.85</v>
      </c>
      <c r="H28" s="1">
        <f t="shared" si="5"/>
        <v>4813.62</v>
      </c>
      <c r="I28" s="1">
        <f t="shared" si="5"/>
        <v>2420.85</v>
      </c>
      <c r="J28" s="1">
        <f t="shared" si="5"/>
        <v>1740.45</v>
      </c>
      <c r="K28" s="1">
        <f t="shared" si="5"/>
        <v>2761.05</v>
      </c>
      <c r="L28" s="1">
        <f t="shared" si="5"/>
        <v>6229.38</v>
      </c>
      <c r="M28" s="1">
        <f t="shared" si="5"/>
        <v>7457.76</v>
      </c>
      <c r="N28" s="1">
        <f t="shared" si="5"/>
        <v>6166.92</v>
      </c>
      <c r="O28" s="23" t="s">
        <v>82</v>
      </c>
      <c r="P28" s="24">
        <f t="shared" si="2"/>
        <v>51042.03</v>
      </c>
      <c r="Q28" s="1"/>
      <c r="R28" s="1"/>
      <c r="S28" s="1"/>
      <c r="T28" s="1"/>
      <c r="U28" s="1"/>
      <c r="V28" s="1"/>
    </row>
    <row r="29" spans="1:22" x14ac:dyDescent="0.25">
      <c r="A29" s="3" t="s">
        <v>11</v>
      </c>
      <c r="B29" s="1"/>
      <c r="C29" s="1">
        <f t="shared" ref="C29:N29" si="6">IF(C14&lt;=100,(C14*7.36),IF(C14&lt;=200,((100*7.36)+((C14-100)*9.68)),IF(C14&lt;=300,((100*7.36)+(100*9.68)+(C14-200)*12.15),IF(C14&lt;=700,((100*7.36)+(100*9.68)+(100*12.15)+(C14-300)*20.82)))))</f>
        <v>2129.25</v>
      </c>
      <c r="D29" s="1">
        <f t="shared" si="6"/>
        <v>5708.88</v>
      </c>
      <c r="E29" s="1">
        <f t="shared" si="6"/>
        <v>6021.18</v>
      </c>
      <c r="F29" s="1">
        <f t="shared" si="6"/>
        <v>6125.2800000000007</v>
      </c>
      <c r="G29" s="1">
        <f t="shared" si="6"/>
        <v>4459.68</v>
      </c>
      <c r="H29" s="1">
        <f t="shared" si="6"/>
        <v>4230.66</v>
      </c>
      <c r="I29" s="1">
        <f t="shared" si="6"/>
        <v>4459.68</v>
      </c>
      <c r="J29" s="1">
        <f t="shared" si="6"/>
        <v>5042.6399999999994</v>
      </c>
      <c r="K29" s="1">
        <f t="shared" si="6"/>
        <v>5167.5599999999995</v>
      </c>
      <c r="L29" s="1">
        <f t="shared" si="6"/>
        <v>2518.0500000000002</v>
      </c>
      <c r="M29" s="1">
        <f t="shared" si="6"/>
        <v>2238.6</v>
      </c>
      <c r="N29" s="1">
        <f t="shared" si="6"/>
        <v>774.72</v>
      </c>
      <c r="O29" s="23" t="s">
        <v>82</v>
      </c>
      <c r="P29" s="24">
        <f t="shared" si="2"/>
        <v>48876.18</v>
      </c>
      <c r="Q29" s="1"/>
      <c r="R29" s="1"/>
      <c r="S29" s="1"/>
      <c r="T29" s="1"/>
      <c r="U29" s="1"/>
      <c r="V29" s="1"/>
    </row>
    <row r="30" spans="1:22" x14ac:dyDescent="0.25">
      <c r="A30" s="3" t="s">
        <v>12</v>
      </c>
      <c r="B30" s="1"/>
      <c r="C30" s="1">
        <f t="shared" ref="C30:N30" si="7">IF(C15&lt;=100,(C15*7.36),IF(C15&lt;=200,((100*7.36)+((C15-100)*9.68)),IF(C15&lt;=300,((100*7.36)+(100*9.68)+(C15-200)*12.15),IF(C15&lt;=700,((100*7.36)+(100*9.68)+(100*12.15)+(C15-300)*20.82)))))</f>
        <v>3106.38</v>
      </c>
      <c r="D30" s="1">
        <f t="shared" si="7"/>
        <v>8311.380000000001</v>
      </c>
      <c r="E30" s="1">
        <f t="shared" si="7"/>
        <v>6666.6</v>
      </c>
      <c r="F30" s="1">
        <f t="shared" si="7"/>
        <v>5188.38</v>
      </c>
      <c r="G30" s="1">
        <f t="shared" si="7"/>
        <v>8040.72</v>
      </c>
      <c r="H30" s="1">
        <f t="shared" si="7"/>
        <v>4293.12</v>
      </c>
      <c r="I30" s="1">
        <f t="shared" si="7"/>
        <v>8040.72</v>
      </c>
      <c r="J30" s="1">
        <f t="shared" si="7"/>
        <v>7499.4</v>
      </c>
      <c r="K30" s="1">
        <f t="shared" si="7"/>
        <v>9602.2200000000012</v>
      </c>
      <c r="L30" s="1">
        <f t="shared" si="7"/>
        <v>1947</v>
      </c>
      <c r="M30" s="1">
        <f t="shared" si="7"/>
        <v>1776.9</v>
      </c>
      <c r="N30" s="1">
        <f t="shared" si="7"/>
        <v>1084.48</v>
      </c>
      <c r="O30" s="23" t="s">
        <v>82</v>
      </c>
      <c r="P30" s="24">
        <f t="shared" si="2"/>
        <v>65557.3</v>
      </c>
      <c r="Q30" s="1"/>
      <c r="R30" s="1"/>
      <c r="S30" s="1"/>
      <c r="T30" s="1"/>
      <c r="U30" s="1"/>
      <c r="V30" s="1"/>
    </row>
    <row r="31" spans="1:22" x14ac:dyDescent="0.25">
      <c r="A31" s="3" t="s">
        <v>13</v>
      </c>
      <c r="B31" s="1"/>
      <c r="C31" s="1">
        <f t="shared" ref="C31:N31" si="8">IF(C16&lt;=100,(C16*7.36),IF(C16&lt;=200,((100*7.36)+((C16-100)*9.68)),IF(C16&lt;=300,((100*7.36)+(100*9.68)+(C16-200)*12.15),IF(C16&lt;=700,((100*7.36)+(100*9.68)+(100*12.15)+(C16-300)*20.82)))))</f>
        <v>2906.8500000000004</v>
      </c>
      <c r="D31" s="1">
        <f t="shared" si="8"/>
        <v>8332.2000000000007</v>
      </c>
      <c r="E31" s="1">
        <f t="shared" si="8"/>
        <v>8103.18</v>
      </c>
      <c r="F31" s="1">
        <f t="shared" si="8"/>
        <v>8582.0400000000009</v>
      </c>
      <c r="G31" s="1">
        <f t="shared" si="8"/>
        <v>6166.92</v>
      </c>
      <c r="H31" s="1">
        <f t="shared" si="8"/>
        <v>4147.38</v>
      </c>
      <c r="I31" s="1">
        <f t="shared" si="8"/>
        <v>6166.92</v>
      </c>
      <c r="J31" s="1">
        <f t="shared" si="8"/>
        <v>5292.48</v>
      </c>
      <c r="K31" s="1">
        <f t="shared" si="8"/>
        <v>8373.84</v>
      </c>
      <c r="L31" s="1">
        <f t="shared" si="8"/>
        <v>2821.8</v>
      </c>
      <c r="M31" s="1">
        <f t="shared" si="8"/>
        <v>2275.0500000000002</v>
      </c>
      <c r="N31" s="1">
        <f t="shared" si="8"/>
        <v>1674.96</v>
      </c>
      <c r="O31" s="23" t="s">
        <v>82</v>
      </c>
      <c r="P31" s="24">
        <f t="shared" si="2"/>
        <v>64843.62</v>
      </c>
      <c r="Q31" s="1"/>
      <c r="R31" s="1"/>
      <c r="S31" s="1"/>
      <c r="T31" s="1"/>
      <c r="U31" s="1"/>
      <c r="V31" s="1"/>
    </row>
    <row r="32" spans="1:22" x14ac:dyDescent="0.25">
      <c r="A32" s="3" t="s">
        <v>14</v>
      </c>
      <c r="B32" s="1"/>
      <c r="C32" s="1">
        <f t="shared" ref="C32:N32" si="9">IF(C17&lt;=100,(C17*7.36),IF(C17&lt;=200,((100*7.36)+((C17-100)*9.68)),IF(C17&lt;=300,((100*7.36)+(100*9.68)+(C17-200)*12.15),IF(C17&lt;=700,((100*7.36)+(100*9.68)+(100*12.15)+(C17-300)*20.82)))))</f>
        <v>2518.0500000000002</v>
      </c>
      <c r="D32" s="1">
        <f t="shared" si="9"/>
        <v>7645.14</v>
      </c>
      <c r="E32" s="1">
        <f t="shared" si="9"/>
        <v>5875.4400000000005</v>
      </c>
      <c r="F32" s="1">
        <f t="shared" si="9"/>
        <v>7374.4800000000005</v>
      </c>
      <c r="G32" s="1">
        <f t="shared" si="9"/>
        <v>7478.58</v>
      </c>
      <c r="H32" s="1">
        <f t="shared" si="9"/>
        <v>6229.38</v>
      </c>
      <c r="I32" s="1">
        <f t="shared" si="9"/>
        <v>7457.76</v>
      </c>
      <c r="J32" s="1">
        <f t="shared" si="9"/>
        <v>6250.2</v>
      </c>
      <c r="K32" s="1">
        <f t="shared" si="9"/>
        <v>6395.9400000000005</v>
      </c>
      <c r="L32" s="1">
        <f t="shared" si="9"/>
        <v>2939.82</v>
      </c>
      <c r="M32" s="1">
        <f t="shared" si="9"/>
        <v>2420.85</v>
      </c>
      <c r="N32" s="1">
        <f t="shared" si="9"/>
        <v>1776.9</v>
      </c>
      <c r="O32" s="23" t="s">
        <v>82</v>
      </c>
      <c r="P32" s="24">
        <f t="shared" si="2"/>
        <v>64362.54</v>
      </c>
      <c r="Q32" s="1"/>
      <c r="R32" s="1"/>
      <c r="S32" s="1"/>
      <c r="T32" s="1"/>
      <c r="U32" s="1"/>
      <c r="V32" s="1"/>
    </row>
    <row r="33" spans="1:22" x14ac:dyDescent="0.25">
      <c r="A33" s="3" t="s">
        <v>15</v>
      </c>
      <c r="B33" s="1"/>
      <c r="C33" s="1">
        <f t="shared" ref="C33:N33" si="10">IF(C18&lt;=100,(C18*7.36),IF(C18&lt;=200,((100*7.36)+((C18-100)*9.68)),IF(C18&lt;=300,((100*7.36)+(100*9.68)+(C18-200)*12.15),IF(C18&lt;=700,((100*7.36)+(100*9.68)+(100*12.15)+(C18-300)*20.82)))))</f>
        <v>2165.6999999999998</v>
      </c>
      <c r="D33" s="1">
        <f t="shared" si="10"/>
        <v>8269.74</v>
      </c>
      <c r="E33" s="1">
        <f t="shared" si="10"/>
        <v>5292.48</v>
      </c>
      <c r="F33" s="1">
        <f t="shared" si="10"/>
        <v>5375.76</v>
      </c>
      <c r="G33" s="1">
        <f t="shared" si="10"/>
        <v>6770.7000000000007</v>
      </c>
      <c r="H33" s="1">
        <f t="shared" si="10"/>
        <v>8124</v>
      </c>
      <c r="I33" s="1">
        <f t="shared" si="10"/>
        <v>6770.7000000000007</v>
      </c>
      <c r="J33" s="1">
        <f t="shared" si="10"/>
        <v>5625.6</v>
      </c>
      <c r="K33" s="1">
        <f t="shared" si="10"/>
        <v>6604.1399999999994</v>
      </c>
      <c r="L33" s="1">
        <f t="shared" si="10"/>
        <v>6125.2800000000007</v>
      </c>
      <c r="M33" s="1">
        <f t="shared" si="10"/>
        <v>4459.68</v>
      </c>
      <c r="N33" s="1">
        <f t="shared" si="10"/>
        <v>2129.25</v>
      </c>
      <c r="O33" s="23" t="s">
        <v>82</v>
      </c>
      <c r="P33" s="24">
        <f t="shared" si="2"/>
        <v>67713.03</v>
      </c>
      <c r="Q33" s="1"/>
      <c r="R33" s="1"/>
      <c r="S33" s="1"/>
      <c r="T33" s="1"/>
      <c r="U33" s="1"/>
      <c r="V33" s="1"/>
    </row>
    <row r="34" spans="1:22" x14ac:dyDescent="0.25">
      <c r="A34" s="3" t="s">
        <v>16</v>
      </c>
      <c r="B34" s="1"/>
      <c r="C34" s="1">
        <f t="shared" ref="C34:N34" si="11">IF(C19&lt;=100,(C19*7.36),IF(C19&lt;=200,((100*7.36)+((C19-100)*9.68)),IF(C19&lt;=300,((100*7.36)+(100*9.68)+(C19-200)*12.15),IF(C19&lt;=700,((100*7.36)+(100*9.68)+(100*12.15)+(C19-300)*20.82)))))</f>
        <v>2019.9</v>
      </c>
      <c r="D34" s="1">
        <f t="shared" si="11"/>
        <v>9539.76</v>
      </c>
      <c r="E34" s="1">
        <f t="shared" si="11"/>
        <v>4043.2799999999997</v>
      </c>
      <c r="F34" s="1">
        <f t="shared" si="11"/>
        <v>6229.38</v>
      </c>
      <c r="G34" s="1">
        <f t="shared" si="11"/>
        <v>5125.92</v>
      </c>
      <c r="H34" s="1">
        <f t="shared" si="11"/>
        <v>4542.96</v>
      </c>
      <c r="I34" s="1">
        <f t="shared" si="11"/>
        <v>5125.92</v>
      </c>
      <c r="J34" s="1">
        <f t="shared" si="11"/>
        <v>6958.08</v>
      </c>
      <c r="K34" s="1">
        <f t="shared" si="11"/>
        <v>3647.7</v>
      </c>
      <c r="L34" s="1">
        <f t="shared" si="11"/>
        <v>9539.76</v>
      </c>
      <c r="M34" s="1">
        <f t="shared" si="11"/>
        <v>4043.2799999999997</v>
      </c>
      <c r="N34" s="1">
        <f t="shared" si="11"/>
        <v>4813.62</v>
      </c>
      <c r="O34" s="23" t="s">
        <v>82</v>
      </c>
      <c r="P34" s="24">
        <f t="shared" si="2"/>
        <v>65629.56</v>
      </c>
      <c r="Q34" s="1"/>
      <c r="R34" s="1"/>
      <c r="S34" s="1"/>
      <c r="T34" s="1"/>
      <c r="U34" s="1"/>
      <c r="V34" s="1"/>
    </row>
    <row r="35" spans="1:22" x14ac:dyDescent="0.25">
      <c r="A35" s="3" t="s">
        <v>17</v>
      </c>
      <c r="B35" s="1"/>
      <c r="C35" s="1">
        <f t="shared" ref="C35:N35" si="12">IF(C20&lt;=100,(C20*7.36),IF(C20&lt;=200,((100*7.36)+((C20-100)*9.68)),IF(C20&lt;=300,((100*7.36)+(100*9.68)+(C20-200)*12.15),IF(C20&lt;=700,((100*7.36)+(100*9.68)+(100*12.15)+(C20-300)*20.82)))))</f>
        <v>1578.1599999999999</v>
      </c>
      <c r="D35" s="1">
        <f t="shared" si="12"/>
        <v>9893.7000000000007</v>
      </c>
      <c r="E35" s="1">
        <f t="shared" si="12"/>
        <v>2894.7</v>
      </c>
      <c r="F35" s="1">
        <f t="shared" si="12"/>
        <v>5667.24</v>
      </c>
      <c r="G35" s="1">
        <f t="shared" si="12"/>
        <v>6062.82</v>
      </c>
      <c r="H35" s="1">
        <f t="shared" si="12"/>
        <v>2894.7</v>
      </c>
      <c r="I35" s="1">
        <f t="shared" si="12"/>
        <v>6062.82</v>
      </c>
      <c r="J35" s="1">
        <f t="shared" si="12"/>
        <v>7770.06</v>
      </c>
      <c r="K35" s="1">
        <f t="shared" si="12"/>
        <v>7478.58</v>
      </c>
      <c r="L35" s="1">
        <f t="shared" si="12"/>
        <v>9893.7000000000007</v>
      </c>
      <c r="M35" s="1">
        <f t="shared" si="12"/>
        <v>2894.7</v>
      </c>
      <c r="N35" s="1">
        <f t="shared" si="12"/>
        <v>4230.66</v>
      </c>
      <c r="O35" s="23" t="s">
        <v>82</v>
      </c>
      <c r="P35" s="24">
        <f t="shared" si="2"/>
        <v>67321.84</v>
      </c>
      <c r="Q35" s="1"/>
      <c r="R35" s="1"/>
      <c r="S35" s="1"/>
      <c r="T35" s="1"/>
      <c r="U35" s="1"/>
      <c r="V35" s="1"/>
    </row>
    <row r="36" spans="1:22" x14ac:dyDescent="0.25">
      <c r="A36" s="3" t="s">
        <v>18</v>
      </c>
      <c r="B36" s="1"/>
      <c r="C36" s="1">
        <f t="shared" ref="C36:N36" si="13">IF(C21&lt;=100,(C21*7.36),IF(C21&lt;=200,((100*7.36)+((C21-100)*9.68)),IF(C21&lt;=300,((100*7.36)+(100*9.68)+(C21-200)*12.15),IF(C21&lt;=700,((100*7.36)+(100*9.68)+(100*12.15)+(C21-300)*20.82)))))</f>
        <v>745.68</v>
      </c>
      <c r="D36" s="1">
        <f t="shared" si="13"/>
        <v>7041.36</v>
      </c>
      <c r="E36" s="1">
        <f t="shared" si="13"/>
        <v>1094.1599999999999</v>
      </c>
      <c r="F36" s="1">
        <f t="shared" si="13"/>
        <v>2408.6999999999998</v>
      </c>
      <c r="G36" s="1">
        <f t="shared" si="13"/>
        <v>2676</v>
      </c>
      <c r="H36" s="1">
        <f t="shared" si="13"/>
        <v>2833.95</v>
      </c>
      <c r="I36" s="1">
        <f t="shared" si="13"/>
        <v>2676</v>
      </c>
      <c r="J36" s="1">
        <f t="shared" si="13"/>
        <v>1947</v>
      </c>
      <c r="K36" s="1">
        <f t="shared" si="13"/>
        <v>3252.12</v>
      </c>
      <c r="L36" s="1">
        <f t="shared" si="13"/>
        <v>7041.36</v>
      </c>
      <c r="M36" s="1">
        <f t="shared" si="13"/>
        <v>1094.1599999999999</v>
      </c>
      <c r="N36" s="1">
        <f t="shared" si="13"/>
        <v>4293.12</v>
      </c>
      <c r="O36" s="23" t="s">
        <v>82</v>
      </c>
      <c r="P36" s="24">
        <f t="shared" si="2"/>
        <v>37103.610000000008</v>
      </c>
      <c r="Q36" s="1"/>
      <c r="R36" s="1"/>
      <c r="S36" s="1"/>
      <c r="T36" s="1"/>
      <c r="U36" s="1"/>
      <c r="V36" s="1"/>
    </row>
    <row r="37" spans="1:22" x14ac:dyDescent="0.25">
      <c r="C37" s="3">
        <f t="shared" ref="C37:N37" si="14">SUM(C25:C36)</f>
        <v>22693.990000000005</v>
      </c>
      <c r="D37" s="3">
        <f t="shared" si="14"/>
        <v>74425.56</v>
      </c>
      <c r="E37" s="3">
        <f t="shared" si="14"/>
        <v>60436.89</v>
      </c>
      <c r="F37" s="3">
        <f t="shared" si="14"/>
        <v>57177.93</v>
      </c>
      <c r="G37" s="3">
        <f t="shared" si="14"/>
        <v>55492.74</v>
      </c>
      <c r="H37" s="3">
        <f t="shared" si="14"/>
        <v>48943.829999999994</v>
      </c>
      <c r="I37" s="3">
        <f t="shared" si="14"/>
        <v>55471.920000000006</v>
      </c>
      <c r="J37" s="3">
        <f t="shared" si="14"/>
        <v>53802.549999999996</v>
      </c>
      <c r="K37" s="3">
        <f t="shared" si="14"/>
        <v>61800.51</v>
      </c>
      <c r="L37" s="3">
        <f t="shared" si="14"/>
        <v>61727.31</v>
      </c>
      <c r="M37" s="3">
        <f t="shared" si="14"/>
        <v>47328.3</v>
      </c>
      <c r="N37" s="3">
        <f t="shared" si="14"/>
        <v>41865.879999999997</v>
      </c>
      <c r="O37" s="15" t="s">
        <v>48</v>
      </c>
      <c r="P37" s="3">
        <f t="shared" si="2"/>
        <v>641167.41</v>
      </c>
      <c r="Q37" s="1"/>
      <c r="R37" s="1"/>
    </row>
    <row r="38" spans="1:2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2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2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2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2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2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81" spans="3:23" ht="15.75" thickBot="1" x14ac:dyDescent="0.3"/>
    <row r="82" spans="3:23" ht="39" thickBot="1" x14ac:dyDescent="0.3">
      <c r="D82" s="7" t="s">
        <v>25</v>
      </c>
      <c r="E82" s="10" t="s">
        <v>26</v>
      </c>
      <c r="F82" s="10" t="s">
        <v>27</v>
      </c>
    </row>
    <row r="83" spans="3:23" ht="26.25" thickBot="1" x14ac:dyDescent="0.3">
      <c r="D83" s="8" t="s">
        <v>28</v>
      </c>
      <c r="E83" s="11" t="s">
        <v>29</v>
      </c>
      <c r="F83" s="11">
        <v>8</v>
      </c>
    </row>
    <row r="84" spans="3:23" ht="26.25" thickBot="1" x14ac:dyDescent="0.3">
      <c r="D84" s="8" t="s">
        <v>30</v>
      </c>
      <c r="E84" s="11" t="s">
        <v>31</v>
      </c>
      <c r="F84" s="11">
        <v>10</v>
      </c>
    </row>
    <row r="85" spans="3:23" ht="26.25" thickBot="1" x14ac:dyDescent="0.3">
      <c r="D85" s="8" t="s">
        <v>32</v>
      </c>
      <c r="E85" s="11" t="s">
        <v>33</v>
      </c>
      <c r="F85" s="11">
        <v>25</v>
      </c>
    </row>
    <row r="86" spans="3:23" ht="26.25" thickBot="1" x14ac:dyDescent="0.3">
      <c r="D86" s="8" t="s">
        <v>34</v>
      </c>
      <c r="E86" s="11" t="s">
        <v>35</v>
      </c>
      <c r="F86" s="11">
        <v>22</v>
      </c>
    </row>
    <row r="87" spans="3:23" ht="26.25" thickBot="1" x14ac:dyDescent="0.3">
      <c r="D87" s="8" t="s">
        <v>36</v>
      </c>
      <c r="E87" s="11" t="s">
        <v>37</v>
      </c>
      <c r="F87" s="11">
        <v>17</v>
      </c>
    </row>
    <row r="88" spans="3:23" ht="26.25" thickBot="1" x14ac:dyDescent="0.3">
      <c r="D88" s="8" t="s">
        <v>38</v>
      </c>
      <c r="E88" s="11" t="s">
        <v>39</v>
      </c>
      <c r="F88" s="11">
        <v>12</v>
      </c>
    </row>
    <row r="89" spans="3:23" ht="26.25" thickBot="1" x14ac:dyDescent="0.3">
      <c r="D89" s="8" t="s">
        <v>40</v>
      </c>
      <c r="E89" s="11" t="s">
        <v>41</v>
      </c>
      <c r="F89" s="11">
        <v>22</v>
      </c>
    </row>
    <row r="90" spans="3:23" ht="26.25" thickBot="1" x14ac:dyDescent="0.3">
      <c r="D90" s="8" t="s">
        <v>42</v>
      </c>
      <c r="E90" s="11" t="s">
        <v>43</v>
      </c>
      <c r="F90" s="11">
        <v>11</v>
      </c>
    </row>
    <row r="91" spans="3:23" ht="26.25" thickBot="1" x14ac:dyDescent="0.3">
      <c r="D91" s="8" t="s">
        <v>44</v>
      </c>
      <c r="E91" s="11" t="s">
        <v>45</v>
      </c>
      <c r="F91" s="11">
        <v>11</v>
      </c>
    </row>
    <row r="92" spans="3:23" ht="26.25" thickBot="1" x14ac:dyDescent="0.3">
      <c r="D92" s="8" t="s">
        <v>46</v>
      </c>
      <c r="E92" s="11" t="s">
        <v>47</v>
      </c>
      <c r="F92" s="11">
        <v>6</v>
      </c>
    </row>
    <row r="93" spans="3:23" ht="15.75" thickBot="1" x14ac:dyDescent="0.3">
      <c r="D93" s="9" t="s">
        <v>48</v>
      </c>
      <c r="E93" s="12"/>
      <c r="F93" s="12"/>
    </row>
    <row r="95" spans="3:23" ht="21" x14ac:dyDescent="0.35">
      <c r="C95" s="43" t="s">
        <v>49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</row>
    <row r="160" spans="4:14" ht="15.75" x14ac:dyDescent="0.25">
      <c r="D160" s="41" t="s">
        <v>50</v>
      </c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4:15" ht="15.75" x14ac:dyDescent="0.25">
      <c r="D161" s="3" t="s">
        <v>52</v>
      </c>
      <c r="E161" s="14" t="s">
        <v>53</v>
      </c>
      <c r="F161" s="14"/>
      <c r="G161" s="14"/>
    </row>
    <row r="162" spans="4:15" ht="15.75" x14ac:dyDescent="0.25">
      <c r="D162" s="17">
        <v>2527</v>
      </c>
      <c r="E162" s="17">
        <v>22693.99</v>
      </c>
      <c r="F162" s="42"/>
      <c r="G162" s="42"/>
      <c r="H162" s="17"/>
      <c r="I162" s="3"/>
      <c r="J162" s="3"/>
      <c r="K162" s="3"/>
      <c r="L162" s="3"/>
      <c r="M162" s="3"/>
      <c r="N162" s="3"/>
      <c r="O162" s="3"/>
    </row>
    <row r="163" spans="4:15" x14ac:dyDescent="0.25">
      <c r="D163" s="17">
        <v>5424</v>
      </c>
      <c r="E163" s="17">
        <v>74425.56</v>
      </c>
      <c r="F163" s="17"/>
      <c r="G163" s="17"/>
      <c r="H163" s="17"/>
      <c r="I163" s="3"/>
      <c r="J163" s="3"/>
      <c r="K163" s="3"/>
      <c r="L163" s="3"/>
      <c r="M163" s="3"/>
      <c r="N163" s="3"/>
      <c r="O163" s="3"/>
    </row>
    <row r="164" spans="4:15" x14ac:dyDescent="0.25">
      <c r="D164" s="17">
        <v>4698</v>
      </c>
      <c r="E164" s="17">
        <v>60436.89</v>
      </c>
      <c r="F164" s="17"/>
      <c r="G164" s="17"/>
      <c r="H164" s="17"/>
      <c r="I164" s="3"/>
      <c r="J164" s="3"/>
      <c r="K164" s="3"/>
      <c r="L164" s="3"/>
      <c r="M164" s="3"/>
      <c r="N164" s="3"/>
      <c r="O164" s="3"/>
    </row>
    <row r="165" spans="4:15" x14ac:dyDescent="0.25">
      <c r="D165" s="17">
        <v>4596</v>
      </c>
      <c r="E165" s="17">
        <v>57177.93</v>
      </c>
      <c r="F165" s="17"/>
      <c r="G165" s="17"/>
      <c r="H165" s="17"/>
      <c r="I165" s="3"/>
      <c r="J165" s="3"/>
      <c r="K165" s="3"/>
      <c r="L165" s="3"/>
      <c r="M165" s="3"/>
      <c r="N165" s="3"/>
      <c r="O165" s="3"/>
    </row>
    <row r="166" spans="4:15" x14ac:dyDescent="0.25">
      <c r="D166" s="17">
        <v>4473</v>
      </c>
      <c r="E166" s="17">
        <v>55492.74</v>
      </c>
      <c r="F166" s="17"/>
      <c r="G166" s="17"/>
      <c r="H166" s="17"/>
      <c r="I166" s="3"/>
      <c r="J166" s="3"/>
      <c r="K166" s="3"/>
      <c r="L166" s="3"/>
      <c r="M166" s="3"/>
      <c r="N166" s="3"/>
      <c r="O166" s="3"/>
    </row>
    <row r="167" spans="4:15" x14ac:dyDescent="0.25">
      <c r="D167" s="17">
        <v>4164</v>
      </c>
      <c r="E167" s="17">
        <v>48943.83</v>
      </c>
      <c r="F167" s="30" t="s">
        <v>51</v>
      </c>
      <c r="G167" s="30"/>
      <c r="H167" s="30">
        <f>CORREL(D162:D173,E162:E173)</f>
        <v>0.99713309046942933</v>
      </c>
      <c r="I167" s="30"/>
      <c r="J167" s="30" t="s">
        <v>54</v>
      </c>
      <c r="K167" s="30"/>
      <c r="L167" s="30"/>
      <c r="M167" s="3"/>
      <c r="N167" s="3"/>
      <c r="O167" s="3"/>
    </row>
    <row r="168" spans="4:15" ht="15.75" x14ac:dyDescent="0.25">
      <c r="D168" s="17">
        <v>4472</v>
      </c>
      <c r="E168" s="17">
        <v>55471.92</v>
      </c>
      <c r="F168" s="17"/>
      <c r="G168" s="17"/>
      <c r="H168" s="16"/>
      <c r="I168" s="3"/>
      <c r="J168" s="3"/>
      <c r="K168" s="3"/>
      <c r="L168" s="3"/>
      <c r="M168" s="3"/>
      <c r="N168" s="3"/>
      <c r="O168" s="3"/>
    </row>
    <row r="169" spans="4:15" ht="15.75" x14ac:dyDescent="0.25">
      <c r="D169" s="17">
        <v>4318</v>
      </c>
      <c r="E169" s="17">
        <v>53802.55</v>
      </c>
      <c r="F169" s="16"/>
      <c r="G169" s="16"/>
      <c r="H169" s="17"/>
      <c r="I169" s="3"/>
      <c r="J169" s="3"/>
      <c r="K169" s="3"/>
      <c r="L169" s="3"/>
      <c r="M169" s="3"/>
      <c r="N169" s="3"/>
      <c r="O169" s="3"/>
    </row>
    <row r="170" spans="4:15" x14ac:dyDescent="0.25">
      <c r="D170" s="17">
        <v>4863</v>
      </c>
      <c r="E170" s="17">
        <v>61800.51</v>
      </c>
      <c r="F170" s="17"/>
      <c r="G170" s="17"/>
      <c r="H170" s="17"/>
      <c r="I170" s="3"/>
      <c r="J170" s="3"/>
      <c r="K170" s="3"/>
      <c r="L170" s="3"/>
      <c r="M170" s="3"/>
      <c r="N170" s="3"/>
      <c r="O170" s="3"/>
    </row>
    <row r="171" spans="4:15" x14ac:dyDescent="0.25">
      <c r="D171" s="17">
        <v>4832</v>
      </c>
      <c r="E171" s="17">
        <v>61727.31</v>
      </c>
      <c r="F171" s="17"/>
      <c r="G171" s="17"/>
      <c r="H171" s="17"/>
      <c r="I171" s="3"/>
      <c r="J171" s="3"/>
      <c r="K171" s="3"/>
      <c r="L171" s="3"/>
      <c r="M171" s="3"/>
      <c r="N171" s="3"/>
      <c r="O171" s="3"/>
    </row>
    <row r="172" spans="4:15" x14ac:dyDescent="0.25">
      <c r="D172" s="17">
        <v>4013</v>
      </c>
      <c r="E172" s="17">
        <v>47328.3</v>
      </c>
      <c r="F172" s="17"/>
      <c r="G172" s="17"/>
      <c r="H172" s="17"/>
      <c r="I172" s="3"/>
      <c r="J172" s="3"/>
      <c r="K172" s="3"/>
      <c r="L172" s="3"/>
      <c r="M172" s="3"/>
      <c r="N172" s="3"/>
      <c r="O172" s="3"/>
    </row>
    <row r="173" spans="4:15" x14ac:dyDescent="0.25">
      <c r="D173" s="17">
        <v>3633</v>
      </c>
      <c r="E173" s="17">
        <v>41865.879999999997</v>
      </c>
      <c r="F173" s="17"/>
      <c r="G173" s="17"/>
      <c r="H173" s="17"/>
      <c r="I173" s="3"/>
      <c r="J173" s="3"/>
      <c r="K173" s="3"/>
      <c r="L173" s="3"/>
      <c r="M173" s="3"/>
      <c r="N173" s="3"/>
      <c r="O173" s="3"/>
    </row>
    <row r="174" spans="4:15" x14ac:dyDescent="0.25">
      <c r="D174" s="3">
        <f>SUM(D162:D173)</f>
        <v>52013</v>
      </c>
      <c r="E174" s="3">
        <f>SUM(E162:E173)</f>
        <v>641167.41</v>
      </c>
      <c r="F174" s="17"/>
      <c r="G174" s="17"/>
      <c r="H174" s="3"/>
      <c r="I174" s="3"/>
      <c r="J174" s="3"/>
      <c r="K174" s="3"/>
      <c r="L174" s="3"/>
      <c r="M174" s="3"/>
      <c r="N174" s="3"/>
      <c r="O174" s="3"/>
    </row>
    <row r="175" spans="4:15" x14ac:dyDescent="0.25">
      <c r="D175" s="17"/>
      <c r="E175" s="17"/>
      <c r="F175" s="3"/>
      <c r="G175" s="3"/>
      <c r="H175" s="17"/>
      <c r="I175" s="3"/>
      <c r="J175" s="3"/>
      <c r="K175" s="3"/>
      <c r="L175" s="3"/>
    </row>
    <row r="176" spans="4:15" ht="15.75" x14ac:dyDescent="0.25">
      <c r="D176" s="41" t="s">
        <v>55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</row>
    <row r="177" spans="4:16" ht="15.75" x14ac:dyDescent="0.25">
      <c r="D177" s="3" t="s">
        <v>52</v>
      </c>
      <c r="E177" s="14" t="s">
        <v>53</v>
      </c>
      <c r="F177" s="13" t="s">
        <v>56</v>
      </c>
      <c r="G177" s="13" t="s">
        <v>57</v>
      </c>
      <c r="H177" s="17"/>
      <c r="I177" s="3"/>
      <c r="J177" s="3"/>
      <c r="K177" s="3"/>
      <c r="L177" s="3"/>
    </row>
    <row r="178" spans="4:16" x14ac:dyDescent="0.25">
      <c r="D178" s="17">
        <v>2527</v>
      </c>
      <c r="E178" s="17">
        <v>22693.99</v>
      </c>
      <c r="F178" s="17">
        <f t="shared" ref="F178:F189" si="15">PRODUCT(D178,E178)</f>
        <v>57347712.730000004</v>
      </c>
      <c r="G178" s="17">
        <f t="shared" ref="G178:G189" si="16">POWER(D178,2)</f>
        <v>6385729</v>
      </c>
      <c r="H178" s="17"/>
      <c r="I178" s="3"/>
      <c r="J178" s="3"/>
      <c r="K178" s="3"/>
      <c r="L178" s="3"/>
    </row>
    <row r="179" spans="4:16" x14ac:dyDescent="0.25">
      <c r="D179" s="17">
        <v>5424</v>
      </c>
      <c r="E179" s="17">
        <v>74425.56</v>
      </c>
      <c r="F179" s="17">
        <f t="shared" si="15"/>
        <v>403684237.44</v>
      </c>
      <c r="G179" s="17">
        <f t="shared" si="16"/>
        <v>29419776</v>
      </c>
      <c r="I179" s="3"/>
      <c r="J179" s="3"/>
      <c r="K179" s="3"/>
      <c r="L179" s="3"/>
    </row>
    <row r="180" spans="4:16" x14ac:dyDescent="0.25">
      <c r="D180" s="17">
        <v>4698</v>
      </c>
      <c r="E180" s="17">
        <v>60436.89</v>
      </c>
      <c r="F180" s="1">
        <f t="shared" si="15"/>
        <v>283932509.21999997</v>
      </c>
      <c r="G180">
        <f t="shared" si="16"/>
        <v>22071204</v>
      </c>
      <c r="I180" s="3"/>
      <c r="J180" s="3"/>
      <c r="K180" s="3"/>
      <c r="L180" s="3"/>
    </row>
    <row r="181" spans="4:16" x14ac:dyDescent="0.25">
      <c r="D181" s="17">
        <v>4596</v>
      </c>
      <c r="E181" s="17">
        <v>57177.93</v>
      </c>
      <c r="F181" s="1">
        <f t="shared" si="15"/>
        <v>262789766.28</v>
      </c>
      <c r="G181">
        <f t="shared" si="16"/>
        <v>21123216</v>
      </c>
      <c r="I181" s="3"/>
      <c r="J181" s="3"/>
      <c r="K181" s="3"/>
      <c r="L181" s="3"/>
    </row>
    <row r="182" spans="4:16" x14ac:dyDescent="0.25">
      <c r="D182" s="17">
        <v>4473</v>
      </c>
      <c r="E182" s="17">
        <v>55492.74</v>
      </c>
      <c r="F182" s="1">
        <f t="shared" si="15"/>
        <v>248219026.01999998</v>
      </c>
      <c r="G182">
        <f t="shared" si="16"/>
        <v>20007729</v>
      </c>
      <c r="I182" s="3"/>
      <c r="J182" s="3"/>
      <c r="K182" s="3"/>
      <c r="L182" s="3"/>
    </row>
    <row r="183" spans="4:16" x14ac:dyDescent="0.25">
      <c r="D183" s="17">
        <v>4164</v>
      </c>
      <c r="E183" s="17">
        <v>48943.83</v>
      </c>
      <c r="F183" s="1">
        <f t="shared" si="15"/>
        <v>203802108.12</v>
      </c>
      <c r="G183">
        <f t="shared" si="16"/>
        <v>17338896</v>
      </c>
      <c r="I183" s="30" t="s">
        <v>67</v>
      </c>
      <c r="J183" s="30"/>
      <c r="K183" s="30"/>
      <c r="L183" s="30"/>
      <c r="M183" s="30"/>
      <c r="N183" s="30"/>
      <c r="O183" s="30"/>
      <c r="P183" s="30"/>
    </row>
    <row r="184" spans="4:16" ht="15.75" x14ac:dyDescent="0.25">
      <c r="D184" s="17">
        <v>4472</v>
      </c>
      <c r="E184" s="17">
        <v>55471.92</v>
      </c>
      <c r="F184" s="1">
        <f t="shared" si="15"/>
        <v>248070426.23999998</v>
      </c>
      <c r="G184">
        <f t="shared" si="16"/>
        <v>19998784</v>
      </c>
      <c r="I184" s="3"/>
      <c r="J184" s="3"/>
      <c r="K184" s="3"/>
      <c r="L184" s="3"/>
      <c r="N184" s="18" t="s">
        <v>58</v>
      </c>
    </row>
    <row r="185" spans="4:16" ht="15.75" x14ac:dyDescent="0.25">
      <c r="D185" s="17">
        <v>4318</v>
      </c>
      <c r="E185" s="17">
        <v>53802.55</v>
      </c>
      <c r="F185" s="1">
        <f t="shared" si="15"/>
        <v>232319410.90000001</v>
      </c>
      <c r="G185" s="1">
        <f t="shared" si="16"/>
        <v>18645124</v>
      </c>
      <c r="H185" s="1"/>
      <c r="I185" s="13"/>
      <c r="J185" s="13"/>
      <c r="K185" s="13"/>
      <c r="L185" s="13"/>
      <c r="M185" s="1"/>
      <c r="N185" s="18" t="s">
        <v>59</v>
      </c>
    </row>
    <row r="186" spans="4:16" ht="15.75" x14ac:dyDescent="0.25">
      <c r="D186" s="17">
        <v>4863</v>
      </c>
      <c r="E186" s="17">
        <v>61800.51</v>
      </c>
      <c r="F186" s="1">
        <f t="shared" si="15"/>
        <v>300535880.13</v>
      </c>
      <c r="G186" s="1">
        <f t="shared" si="16"/>
        <v>23648769</v>
      </c>
      <c r="H186" s="1"/>
      <c r="I186" s="13"/>
      <c r="J186" s="13"/>
      <c r="K186" s="13"/>
      <c r="L186" s="13"/>
      <c r="M186" s="1"/>
      <c r="N186" s="18" t="s">
        <v>60</v>
      </c>
    </row>
    <row r="187" spans="4:16" ht="15.75" x14ac:dyDescent="0.25">
      <c r="D187" s="17">
        <v>4832</v>
      </c>
      <c r="E187" s="17">
        <v>61727.31</v>
      </c>
      <c r="F187" s="1">
        <f t="shared" si="15"/>
        <v>298266361.92000002</v>
      </c>
      <c r="G187" s="1">
        <f t="shared" si="16"/>
        <v>23348224</v>
      </c>
      <c r="H187" s="1"/>
      <c r="I187" s="13"/>
      <c r="J187" s="13"/>
      <c r="K187" s="13"/>
      <c r="L187" s="13"/>
      <c r="M187" s="1"/>
      <c r="N187" s="18" t="s">
        <v>61</v>
      </c>
    </row>
    <row r="188" spans="4:16" ht="15.75" x14ac:dyDescent="0.25">
      <c r="D188" s="17">
        <v>4013</v>
      </c>
      <c r="E188" s="17">
        <v>47328.3</v>
      </c>
      <c r="F188" s="1">
        <f t="shared" si="15"/>
        <v>189928467.90000001</v>
      </c>
      <c r="G188" s="1">
        <f t="shared" si="16"/>
        <v>16104169</v>
      </c>
      <c r="H188" s="1"/>
      <c r="I188" s="13"/>
      <c r="J188" s="13"/>
      <c r="K188" s="13"/>
      <c r="L188" s="13"/>
      <c r="M188" s="1"/>
      <c r="N188" s="18" t="s">
        <v>62</v>
      </c>
    </row>
    <row r="189" spans="4:16" ht="15.75" x14ac:dyDescent="0.25">
      <c r="D189" s="17">
        <v>3633</v>
      </c>
      <c r="E189" s="17">
        <v>41865.879999999997</v>
      </c>
      <c r="F189" s="1">
        <f t="shared" si="15"/>
        <v>152098742.03999999</v>
      </c>
      <c r="G189" s="1">
        <f t="shared" si="16"/>
        <v>13198689</v>
      </c>
      <c r="H189" s="1"/>
      <c r="I189" s="13"/>
      <c r="J189" s="13"/>
      <c r="K189" s="13"/>
      <c r="L189" s="13"/>
      <c r="M189" s="1"/>
      <c r="N189" s="18" t="s">
        <v>63</v>
      </c>
    </row>
    <row r="190" spans="4:16" ht="15.75" x14ac:dyDescent="0.25">
      <c r="D190" s="3">
        <f>SUM(D178:D189)</f>
        <v>52013</v>
      </c>
      <c r="E190" s="3">
        <f>SUM(E178:E189)</f>
        <v>641167.41</v>
      </c>
      <c r="F190" s="13">
        <f>SUM(F178:F189)</f>
        <v>2880994648.9400001</v>
      </c>
      <c r="G190" s="13">
        <f>SUM(G178:G189)</f>
        <v>231290309</v>
      </c>
      <c r="H190" s="1"/>
      <c r="I190" s="13"/>
      <c r="J190" s="13"/>
      <c r="K190" s="13"/>
      <c r="L190" s="13"/>
      <c r="M190" s="1"/>
      <c r="N190" s="18" t="s">
        <v>64</v>
      </c>
    </row>
    <row r="191" spans="4:16" ht="15.75" x14ac:dyDescent="0.25">
      <c r="F191" s="1"/>
      <c r="G191" s="1"/>
      <c r="H191" s="1"/>
      <c r="I191" s="13"/>
      <c r="J191" s="13"/>
      <c r="K191" s="13"/>
      <c r="L191" s="13"/>
      <c r="M191" s="1"/>
      <c r="N191" s="18" t="s">
        <v>65</v>
      </c>
    </row>
    <row r="192" spans="4:16" ht="15.75" x14ac:dyDescent="0.25">
      <c r="F192" s="1"/>
      <c r="G192" s="1"/>
      <c r="H192" s="1"/>
      <c r="I192" s="13"/>
      <c r="J192" s="13"/>
      <c r="K192" s="13"/>
      <c r="L192" s="13"/>
      <c r="M192" s="1"/>
      <c r="N192" s="18" t="s">
        <v>66</v>
      </c>
    </row>
    <row r="193" spans="4:28" x14ac:dyDescent="0.25">
      <c r="F193" s="1"/>
      <c r="G193" s="1"/>
      <c r="H193" s="1"/>
      <c r="I193" s="13"/>
      <c r="J193" s="13"/>
      <c r="K193" s="13"/>
      <c r="L193" s="13"/>
      <c r="M193" s="1"/>
      <c r="N193" s="1"/>
    </row>
    <row r="194" spans="4:28" x14ac:dyDescent="0.25">
      <c r="F194" s="1"/>
      <c r="G194" s="1"/>
      <c r="H194" s="1"/>
      <c r="I194" s="13"/>
      <c r="J194" s="13"/>
      <c r="K194" s="13"/>
      <c r="L194" s="13"/>
      <c r="M194" s="1"/>
      <c r="N194" s="1"/>
    </row>
    <row r="195" spans="4:28" x14ac:dyDescent="0.25">
      <c r="F195" s="1"/>
      <c r="G195" s="1"/>
      <c r="H195" s="1"/>
      <c r="I195" s="13"/>
      <c r="J195" s="13"/>
      <c r="K195" s="13"/>
      <c r="L195" s="13"/>
      <c r="M195" s="1"/>
      <c r="N195" s="1"/>
    </row>
    <row r="196" spans="4:28" x14ac:dyDescent="0.25">
      <c r="F196" s="1"/>
      <c r="G196" s="1"/>
      <c r="H196" s="1"/>
      <c r="I196" s="13"/>
      <c r="J196" s="13"/>
      <c r="K196" s="13"/>
      <c r="L196" s="13"/>
      <c r="M196" s="1"/>
      <c r="N196" s="1"/>
    </row>
    <row r="197" spans="4:28" ht="15.75" x14ac:dyDescent="0.25">
      <c r="D197" s="46" t="s">
        <v>68</v>
      </c>
      <c r="E197" s="46"/>
      <c r="F197" s="46"/>
      <c r="G197" s="46"/>
      <c r="H197" s="46"/>
      <c r="I197" s="46"/>
      <c r="J197" s="46"/>
      <c r="K197" s="46"/>
      <c r="L197" s="46"/>
      <c r="M197" s="27" t="s">
        <v>85</v>
      </c>
      <c r="N197" s="27"/>
      <c r="O197" s="27"/>
      <c r="P197" s="27"/>
      <c r="Q197" s="27"/>
      <c r="R197" s="27"/>
      <c r="S197" s="27"/>
    </row>
    <row r="198" spans="4:28" ht="15" customHeight="1" x14ac:dyDescent="0.3">
      <c r="F198" s="23" t="s">
        <v>81</v>
      </c>
      <c r="G198" s="24" t="s">
        <v>83</v>
      </c>
      <c r="H198" s="31" t="s">
        <v>84</v>
      </c>
      <c r="I198" s="31"/>
      <c r="J198" s="13"/>
      <c r="K198" s="13"/>
      <c r="L198" s="13"/>
      <c r="M198" s="1"/>
      <c r="N198" s="1"/>
      <c r="O198" s="29" t="s">
        <v>83</v>
      </c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30" t="s">
        <v>86</v>
      </c>
      <c r="AB198" s="30"/>
    </row>
    <row r="199" spans="4:28" x14ac:dyDescent="0.25">
      <c r="D199" s="34" t="s">
        <v>69</v>
      </c>
      <c r="E199" s="34"/>
      <c r="F199" s="25">
        <v>30515.919999999998</v>
      </c>
      <c r="G199" s="25">
        <v>12</v>
      </c>
      <c r="H199" s="31">
        <f t="shared" ref="H199:H210" si="17">F199/G199</f>
        <v>2542.9933333333333</v>
      </c>
      <c r="I199" s="31"/>
      <c r="J199" s="19"/>
      <c r="K199" s="19"/>
      <c r="L199" s="19"/>
      <c r="M199" s="34" t="s">
        <v>69</v>
      </c>
      <c r="N199" s="34"/>
      <c r="O199" s="26">
        <v>997.36</v>
      </c>
      <c r="P199" s="26">
        <v>2615.25</v>
      </c>
      <c r="Q199" s="26">
        <v>2335.8000000000002</v>
      </c>
      <c r="R199" s="26">
        <v>2518.0500000000002</v>
      </c>
      <c r="S199" s="26">
        <v>2238.6</v>
      </c>
      <c r="T199" s="26">
        <v>1239.3599999999999</v>
      </c>
      <c r="U199" s="26">
        <v>2238.6</v>
      </c>
      <c r="V199" s="26">
        <v>2032.05</v>
      </c>
      <c r="W199" s="26">
        <v>3189.66</v>
      </c>
      <c r="X199" s="26">
        <v>4230.66</v>
      </c>
      <c r="Y199" s="26">
        <v>4459.68</v>
      </c>
      <c r="Z199" s="26">
        <v>2420.85</v>
      </c>
      <c r="AA199" s="31">
        <f t="shared" ref="AA199:AA210" si="18">_xlfn.VAR.P(O199:Z199)</f>
        <v>961549.29685555724</v>
      </c>
      <c r="AB199" s="31"/>
    </row>
    <row r="200" spans="4:28" x14ac:dyDescent="0.25">
      <c r="D200" s="34" t="s">
        <v>70</v>
      </c>
      <c r="E200" s="34"/>
      <c r="F200" s="25">
        <v>36469.370000000003</v>
      </c>
      <c r="G200" s="25">
        <v>12</v>
      </c>
      <c r="H200" s="31">
        <f t="shared" si="17"/>
        <v>3039.1141666666667</v>
      </c>
      <c r="I200" s="31"/>
      <c r="J200" s="19"/>
      <c r="K200" s="19"/>
      <c r="L200" s="19"/>
      <c r="M200" s="34" t="s">
        <v>70</v>
      </c>
      <c r="N200" s="34"/>
      <c r="O200" s="26">
        <v>1074.8</v>
      </c>
      <c r="P200" s="26">
        <v>2372.25</v>
      </c>
      <c r="Q200" s="26">
        <v>2153.5500000000002</v>
      </c>
      <c r="R200" s="26">
        <v>1947</v>
      </c>
      <c r="S200" s="26">
        <v>1776.9</v>
      </c>
      <c r="T200" s="26">
        <v>3647.7</v>
      </c>
      <c r="U200" s="26">
        <v>1776.9</v>
      </c>
      <c r="V200" s="26">
        <v>2153.5500000000002</v>
      </c>
      <c r="W200" s="26">
        <v>2773.2</v>
      </c>
      <c r="X200" s="26">
        <v>4293.12</v>
      </c>
      <c r="Y200" s="26">
        <v>8040.72</v>
      </c>
      <c r="Z200" s="26">
        <v>4459.68</v>
      </c>
      <c r="AA200" s="31">
        <f t="shared" si="18"/>
        <v>3274871.1830243054</v>
      </c>
      <c r="AB200" s="31"/>
    </row>
    <row r="201" spans="4:28" x14ac:dyDescent="0.25">
      <c r="D201" s="34" t="s">
        <v>71</v>
      </c>
      <c r="E201" s="34"/>
      <c r="F201" s="25">
        <v>41732.410000000003</v>
      </c>
      <c r="G201" s="25">
        <v>12</v>
      </c>
      <c r="H201" s="31">
        <f t="shared" si="17"/>
        <v>3477.7008333333338</v>
      </c>
      <c r="I201" s="31"/>
      <c r="J201" s="19"/>
      <c r="K201" s="19"/>
      <c r="L201" s="19"/>
      <c r="M201" s="34" t="s">
        <v>71</v>
      </c>
      <c r="N201" s="34"/>
      <c r="O201" s="26">
        <v>1674.96</v>
      </c>
      <c r="P201" s="26">
        <v>2566.65</v>
      </c>
      <c r="Q201" s="26">
        <v>5771.34</v>
      </c>
      <c r="R201" s="26">
        <v>2821.8</v>
      </c>
      <c r="S201" s="26">
        <v>2275.0500000000002</v>
      </c>
      <c r="T201" s="26">
        <v>1947</v>
      </c>
      <c r="U201" s="26">
        <v>2275.0500000000002</v>
      </c>
      <c r="V201" s="26">
        <v>1491.04</v>
      </c>
      <c r="W201" s="26">
        <v>2554.5</v>
      </c>
      <c r="X201" s="26">
        <v>4147.38</v>
      </c>
      <c r="Y201" s="26">
        <v>6166.92</v>
      </c>
      <c r="Z201" s="26">
        <v>8040.72</v>
      </c>
      <c r="AA201" s="31">
        <f t="shared" si="18"/>
        <v>4025607.7192909699</v>
      </c>
      <c r="AB201" s="31"/>
    </row>
    <row r="202" spans="4:28" x14ac:dyDescent="0.25">
      <c r="D202" s="34" t="s">
        <v>72</v>
      </c>
      <c r="E202" s="34"/>
      <c r="F202" s="25">
        <v>51042.03</v>
      </c>
      <c r="G202" s="25">
        <v>12</v>
      </c>
      <c r="H202" s="31">
        <f t="shared" si="17"/>
        <v>4253.5024999999996</v>
      </c>
      <c r="I202" s="31"/>
      <c r="J202" s="19"/>
      <c r="K202" s="19"/>
      <c r="L202" s="19"/>
      <c r="M202" s="34" t="s">
        <v>72</v>
      </c>
      <c r="N202" s="34"/>
      <c r="O202" s="26">
        <v>1776.9</v>
      </c>
      <c r="P202" s="26">
        <v>2129.25</v>
      </c>
      <c r="Q202" s="26">
        <v>10185.18</v>
      </c>
      <c r="R202" s="26">
        <v>2939.82</v>
      </c>
      <c r="S202" s="26">
        <v>2420.85</v>
      </c>
      <c r="T202" s="26">
        <v>4813.62</v>
      </c>
      <c r="U202" s="26">
        <v>2420.85</v>
      </c>
      <c r="V202" s="26">
        <v>1740.45</v>
      </c>
      <c r="W202" s="26">
        <v>2761.05</v>
      </c>
      <c r="X202" s="26">
        <v>6229.38</v>
      </c>
      <c r="Y202" s="26">
        <v>7457.76</v>
      </c>
      <c r="Z202" s="26">
        <v>6166.92</v>
      </c>
      <c r="AA202" s="31">
        <f t="shared" si="18"/>
        <v>6746908.5141687524</v>
      </c>
      <c r="AB202" s="31"/>
    </row>
    <row r="203" spans="4:28" x14ac:dyDescent="0.25">
      <c r="D203" s="34" t="s">
        <v>73</v>
      </c>
      <c r="E203" s="34"/>
      <c r="F203" s="25">
        <v>48876.18</v>
      </c>
      <c r="G203" s="25">
        <v>12</v>
      </c>
      <c r="H203" s="31">
        <f t="shared" si="17"/>
        <v>4073.0149999999999</v>
      </c>
      <c r="I203" s="31"/>
      <c r="J203" s="19"/>
      <c r="K203" s="19"/>
      <c r="L203" s="19"/>
      <c r="M203" s="34" t="s">
        <v>73</v>
      </c>
      <c r="N203" s="34"/>
      <c r="O203" s="26">
        <v>2129.25</v>
      </c>
      <c r="P203" s="26">
        <v>5708.88</v>
      </c>
      <c r="Q203" s="26">
        <v>6021.18</v>
      </c>
      <c r="R203" s="26">
        <v>6125.28</v>
      </c>
      <c r="S203" s="26">
        <v>4459.68</v>
      </c>
      <c r="T203" s="26">
        <v>4230.66</v>
      </c>
      <c r="U203" s="26">
        <v>4459.68</v>
      </c>
      <c r="V203" s="26">
        <v>5042.6400000000003</v>
      </c>
      <c r="W203" s="26">
        <v>5167.5600000000004</v>
      </c>
      <c r="X203" s="26">
        <v>2518.0500000000002</v>
      </c>
      <c r="Y203" s="26">
        <v>2238.6</v>
      </c>
      <c r="Z203" s="26">
        <v>774.72</v>
      </c>
      <c r="AA203" s="32">
        <f t="shared" si="18"/>
        <v>2798769.3841250008</v>
      </c>
      <c r="AB203" s="32"/>
    </row>
    <row r="204" spans="4:28" x14ac:dyDescent="0.25">
      <c r="D204" s="34" t="s">
        <v>74</v>
      </c>
      <c r="E204" s="34"/>
      <c r="F204" s="25">
        <v>65557.3</v>
      </c>
      <c r="G204" s="25">
        <v>12</v>
      </c>
      <c r="H204" s="31">
        <f t="shared" si="17"/>
        <v>5463.1083333333336</v>
      </c>
      <c r="I204" s="31"/>
      <c r="J204" s="19"/>
      <c r="K204" s="19"/>
      <c r="L204" s="19"/>
      <c r="M204" s="34" t="s">
        <v>74</v>
      </c>
      <c r="N204" s="34"/>
      <c r="O204" s="26">
        <v>3106.38</v>
      </c>
      <c r="P204" s="26">
        <v>8311.3799999999992</v>
      </c>
      <c r="Q204" s="26">
        <v>6666.6</v>
      </c>
      <c r="R204" s="26">
        <v>5188.38</v>
      </c>
      <c r="S204" s="26">
        <v>8040.72</v>
      </c>
      <c r="T204" s="26">
        <v>4293.12</v>
      </c>
      <c r="U204" s="26">
        <v>8040.72</v>
      </c>
      <c r="V204" s="26">
        <v>7499.4</v>
      </c>
      <c r="W204" s="26">
        <v>9602.2199999999993</v>
      </c>
      <c r="X204" s="26">
        <v>1947</v>
      </c>
      <c r="Y204" s="26">
        <v>1776.9</v>
      </c>
      <c r="Z204" s="26">
        <v>1084.48</v>
      </c>
      <c r="AA204" s="32">
        <f t="shared" si="18"/>
        <v>8020832.4326972235</v>
      </c>
      <c r="AB204" s="32"/>
    </row>
    <row r="205" spans="4:28" x14ac:dyDescent="0.25">
      <c r="D205" s="34" t="s">
        <v>75</v>
      </c>
      <c r="E205" s="34"/>
      <c r="F205" s="25">
        <v>64843.62</v>
      </c>
      <c r="G205" s="25">
        <v>12</v>
      </c>
      <c r="H205" s="31">
        <f t="shared" si="17"/>
        <v>5403.6350000000002</v>
      </c>
      <c r="I205" s="31"/>
      <c r="J205" s="19"/>
      <c r="K205" s="19"/>
      <c r="L205" s="19"/>
      <c r="M205" s="34" t="s">
        <v>75</v>
      </c>
      <c r="N205" s="34"/>
      <c r="O205" s="26">
        <v>2906.85</v>
      </c>
      <c r="P205" s="26">
        <v>8332.2000000000007</v>
      </c>
      <c r="Q205" s="26">
        <v>8103.18</v>
      </c>
      <c r="R205" s="26">
        <v>8582.0400000000009</v>
      </c>
      <c r="S205" s="26">
        <v>6166.92</v>
      </c>
      <c r="T205" s="26">
        <v>4147.38</v>
      </c>
      <c r="U205" s="26">
        <v>6166.92</v>
      </c>
      <c r="V205" s="26">
        <v>5292.48</v>
      </c>
      <c r="W205" s="26">
        <v>8373.84</v>
      </c>
      <c r="X205" s="26">
        <v>2821.8</v>
      </c>
      <c r="Y205" s="26">
        <v>2275.0500000000002</v>
      </c>
      <c r="Z205" s="26">
        <v>1674.96</v>
      </c>
      <c r="AA205" s="32">
        <f t="shared" si="18"/>
        <v>6177918.4129250012</v>
      </c>
      <c r="AB205" s="32"/>
    </row>
    <row r="206" spans="4:28" x14ac:dyDescent="0.25">
      <c r="D206" s="34" t="s">
        <v>76</v>
      </c>
      <c r="E206" s="34"/>
      <c r="F206" s="25">
        <v>64362.54</v>
      </c>
      <c r="G206" s="25">
        <v>12</v>
      </c>
      <c r="H206" s="31">
        <f t="shared" si="17"/>
        <v>5363.5450000000001</v>
      </c>
      <c r="I206" s="31"/>
      <c r="J206" s="19"/>
      <c r="K206" s="19"/>
      <c r="L206" s="19"/>
      <c r="M206" s="34" t="s">
        <v>76</v>
      </c>
      <c r="N206" s="34"/>
      <c r="O206" s="26">
        <v>2518.0500000000002</v>
      </c>
      <c r="P206" s="26">
        <v>7645.14</v>
      </c>
      <c r="Q206" s="26">
        <v>5875.44</v>
      </c>
      <c r="R206" s="26">
        <v>7374.48</v>
      </c>
      <c r="S206" s="26">
        <v>7478.58</v>
      </c>
      <c r="T206" s="26">
        <v>6229.38</v>
      </c>
      <c r="U206" s="26">
        <v>7457.76</v>
      </c>
      <c r="V206" s="26">
        <v>6250.2</v>
      </c>
      <c r="W206" s="26">
        <v>6395.94</v>
      </c>
      <c r="X206" s="26">
        <v>2939.82</v>
      </c>
      <c r="Y206" s="26">
        <v>2420.85</v>
      </c>
      <c r="Z206" s="26">
        <v>1776.9</v>
      </c>
      <c r="AA206" s="32">
        <f t="shared" si="18"/>
        <v>4705592.4157250058</v>
      </c>
      <c r="AB206" s="32"/>
    </row>
    <row r="207" spans="4:28" x14ac:dyDescent="0.25">
      <c r="D207" s="34" t="s">
        <v>77</v>
      </c>
      <c r="E207" s="34"/>
      <c r="F207" s="25">
        <v>67713.03</v>
      </c>
      <c r="G207" s="25">
        <v>12</v>
      </c>
      <c r="H207" s="31">
        <f t="shared" si="17"/>
        <v>5642.7524999999996</v>
      </c>
      <c r="I207" s="31"/>
      <c r="J207" s="19"/>
      <c r="K207" s="19"/>
      <c r="L207" s="19"/>
      <c r="M207" s="34" t="s">
        <v>77</v>
      </c>
      <c r="N207" s="34"/>
      <c r="O207" s="26">
        <v>2165.6999999999998</v>
      </c>
      <c r="P207" s="26">
        <v>8269.74</v>
      </c>
      <c r="Q207" s="26">
        <v>5292.48</v>
      </c>
      <c r="R207" s="26">
        <v>5375.76</v>
      </c>
      <c r="S207" s="26">
        <v>6770.7</v>
      </c>
      <c r="T207" s="26">
        <v>8124</v>
      </c>
      <c r="U207" s="26">
        <v>6770.7</v>
      </c>
      <c r="V207" s="26">
        <v>5625.6</v>
      </c>
      <c r="W207" s="26">
        <v>6604.14</v>
      </c>
      <c r="X207" s="26">
        <v>6125.28</v>
      </c>
      <c r="Y207" s="26">
        <v>4459.68</v>
      </c>
      <c r="Z207" s="26">
        <v>2129.25</v>
      </c>
      <c r="AA207" s="32">
        <f t="shared" si="18"/>
        <v>3565650.5661187503</v>
      </c>
      <c r="AB207" s="32"/>
    </row>
    <row r="208" spans="4:28" x14ac:dyDescent="0.25">
      <c r="D208" s="34" t="s">
        <v>78</v>
      </c>
      <c r="E208" s="34"/>
      <c r="F208" s="25">
        <v>65629.56</v>
      </c>
      <c r="G208" s="25">
        <v>12</v>
      </c>
      <c r="H208" s="31">
        <f t="shared" si="17"/>
        <v>5469.13</v>
      </c>
      <c r="I208" s="31"/>
      <c r="J208" s="19"/>
      <c r="K208" s="19"/>
      <c r="L208" s="19"/>
      <c r="M208" s="34" t="s">
        <v>78</v>
      </c>
      <c r="N208" s="34"/>
      <c r="O208" s="26">
        <v>2019.9</v>
      </c>
      <c r="P208" s="26">
        <v>9539.76</v>
      </c>
      <c r="Q208" s="26">
        <v>4043.28</v>
      </c>
      <c r="R208" s="26">
        <v>6229.38</v>
      </c>
      <c r="S208" s="26">
        <v>5125.92</v>
      </c>
      <c r="T208" s="26">
        <v>4542.96</v>
      </c>
      <c r="U208" s="26">
        <v>5125.92</v>
      </c>
      <c r="V208" s="26">
        <v>6958.08</v>
      </c>
      <c r="W208" s="26">
        <v>3647.7</v>
      </c>
      <c r="X208" s="26">
        <v>9539.76</v>
      </c>
      <c r="Y208" s="26">
        <v>4043.28</v>
      </c>
      <c r="Z208" s="26">
        <v>4813.62</v>
      </c>
      <c r="AA208" s="32">
        <f t="shared" si="18"/>
        <v>4728247.5899000037</v>
      </c>
      <c r="AB208" s="32"/>
    </row>
    <row r="209" spans="4:28" x14ac:dyDescent="0.25">
      <c r="D209" s="34" t="s">
        <v>79</v>
      </c>
      <c r="E209" s="34"/>
      <c r="F209" s="25">
        <v>67321.84</v>
      </c>
      <c r="G209" s="25">
        <v>12</v>
      </c>
      <c r="H209" s="31">
        <f t="shared" si="17"/>
        <v>5610.1533333333327</v>
      </c>
      <c r="I209" s="31"/>
      <c r="J209" s="19"/>
      <c r="K209" s="19"/>
      <c r="L209" s="19"/>
      <c r="M209" s="34" t="s">
        <v>79</v>
      </c>
      <c r="N209" s="34"/>
      <c r="O209" s="26">
        <v>1578.16</v>
      </c>
      <c r="P209" s="26">
        <v>9893.7000000000007</v>
      </c>
      <c r="Q209" s="26">
        <v>2894.7</v>
      </c>
      <c r="R209" s="26">
        <v>5667.24</v>
      </c>
      <c r="S209" s="26">
        <v>6062.82</v>
      </c>
      <c r="T209" s="26">
        <v>2894.7</v>
      </c>
      <c r="U209" s="26">
        <v>6062.82</v>
      </c>
      <c r="V209" s="26">
        <v>7770.06</v>
      </c>
      <c r="W209" s="26">
        <v>7478.58</v>
      </c>
      <c r="X209" s="26">
        <v>9893.7000000000007</v>
      </c>
      <c r="Y209" s="26">
        <v>2894.7</v>
      </c>
      <c r="Z209" s="26">
        <v>4230.66</v>
      </c>
      <c r="AA209" s="32">
        <f t="shared" si="18"/>
        <v>7128988.727622224</v>
      </c>
      <c r="AB209" s="32"/>
    </row>
    <row r="210" spans="4:28" x14ac:dyDescent="0.25">
      <c r="D210" s="34" t="s">
        <v>80</v>
      </c>
      <c r="E210" s="34"/>
      <c r="F210" s="25">
        <v>37103.61</v>
      </c>
      <c r="G210" s="25">
        <v>12</v>
      </c>
      <c r="H210" s="31">
        <f t="shared" si="17"/>
        <v>3091.9675000000002</v>
      </c>
      <c r="I210" s="31"/>
      <c r="J210" s="19"/>
      <c r="K210" s="19"/>
      <c r="L210" s="19"/>
      <c r="M210" s="34" t="s">
        <v>80</v>
      </c>
      <c r="N210" s="34"/>
      <c r="O210" s="26">
        <v>745.68</v>
      </c>
      <c r="P210" s="26">
        <v>7041.36</v>
      </c>
      <c r="Q210" s="26">
        <v>1094.1600000000001</v>
      </c>
      <c r="R210" s="26">
        <v>2408.6999999999998</v>
      </c>
      <c r="S210" s="26">
        <v>2676</v>
      </c>
      <c r="T210" s="26">
        <v>2833.95</v>
      </c>
      <c r="U210" s="26">
        <v>2676</v>
      </c>
      <c r="V210" s="26">
        <v>1947</v>
      </c>
      <c r="W210" s="26">
        <v>3252.12</v>
      </c>
      <c r="X210" s="26">
        <v>7041.36</v>
      </c>
      <c r="Y210" s="26">
        <v>1094.1600000000001</v>
      </c>
      <c r="Z210" s="26">
        <v>4293.12</v>
      </c>
      <c r="AA210" s="32">
        <f t="shared" si="18"/>
        <v>4028482.420118744</v>
      </c>
      <c r="AB210" s="32"/>
    </row>
    <row r="211" spans="4:28" x14ac:dyDescent="0.25">
      <c r="F211" s="1"/>
      <c r="G211" s="1"/>
      <c r="H211" s="1"/>
      <c r="I211" s="19"/>
      <c r="J211" s="19"/>
      <c r="K211" s="19"/>
      <c r="L211" s="19"/>
      <c r="M211" s="1"/>
      <c r="N211" s="1"/>
      <c r="O211" s="1"/>
      <c r="P211" s="1"/>
      <c r="Q211" s="1"/>
      <c r="R211" s="1"/>
      <c r="S211" s="1"/>
      <c r="T211" s="1"/>
    </row>
    <row r="212" spans="4:28" x14ac:dyDescent="0.25">
      <c r="F212" s="1"/>
      <c r="G212" s="1"/>
      <c r="H212" s="1"/>
      <c r="I212" s="19"/>
      <c r="J212" s="19"/>
      <c r="K212" s="19"/>
      <c r="L212" s="1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4:28" ht="15.75" x14ac:dyDescent="0.25">
      <c r="D213" s="46" t="s">
        <v>87</v>
      </c>
      <c r="E213" s="46"/>
      <c r="F213" s="46"/>
      <c r="G213" s="46"/>
      <c r="H213" s="46"/>
      <c r="I213" s="20"/>
      <c r="J213" s="20"/>
      <c r="K213" s="20"/>
      <c r="L213" s="20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1"/>
      <c r="X213" s="1"/>
    </row>
    <row r="214" spans="4:28" ht="15.75" x14ac:dyDescent="0.25">
      <c r="F214" s="48" t="s">
        <v>88</v>
      </c>
      <c r="G214" s="48"/>
      <c r="H214" s="48" t="s">
        <v>89</v>
      </c>
      <c r="I214" s="48"/>
      <c r="J214" s="48" t="s">
        <v>90</v>
      </c>
      <c r="K214" s="49"/>
      <c r="L214" s="48" t="s">
        <v>91</v>
      </c>
      <c r="M214" s="50"/>
      <c r="N214" s="28"/>
      <c r="O214" s="28"/>
      <c r="P214" s="21"/>
      <c r="Q214" s="21"/>
      <c r="R214" s="21"/>
      <c r="S214" s="21"/>
      <c r="T214" s="21"/>
      <c r="U214" s="1"/>
      <c r="V214" s="1"/>
      <c r="W214" s="1"/>
      <c r="X214" s="1"/>
    </row>
    <row r="215" spans="4:28" x14ac:dyDescent="0.25">
      <c r="D215" s="34" t="s">
        <v>69</v>
      </c>
      <c r="E215" s="34"/>
      <c r="F215" s="51">
        <f>_xlfn.QUARTILE.EXC(O199:Z199,2)</f>
        <v>2378.3249999999998</v>
      </c>
      <c r="G215" s="51"/>
      <c r="H215" s="51">
        <f>_xlfn.PERCENTILE.EXC(O199:Z199,5/10)</f>
        <v>2378.3249999999998</v>
      </c>
      <c r="I215" s="51"/>
      <c r="J215" s="52">
        <f>_xlfn.PERCENTILE.EXC(O199:Z199,0.5)</f>
        <v>2378.3249999999998</v>
      </c>
      <c r="K215" s="52"/>
      <c r="L215" s="52">
        <f>MEDIAN(O199:Z199)</f>
        <v>2378.3249999999998</v>
      </c>
      <c r="M215" s="52"/>
      <c r="N215" s="28"/>
      <c r="O215" s="28"/>
      <c r="P215" s="21"/>
      <c r="Q215" s="21"/>
      <c r="R215" s="21"/>
      <c r="S215" s="21"/>
      <c r="T215" s="21"/>
      <c r="U215" s="1"/>
      <c r="V215" s="1"/>
      <c r="W215" s="1"/>
      <c r="X215" s="1"/>
    </row>
    <row r="216" spans="4:28" x14ac:dyDescent="0.25">
      <c r="D216" s="34" t="s">
        <v>70</v>
      </c>
      <c r="E216" s="34"/>
      <c r="F216" s="51">
        <f t="shared" ref="F216:F225" si="19">_xlfn.QUARTILE.EXC(O200:Z200,2)</f>
        <v>2262.9</v>
      </c>
      <c r="G216" s="51"/>
      <c r="H216" s="51">
        <f t="shared" ref="H216:H226" si="20">_xlfn.PERCENTILE.EXC(O200:Z200,5/10)</f>
        <v>2262.9</v>
      </c>
      <c r="I216" s="51"/>
      <c r="J216" s="52">
        <f t="shared" ref="J216:J226" si="21">_xlfn.PERCENTILE.EXC(O200:Z200,0.5)</f>
        <v>2262.9</v>
      </c>
      <c r="K216" s="52"/>
      <c r="L216" s="52">
        <f t="shared" ref="L216:L226" si="22">MEDIAN(O200:Z200)</f>
        <v>2262.9</v>
      </c>
      <c r="M216" s="52"/>
      <c r="N216" s="28"/>
      <c r="O216" s="28"/>
      <c r="P216" s="21"/>
      <c r="Q216" s="21"/>
      <c r="R216" s="21"/>
      <c r="S216" s="21"/>
      <c r="T216" s="21"/>
      <c r="U216" s="1"/>
      <c r="V216" s="1"/>
      <c r="W216" s="1"/>
      <c r="X216" s="1"/>
    </row>
    <row r="217" spans="4:28" x14ac:dyDescent="0.25">
      <c r="D217" s="34" t="s">
        <v>71</v>
      </c>
      <c r="E217" s="34"/>
      <c r="F217" s="51">
        <f t="shared" si="19"/>
        <v>2560.5749999999998</v>
      </c>
      <c r="G217" s="51"/>
      <c r="H217" s="51">
        <f t="shared" si="20"/>
        <v>2560.5749999999998</v>
      </c>
      <c r="I217" s="51"/>
      <c r="J217" s="52">
        <f t="shared" si="21"/>
        <v>2560.5749999999998</v>
      </c>
      <c r="K217" s="52"/>
      <c r="L217" s="52">
        <f t="shared" si="22"/>
        <v>2560.5749999999998</v>
      </c>
      <c r="M217" s="52"/>
      <c r="N217" s="28"/>
      <c r="O217" s="28"/>
      <c r="P217" s="21"/>
      <c r="Q217" s="21"/>
      <c r="R217" s="21"/>
      <c r="S217" s="21"/>
      <c r="T217" s="21"/>
      <c r="U217" s="1"/>
      <c r="V217" s="1"/>
      <c r="W217" s="1"/>
      <c r="X217" s="1"/>
    </row>
    <row r="218" spans="4:28" x14ac:dyDescent="0.25">
      <c r="D218" s="34" t="s">
        <v>72</v>
      </c>
      <c r="E218" s="34"/>
      <c r="F218" s="51">
        <f t="shared" si="19"/>
        <v>2850.4350000000004</v>
      </c>
      <c r="G218" s="51"/>
      <c r="H218" s="51">
        <f t="shared" si="20"/>
        <v>2850.4350000000004</v>
      </c>
      <c r="I218" s="51"/>
      <c r="J218" s="52">
        <f t="shared" si="21"/>
        <v>2850.4350000000004</v>
      </c>
      <c r="K218" s="52"/>
      <c r="L218" s="52">
        <f t="shared" si="22"/>
        <v>2850.4350000000004</v>
      </c>
      <c r="M218" s="52"/>
      <c r="N218" s="28"/>
      <c r="O218" s="28"/>
      <c r="P218" s="21"/>
      <c r="Q218" s="21"/>
      <c r="R218" s="21"/>
      <c r="S218" s="21"/>
      <c r="T218" s="21"/>
      <c r="U218" s="1"/>
      <c r="V218" s="1"/>
      <c r="W218" s="1"/>
      <c r="X218" s="1"/>
    </row>
    <row r="219" spans="4:28" x14ac:dyDescent="0.25">
      <c r="D219" s="34" t="s">
        <v>73</v>
      </c>
      <c r="E219" s="34"/>
      <c r="F219" s="51">
        <f t="shared" si="19"/>
        <v>4459.68</v>
      </c>
      <c r="G219" s="51"/>
      <c r="H219" s="51">
        <f t="shared" si="20"/>
        <v>4459.68</v>
      </c>
      <c r="I219" s="51"/>
      <c r="J219" s="52">
        <f t="shared" si="21"/>
        <v>4459.68</v>
      </c>
      <c r="K219" s="52"/>
      <c r="L219" s="52">
        <f t="shared" si="22"/>
        <v>4459.68</v>
      </c>
      <c r="M219" s="52"/>
      <c r="N219" s="28"/>
      <c r="O219" s="28"/>
      <c r="P219" s="21"/>
      <c r="Q219" s="21"/>
      <c r="R219" s="21"/>
      <c r="S219" s="21"/>
      <c r="T219" s="21"/>
      <c r="U219" s="1"/>
      <c r="V219" s="1"/>
      <c r="W219" s="1"/>
      <c r="X219" s="1"/>
    </row>
    <row r="220" spans="4:28" x14ac:dyDescent="0.25">
      <c r="D220" s="34" t="s">
        <v>74</v>
      </c>
      <c r="E220" s="34"/>
      <c r="F220" s="51">
        <f t="shared" si="19"/>
        <v>5927.49</v>
      </c>
      <c r="G220" s="51"/>
      <c r="H220" s="51">
        <f t="shared" si="20"/>
        <v>5927.49</v>
      </c>
      <c r="I220" s="51"/>
      <c r="J220" s="52">
        <f t="shared" si="21"/>
        <v>5927.49</v>
      </c>
      <c r="K220" s="52"/>
      <c r="L220" s="52">
        <f t="shared" si="22"/>
        <v>5927.49</v>
      </c>
      <c r="M220" s="52"/>
      <c r="N220" s="28"/>
      <c r="O220" s="28"/>
      <c r="P220" s="21"/>
      <c r="Q220" s="21"/>
      <c r="R220" s="21"/>
      <c r="S220" s="21"/>
      <c r="T220" s="21"/>
      <c r="U220" s="1"/>
      <c r="V220" s="1"/>
      <c r="W220" s="1"/>
      <c r="X220" s="1"/>
    </row>
    <row r="221" spans="4:28" x14ac:dyDescent="0.25">
      <c r="D221" s="34" t="s">
        <v>75</v>
      </c>
      <c r="E221" s="34"/>
      <c r="F221" s="51">
        <f t="shared" si="19"/>
        <v>5729.7</v>
      </c>
      <c r="G221" s="51"/>
      <c r="H221" s="51">
        <f t="shared" si="20"/>
        <v>5729.7</v>
      </c>
      <c r="I221" s="51"/>
      <c r="J221" s="52">
        <f t="shared" si="21"/>
        <v>5729.7</v>
      </c>
      <c r="K221" s="52"/>
      <c r="L221" s="52">
        <f t="shared" si="22"/>
        <v>5729.7</v>
      </c>
      <c r="M221" s="52"/>
      <c r="N221" s="28"/>
      <c r="O221" s="28"/>
      <c r="P221" s="21"/>
      <c r="Q221" s="21"/>
      <c r="R221" s="21"/>
      <c r="S221" s="21"/>
      <c r="T221" s="21"/>
      <c r="U221" s="1"/>
      <c r="V221" s="1"/>
      <c r="W221" s="1"/>
      <c r="X221" s="1"/>
    </row>
    <row r="222" spans="4:28" x14ac:dyDescent="0.25">
      <c r="D222" s="34" t="s">
        <v>76</v>
      </c>
      <c r="E222" s="34"/>
      <c r="F222" s="51">
        <f t="shared" si="19"/>
        <v>6239.79</v>
      </c>
      <c r="G222" s="51"/>
      <c r="H222" s="51">
        <f t="shared" si="20"/>
        <v>6239.79</v>
      </c>
      <c r="I222" s="51"/>
      <c r="J222" s="52">
        <f t="shared" si="21"/>
        <v>6239.79</v>
      </c>
      <c r="K222" s="52"/>
      <c r="L222" s="52">
        <f t="shared" si="22"/>
        <v>6239.79</v>
      </c>
      <c r="M222" s="52"/>
      <c r="N222" s="28"/>
      <c r="O222" s="28"/>
      <c r="P222" s="21"/>
      <c r="Q222" s="21"/>
      <c r="R222" s="21"/>
      <c r="S222" s="21"/>
      <c r="T222" s="21"/>
      <c r="U222" s="1"/>
      <c r="V222" s="1"/>
      <c r="W222" s="1"/>
      <c r="X222" s="1"/>
    </row>
    <row r="223" spans="4:28" x14ac:dyDescent="0.25">
      <c r="D223" s="34" t="s">
        <v>77</v>
      </c>
      <c r="E223" s="34"/>
      <c r="F223" s="51">
        <f t="shared" si="19"/>
        <v>5875.4400000000005</v>
      </c>
      <c r="G223" s="51"/>
      <c r="H223" s="51">
        <f t="shared" si="20"/>
        <v>5875.4400000000005</v>
      </c>
      <c r="I223" s="51"/>
      <c r="J223" s="52">
        <f t="shared" si="21"/>
        <v>5875.4400000000005</v>
      </c>
      <c r="K223" s="52"/>
      <c r="L223" s="52">
        <f t="shared" si="22"/>
        <v>5875.4400000000005</v>
      </c>
      <c r="M223" s="52"/>
      <c r="N223" s="28"/>
      <c r="O223" s="28"/>
      <c r="P223" s="21"/>
      <c r="Q223" s="21"/>
      <c r="R223" s="21"/>
      <c r="S223" s="21"/>
      <c r="T223" s="21"/>
      <c r="U223" s="1"/>
      <c r="V223" s="1"/>
      <c r="W223" s="1"/>
      <c r="X223" s="1"/>
    </row>
    <row r="224" spans="4:28" x14ac:dyDescent="0.25">
      <c r="D224" s="34" t="s">
        <v>78</v>
      </c>
      <c r="E224" s="34"/>
      <c r="F224" s="51">
        <f t="shared" si="19"/>
        <v>4969.7700000000004</v>
      </c>
      <c r="G224" s="51"/>
      <c r="H224" s="51">
        <f t="shared" si="20"/>
        <v>4969.7700000000004</v>
      </c>
      <c r="I224" s="51"/>
      <c r="J224" s="52">
        <f t="shared" si="21"/>
        <v>4969.7700000000004</v>
      </c>
      <c r="K224" s="52"/>
      <c r="L224" s="52">
        <f t="shared" si="22"/>
        <v>4969.7700000000004</v>
      </c>
      <c r="M224" s="52"/>
      <c r="N224" s="28"/>
      <c r="O224" s="28"/>
      <c r="P224" s="21"/>
      <c r="Q224" s="21"/>
      <c r="R224" s="21"/>
      <c r="S224" s="21"/>
      <c r="T224" s="21"/>
      <c r="U224" s="1"/>
      <c r="V224" s="1"/>
      <c r="W224" s="1"/>
      <c r="X224" s="1"/>
    </row>
    <row r="225" spans="4:24" x14ac:dyDescent="0.25">
      <c r="D225" s="34" t="s">
        <v>79</v>
      </c>
      <c r="E225" s="34"/>
      <c r="F225" s="51">
        <f t="shared" si="19"/>
        <v>5865.03</v>
      </c>
      <c r="G225" s="51"/>
      <c r="H225" s="51">
        <f t="shared" si="20"/>
        <v>5865.03</v>
      </c>
      <c r="I225" s="51"/>
      <c r="J225" s="52">
        <f t="shared" si="21"/>
        <v>5865.03</v>
      </c>
      <c r="K225" s="52"/>
      <c r="L225" s="52">
        <f t="shared" si="22"/>
        <v>5865.03</v>
      </c>
      <c r="M225" s="52"/>
      <c r="N225" s="28"/>
      <c r="O225" s="28"/>
      <c r="P225" s="21"/>
      <c r="Q225" s="21"/>
      <c r="R225" s="21"/>
      <c r="S225" s="21"/>
      <c r="T225" s="21"/>
      <c r="U225" s="1"/>
      <c r="V225" s="1"/>
      <c r="W225" s="1"/>
      <c r="X225" s="1"/>
    </row>
    <row r="226" spans="4:24" x14ac:dyDescent="0.25">
      <c r="D226" s="34" t="s">
        <v>80</v>
      </c>
      <c r="E226" s="34"/>
      <c r="F226" s="51">
        <f>_xlfn.QUARTILE.EXC(O210:Z210,2)</f>
        <v>2676</v>
      </c>
      <c r="G226" s="51"/>
      <c r="H226" s="51">
        <f t="shared" si="20"/>
        <v>2676</v>
      </c>
      <c r="I226" s="51"/>
      <c r="J226" s="52">
        <f t="shared" si="21"/>
        <v>2676</v>
      </c>
      <c r="K226" s="52"/>
      <c r="L226" s="52">
        <f t="shared" si="22"/>
        <v>2676</v>
      </c>
      <c r="M226" s="52"/>
      <c r="N226" s="28"/>
      <c r="O226" s="28"/>
      <c r="P226" s="21"/>
      <c r="Q226" s="21"/>
      <c r="R226" s="21"/>
      <c r="S226" s="21"/>
      <c r="T226" s="21"/>
      <c r="U226" s="1"/>
      <c r="V226" s="1"/>
      <c r="W226" s="1"/>
      <c r="X226" s="1"/>
    </row>
    <row r="227" spans="4:24" ht="15.75" x14ac:dyDescent="0.25">
      <c r="F227" s="22"/>
      <c r="G227" s="22"/>
      <c r="H227" s="22"/>
      <c r="I227" s="20"/>
      <c r="J227" s="20"/>
      <c r="K227" s="20"/>
      <c r="L227" s="20"/>
      <c r="M227" s="21"/>
      <c r="N227" s="21"/>
      <c r="O227" s="21"/>
      <c r="P227" s="21"/>
      <c r="Q227" s="21"/>
      <c r="R227" s="21"/>
      <c r="S227" s="21"/>
      <c r="T227" s="21"/>
      <c r="U227" s="1"/>
      <c r="V227" s="1"/>
      <c r="W227" s="1"/>
      <c r="X227" s="1"/>
    </row>
    <row r="228" spans="4:24" ht="15.75" x14ac:dyDescent="0.25">
      <c r="F228" s="22"/>
      <c r="G228" s="22"/>
      <c r="H228" s="22"/>
      <c r="I228" s="20"/>
      <c r="J228" s="20"/>
      <c r="K228" s="20"/>
      <c r="L228" s="20"/>
      <c r="M228" s="21"/>
      <c r="N228" s="21"/>
      <c r="O228" s="21"/>
      <c r="P228" s="21"/>
      <c r="Q228" s="21"/>
      <c r="R228" s="21"/>
      <c r="S228" s="21"/>
      <c r="T228" s="21"/>
      <c r="U228" s="1"/>
      <c r="V228" s="1"/>
      <c r="W228" s="1"/>
      <c r="X228" s="1"/>
    </row>
    <row r="229" spans="4:24" ht="15.75" x14ac:dyDescent="0.25">
      <c r="F229" s="22"/>
      <c r="G229" s="22"/>
      <c r="H229" s="22"/>
      <c r="I229" s="20"/>
      <c r="J229" s="20"/>
      <c r="K229" s="20"/>
      <c r="L229" s="20"/>
      <c r="M229" s="21"/>
      <c r="N229" s="21"/>
      <c r="O229" s="21"/>
      <c r="P229" s="21"/>
      <c r="Q229" s="21"/>
      <c r="R229" s="21"/>
      <c r="S229" s="21"/>
      <c r="T229" s="21"/>
      <c r="U229" s="1"/>
      <c r="V229" s="1"/>
      <c r="W229" s="1"/>
      <c r="X229" s="1"/>
    </row>
    <row r="230" spans="4:24" ht="15.75" x14ac:dyDescent="0.25">
      <c r="F230" s="22"/>
      <c r="G230" s="22"/>
      <c r="H230" s="22"/>
      <c r="I230" s="20"/>
      <c r="J230" s="20"/>
      <c r="K230" s="20"/>
      <c r="L230" s="20"/>
      <c r="M230" s="21"/>
      <c r="N230" s="21"/>
      <c r="O230" s="21"/>
      <c r="P230" s="21"/>
      <c r="Q230" s="21"/>
      <c r="R230" s="21"/>
      <c r="S230" s="21"/>
      <c r="T230" s="21"/>
      <c r="U230" s="1"/>
      <c r="V230" s="1"/>
      <c r="W230" s="1"/>
      <c r="X230" s="1"/>
    </row>
    <row r="231" spans="4:24" ht="15.75" x14ac:dyDescent="0.25">
      <c r="F231" s="22"/>
      <c r="G231" s="22"/>
      <c r="H231" s="22"/>
      <c r="I231" s="20"/>
      <c r="J231" s="20"/>
      <c r="K231" s="20"/>
      <c r="L231" s="20"/>
      <c r="M231" s="21"/>
      <c r="N231" s="21"/>
      <c r="O231" s="21"/>
      <c r="P231" s="21"/>
      <c r="Q231" s="21"/>
      <c r="R231" s="21"/>
      <c r="S231" s="21"/>
      <c r="T231" s="21"/>
      <c r="U231" s="1"/>
      <c r="V231" s="1"/>
      <c r="W231" s="1"/>
      <c r="X231" s="1"/>
    </row>
    <row r="232" spans="4:24" ht="15.75" x14ac:dyDescent="0.25">
      <c r="F232" s="22"/>
      <c r="G232" s="22"/>
      <c r="H232" s="22"/>
      <c r="I232" s="20"/>
      <c r="J232" s="20"/>
      <c r="K232" s="20"/>
      <c r="L232" s="20"/>
      <c r="M232" s="21"/>
      <c r="N232" s="21"/>
      <c r="O232" s="21"/>
      <c r="P232" s="21"/>
      <c r="Q232" s="21"/>
      <c r="R232" s="21"/>
      <c r="S232" s="21"/>
      <c r="T232" s="21"/>
      <c r="U232" s="1"/>
      <c r="V232" s="1"/>
      <c r="W232" s="1"/>
      <c r="X232" s="1"/>
    </row>
    <row r="233" spans="4:24" ht="15.75" x14ac:dyDescent="0.25">
      <c r="F233" s="22"/>
      <c r="G233" s="22"/>
      <c r="H233" s="22"/>
      <c r="I233" s="20"/>
      <c r="J233" s="20"/>
      <c r="K233" s="20"/>
      <c r="L233" s="20"/>
      <c r="M233" s="21"/>
      <c r="N233" s="21"/>
      <c r="O233" s="21"/>
      <c r="P233" s="21"/>
      <c r="Q233" s="21"/>
      <c r="R233" s="21"/>
      <c r="S233" s="21"/>
      <c r="T233" s="21"/>
      <c r="U233" s="1"/>
      <c r="V233" s="1"/>
      <c r="W233" s="1"/>
      <c r="X233" s="1"/>
    </row>
    <row r="234" spans="4:24" ht="15.75" x14ac:dyDescent="0.25">
      <c r="F234" s="22"/>
      <c r="G234" s="22"/>
      <c r="H234" s="22"/>
      <c r="I234" s="20"/>
      <c r="J234" s="20"/>
      <c r="K234" s="20"/>
      <c r="L234" s="20"/>
      <c r="M234" s="21"/>
      <c r="N234" s="21"/>
      <c r="O234" s="21"/>
      <c r="P234" s="21"/>
      <c r="Q234" s="21"/>
      <c r="R234" s="21"/>
      <c r="S234" s="21"/>
      <c r="T234" s="21"/>
      <c r="U234" s="1"/>
      <c r="V234" s="1"/>
      <c r="W234" s="1"/>
      <c r="X234" s="1"/>
    </row>
    <row r="235" spans="4:24" ht="15.75" x14ac:dyDescent="0.25">
      <c r="F235" s="22"/>
      <c r="G235" s="22"/>
      <c r="H235" s="22"/>
      <c r="I235" s="20"/>
      <c r="J235" s="20"/>
      <c r="K235" s="20"/>
      <c r="L235" s="20"/>
      <c r="M235" s="21"/>
      <c r="N235" s="21"/>
      <c r="O235" s="21"/>
      <c r="P235" s="21"/>
      <c r="Q235" s="21"/>
      <c r="R235" s="21"/>
      <c r="S235" s="21"/>
      <c r="T235" s="21"/>
      <c r="U235" s="1"/>
      <c r="V235" s="1"/>
      <c r="W235" s="1"/>
      <c r="X235" s="1"/>
    </row>
    <row r="236" spans="4:24" ht="15.75" x14ac:dyDescent="0.25">
      <c r="F236" s="22"/>
      <c r="G236" s="22"/>
      <c r="H236" s="22"/>
      <c r="I236" s="20"/>
      <c r="J236" s="20"/>
      <c r="K236" s="20"/>
      <c r="L236" s="20"/>
      <c r="M236" s="21"/>
      <c r="N236" s="21"/>
      <c r="O236" s="21"/>
      <c r="P236" s="21"/>
      <c r="Q236" s="21"/>
      <c r="R236" s="21"/>
      <c r="S236" s="21"/>
      <c r="T236" s="21"/>
    </row>
    <row r="237" spans="4:24" ht="15.75" x14ac:dyDescent="0.25">
      <c r="F237" s="22"/>
      <c r="G237" s="22"/>
      <c r="H237" s="22"/>
      <c r="I237" s="20"/>
      <c r="J237" s="20"/>
      <c r="K237" s="20"/>
      <c r="L237" s="20"/>
      <c r="M237" s="21"/>
      <c r="N237" s="21"/>
      <c r="O237" s="21"/>
      <c r="P237" s="21"/>
      <c r="Q237" s="21"/>
      <c r="R237" s="21"/>
      <c r="S237" s="21"/>
      <c r="T237" s="21"/>
    </row>
    <row r="238" spans="4:24" ht="15.75" x14ac:dyDescent="0.25">
      <c r="F238" s="22"/>
      <c r="G238" s="22"/>
      <c r="H238" s="22"/>
      <c r="I238" s="20"/>
      <c r="J238" s="20"/>
      <c r="K238" s="20"/>
      <c r="L238" s="20"/>
      <c r="M238" s="21"/>
      <c r="N238" s="21"/>
      <c r="O238" s="21"/>
      <c r="P238" s="21"/>
      <c r="Q238" s="21"/>
      <c r="R238" s="21"/>
      <c r="S238" s="21"/>
      <c r="T238" s="21"/>
    </row>
    <row r="239" spans="4:24" ht="15.75" x14ac:dyDescent="0.25">
      <c r="F239" s="22"/>
      <c r="G239" s="22"/>
      <c r="H239" s="22"/>
      <c r="I239" s="20"/>
      <c r="J239" s="20"/>
      <c r="K239" s="20"/>
      <c r="L239" s="20"/>
      <c r="M239" s="21"/>
      <c r="N239" s="21"/>
      <c r="O239" s="21"/>
      <c r="P239" s="21"/>
      <c r="Q239" s="21"/>
      <c r="R239" s="21"/>
      <c r="S239" s="21"/>
      <c r="T239" s="21"/>
    </row>
    <row r="240" spans="4:24" ht="15.75" x14ac:dyDescent="0.25">
      <c r="F240" s="22"/>
      <c r="G240" s="22"/>
      <c r="H240" s="22"/>
      <c r="I240" s="20"/>
      <c r="J240" s="20"/>
      <c r="K240" s="20"/>
      <c r="L240" s="20"/>
      <c r="M240" s="21"/>
      <c r="N240" s="21"/>
      <c r="O240" s="21"/>
      <c r="P240" s="21"/>
      <c r="Q240" s="21"/>
      <c r="R240" s="21"/>
      <c r="S240" s="21"/>
      <c r="T240" s="21"/>
    </row>
    <row r="241" spans="6:20" ht="15.75" x14ac:dyDescent="0.25">
      <c r="F241" s="22"/>
      <c r="G241" s="22"/>
      <c r="H241" s="22"/>
      <c r="I241" s="20"/>
      <c r="J241" s="20"/>
      <c r="K241" s="20"/>
      <c r="L241" s="20"/>
      <c r="M241" s="21"/>
      <c r="N241" s="21"/>
      <c r="O241" s="21"/>
      <c r="P241" s="21"/>
      <c r="Q241" s="21"/>
      <c r="R241" s="21"/>
      <c r="S241" s="21"/>
      <c r="T241" s="21"/>
    </row>
    <row r="242" spans="6:20" ht="15.75" x14ac:dyDescent="0.25">
      <c r="F242" s="22"/>
      <c r="G242" s="22"/>
      <c r="H242" s="22"/>
      <c r="I242" s="20"/>
      <c r="J242" s="20"/>
      <c r="K242" s="20"/>
      <c r="L242" s="20"/>
      <c r="M242" s="21"/>
      <c r="N242" s="21"/>
      <c r="O242" s="21"/>
      <c r="P242" s="21"/>
      <c r="Q242" s="21"/>
      <c r="R242" s="21"/>
      <c r="S242" s="21"/>
      <c r="T242" s="21"/>
    </row>
    <row r="243" spans="6:20" x14ac:dyDescent="0.25">
      <c r="F243" s="33"/>
      <c r="G243" s="33"/>
      <c r="H243" s="33"/>
      <c r="I243" s="33"/>
      <c r="J243" s="47"/>
      <c r="K243" s="34"/>
      <c r="L243" s="35"/>
      <c r="M243" s="35"/>
      <c r="N243" s="35"/>
      <c r="O243" s="35"/>
      <c r="P243" s="35"/>
      <c r="Q243" s="35"/>
      <c r="R243" s="35"/>
      <c r="S243" s="1"/>
      <c r="T243" s="1"/>
    </row>
    <row r="244" spans="6:20" x14ac:dyDescent="0.25">
      <c r="F244" s="33"/>
      <c r="G244" s="33"/>
      <c r="H244" s="33"/>
      <c r="I244" s="33"/>
      <c r="J244" s="34"/>
      <c r="K244" s="34"/>
      <c r="L244" s="34"/>
      <c r="M244" s="34"/>
      <c r="N244" s="33"/>
      <c r="O244" s="33"/>
      <c r="P244" s="33"/>
      <c r="Q244" s="33"/>
      <c r="R244" s="33"/>
      <c r="S244" s="1"/>
      <c r="T244" s="1"/>
    </row>
    <row r="245" spans="6:20" x14ac:dyDescent="0.25">
      <c r="F245" s="33"/>
      <c r="G245" s="33"/>
      <c r="H245" s="33"/>
      <c r="I245" s="33"/>
      <c r="J245" s="34"/>
      <c r="K245" s="34"/>
      <c r="L245" s="34"/>
      <c r="M245" s="34"/>
      <c r="N245" s="33"/>
      <c r="O245" s="33"/>
      <c r="P245" s="33"/>
      <c r="Q245" s="33"/>
      <c r="R245" s="33"/>
      <c r="S245" s="1"/>
      <c r="T245" s="1"/>
    </row>
    <row r="246" spans="6:20" x14ac:dyDescent="0.25">
      <c r="F246" s="33"/>
      <c r="G246" s="33"/>
      <c r="H246" s="33"/>
      <c r="I246" s="33"/>
      <c r="J246" s="34"/>
      <c r="K246" s="34"/>
      <c r="L246" s="34"/>
      <c r="M246" s="34"/>
      <c r="N246" s="33"/>
      <c r="O246" s="33"/>
      <c r="P246" s="33"/>
      <c r="Q246" s="33"/>
      <c r="R246" s="33"/>
      <c r="S246" s="1"/>
      <c r="T246" s="1"/>
    </row>
    <row r="247" spans="6:20" x14ac:dyDescent="0.25">
      <c r="F247" s="33"/>
      <c r="G247" s="33"/>
      <c r="H247" s="33"/>
      <c r="I247" s="33"/>
      <c r="J247" s="34"/>
      <c r="K247" s="34"/>
      <c r="L247" s="34"/>
      <c r="M247" s="34"/>
      <c r="N247" s="33"/>
      <c r="O247" s="33"/>
      <c r="P247" s="33"/>
      <c r="Q247" s="33"/>
      <c r="R247" s="33"/>
      <c r="S247" s="1"/>
      <c r="T247" s="1"/>
    </row>
    <row r="248" spans="6:20" x14ac:dyDescent="0.25">
      <c r="F248" s="33"/>
      <c r="G248" s="33"/>
      <c r="H248" s="33"/>
      <c r="I248" s="33"/>
      <c r="J248" s="34"/>
      <c r="K248" s="34"/>
      <c r="L248" s="34"/>
      <c r="M248" s="34"/>
      <c r="N248" s="33"/>
      <c r="O248" s="33"/>
      <c r="P248" s="33"/>
      <c r="Q248" s="33"/>
      <c r="R248" s="33"/>
      <c r="S248" s="1"/>
      <c r="T248" s="1"/>
    </row>
    <row r="249" spans="6:20" x14ac:dyDescent="0.25">
      <c r="F249" s="33"/>
      <c r="G249" s="33"/>
      <c r="H249" s="33"/>
      <c r="I249" s="33"/>
      <c r="J249" s="34"/>
      <c r="K249" s="34"/>
      <c r="L249" s="34"/>
      <c r="M249" s="34"/>
      <c r="N249" s="33"/>
      <c r="O249" s="33"/>
      <c r="P249" s="33"/>
      <c r="Q249" s="33"/>
      <c r="R249" s="33"/>
      <c r="S249" s="1"/>
      <c r="T249" s="1"/>
    </row>
    <row r="250" spans="6:20" x14ac:dyDescent="0.25">
      <c r="F250" s="33"/>
      <c r="G250" s="33"/>
      <c r="H250" s="33"/>
      <c r="I250" s="33"/>
      <c r="J250" s="34"/>
      <c r="K250" s="34"/>
      <c r="L250" s="34"/>
      <c r="M250" s="34"/>
      <c r="N250" s="33"/>
      <c r="O250" s="33"/>
      <c r="P250" s="33"/>
      <c r="Q250" s="33"/>
      <c r="R250" s="33"/>
      <c r="S250" s="1"/>
      <c r="T250" s="1"/>
    </row>
    <row r="251" spans="6:20" x14ac:dyDescent="0.25">
      <c r="F251" s="33"/>
      <c r="G251" s="33"/>
      <c r="H251" s="33"/>
      <c r="I251" s="33"/>
      <c r="J251" s="34"/>
      <c r="K251" s="34"/>
      <c r="L251" s="34"/>
      <c r="M251" s="34"/>
      <c r="N251" s="33"/>
      <c r="O251" s="33"/>
      <c r="P251" s="33"/>
      <c r="Q251" s="33"/>
      <c r="R251" s="33"/>
      <c r="S251" s="1"/>
      <c r="T251" s="1"/>
    </row>
    <row r="252" spans="6:20" x14ac:dyDescent="0.25">
      <c r="F252" s="33"/>
      <c r="G252" s="33"/>
      <c r="H252" s="33"/>
      <c r="I252" s="33"/>
      <c r="J252" s="34"/>
      <c r="K252" s="34"/>
      <c r="L252" s="34"/>
      <c r="M252" s="34"/>
      <c r="N252" s="33"/>
      <c r="O252" s="33"/>
      <c r="P252" s="33"/>
      <c r="Q252" s="33"/>
      <c r="R252" s="33"/>
      <c r="S252" s="1"/>
      <c r="T252" s="1"/>
    </row>
    <row r="253" spans="6:20" x14ac:dyDescent="0.25">
      <c r="F253" s="33"/>
      <c r="G253" s="33"/>
      <c r="H253" s="33"/>
      <c r="I253" s="33"/>
      <c r="J253" s="34"/>
      <c r="K253" s="34"/>
      <c r="L253" s="34"/>
      <c r="M253" s="34"/>
      <c r="N253" s="33"/>
      <c r="O253" s="33"/>
      <c r="P253" s="33"/>
      <c r="Q253" s="33"/>
      <c r="R253" s="33"/>
      <c r="S253" s="1"/>
      <c r="T253" s="1"/>
    </row>
    <row r="254" spans="6:20" x14ac:dyDescent="0.25">
      <c r="F254" s="33"/>
      <c r="G254" s="33"/>
      <c r="H254" s="33"/>
      <c r="I254" s="33"/>
      <c r="J254" s="34"/>
      <c r="K254" s="34"/>
      <c r="L254" s="34"/>
      <c r="M254" s="34"/>
      <c r="N254" s="33"/>
      <c r="O254" s="33"/>
      <c r="P254" s="33"/>
      <c r="Q254" s="33"/>
      <c r="R254" s="33"/>
      <c r="S254" s="1"/>
      <c r="T254" s="1"/>
    </row>
    <row r="255" spans="6:20" x14ac:dyDescent="0.25">
      <c r="F255" s="33"/>
      <c r="G255" s="33"/>
      <c r="H255" s="33"/>
      <c r="I255" s="33"/>
      <c r="J255" s="34"/>
      <c r="K255" s="34"/>
      <c r="L255" s="34"/>
      <c r="M255" s="34"/>
      <c r="N255" s="33"/>
      <c r="O255" s="33"/>
      <c r="P255" s="33"/>
      <c r="Q255" s="33"/>
      <c r="R255" s="33"/>
      <c r="S255" s="1"/>
      <c r="T255" s="1"/>
    </row>
    <row r="256" spans="6:20" x14ac:dyDescent="0.25">
      <c r="F256" s="34"/>
      <c r="G256" s="34"/>
      <c r="H256" s="34"/>
      <c r="I256" s="34"/>
      <c r="J256" s="34"/>
      <c r="K256" s="3"/>
      <c r="L256" s="3"/>
      <c r="M256" s="1"/>
      <c r="N256" s="1"/>
      <c r="O256" s="1"/>
      <c r="P256" s="1"/>
      <c r="Q256" s="1"/>
      <c r="R256" s="1"/>
      <c r="S256" s="1"/>
      <c r="T256" s="1"/>
    </row>
    <row r="257" spans="8:20" x14ac:dyDescent="0.25">
      <c r="H257" s="1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</row>
    <row r="258" spans="8:20" x14ac:dyDescent="0.25">
      <c r="I258" s="1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</row>
    <row r="259" spans="8:20" x14ac:dyDescent="0.25"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</row>
    <row r="260" spans="8:20" x14ac:dyDescent="0.25"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</row>
    <row r="261" spans="8:20" x14ac:dyDescent="0.25"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</row>
    <row r="262" spans="8:20" x14ac:dyDescent="0.25"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</row>
    <row r="263" spans="8:20" x14ac:dyDescent="0.25"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</row>
    <row r="264" spans="8:20" x14ac:dyDescent="0.25"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</row>
    <row r="265" spans="8:20" x14ac:dyDescent="0.25">
      <c r="I265" s="13"/>
      <c r="J265" s="13"/>
      <c r="K265" s="13"/>
      <c r="L265" s="3"/>
      <c r="M265" s="1"/>
      <c r="N265" s="1"/>
      <c r="O265" s="1"/>
      <c r="P265" s="1"/>
      <c r="Q265" s="1"/>
      <c r="R265" s="1"/>
      <c r="S265" s="1"/>
      <c r="T265" s="1"/>
    </row>
    <row r="266" spans="8:20" x14ac:dyDescent="0.25">
      <c r="I266" s="3"/>
      <c r="J266" s="3"/>
      <c r="K266" s="3"/>
      <c r="L266" s="3"/>
      <c r="M266" s="33"/>
      <c r="N266" s="33"/>
      <c r="O266" s="1"/>
      <c r="P266" s="1"/>
      <c r="Q266" s="1"/>
      <c r="R266" s="1"/>
      <c r="S266" s="1"/>
      <c r="T266" s="1"/>
    </row>
    <row r="267" spans="8:20" x14ac:dyDescent="0.25"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</row>
    <row r="268" spans="8:20" x14ac:dyDescent="0.25"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</row>
    <row r="269" spans="8:20" x14ac:dyDescent="0.25"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</row>
    <row r="270" spans="8:20" x14ac:dyDescent="0.25"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</row>
    <row r="271" spans="8:20" x14ac:dyDescent="0.25">
      <c r="I271" s="3"/>
      <c r="J271" s="3"/>
      <c r="K271" s="3"/>
      <c r="M271" s="1"/>
      <c r="N271" s="1"/>
      <c r="O271" s="1"/>
      <c r="P271" s="1"/>
      <c r="Q271" s="1"/>
      <c r="R271" s="1"/>
      <c r="S271" s="1"/>
      <c r="T271" s="1"/>
    </row>
    <row r="272" spans="8:20" x14ac:dyDescent="0.25">
      <c r="I272" s="3"/>
      <c r="J272" s="3"/>
      <c r="K272" s="3"/>
      <c r="M272" s="1"/>
      <c r="N272" s="1"/>
      <c r="O272" s="1"/>
      <c r="P272" s="1"/>
      <c r="Q272" s="1"/>
      <c r="R272" s="1"/>
      <c r="S272" s="1"/>
      <c r="T272" s="1"/>
    </row>
    <row r="273" spans="9:20" x14ac:dyDescent="0.25">
      <c r="I273" s="3"/>
      <c r="J273" s="3"/>
      <c r="K273" s="3"/>
      <c r="M273" s="1"/>
      <c r="N273" s="1"/>
      <c r="O273" s="1"/>
      <c r="P273" s="1"/>
      <c r="Q273" s="1"/>
      <c r="R273" s="1"/>
      <c r="S273" s="1"/>
      <c r="T273" s="1"/>
    </row>
    <row r="274" spans="9:20" x14ac:dyDescent="0.25">
      <c r="I274" s="3"/>
      <c r="J274" s="3"/>
      <c r="K274" s="3"/>
      <c r="M274" s="1"/>
      <c r="N274" s="1"/>
      <c r="O274" s="1"/>
      <c r="P274" s="1"/>
      <c r="Q274" s="1"/>
      <c r="R274" s="1"/>
      <c r="S274" s="1"/>
      <c r="T274" s="1"/>
    </row>
    <row r="275" spans="9:20" x14ac:dyDescent="0.25">
      <c r="I275" s="3"/>
      <c r="J275" s="3"/>
      <c r="K275" s="3"/>
      <c r="M275" s="1"/>
      <c r="N275" s="1"/>
      <c r="O275" s="1"/>
      <c r="P275" s="1"/>
      <c r="Q275" s="1"/>
      <c r="R275" s="1"/>
      <c r="S275" s="1"/>
      <c r="T275" s="1"/>
    </row>
    <row r="276" spans="9:20" x14ac:dyDescent="0.25">
      <c r="I276" s="3"/>
      <c r="J276" s="3"/>
      <c r="M276" s="1"/>
      <c r="N276" s="1"/>
      <c r="O276" s="1"/>
      <c r="P276" s="1"/>
      <c r="Q276" s="1"/>
      <c r="R276" s="1"/>
    </row>
    <row r="277" spans="9:20" x14ac:dyDescent="0.25">
      <c r="I277" s="3"/>
      <c r="M277" s="1"/>
      <c r="N277" s="1"/>
      <c r="O277" s="1"/>
      <c r="P277" s="1"/>
      <c r="Q277" s="1"/>
      <c r="R277" s="1"/>
    </row>
    <row r="278" spans="9:20" x14ac:dyDescent="0.25">
      <c r="M278" s="1"/>
      <c r="N278" s="1"/>
      <c r="O278" s="1"/>
      <c r="P278" s="1"/>
      <c r="Q278" s="1"/>
      <c r="R278" s="1"/>
    </row>
    <row r="279" spans="9:20" x14ac:dyDescent="0.25">
      <c r="M279" s="1"/>
      <c r="N279" s="1"/>
      <c r="O279" s="1"/>
      <c r="P279" s="1"/>
      <c r="Q279" s="1"/>
      <c r="R279" s="1"/>
    </row>
    <row r="280" spans="9:20" x14ac:dyDescent="0.25">
      <c r="O280" s="1"/>
      <c r="P280" s="1"/>
      <c r="Q280" s="1"/>
      <c r="R280" s="1"/>
    </row>
    <row r="281" spans="9:20" x14ac:dyDescent="0.25">
      <c r="O281" s="1"/>
      <c r="P281" s="1"/>
      <c r="Q281" s="1"/>
      <c r="R281" s="1"/>
    </row>
    <row r="282" spans="9:20" x14ac:dyDescent="0.25">
      <c r="O282" s="1"/>
      <c r="P282" s="1"/>
      <c r="Q282" s="1"/>
      <c r="R282" s="1"/>
    </row>
    <row r="283" spans="9:20" x14ac:dyDescent="0.25">
      <c r="O283" s="1"/>
      <c r="P283" s="1"/>
      <c r="Q283" s="1"/>
      <c r="R283" s="1"/>
    </row>
    <row r="284" spans="9:20" x14ac:dyDescent="0.25">
      <c r="O284" s="1"/>
      <c r="P284" s="1"/>
      <c r="Q284" s="1"/>
      <c r="R284" s="1"/>
    </row>
    <row r="285" spans="9:20" x14ac:dyDescent="0.25">
      <c r="O285" s="1"/>
      <c r="P285" s="1"/>
      <c r="Q285" s="1"/>
      <c r="R285" s="1"/>
    </row>
    <row r="286" spans="9:20" x14ac:dyDescent="0.25">
      <c r="O286" s="1"/>
      <c r="P286" s="1"/>
      <c r="Q286" s="1"/>
      <c r="R286" s="1"/>
    </row>
    <row r="287" spans="9:20" x14ac:dyDescent="0.25">
      <c r="O287" s="1"/>
      <c r="P287" s="1"/>
      <c r="Q287" s="1"/>
      <c r="R287" s="1"/>
    </row>
    <row r="288" spans="9:20" x14ac:dyDescent="0.25">
      <c r="O288" s="1"/>
      <c r="P288" s="1"/>
      <c r="Q288" s="1"/>
      <c r="R288" s="1"/>
    </row>
    <row r="289" spans="15:18" x14ac:dyDescent="0.25">
      <c r="O289" s="1"/>
      <c r="P289" s="1"/>
      <c r="Q289" s="1"/>
      <c r="R289" s="1"/>
    </row>
    <row r="290" spans="15:18" x14ac:dyDescent="0.25">
      <c r="O290" s="33"/>
      <c r="P290" s="33"/>
      <c r="Q290" s="1"/>
      <c r="R290" s="1"/>
    </row>
    <row r="291" spans="15:18" x14ac:dyDescent="0.25">
      <c r="O291" s="1"/>
      <c r="P291" s="1"/>
      <c r="Q291" s="1"/>
      <c r="R291" s="1"/>
    </row>
    <row r="292" spans="15:18" x14ac:dyDescent="0.25">
      <c r="O292" s="1"/>
      <c r="P292" s="1"/>
      <c r="Q292" s="1"/>
      <c r="R292" s="1"/>
    </row>
    <row r="293" spans="15:18" x14ac:dyDescent="0.25">
      <c r="O293" s="1"/>
      <c r="P293" s="1"/>
      <c r="Q293" s="1"/>
      <c r="R293" s="1"/>
    </row>
    <row r="294" spans="15:18" x14ac:dyDescent="0.25">
      <c r="O294" s="1"/>
      <c r="P294" s="1"/>
      <c r="Q294" s="1"/>
      <c r="R294" s="1"/>
    </row>
    <row r="295" spans="15:18" x14ac:dyDescent="0.25">
      <c r="O295" s="1"/>
      <c r="P295" s="1"/>
      <c r="Q295" s="1"/>
      <c r="R295" s="1"/>
    </row>
    <row r="296" spans="15:18" x14ac:dyDescent="0.25">
      <c r="O296" s="1"/>
      <c r="P296" s="1"/>
      <c r="Q296" s="1"/>
      <c r="R296" s="1"/>
    </row>
    <row r="297" spans="15:18" x14ac:dyDescent="0.25">
      <c r="O297" s="1"/>
      <c r="P297" s="1"/>
      <c r="Q297" s="1"/>
      <c r="R297" s="1"/>
    </row>
    <row r="298" spans="15:18" x14ac:dyDescent="0.25">
      <c r="O298" s="1"/>
      <c r="P298" s="1"/>
      <c r="Q298" s="1"/>
      <c r="R298" s="1"/>
    </row>
    <row r="299" spans="15:18" x14ac:dyDescent="0.25">
      <c r="O299" s="1"/>
      <c r="P299" s="1"/>
      <c r="Q299" s="1"/>
      <c r="R299" s="1"/>
    </row>
    <row r="300" spans="15:18" x14ac:dyDescent="0.25">
      <c r="O300" s="1"/>
      <c r="P300" s="1"/>
    </row>
  </sheetData>
  <mergeCells count="224">
    <mergeCell ref="L224:M224"/>
    <mergeCell ref="L225:M225"/>
    <mergeCell ref="L226:M226"/>
    <mergeCell ref="L215:M215"/>
    <mergeCell ref="L216:M216"/>
    <mergeCell ref="L217:M217"/>
    <mergeCell ref="L218:M218"/>
    <mergeCell ref="L219:M219"/>
    <mergeCell ref="L220:M220"/>
    <mergeCell ref="L221:M221"/>
    <mergeCell ref="L222:M222"/>
    <mergeCell ref="L223:M223"/>
    <mergeCell ref="H221:I221"/>
    <mergeCell ref="H222:I222"/>
    <mergeCell ref="H223:I223"/>
    <mergeCell ref="H224:I224"/>
    <mergeCell ref="H225:I225"/>
    <mergeCell ref="H226:I226"/>
    <mergeCell ref="J215:K215"/>
    <mergeCell ref="J216:K216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26:K226"/>
    <mergeCell ref="N244:P244"/>
    <mergeCell ref="N245:P245"/>
    <mergeCell ref="F214:G214"/>
    <mergeCell ref="H214:I214"/>
    <mergeCell ref="J214:K214"/>
    <mergeCell ref="L214:M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H215:I215"/>
    <mergeCell ref="H216:I216"/>
    <mergeCell ref="H217:I217"/>
    <mergeCell ref="H218:I218"/>
    <mergeCell ref="H219:I219"/>
    <mergeCell ref="H220:I220"/>
    <mergeCell ref="H253:I253"/>
    <mergeCell ref="H254:I254"/>
    <mergeCell ref="N253:P253"/>
    <mergeCell ref="N254:P254"/>
    <mergeCell ref="N255:P255"/>
    <mergeCell ref="Q243:R243"/>
    <mergeCell ref="Q244:R244"/>
    <mergeCell ref="Q245:R245"/>
    <mergeCell ref="Q246:R246"/>
    <mergeCell ref="Q247:R247"/>
    <mergeCell ref="Q248:R248"/>
    <mergeCell ref="Q249:R249"/>
    <mergeCell ref="Q250:R250"/>
    <mergeCell ref="Q251:R251"/>
    <mergeCell ref="Q252:R252"/>
    <mergeCell ref="Q253:R253"/>
    <mergeCell ref="Q254:R254"/>
    <mergeCell ref="Q255:R255"/>
    <mergeCell ref="N248:P248"/>
    <mergeCell ref="N249:P249"/>
    <mergeCell ref="N250:P250"/>
    <mergeCell ref="N251:P251"/>
    <mergeCell ref="N252:P252"/>
    <mergeCell ref="N243:P243"/>
    <mergeCell ref="F248:G248"/>
    <mergeCell ref="F249:G249"/>
    <mergeCell ref="N246:P246"/>
    <mergeCell ref="N247:P247"/>
    <mergeCell ref="L253:M253"/>
    <mergeCell ref="L254:M254"/>
    <mergeCell ref="L255:M255"/>
    <mergeCell ref="H255:I255"/>
    <mergeCell ref="J243:K243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53:K253"/>
    <mergeCell ref="J254:K254"/>
    <mergeCell ref="J255:K255"/>
    <mergeCell ref="H250:I250"/>
    <mergeCell ref="H251:I251"/>
    <mergeCell ref="H252:I252"/>
    <mergeCell ref="F250:G250"/>
    <mergeCell ref="F251:G251"/>
    <mergeCell ref="F252:G252"/>
    <mergeCell ref="F253:G253"/>
    <mergeCell ref="F254:G254"/>
    <mergeCell ref="F255:G255"/>
    <mergeCell ref="H244:I244"/>
    <mergeCell ref="D221:E221"/>
    <mergeCell ref="D222:E222"/>
    <mergeCell ref="D223:E223"/>
    <mergeCell ref="D224:E224"/>
    <mergeCell ref="D225:E225"/>
    <mergeCell ref="H245:I245"/>
    <mergeCell ref="H246:I246"/>
    <mergeCell ref="H247:I247"/>
    <mergeCell ref="H248:I248"/>
    <mergeCell ref="H249:I249"/>
    <mergeCell ref="D226:E226"/>
    <mergeCell ref="F243:G243"/>
    <mergeCell ref="H243:I243"/>
    <mergeCell ref="F244:G244"/>
    <mergeCell ref="F245:G245"/>
    <mergeCell ref="F246:G246"/>
    <mergeCell ref="F247:G247"/>
    <mergeCell ref="D216:E216"/>
    <mergeCell ref="D217:E217"/>
    <mergeCell ref="D218:E218"/>
    <mergeCell ref="D219:E219"/>
    <mergeCell ref="D220:E220"/>
    <mergeCell ref="F256:H256"/>
    <mergeCell ref="I256:J256"/>
    <mergeCell ref="F162:G162"/>
    <mergeCell ref="F167:G167"/>
    <mergeCell ref="H167:I167"/>
    <mergeCell ref="J167:L167"/>
    <mergeCell ref="I183:P183"/>
    <mergeCell ref="D197:L197"/>
    <mergeCell ref="D199:E199"/>
    <mergeCell ref="D200:E200"/>
    <mergeCell ref="D201:E201"/>
    <mergeCell ref="D202:E202"/>
    <mergeCell ref="D203:E203"/>
    <mergeCell ref="D213:H213"/>
    <mergeCell ref="D215:E215"/>
    <mergeCell ref="D204:E204"/>
    <mergeCell ref="D205:E205"/>
    <mergeCell ref="D206:E206"/>
    <mergeCell ref="D207:E207"/>
    <mergeCell ref="A23:B24"/>
    <mergeCell ref="D23:N23"/>
    <mergeCell ref="A8:B9"/>
    <mergeCell ref="D8:N8"/>
    <mergeCell ref="D176:N176"/>
    <mergeCell ref="D160:N160"/>
    <mergeCell ref="C95:W95"/>
    <mergeCell ref="A6:B6"/>
    <mergeCell ref="A1:B1"/>
    <mergeCell ref="A2:B2"/>
    <mergeCell ref="A3:B3"/>
    <mergeCell ref="A4:B4"/>
    <mergeCell ref="A5:B5"/>
    <mergeCell ref="C1:F1"/>
    <mergeCell ref="C4:F4"/>
    <mergeCell ref="C5:F5"/>
    <mergeCell ref="C6:F6"/>
    <mergeCell ref="C7:F7"/>
    <mergeCell ref="C3:F3"/>
    <mergeCell ref="C2:F2"/>
    <mergeCell ref="D208:E208"/>
    <mergeCell ref="H208:I208"/>
    <mergeCell ref="H209:I209"/>
    <mergeCell ref="H210:I210"/>
    <mergeCell ref="D209:E209"/>
    <mergeCell ref="D210:E210"/>
    <mergeCell ref="H203:I203"/>
    <mergeCell ref="H204:I204"/>
    <mergeCell ref="H205:I205"/>
    <mergeCell ref="H206:I206"/>
    <mergeCell ref="H207:I207"/>
    <mergeCell ref="M199:N199"/>
    <mergeCell ref="M200:N200"/>
    <mergeCell ref="M201:N201"/>
    <mergeCell ref="M202:N202"/>
    <mergeCell ref="H198:I198"/>
    <mergeCell ref="H199:I199"/>
    <mergeCell ref="H200:I200"/>
    <mergeCell ref="H201:I201"/>
    <mergeCell ref="H202:I202"/>
    <mergeCell ref="M203:N203"/>
    <mergeCell ref="M204:N204"/>
    <mergeCell ref="M205:N205"/>
    <mergeCell ref="M206:N206"/>
    <mergeCell ref="M207:N207"/>
    <mergeCell ref="AA202:AB202"/>
    <mergeCell ref="AA203:AB203"/>
    <mergeCell ref="AA204:AB204"/>
    <mergeCell ref="AA205:AB205"/>
    <mergeCell ref="AA206:AB206"/>
    <mergeCell ref="O198:Z198"/>
    <mergeCell ref="AA198:AB198"/>
    <mergeCell ref="AA199:AB199"/>
    <mergeCell ref="AA200:AB200"/>
    <mergeCell ref="AA201:AB201"/>
    <mergeCell ref="AA210:AB210"/>
    <mergeCell ref="M266:N266"/>
    <mergeCell ref="O290:P290"/>
    <mergeCell ref="M208:N208"/>
    <mergeCell ref="M209:N209"/>
    <mergeCell ref="M210:N210"/>
    <mergeCell ref="L243:M243"/>
    <mergeCell ref="L244:M244"/>
    <mergeCell ref="L245:M245"/>
    <mergeCell ref="L246:M246"/>
    <mergeCell ref="L247:M247"/>
    <mergeCell ref="L248:M248"/>
    <mergeCell ref="L249:M249"/>
    <mergeCell ref="L250:M250"/>
    <mergeCell ref="L251:M251"/>
    <mergeCell ref="L252:M252"/>
    <mergeCell ref="AA207:AB207"/>
    <mergeCell ref="AA208:AB208"/>
    <mergeCell ref="AA209:AB209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2022-01-10T07:45:26Z</dcterms:modified>
</cp:coreProperties>
</file>