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00" windowHeight="7665"/>
  </bookViews>
  <sheets>
    <sheet name="HALAMAN " sheetId="5" r:id="rId1"/>
    <sheet name="HALAMAN  (2)" sheetId="7" r:id="rId2"/>
    <sheet name="HALAMAN  (3)" sheetId="8" r:id="rId3"/>
    <sheet name="HALAMAN  (4)" sheetId="9" r:id="rId4"/>
    <sheet name="TARGET CYCLE TIME (2)" sheetId="6" r:id="rId5"/>
  </sheets>
  <definedNames>
    <definedName name="_xlnm.Print_Area" localSheetId="0">'HALAMAN '!$A$1:$Q$39</definedName>
    <definedName name="_xlnm.Print_Area" localSheetId="4">'TARGET CYCLE TIME (2)'!$A$3:$H$317</definedName>
    <definedName name="_xlnm.Print_Area" localSheetId="1">'HALAMAN  (2)'!$A$1:$Q$39</definedName>
    <definedName name="_xlnm.Print_Area" localSheetId="2">'HALAMAN  (3)'!$A$1:$Q$39</definedName>
    <definedName name="_xlnm.Print_Area" localSheetId="3">'HALAMAN  (4)'!$A$1:$Q$39</definedName>
  </definedNames>
  <calcPr calcId="144525"/>
</workbook>
</file>

<file path=xl/sharedStrings.xml><?xml version="1.0" encoding="utf-8"?>
<sst xmlns="http://schemas.openxmlformats.org/spreadsheetml/2006/main" count="841" uniqueCount="404">
  <si>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</si>
  <si>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</si>
  <si>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</si>
  <si>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</si>
  <si>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</si>
  <si>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</si>
  <si>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</si>
  <si>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</si>
  <si>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</si>
  <si>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</si>
  <si>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</si>
  <si>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</si>
  <si>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</si>
  <si>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</si>
  <si>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</si>
  <si>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</si>
  <si>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RAMDANI</t>
  </si>
  <si>
    <t>F</t>
  </si>
  <si>
    <t>P</t>
  </si>
  <si>
    <t>FADHIL</t>
  </si>
  <si>
    <t>G05699</t>
  </si>
  <si>
    <t>ANDRE WIRA</t>
  </si>
  <si>
    <t>FAIZ</t>
  </si>
  <si>
    <t>DERI</t>
  </si>
  <si>
    <t>G05642</t>
  </si>
  <si>
    <t>AFRIYAN</t>
  </si>
  <si>
    <t>32411-253-000</t>
  </si>
  <si>
    <t>INDRA</t>
  </si>
  <si>
    <t>G04129</t>
  </si>
  <si>
    <t>RIAN</t>
  </si>
  <si>
    <t>TA1290</t>
  </si>
  <si>
    <t>SUANDI</t>
  </si>
  <si>
    <t>ADAM</t>
  </si>
  <si>
    <t>17A381-AC</t>
  </si>
  <si>
    <t>RAFFIE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</si>
  <si>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</si>
  <si>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</si>
  <si>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</si>
  <si>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</si>
  <si>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</si>
  <si>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</si>
  <si>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</si>
  <si>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</si>
  <si>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</si>
  <si>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</si>
  <si>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</si>
  <si>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</si>
  <si>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</si>
  <si>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</si>
  <si>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</si>
  <si>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LUTHFI</t>
  </si>
  <si>
    <t>SN900-02422A</t>
  </si>
  <si>
    <t>FAJAR</t>
  </si>
  <si>
    <t>SURYA AJI</t>
  </si>
  <si>
    <t>12053-0267</t>
  </si>
  <si>
    <t>WANDI</t>
  </si>
  <si>
    <t>ADEN</t>
  </si>
  <si>
    <t>RAMA</t>
  </si>
  <si>
    <t>1DY-H2599-00-BK</t>
  </si>
  <si>
    <t>ADE ANGGARA</t>
  </si>
  <si>
    <t>AHMAD FAUDZAN</t>
  </si>
  <si>
    <t>LURY</t>
  </si>
  <si>
    <t>G00679</t>
  </si>
  <si>
    <t>GINANJAR</t>
  </si>
  <si>
    <t>RIFKI</t>
  </si>
  <si>
    <t>FAHRU</t>
  </si>
  <si>
    <t>BZ010</t>
  </si>
  <si>
    <t>FAHMI</t>
  </si>
  <si>
    <t>ZAMY</t>
  </si>
  <si>
    <t>ZOHAN</t>
  </si>
  <si>
    <t>HALDI</t>
  </si>
  <si>
    <t>32103-K2S-N000</t>
  </si>
  <si>
    <t>TARGET FINISHING 2023</t>
  </si>
  <si>
    <t>MP</t>
  </si>
  <si>
    <t>DETIK</t>
  </si>
  <si>
    <t>TARGET 1 JAM</t>
  </si>
  <si>
    <t>TARGET 8 JAM</t>
  </si>
  <si>
    <t>BULBBYNT BLUE</t>
  </si>
  <si>
    <t>BULB BYNT NATURAL</t>
  </si>
  <si>
    <t>SOCKET BULBYNTblack</t>
  </si>
  <si>
    <t>+7105-3159</t>
  </si>
  <si>
    <t>COVER</t>
  </si>
  <si>
    <t>000Y32-0020-B</t>
  </si>
  <si>
    <t>COVER PACKING</t>
  </si>
  <si>
    <t>0334B-052</t>
  </si>
  <si>
    <t>GROMMET</t>
  </si>
  <si>
    <t>07095-0420</t>
  </si>
  <si>
    <t>CUSHION ( D )</t>
  </si>
  <si>
    <t>70950-0421</t>
  </si>
  <si>
    <t>70950-0524</t>
  </si>
  <si>
    <t>CUSHION</t>
  </si>
  <si>
    <t>70950-0627</t>
  </si>
  <si>
    <t>CVR SKT WR/204</t>
  </si>
  <si>
    <t>11065-0361</t>
  </si>
  <si>
    <t>CAP</t>
  </si>
  <si>
    <t>1225-1-03801</t>
  </si>
  <si>
    <t>BOOT</t>
  </si>
  <si>
    <t>1225-1-03802</t>
  </si>
  <si>
    <t>BOOT-2</t>
  </si>
  <si>
    <t>13001-07504</t>
  </si>
  <si>
    <t>MOLD D</t>
  </si>
  <si>
    <t>13001-07505</t>
  </si>
  <si>
    <t>13157-004Z / 1975</t>
  </si>
  <si>
    <t>BUSH ( D )</t>
  </si>
  <si>
    <t>14093-0057A</t>
  </si>
  <si>
    <t>14093-0724A</t>
  </si>
  <si>
    <t>14093-0727A</t>
  </si>
  <si>
    <t>16058-2019</t>
  </si>
  <si>
    <t>HIP CONNECTOR</t>
  </si>
  <si>
    <t>17A-04-12550</t>
  </si>
  <si>
    <t>195-54-42550</t>
  </si>
  <si>
    <t>195Z112970</t>
  </si>
  <si>
    <t>198-06-53610</t>
  </si>
  <si>
    <t>COVER BLACK</t>
  </si>
  <si>
    <t>1PA-H2155-00-1</t>
  </si>
  <si>
    <t>BAND RUBBER</t>
  </si>
  <si>
    <t>1WD-H1916-00-1</t>
  </si>
  <si>
    <t>COVER TERMINAL</t>
  </si>
  <si>
    <t>1WD-H2532-00</t>
  </si>
  <si>
    <t>1WD-H2599-00-0</t>
  </si>
  <si>
    <t>COVER CONECTOR</t>
  </si>
  <si>
    <t>203-62-58310</t>
  </si>
  <si>
    <t>203-62-58320</t>
  </si>
  <si>
    <t>203-62-61790</t>
  </si>
  <si>
    <t>203-70-44470</t>
  </si>
  <si>
    <t>ORING</t>
  </si>
  <si>
    <t>209-70-53150</t>
  </si>
  <si>
    <t>21018-17601</t>
  </si>
  <si>
    <t>S PLUG</t>
  </si>
  <si>
    <t>21018-1760-1Ac</t>
  </si>
  <si>
    <t>SOCKET BODY PLUG</t>
  </si>
  <si>
    <t>21K6235270</t>
  </si>
  <si>
    <t>21T5435322</t>
  </si>
  <si>
    <t>21T5435722</t>
  </si>
  <si>
    <t>21T6439540</t>
  </si>
  <si>
    <t>22009-8L001</t>
  </si>
  <si>
    <t>22018-18690</t>
  </si>
  <si>
    <t>BUSHING</t>
  </si>
  <si>
    <t>285-01-12411</t>
  </si>
  <si>
    <t>RUBBER</t>
  </si>
  <si>
    <t>2PK-H1662-00</t>
  </si>
  <si>
    <t>COVER CONNECTOR</t>
  </si>
  <si>
    <t>31861-10D00</t>
  </si>
  <si>
    <t>CAP STARTER RELAY</t>
  </si>
  <si>
    <t>31861-13HA0</t>
  </si>
  <si>
    <t>CAP STARTER MOTOR</t>
  </si>
  <si>
    <t>31861-48B10</t>
  </si>
  <si>
    <t>32106-KE1-6000</t>
  </si>
  <si>
    <t>32107-KGH-9000</t>
  </si>
  <si>
    <t>COVER COUPLER</t>
  </si>
  <si>
    <t>32107-MJR-6700</t>
  </si>
  <si>
    <t>32108-K15G-9200</t>
  </si>
  <si>
    <t>32108-K81-N001-H1</t>
  </si>
  <si>
    <t>32108-K84A-9001-H1</t>
  </si>
  <si>
    <t>32108-k93A-N001-H1</t>
  </si>
  <si>
    <t>COVER old</t>
  </si>
  <si>
    <t>32108-K93-N000-H1</t>
  </si>
  <si>
    <t>32108-KWA-8300</t>
  </si>
  <si>
    <t>32108-MFY-0000</t>
  </si>
  <si>
    <t>32109-K15-9000</t>
  </si>
  <si>
    <t>COVER CONECTOR ( D )</t>
  </si>
  <si>
    <t>32109-K56F-N100</t>
  </si>
  <si>
    <t>32107-K56F-N100</t>
  </si>
  <si>
    <t>32113-K15G-9201</t>
  </si>
  <si>
    <t>COVER ( D )</t>
  </si>
  <si>
    <t>32113-K18-9000</t>
  </si>
  <si>
    <t>C. INJECTOR CONECTOR</t>
  </si>
  <si>
    <t>32113-K56-N000</t>
  </si>
  <si>
    <t>32118-KEV-8800</t>
  </si>
  <si>
    <t>PROTECTOR</t>
  </si>
  <si>
    <t>BEI-KMI-004</t>
  </si>
  <si>
    <t>3344-2238</t>
  </si>
  <si>
    <t>33624-31010</t>
  </si>
  <si>
    <t>36618-49K00</t>
  </si>
  <si>
    <t>36618-49K10</t>
  </si>
  <si>
    <t>3CI-H2119-00-0</t>
  </si>
  <si>
    <t>COVER LEAD WIRE</t>
  </si>
  <si>
    <t>401 053 99</t>
  </si>
  <si>
    <t>LAMP HOLDER</t>
  </si>
  <si>
    <t>43064-007Z</t>
  </si>
  <si>
    <t>CLAMP</t>
  </si>
  <si>
    <t>SOCKET BULBYNT</t>
  </si>
  <si>
    <t>4772333700(fi)</t>
  </si>
  <si>
    <t>S. BULBYNT (INJECTION)</t>
  </si>
  <si>
    <t>49006-1067Z</t>
  </si>
  <si>
    <t>49006-1310</t>
  </si>
  <si>
    <t>49016-0057</t>
  </si>
  <si>
    <t>COVER SEAL</t>
  </si>
  <si>
    <t>49016-0631</t>
  </si>
  <si>
    <t>49016-1195A</t>
  </si>
  <si>
    <t>COVER LAMP</t>
  </si>
  <si>
    <t>53384-BZ020</t>
  </si>
  <si>
    <t>CUSHION HOOD ( D )</t>
  </si>
  <si>
    <t>CUSHION HOOD</t>
  </si>
  <si>
    <t>GASKET 2 LENS</t>
  </si>
  <si>
    <t>7210-0142</t>
  </si>
  <si>
    <t>SLEEVE</t>
  </si>
  <si>
    <t>7210-0163</t>
  </si>
  <si>
    <t>GROMMET WASHER</t>
  </si>
  <si>
    <t>92066-1348Z</t>
  </si>
  <si>
    <t>PLUG</t>
  </si>
  <si>
    <t>92071-0055</t>
  </si>
  <si>
    <t>GROMET</t>
  </si>
  <si>
    <t>92071-024</t>
  </si>
  <si>
    <t>92071-0707A</t>
  </si>
  <si>
    <t>92075-1690Z</t>
  </si>
  <si>
    <t>DAMPER</t>
  </si>
  <si>
    <t>209Z</t>
  </si>
  <si>
    <t>92075-209Z</t>
  </si>
  <si>
    <t>92160-1115Z</t>
  </si>
  <si>
    <t>92160-1422Z</t>
  </si>
  <si>
    <t>92161-0220</t>
  </si>
  <si>
    <t>92161-0370</t>
  </si>
  <si>
    <t>92161-0371</t>
  </si>
  <si>
    <t>92161-0477</t>
  </si>
  <si>
    <t>92161-0520Z</t>
  </si>
  <si>
    <t>92161-0521Z</t>
  </si>
  <si>
    <t>92161-0522Z</t>
  </si>
  <si>
    <t>92161-1648</t>
  </si>
  <si>
    <t>92161-1975</t>
  </si>
  <si>
    <t>DAMPER( D )</t>
  </si>
  <si>
    <t>92071-2117</t>
  </si>
  <si>
    <t>DAMPER ( tape )</t>
  </si>
  <si>
    <t>99224-25003</t>
  </si>
  <si>
    <t>RING GASKET</t>
  </si>
  <si>
    <t>99241-50207</t>
  </si>
  <si>
    <t>BULBYNT SEPATU KOITO</t>
  </si>
  <si>
    <t>99301-39001</t>
  </si>
  <si>
    <t>99301-39006</t>
  </si>
  <si>
    <t>99301-39009</t>
  </si>
  <si>
    <t>ADP</t>
  </si>
  <si>
    <t xml:space="preserve"> HOLDER</t>
  </si>
  <si>
    <r>
      <rPr>
        <sz val="11"/>
        <color rgb="FF000000"/>
        <rFont val="Calibri"/>
        <charset val="134"/>
      </rPr>
      <t>ADP-9(INL)</t>
    </r>
  </si>
  <si>
    <t>ASK 001(3X3)</t>
  </si>
  <si>
    <t>HOLO</t>
  </si>
  <si>
    <t>ASK 003(4X4)</t>
  </si>
  <si>
    <t>HOLO KOTAK</t>
  </si>
  <si>
    <t>BEI KMI 005</t>
  </si>
  <si>
    <t>DAMPER HOLDER</t>
  </si>
  <si>
    <t>BR001</t>
  </si>
  <si>
    <t>BUSSING</t>
  </si>
  <si>
    <t>BR002</t>
  </si>
  <si>
    <t>BR-004</t>
  </si>
  <si>
    <t>PLUG COVER</t>
  </si>
  <si>
    <t>BRI-HCD2-0003</t>
  </si>
  <si>
    <t>C. CABLE CAMERA</t>
  </si>
  <si>
    <t>BRI-HCD2-0003-1</t>
  </si>
  <si>
    <t>COVER CAMERA</t>
  </si>
  <si>
    <t>C1810</t>
  </si>
  <si>
    <t>HOLDER</t>
  </si>
  <si>
    <t>C1822</t>
  </si>
  <si>
    <t>C1836</t>
  </si>
  <si>
    <t>C50</t>
  </si>
  <si>
    <t>C. CONNECTOR 4.3 (EPDM)</t>
  </si>
  <si>
    <t>C. HANDLE CHECKER FIXTURE</t>
  </si>
  <si>
    <t>D20-1-S7</t>
  </si>
  <si>
    <t>FST7450 A51 0010</t>
  </si>
  <si>
    <t>SEAT BODY</t>
  </si>
  <si>
    <t>FSTZ200 A51</t>
  </si>
  <si>
    <t>SEAT</t>
  </si>
  <si>
    <t>FW-C-6F</t>
  </si>
  <si>
    <t>SEAL</t>
  </si>
  <si>
    <t>HOLO (30 mm)</t>
  </si>
  <si>
    <t>HOLO (40 mm)</t>
  </si>
  <si>
    <t>KS24-701</t>
  </si>
  <si>
    <t>S0870-JF360</t>
  </si>
  <si>
    <t>RUBBER SPRING</t>
  </si>
  <si>
    <t>SN900-01222E</t>
  </si>
  <si>
    <t>SOCKET BODY</t>
  </si>
  <si>
    <t>SOCKET BODY A "A"</t>
  </si>
  <si>
    <t>SOCKET BODY A  "B&amp;C"</t>
  </si>
  <si>
    <t>SN900-09022A</t>
  </si>
  <si>
    <t>SOCKET HOLDER</t>
  </si>
  <si>
    <t>SN904-10340C</t>
  </si>
  <si>
    <t>SEAL GASKET</t>
  </si>
  <si>
    <t>SN904-11260A</t>
  </si>
  <si>
    <t>SN904-20600C</t>
  </si>
  <si>
    <t>SN907-16700A</t>
  </si>
  <si>
    <t>SN907-22400A</t>
  </si>
  <si>
    <t>TA0100 D</t>
  </si>
  <si>
    <t>CUSHION( D )</t>
  </si>
  <si>
    <r>
      <rPr>
        <sz val="11"/>
        <color rgb="FF000000"/>
        <rFont val="Calibri"/>
        <charset val="134"/>
      </rPr>
      <t>VMBODY-TA0100M-FG</t>
    </r>
  </si>
  <si>
    <t>TA0100</t>
  </si>
  <si>
    <t>X9383-4003</t>
  </si>
  <si>
    <t>O-RING</t>
  </si>
  <si>
    <t>Y9963-1001</t>
  </si>
  <si>
    <t>Y9963-2089</t>
  </si>
  <si>
    <t>SEAL RING</t>
  </si>
  <si>
    <t>YC-A010</t>
  </si>
  <si>
    <t>KNOB</t>
  </si>
  <si>
    <t>YC-A015</t>
  </si>
  <si>
    <t>YC-A020</t>
  </si>
  <si>
    <t>YC-A025</t>
  </si>
  <si>
    <t>Z1ID</t>
  </si>
  <si>
    <t>Z1ID-014A</t>
  </si>
  <si>
    <t>ZAB004</t>
  </si>
  <si>
    <t>RUBBER SOCKET</t>
  </si>
  <si>
    <t>ZAB004-70IX</t>
  </si>
  <si>
    <t>ZSS002-701</t>
  </si>
  <si>
    <t>31126-36070</t>
  </si>
  <si>
    <t>LVH-10029-0-150</t>
  </si>
  <si>
    <t>DA/BD SHEET</t>
  </si>
  <si>
    <t>92071-0782A</t>
  </si>
  <si>
    <t>D3G0510-001-01</t>
  </si>
  <si>
    <t>WIR-SL-CLP/261</t>
  </si>
  <si>
    <t>WIR-SL-CLP/266</t>
  </si>
  <si>
    <t>32103-K59</t>
  </si>
  <si>
    <r>
      <rPr>
        <sz val="11"/>
        <color rgb="FF000000"/>
        <rFont val="Calibri"/>
        <charset val="134"/>
      </rPr>
      <t>32103-K59-A700-H1</t>
    </r>
  </si>
  <si>
    <t>32108-K59</t>
  </si>
  <si>
    <t>COVER W/R LED</t>
  </si>
  <si>
    <t>32108-K59-A700-H1</t>
  </si>
  <si>
    <t>COVER W/R LED (W)</t>
  </si>
  <si>
    <t>COVER W/R LED (D)</t>
  </si>
  <si>
    <t>38306-K59-A700-H1</t>
  </si>
  <si>
    <t>SUSPENSION J/C</t>
  </si>
  <si>
    <t>+EMS PAD 60</t>
  </si>
  <si>
    <t>BUTYL</t>
  </si>
  <si>
    <t>14093-0754</t>
  </si>
  <si>
    <t>ABBD</t>
  </si>
  <si>
    <t>SHEET</t>
  </si>
  <si>
    <t>BRI-05-BS-001</t>
  </si>
  <si>
    <t>BULB SOCKET</t>
  </si>
  <si>
    <t>BRI-24-S-001</t>
  </si>
  <si>
    <t>SILICONE SEAL</t>
  </si>
  <si>
    <t>BRI-24-S-002</t>
  </si>
  <si>
    <t>BRI-24-S-003</t>
  </si>
  <si>
    <t>BRI-24-S-004</t>
  </si>
  <si>
    <t>HAMMER RUBBER</t>
  </si>
  <si>
    <t>HAMMER</t>
  </si>
  <si>
    <t>T-SP0400130D8</t>
  </si>
  <si>
    <t>SPRING D40 L130 8 MM</t>
  </si>
  <si>
    <t>14093-0755</t>
  </si>
  <si>
    <t>ZHG006</t>
  </si>
  <si>
    <t>INSULATOR</t>
  </si>
  <si>
    <t>ZHG006-701</t>
  </si>
  <si>
    <t>GASKET2 LENS (tape)</t>
  </si>
  <si>
    <t>92161-2111</t>
  </si>
  <si>
    <t>FW+C-6F</t>
  </si>
  <si>
    <t>RUBBER SEAL CONNECTOR</t>
  </si>
  <si>
    <t>RUBBER PACKING BOOT</t>
  </si>
  <si>
    <t>TA014</t>
  </si>
  <si>
    <t>BOOT CLUTCH RELEASE FORK</t>
  </si>
  <si>
    <t>VMFUNC-TA0140M-FG</t>
  </si>
  <si>
    <t>BRI-01-RH-002</t>
  </si>
  <si>
    <t>RUBBER HUMMER</t>
  </si>
  <si>
    <t>VMBODY-NA0890M-FG</t>
  </si>
  <si>
    <t>GROMMET CLUTCH RESER VOIR</t>
  </si>
  <si>
    <r>
      <rPr>
        <sz val="11"/>
        <color rgb="FF000000"/>
        <rFont val="Calibri"/>
        <charset val="134"/>
      </rPr>
      <t>VMBODY-NA0890M-FG</t>
    </r>
  </si>
  <si>
    <t>+EMSIII-60</t>
  </si>
  <si>
    <t>+7034-1279</t>
  </si>
  <si>
    <t>+EMSIII-90</t>
  </si>
  <si>
    <t>GUIDE-CHAIN</t>
  </si>
  <si>
    <t>K15-6000</t>
  </si>
  <si>
    <t>SUSP ENG CONTROL UNIT</t>
  </si>
  <si>
    <r>
      <rPr>
        <sz val="11"/>
        <color rgb="FF000000"/>
        <rFont val="Calibri"/>
        <charset val="134"/>
      </rPr>
      <t>38771-K15-6000-H1</t>
    </r>
  </si>
  <si>
    <t>SEAT SPRING</t>
  </si>
  <si>
    <t>NA1130</t>
  </si>
  <si>
    <t>SHIELD STERING</t>
  </si>
  <si>
    <t>NA1950</t>
  </si>
  <si>
    <t>STOPER BACK DOOR</t>
  </si>
  <si>
    <t>32108-K2S-N000</t>
  </si>
  <si>
    <t>C.LEAD WINKER</t>
  </si>
  <si>
    <t>C. CONECTOR</t>
  </si>
  <si>
    <t>CAP RUBBER</t>
  </si>
  <si>
    <t>G04447</t>
  </si>
  <si>
    <t>RUBBER COVER</t>
  </si>
  <si>
    <t>C.REAR STOP</t>
  </si>
  <si>
    <t>TA1270</t>
  </si>
  <si>
    <t>TA1260</t>
  </si>
  <si>
    <t>NA1260</t>
  </si>
  <si>
    <t>BUSH TANG LOWER</t>
  </si>
  <si>
    <t>BUSH TANG LOWER ( D )</t>
  </si>
  <si>
    <t>KOWA</t>
  </si>
  <si>
    <t>C.CONECTOR</t>
  </si>
  <si>
    <t>COVER CLOUTH</t>
  </si>
  <si>
    <t>B5D</t>
  </si>
  <si>
    <t>NA0890</t>
  </si>
  <si>
    <t>GROMET CLOUTH</t>
  </si>
  <si>
    <t xml:space="preserve">BLB BYNT </t>
  </si>
  <si>
    <t>2IT-643950</t>
  </si>
  <si>
    <t xml:space="preserve"> -</t>
  </si>
  <si>
    <t>R PACKING BOOT</t>
  </si>
  <si>
    <t>zp</t>
  </si>
  <si>
    <t>packing</t>
  </si>
  <si>
    <t>NA 1720</t>
  </si>
  <si>
    <t>S SPRING</t>
  </si>
  <si>
    <t>LOW C REAR STOP</t>
  </si>
  <si>
    <t>G01330</t>
  </si>
  <si>
    <t>C CONECTOR</t>
  </si>
  <si>
    <t>32107-K1T</t>
  </si>
  <si>
    <t>17A381-BC</t>
  </si>
  <si>
    <t>KNOB R</t>
  </si>
  <si>
    <t>WLT8F-17A381-BC</t>
  </si>
  <si>
    <t>NA1550</t>
  </si>
  <si>
    <t>KNOB-L</t>
  </si>
  <si>
    <t>WLT8F-17A381-AC</t>
  </si>
  <si>
    <t>K58</t>
  </si>
  <si>
    <t>NA1940</t>
  </si>
  <si>
    <t>0313</t>
  </si>
  <si>
    <t>WIR</t>
  </si>
  <si>
    <t>USB CAP</t>
  </si>
  <si>
    <r>
      <rPr>
        <sz val="11"/>
        <rFont val="Calibri"/>
        <charset val="134"/>
      </rPr>
      <t xml:space="preserve"> Tanggal :</t>
    </r>
  </si>
  <si>
    <r>
      <rPr>
        <sz val="11"/>
        <color rgb="FF000000"/>
        <rFont val="Calibri"/>
        <charset val="134"/>
      </rPr>
      <t>Disetujui</t>
    </r>
  </si>
  <si>
    <r>
      <rPr>
        <sz val="11"/>
        <color rgb="FF000000"/>
        <rFont val="Calibri"/>
        <charset val="134"/>
      </rPr>
      <t>Diperiksa</t>
    </r>
  </si>
</sst>
</file>

<file path=xl/styles.xml><?xml version="1.0" encoding="utf-8"?>
<styleSheet xmlns="http://schemas.openxmlformats.org/spreadsheetml/2006/main">
  <numFmts count="7">
    <numFmt numFmtId="176" formatCode="_-&quot;Rp&quot;* #,##0_-;\-&quot;Rp&quot;* #,##0_-;_-&quot;Rp&quot;* &quot;-&quot;??_-;_-@_-"/>
    <numFmt numFmtId="177" formatCode="0_ "/>
    <numFmt numFmtId="178" formatCode="_(* #,##0_);_(* \(#,##0\);_(* &quot;-&quot;_);_(@_)"/>
    <numFmt numFmtId="179" formatCode="_(* #,##0.00_);_(* \(#,##0.00\);_(* &quot;-&quot;??_);_(@_)"/>
    <numFmt numFmtId="180" formatCode="_-&quot;Rp&quot;* #,##0.00_-;\-&quot;Rp&quot;* #,##0.00_-;_-&quot;Rp&quot;* &quot;-&quot;??_-;_-@_-"/>
    <numFmt numFmtId="181" formatCode="[$-F800]dddd\,\ mmmm\ dd\,\ yyyy"/>
    <numFmt numFmtId="182" formatCode="0.00_ 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b/>
      <sz val="24"/>
      <name val="Calibri"/>
      <charset val="134"/>
    </font>
    <font>
      <sz val="14"/>
      <name val="Calibri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4" borderId="46" applyNumberFormat="0" applyAlignment="0" applyProtection="0">
      <alignment vertical="center"/>
    </xf>
    <xf numFmtId="0" fontId="19" fillId="0" borderId="44" applyNumberFormat="0" applyFill="0" applyAlignment="0" applyProtection="0">
      <alignment vertical="center"/>
    </xf>
    <xf numFmtId="0" fontId="0" fillId="3" borderId="43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9" fillId="0" borderId="4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24" borderId="48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7" fillId="13" borderId="45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6" fillId="13" borderId="48" applyNumberFormat="0" applyAlignment="0" applyProtection="0">
      <alignment vertical="center"/>
    </xf>
    <xf numFmtId="0" fontId="11" fillId="0" borderId="42" applyNumberFormat="0" applyFill="0" applyAlignment="0" applyProtection="0">
      <alignment vertical="center"/>
    </xf>
    <xf numFmtId="0" fontId="27" fillId="0" borderId="49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178" fontId="1" fillId="0" borderId="15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 wrapText="1"/>
    </xf>
    <xf numFmtId="178" fontId="1" fillId="2" borderId="15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78" fontId="1" fillId="0" borderId="13" xfId="0" applyNumberFormat="1" applyFont="1" applyFill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 wrapText="1"/>
    </xf>
    <xf numFmtId="178" fontId="1" fillId="2" borderId="13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177" fontId="1" fillId="0" borderId="14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178" fontId="2" fillId="0" borderId="13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 wrapText="1"/>
    </xf>
    <xf numFmtId="178" fontId="2" fillId="2" borderId="1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right" vertical="center"/>
    </xf>
    <xf numFmtId="0" fontId="1" fillId="0" borderId="0" xfId="0" applyFont="1" applyFill="1" applyAlignment="1">
      <alignment horizontal="left" vertical="top"/>
    </xf>
    <xf numFmtId="181" fontId="1" fillId="0" borderId="8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1" fillId="0" borderId="8" xfId="0" applyFont="1" applyFill="1" applyBorder="1" applyAlignment="1"/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right" vertical="center"/>
    </xf>
    <xf numFmtId="0" fontId="1" fillId="0" borderId="22" xfId="0" applyFont="1" applyFill="1" applyBorder="1" applyAlignment="1">
      <alignment horizontal="right" vertical="center"/>
    </xf>
    <xf numFmtId="0" fontId="1" fillId="0" borderId="29" xfId="0" applyFont="1" applyFill="1" applyBorder="1" applyAlignment="1"/>
    <xf numFmtId="0" fontId="1" fillId="0" borderId="30" xfId="0" applyFont="1" applyFill="1" applyBorder="1" applyAlignment="1">
      <alignment horizontal="left"/>
    </xf>
    <xf numFmtId="0" fontId="1" fillId="0" borderId="30" xfId="0" applyFont="1" applyFill="1" applyBorder="1" applyAlignment="1"/>
    <xf numFmtId="0" fontId="1" fillId="0" borderId="3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right" vertical="center"/>
    </xf>
    <xf numFmtId="0" fontId="1" fillId="0" borderId="31" xfId="0" applyFont="1" applyFill="1" applyBorder="1" applyAlignment="1"/>
    <xf numFmtId="0" fontId="1" fillId="0" borderId="0" xfId="0" applyFont="1" applyFill="1" applyAlignme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181" fontId="7" fillId="0" borderId="0" xfId="0" applyNumberFormat="1" applyFont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49" fontId="0" fillId="0" borderId="3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7" fontId="0" fillId="0" borderId="33" xfId="0" applyNumberFormat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9" fontId="0" fillId="0" borderId="0" xfId="6" applyFont="1">
      <alignment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8" fillId="0" borderId="0" xfId="0" applyFont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82" fontId="0" fillId="0" borderId="0" xfId="6" applyNumberFormat="1" applyFont="1" applyAlignment="1">
      <alignment vertical="center"/>
    </xf>
    <xf numFmtId="182" fontId="0" fillId="0" borderId="0" xfId="6" applyNumberFormat="1" applyFont="1">
      <alignment vertical="center"/>
    </xf>
    <xf numFmtId="177" fontId="0" fillId="0" borderId="13" xfId="0" applyNumberFormat="1" applyFont="1" applyBorder="1" applyAlignment="1">
      <alignment horizontal="center" vertical="center"/>
    </xf>
    <xf numFmtId="0" fontId="1" fillId="0" borderId="13" xfId="0" applyFont="1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1" name="Picture 102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5122" name="Picture 1026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41" name="Picture 1026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42" name="Picture 1026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43" name="Object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1265" name="Picture 1026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1266" name="Picture 1026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1267" name="Object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2289" name="Picture 1026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2290" name="Picture 1026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2291" name="Object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123825</xdr:rowOff>
        </xdr:from>
        <xdr:to>
          <xdr:col>0</xdr:col>
          <xdr:colOff>428625</xdr:colOff>
          <xdr:row>4</xdr:row>
          <xdr:rowOff>76200</xdr:rowOff>
        </xdr:to>
        <xdr:sp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76200" y="514350"/>
              <a:ext cx="352425" cy="3333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476250</xdr:colOff>
      <xdr:row>2</xdr:row>
      <xdr:rowOff>95250</xdr:rowOff>
    </xdr:from>
    <xdr:to>
      <xdr:col>2</xdr:col>
      <xdr:colOff>215900</xdr:colOff>
      <xdr:row>3</xdr:row>
      <xdr:rowOff>63500</xdr:rowOff>
    </xdr:to>
    <xdr:sp>
      <xdr:nvSpPr>
        <xdr:cNvPr id="3" name="Text Box 10"/>
        <xdr:cNvSpPr txBox="1"/>
      </xdr:nvSpPr>
      <xdr:spPr>
        <a:xfrm>
          <a:off x="476250" y="485775"/>
          <a:ext cx="2277745" cy="1587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6.bin"/><Relationship Id="rId5" Type="http://schemas.openxmlformats.org/officeDocument/2006/relationships/oleObject" Target="../embeddings/oleObject5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9.bin"/><Relationship Id="rId5" Type="http://schemas.openxmlformats.org/officeDocument/2006/relationships/oleObject" Target="../embeddings/oleObject8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12.bin"/><Relationship Id="rId5" Type="http://schemas.openxmlformats.org/officeDocument/2006/relationships/oleObject" Target="../embeddings/oleObject11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13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70" zoomScaleNormal="70" topLeftCell="A12" workbookViewId="0">
      <selection activeCell="F35" sqref="F35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45056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1</v>
      </c>
      <c r="B8" s="92" t="s">
        <v>16</v>
      </c>
      <c r="C8" s="93">
        <v>39009</v>
      </c>
      <c r="D8" s="92" t="str">
        <f>VLOOKUP(C8,'TARGET CYCLE TIME (2)'!$B$7:$G$256,2,0)</f>
        <v>GROMET</v>
      </c>
      <c r="E8" s="94" t="s">
        <v>17</v>
      </c>
      <c r="F8" s="95" t="s">
        <v>10</v>
      </c>
      <c r="G8" s="96">
        <f>VLOOKUP($C$8,'TARGET CYCLE TIME (2)'!$B$7:$G$256,5,0)</f>
        <v>95</v>
      </c>
      <c r="H8" s="96">
        <f>VLOOKUP($C$8,'TARGET CYCLE TIME (2)'!$B$7:$G$256,5,0)</f>
        <v>95</v>
      </c>
      <c r="I8" s="96">
        <f>VLOOKUP($C$8,'TARGET CYCLE TIME (2)'!$B$7:$G$256,5,0)</f>
        <v>95</v>
      </c>
      <c r="J8" s="96">
        <f>VLOOKUP($C$8,'TARGET CYCLE TIME (2)'!$B$7:$G$256,5,0)</f>
        <v>95</v>
      </c>
      <c r="K8" s="96">
        <f>VLOOKUP($C$8,'TARGET CYCLE TIME (2)'!$B$7:$G$256,5,0)</f>
        <v>95</v>
      </c>
      <c r="L8" s="96">
        <f>VLOOKUP($C$8,'TARGET CYCLE TIME (2)'!$B$7:$G$256,5,0)</f>
        <v>95</v>
      </c>
      <c r="M8" s="96">
        <f>VLOOKUP($C$8,'TARGET CYCLE TIME (2)'!$B$7:$G$256,5,0)</f>
        <v>95</v>
      </c>
      <c r="N8" s="96">
        <f>VLOOKUP($C$8,'TARGET CYCLE TIME (2)'!$B$7:$G$256,5,0)</f>
        <v>95</v>
      </c>
      <c r="O8" s="118">
        <f>SUM(G8:N8)</f>
        <v>760</v>
      </c>
      <c r="P8" s="119"/>
      <c r="Q8" s="127"/>
    </row>
    <row r="9" ht="21.95" customHeight="1" spans="1:17">
      <c r="A9" s="97"/>
      <c r="B9" s="98"/>
      <c r="C9" s="99"/>
      <c r="D9" s="98"/>
      <c r="E9" s="94" t="s">
        <v>18</v>
      </c>
      <c r="F9" s="95" t="s">
        <v>15</v>
      </c>
      <c r="G9" s="96">
        <f>VLOOKUP($C$8,'TARGET CYCLE TIME (2)'!$B$7:$G$256,5,0)</f>
        <v>95</v>
      </c>
      <c r="H9" s="96">
        <f>VLOOKUP($C$8,'TARGET CYCLE TIME (2)'!$B$7:$G$256,5,0)</f>
        <v>95</v>
      </c>
      <c r="I9" s="96">
        <f>VLOOKUP($C$8,'TARGET CYCLE TIME (2)'!$B$7:$G$256,5,0)</f>
        <v>95</v>
      </c>
      <c r="J9" s="96">
        <f>VLOOKUP($C$8,'TARGET CYCLE TIME (2)'!$B$7:$G$256,5,0)</f>
        <v>95</v>
      </c>
      <c r="K9" s="96">
        <f>VLOOKUP($C$8,'TARGET CYCLE TIME (2)'!$B$7:$G$256,5,0)</f>
        <v>95</v>
      </c>
      <c r="L9" s="96">
        <f>VLOOKUP($C$8,'TARGET CYCLE TIME (2)'!$B$7:$G$256,5,0)</f>
        <v>95</v>
      </c>
      <c r="M9" s="96">
        <f>VLOOKUP($C$8,'TARGET CYCLE TIME (2)'!$B$7:$G$256,5,0)</f>
        <v>95</v>
      </c>
      <c r="N9" s="96">
        <f>VLOOKUP($C$8,'TARGET CYCLE TIME (2)'!$B$7:$G$256,5,0)</f>
        <v>95</v>
      </c>
      <c r="O9" s="118">
        <f t="shared" ref="O9:O31" si="0">SUM(G9:N9)</f>
        <v>760</v>
      </c>
      <c r="P9" s="120" t="str">
        <f t="shared" ref="P9:P13" si="1">IF(O9&lt;O8,"PRODUK HABIS","")</f>
        <v/>
      </c>
      <c r="Q9" s="128"/>
    </row>
    <row r="10" ht="21.95" customHeight="1" spans="1:17">
      <c r="A10" s="91">
        <v>2</v>
      </c>
      <c r="B10" s="92" t="s">
        <v>19</v>
      </c>
      <c r="C10" s="93" t="s">
        <v>20</v>
      </c>
      <c r="D10" s="92" t="str">
        <f>VLOOKUP(C10,'TARGET CYCLE TIME (2)'!$B$7:$G$256,2,0)</f>
        <v>COVER CLOUTH</v>
      </c>
      <c r="E10" s="94" t="s">
        <v>17</v>
      </c>
      <c r="F10" s="95" t="s">
        <v>10</v>
      </c>
      <c r="G10" s="96">
        <f>VLOOKUP($C$10,'TARGET CYCLE TIME (2)'!$B$7:$G$256,5,0)</f>
        <v>22.8</v>
      </c>
      <c r="H10" s="96">
        <f>VLOOKUP($C$10,'TARGET CYCLE TIME (2)'!$B$7:$G$256,5,0)</f>
        <v>22.8</v>
      </c>
      <c r="I10" s="96">
        <f>VLOOKUP($C$10,'TARGET CYCLE TIME (2)'!$B$7:$G$256,5,0)</f>
        <v>22.8</v>
      </c>
      <c r="J10" s="96">
        <f>VLOOKUP($C$10,'TARGET CYCLE TIME (2)'!$B$7:$G$256,5,0)</f>
        <v>22.8</v>
      </c>
      <c r="K10" s="96">
        <f>VLOOKUP($C$10,'TARGET CYCLE TIME (2)'!$B$7:$G$256,5,0)</f>
        <v>22.8</v>
      </c>
      <c r="L10" s="96">
        <f>VLOOKUP($C$10,'TARGET CYCLE TIME (2)'!$B$7:$G$256,5,0)</f>
        <v>22.8</v>
      </c>
      <c r="M10" s="96">
        <f>VLOOKUP($C$10,'TARGET CYCLE TIME (2)'!$B$7:$G$256,5,0)</f>
        <v>22.8</v>
      </c>
      <c r="N10" s="96">
        <f>VLOOKUP($C$10,'TARGET CYCLE TIME (2)'!$B$7:$G$256,5,0)</f>
        <v>22.8</v>
      </c>
      <c r="O10" s="118">
        <f t="shared" si="0"/>
        <v>182.4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18</v>
      </c>
      <c r="F11" s="95" t="s">
        <v>15</v>
      </c>
      <c r="G11" s="96">
        <f>VLOOKUP($C$10,'TARGET CYCLE TIME (2)'!$B$7:$G$256,5,0)</f>
        <v>22.8</v>
      </c>
      <c r="H11" s="96">
        <f>VLOOKUP($C$10,'TARGET CYCLE TIME (2)'!$B$7:$G$256,5,0)</f>
        <v>22.8</v>
      </c>
      <c r="I11" s="96">
        <f>VLOOKUP($C$10,'TARGET CYCLE TIME (2)'!$B$7:$G$256,5,0)</f>
        <v>22.8</v>
      </c>
      <c r="J11" s="96">
        <f>VLOOKUP($C$10,'TARGET CYCLE TIME (2)'!$B$7:$G$256,5,0)</f>
        <v>22.8</v>
      </c>
      <c r="K11" s="96">
        <f>VLOOKUP($C$10,'TARGET CYCLE TIME (2)'!$B$7:$G$256,5,0)</f>
        <v>22.8</v>
      </c>
      <c r="L11" s="100"/>
      <c r="M11" s="100"/>
      <c r="N11" s="100"/>
      <c r="O11" s="118">
        <f t="shared" si="0"/>
        <v>114</v>
      </c>
      <c r="P11" s="120" t="str">
        <f t="shared" si="1"/>
        <v>PRODUK HABIS</v>
      </c>
      <c r="Q11" s="128"/>
    </row>
    <row r="12" ht="21.95" customHeight="1" spans="1:17">
      <c r="A12" s="91">
        <v>3</v>
      </c>
      <c r="B12" s="92" t="s">
        <v>21</v>
      </c>
      <c r="C12" s="93">
        <v>22500</v>
      </c>
      <c r="D12" s="92" t="str">
        <f>VLOOKUP(C12,'TARGET CYCLE TIME (2)'!$B$7:$G$256,2,0)</f>
        <v>BLB BYNT </v>
      </c>
      <c r="E12" s="94" t="s">
        <v>17</v>
      </c>
      <c r="F12" s="95" t="s">
        <v>10</v>
      </c>
      <c r="G12" s="96">
        <f>VLOOKUP($C$12,'TARGET CYCLE TIME (2)'!$B$7:$G$256,5,0)</f>
        <v>380</v>
      </c>
      <c r="H12" s="96">
        <f>VLOOKUP($C$12,'TARGET CYCLE TIME (2)'!$B$7:$G$256,5,0)</f>
        <v>380</v>
      </c>
      <c r="I12" s="96">
        <f>VLOOKUP($C$12,'TARGET CYCLE TIME (2)'!$B$7:$G$256,5,0)</f>
        <v>380</v>
      </c>
      <c r="J12" s="96">
        <f>VLOOKUP($C$12,'TARGET CYCLE TIME (2)'!$B$7:$G$256,5,0)</f>
        <v>380</v>
      </c>
      <c r="K12" s="96">
        <f>VLOOKUP($C$12,'TARGET CYCLE TIME (2)'!$B$7:$G$256,5,0)</f>
        <v>380</v>
      </c>
      <c r="L12" s="96">
        <f>VLOOKUP($C$12,'TARGET CYCLE TIME (2)'!$B$7:$G$256,5,0)</f>
        <v>380</v>
      </c>
      <c r="M12" s="96">
        <f>VLOOKUP($C$12,'TARGET CYCLE TIME (2)'!$B$7:$G$256,5,0)</f>
        <v>380</v>
      </c>
      <c r="N12" s="96">
        <f>VLOOKUP($C$12,'TARGET CYCLE TIME (2)'!$B$7:$G$256,5,0)</f>
        <v>380</v>
      </c>
      <c r="O12" s="118">
        <f t="shared" si="0"/>
        <v>3040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18</v>
      </c>
      <c r="F13" s="95" t="s">
        <v>15</v>
      </c>
      <c r="G13" s="96">
        <f>VLOOKUP($C$12,'TARGET CYCLE TIME (2)'!$B$7:$G$256,5,0)</f>
        <v>380</v>
      </c>
      <c r="H13" s="96">
        <f>VLOOKUP($C$12,'TARGET CYCLE TIME (2)'!$B$7:$G$256,5,0)</f>
        <v>380</v>
      </c>
      <c r="I13" s="96">
        <f>VLOOKUP($C$12,'TARGET CYCLE TIME (2)'!$B$7:$G$256,5,0)</f>
        <v>380</v>
      </c>
      <c r="J13" s="96">
        <f>VLOOKUP($C$12,'TARGET CYCLE TIME (2)'!$B$7:$G$256,5,0)</f>
        <v>380</v>
      </c>
      <c r="K13" s="96">
        <f>VLOOKUP($C$12,'TARGET CYCLE TIME (2)'!$B$7:$G$256,5,0)</f>
        <v>380</v>
      </c>
      <c r="L13" s="96">
        <v>287</v>
      </c>
      <c r="M13" s="96"/>
      <c r="N13" s="96"/>
      <c r="O13" s="118">
        <f t="shared" si="0"/>
        <v>2187</v>
      </c>
      <c r="P13" s="120" t="str">
        <f t="shared" si="1"/>
        <v>PRODUK HABIS</v>
      </c>
      <c r="Q13" s="128"/>
    </row>
    <row r="14" ht="21.95" customHeight="1" spans="1:17">
      <c r="A14" s="91">
        <v>4</v>
      </c>
      <c r="B14" s="92" t="s">
        <v>22</v>
      </c>
      <c r="C14" s="93">
        <v>5198205300</v>
      </c>
      <c r="D14" s="92" t="str">
        <f>VLOOKUP(C14,'TARGET CYCLE TIME (2)'!$B$7:$G$256,2,0)</f>
        <v>GASKET 2 LENS</v>
      </c>
      <c r="E14" s="94" t="s">
        <v>17</v>
      </c>
      <c r="F14" s="95" t="s">
        <v>10</v>
      </c>
      <c r="G14" s="96">
        <f>VLOOKUP($C$14,'TARGET CYCLE TIME (2)'!$B$7:$G$256,5,0)</f>
        <v>103.636363636364</v>
      </c>
      <c r="H14" s="96">
        <f>VLOOKUP($C$14,'TARGET CYCLE TIME (2)'!$B$7:$G$256,5,0)</f>
        <v>103.636363636364</v>
      </c>
      <c r="I14" s="96">
        <f>VLOOKUP($C$14,'TARGET CYCLE TIME (2)'!$B$7:$G$256,5,0)</f>
        <v>103.636363636364</v>
      </c>
      <c r="J14" s="96">
        <f>VLOOKUP($C$14,'TARGET CYCLE TIME (2)'!$B$7:$G$256,5,0)</f>
        <v>103.636363636364</v>
      </c>
      <c r="K14" s="96">
        <f>VLOOKUP($C$14,'TARGET CYCLE TIME (2)'!$B$7:$G$256,5,0)</f>
        <v>103.636363636364</v>
      </c>
      <c r="L14" s="96">
        <f>VLOOKUP($C$14,'TARGET CYCLE TIME (2)'!$B$7:$G$256,5,0)</f>
        <v>103.636363636364</v>
      </c>
      <c r="M14" s="96">
        <f>VLOOKUP($C$14,'TARGET CYCLE TIME (2)'!$B$7:$G$256,5,0)</f>
        <v>103.636363636364</v>
      </c>
      <c r="N14" s="96">
        <f>VLOOKUP($C$14,'TARGET CYCLE TIME (2)'!$B$7:$G$256,5,0)</f>
        <v>103.636363636364</v>
      </c>
      <c r="O14" s="118">
        <f t="shared" si="0"/>
        <v>829.090909090912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18</v>
      </c>
      <c r="F15" s="95" t="s">
        <v>15</v>
      </c>
      <c r="G15" s="96">
        <f>VLOOKUP($C$14,'TARGET CYCLE TIME (2)'!$B$7:$G$256,5,0)</f>
        <v>103.636363636364</v>
      </c>
      <c r="H15" s="96">
        <f>VLOOKUP($C$14,'TARGET CYCLE TIME (2)'!$B$7:$G$256,5,0)</f>
        <v>103.636363636364</v>
      </c>
      <c r="I15" s="96">
        <f>VLOOKUP($C$14,'TARGET CYCLE TIME (2)'!$B$7:$G$256,5,0)</f>
        <v>103.636363636364</v>
      </c>
      <c r="J15" s="96">
        <f>VLOOKUP($C$14,'TARGET CYCLE TIME (2)'!$B$7:$G$256,5,0)</f>
        <v>103.636363636364</v>
      </c>
      <c r="K15" s="96"/>
      <c r="L15" s="96"/>
      <c r="M15" s="96"/>
      <c r="N15" s="96"/>
      <c r="O15" s="118">
        <f t="shared" si="0"/>
        <v>414.545454545456</v>
      </c>
      <c r="P15" s="120" t="str">
        <f t="shared" ref="P15:P19" si="2">IF(O15&lt;O14,"PRODUK HABIS","")</f>
        <v>PRODUK HABIS</v>
      </c>
      <c r="Q15" s="128"/>
    </row>
    <row r="16" ht="21.95" customHeight="1" spans="1:17">
      <c r="A16" s="91">
        <v>5</v>
      </c>
      <c r="B16" s="92" t="s">
        <v>23</v>
      </c>
      <c r="C16" s="93" t="s">
        <v>24</v>
      </c>
      <c r="D16" s="92" t="str">
        <f>VLOOKUP(C16,'TARGET CYCLE TIME (2)'!$B$7:$G$256,2,0)</f>
        <v>USB CAP</v>
      </c>
      <c r="E16" s="94" t="s">
        <v>17</v>
      </c>
      <c r="F16" s="95" t="s">
        <v>10</v>
      </c>
      <c r="G16" s="96">
        <f>VLOOKUP($C$16,'TARGET CYCLE TIME (2)'!$B$7:$G$256,5,0)</f>
        <v>40</v>
      </c>
      <c r="H16" s="96">
        <f>VLOOKUP($C$16,'TARGET CYCLE TIME (2)'!$B$7:$G$256,5,0)</f>
        <v>40</v>
      </c>
      <c r="I16" s="96">
        <f>VLOOKUP($C$16,'TARGET CYCLE TIME (2)'!$B$7:$G$256,5,0)</f>
        <v>40</v>
      </c>
      <c r="J16" s="96">
        <f>VLOOKUP($C$16,'TARGET CYCLE TIME (2)'!$B$7:$G$256,5,0)</f>
        <v>40</v>
      </c>
      <c r="K16" s="96">
        <f>VLOOKUP($C$16,'TARGET CYCLE TIME (2)'!$B$7:$G$256,5,0)</f>
        <v>40</v>
      </c>
      <c r="L16" s="96">
        <f>VLOOKUP($C$16,'TARGET CYCLE TIME (2)'!$B$7:$G$256,5,0)</f>
        <v>40</v>
      </c>
      <c r="M16" s="96">
        <f>VLOOKUP($C$16,'TARGET CYCLE TIME (2)'!$B$7:$G$256,5,0)</f>
        <v>40</v>
      </c>
      <c r="N16" s="96">
        <f>VLOOKUP($C$16,'TARGET CYCLE TIME (2)'!$B$7:$G$256,5,0)</f>
        <v>40</v>
      </c>
      <c r="O16" s="118">
        <f t="shared" si="0"/>
        <v>320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18</v>
      </c>
      <c r="F17" s="95" t="s">
        <v>15</v>
      </c>
      <c r="G17" s="96">
        <f>VLOOKUP($C$16,'TARGET CYCLE TIME (2)'!$B$7:$G$256,5,0)</f>
        <v>40</v>
      </c>
      <c r="H17" s="96">
        <f>VLOOKUP($C$16,'TARGET CYCLE TIME (2)'!$B$7:$G$256,5,0)</f>
        <v>40</v>
      </c>
      <c r="I17" s="96">
        <f>VLOOKUP($C$16,'TARGET CYCLE TIME (2)'!$B$7:$G$256,5,0)</f>
        <v>40</v>
      </c>
      <c r="J17" s="96">
        <f>VLOOKUP($C$16,'TARGET CYCLE TIME (2)'!$B$7:$G$256,5,0)</f>
        <v>40</v>
      </c>
      <c r="K17" s="96">
        <f>VLOOKUP($C$16,'TARGET CYCLE TIME (2)'!$B$7:$G$256,5,0)</f>
        <v>40</v>
      </c>
      <c r="L17" s="96">
        <f>VLOOKUP($C$16,'TARGET CYCLE TIME (2)'!$B$7:$G$256,5,0)</f>
        <v>40</v>
      </c>
      <c r="M17" s="96">
        <f>VLOOKUP($C$16,'TARGET CYCLE TIME (2)'!$B$7:$G$256,5,0)</f>
        <v>40</v>
      </c>
      <c r="N17" s="96">
        <f>VLOOKUP($C$16,'TARGET CYCLE TIME (2)'!$B$7:$G$256,5,0)</f>
        <v>40</v>
      </c>
      <c r="O17" s="118">
        <f t="shared" si="0"/>
        <v>320</v>
      </c>
      <c r="P17" s="120" t="str">
        <f t="shared" si="2"/>
        <v/>
      </c>
      <c r="Q17" s="128"/>
    </row>
    <row r="18" ht="21.95" customHeight="1" spans="1:17">
      <c r="A18" s="91">
        <v>6</v>
      </c>
      <c r="B18" s="92" t="s">
        <v>25</v>
      </c>
      <c r="C18" s="93" t="s">
        <v>26</v>
      </c>
      <c r="D18" s="92" t="str">
        <f>VLOOKUP(C18,'TARGET CYCLE TIME (2)'!$B$7:$G$256,2,0)</f>
        <v>BEI-KMI-004</v>
      </c>
      <c r="E18" s="94" t="s">
        <v>17</v>
      </c>
      <c r="F18" s="95" t="s">
        <v>10</v>
      </c>
      <c r="G18" s="96">
        <f>VLOOKUP($C$18,'TARGET CYCLE TIME (2)'!$B$7:$G$256,5,0)</f>
        <v>75</v>
      </c>
      <c r="H18" s="96">
        <f>VLOOKUP($C$18,'TARGET CYCLE TIME (2)'!$B$7:$G$256,5,0)</f>
        <v>75</v>
      </c>
      <c r="I18" s="96">
        <f>VLOOKUP($C$18,'TARGET CYCLE TIME (2)'!$B$7:$G$256,5,0)</f>
        <v>75</v>
      </c>
      <c r="J18" s="96">
        <f>VLOOKUP($C$18,'TARGET CYCLE TIME (2)'!$B$7:$G$256,5,0)</f>
        <v>75</v>
      </c>
      <c r="K18" s="96">
        <f>VLOOKUP($C$18,'TARGET CYCLE TIME (2)'!$B$7:$G$256,5,0)</f>
        <v>75</v>
      </c>
      <c r="L18" s="96">
        <f>VLOOKUP($C$18,'TARGET CYCLE TIME (2)'!$B$7:$G$256,5,0)</f>
        <v>75</v>
      </c>
      <c r="M18" s="96">
        <f>VLOOKUP($C$18,'TARGET CYCLE TIME (2)'!$B$7:$G$256,5,0)</f>
        <v>75</v>
      </c>
      <c r="N18" s="96">
        <f>VLOOKUP($C$18,'TARGET CYCLE TIME (2)'!$B$7:$G$256,5,0)</f>
        <v>75</v>
      </c>
      <c r="O18" s="118">
        <f t="shared" si="0"/>
        <v>600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18</v>
      </c>
      <c r="F19" s="95" t="s">
        <v>15</v>
      </c>
      <c r="G19" s="96">
        <f>VLOOKUP($C$18,'TARGET CYCLE TIME (2)'!$B$7:$G$256,5,0)</f>
        <v>75</v>
      </c>
      <c r="H19" s="96">
        <f>VLOOKUP($C$18,'TARGET CYCLE TIME (2)'!$B$7:$G$256,5,0)</f>
        <v>75</v>
      </c>
      <c r="I19" s="96">
        <f>VLOOKUP($C$18,'TARGET CYCLE TIME (2)'!$B$7:$G$256,5,0)</f>
        <v>75</v>
      </c>
      <c r="J19" s="96">
        <f>VLOOKUP($C$18,'TARGET CYCLE TIME (2)'!$B$7:$G$256,5,0)</f>
        <v>75</v>
      </c>
      <c r="K19" s="96">
        <f>VLOOKUP($C$18,'TARGET CYCLE TIME (2)'!$B$7:$G$256,5,0)</f>
        <v>75</v>
      </c>
      <c r="L19" s="96">
        <f>VLOOKUP($C$18,'TARGET CYCLE TIME (2)'!$B$7:$G$256,5,0)</f>
        <v>75</v>
      </c>
      <c r="M19" s="96">
        <f>VLOOKUP($C$18,'TARGET CYCLE TIME (2)'!$B$7:$G$256,5,0)</f>
        <v>75</v>
      </c>
      <c r="N19" s="96">
        <f>VLOOKUP($C$18,'TARGET CYCLE TIME (2)'!$B$7:$G$256,5,0)</f>
        <v>75</v>
      </c>
      <c r="O19" s="118">
        <f t="shared" si="0"/>
        <v>600</v>
      </c>
      <c r="P19" s="120" t="str">
        <f t="shared" si="2"/>
        <v/>
      </c>
      <c r="Q19" s="128"/>
    </row>
    <row r="20" ht="21.95" customHeight="1" spans="1:17">
      <c r="A20" s="91">
        <v>7</v>
      </c>
      <c r="B20" s="92" t="s">
        <v>27</v>
      </c>
      <c r="C20" s="93" t="s">
        <v>28</v>
      </c>
      <c r="D20" s="92" t="str">
        <f>VLOOKUP(C20,'TARGET CYCLE TIME (2)'!$B$7:$G$256,2,0)</f>
        <v>CAP RUBBER</v>
      </c>
      <c r="E20" s="94" t="s">
        <v>17</v>
      </c>
      <c r="F20" s="95" t="s">
        <v>10</v>
      </c>
      <c r="G20" s="96">
        <f>VLOOKUP($C$20,'TARGET CYCLE TIME (2)'!$B$7:$G$256,5,0)</f>
        <v>150</v>
      </c>
      <c r="H20" s="96">
        <f>VLOOKUP($C$20,'TARGET CYCLE TIME (2)'!$B$7:$G$256,5,0)</f>
        <v>150</v>
      </c>
      <c r="I20" s="96">
        <f>VLOOKUP($C$20,'TARGET CYCLE TIME (2)'!$B$7:$G$256,5,0)</f>
        <v>150</v>
      </c>
      <c r="J20" s="96">
        <f>VLOOKUP($C$20,'TARGET CYCLE TIME (2)'!$B$7:$G$256,5,0)</f>
        <v>150</v>
      </c>
      <c r="K20" s="96">
        <f>VLOOKUP($C$20,'TARGET CYCLE TIME (2)'!$B$7:$G$256,5,0)</f>
        <v>150</v>
      </c>
      <c r="L20" s="96">
        <f>VLOOKUP($C$20,'TARGET CYCLE TIME (2)'!$B$7:$G$256,5,0)</f>
        <v>150</v>
      </c>
      <c r="M20" s="96">
        <f>VLOOKUP($C$20,'TARGET CYCLE TIME (2)'!$B$7:$G$256,5,0)</f>
        <v>150</v>
      </c>
      <c r="N20" s="96">
        <f>VLOOKUP($C$20,'TARGET CYCLE TIME (2)'!$B$7:$G$256,5,0)</f>
        <v>150</v>
      </c>
      <c r="O20" s="118">
        <f t="shared" si="0"/>
        <v>1200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18</v>
      </c>
      <c r="F21" s="95" t="s">
        <v>15</v>
      </c>
      <c r="G21" s="96">
        <f>VLOOKUP($C$20,'TARGET CYCLE TIME (2)'!$B$7:$G$256,5,0)</f>
        <v>150</v>
      </c>
      <c r="H21" s="96">
        <f>VLOOKUP($C$20,'TARGET CYCLE TIME (2)'!$B$7:$G$256,5,0)</f>
        <v>150</v>
      </c>
      <c r="I21" s="96">
        <f>VLOOKUP($C$20,'TARGET CYCLE TIME (2)'!$B$7:$G$256,5,0)</f>
        <v>150</v>
      </c>
      <c r="J21" s="96">
        <f>VLOOKUP($C$20,'TARGET CYCLE TIME (2)'!$B$7:$G$256,5,0)</f>
        <v>150</v>
      </c>
      <c r="K21" s="96">
        <f>VLOOKUP($C$20,'TARGET CYCLE TIME (2)'!$B$7:$G$256,5,0)</f>
        <v>150</v>
      </c>
      <c r="L21" s="96">
        <f>VLOOKUP($C$20,'TARGET CYCLE TIME (2)'!$B$7:$G$256,5,0)</f>
        <v>150</v>
      </c>
      <c r="M21" s="96">
        <f>VLOOKUP($C$20,'TARGET CYCLE TIME (2)'!$B$7:$G$256,5,0)</f>
        <v>150</v>
      </c>
      <c r="N21" s="96">
        <f>VLOOKUP($C$20,'TARGET CYCLE TIME (2)'!$B$7:$G$256,5,0)</f>
        <v>150</v>
      </c>
      <c r="O21" s="118">
        <f t="shared" si="0"/>
        <v>1200</v>
      </c>
      <c r="P21" s="120" t="str">
        <f t="shared" ref="P21:P25" si="3">IF(O21&lt;O20,"PRODUK HABIS","")</f>
        <v/>
      </c>
      <c r="Q21" s="128"/>
    </row>
    <row r="22" ht="21.95" customHeight="1" spans="1:17">
      <c r="A22" s="91">
        <v>8</v>
      </c>
      <c r="B22" s="92" t="s">
        <v>29</v>
      </c>
      <c r="C22" s="93" t="s">
        <v>30</v>
      </c>
      <c r="D22" s="92" t="str">
        <f>VLOOKUP(C22,'TARGET CYCLE TIME (2)'!$B$7:$G$256,2,0)</f>
        <v>SEAL</v>
      </c>
      <c r="E22" s="94" t="s">
        <v>17</v>
      </c>
      <c r="F22" s="95" t="s">
        <v>10</v>
      </c>
      <c r="G22" s="96">
        <f>VLOOKUP($C$22,'TARGET CYCLE TIME (2)'!$B$7:$G$256,5,0)</f>
        <v>50</v>
      </c>
      <c r="H22" s="96">
        <f>VLOOKUP($C$22,'TARGET CYCLE TIME (2)'!$B$7:$G$256,5,0)</f>
        <v>50</v>
      </c>
      <c r="I22" s="96">
        <f>VLOOKUP($C$22,'TARGET CYCLE TIME (2)'!$B$7:$G$256,5,0)</f>
        <v>50</v>
      </c>
      <c r="J22" s="96">
        <f>VLOOKUP($C$22,'TARGET CYCLE TIME (2)'!$B$7:$G$256,5,0)</f>
        <v>50</v>
      </c>
      <c r="K22" s="96">
        <f>VLOOKUP($C$22,'TARGET CYCLE TIME (2)'!$B$7:$G$256,5,0)</f>
        <v>50</v>
      </c>
      <c r="L22" s="96">
        <f>VLOOKUP($C$22,'TARGET CYCLE TIME (2)'!$B$7:$G$256,5,0)</f>
        <v>50</v>
      </c>
      <c r="M22" s="96">
        <f>VLOOKUP($C$22,'TARGET CYCLE TIME (2)'!$B$7:$G$256,5,0)</f>
        <v>50</v>
      </c>
      <c r="N22" s="96">
        <f>VLOOKUP($C$22,'TARGET CYCLE TIME (2)'!$B$7:$G$256,5,0)</f>
        <v>50</v>
      </c>
      <c r="O22" s="118">
        <f t="shared" si="0"/>
        <v>400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18</v>
      </c>
      <c r="F23" s="95" t="s">
        <v>15</v>
      </c>
      <c r="G23" s="96">
        <f>VLOOKUP($C$22,'TARGET CYCLE TIME (2)'!$B$7:$G$256,5,0)</f>
        <v>50</v>
      </c>
      <c r="H23" s="96">
        <f>VLOOKUP($C$22,'TARGET CYCLE TIME (2)'!$B$7:$G$256,5,0)</f>
        <v>50</v>
      </c>
      <c r="I23" s="96">
        <f>VLOOKUP($C$22,'TARGET CYCLE TIME (2)'!$B$7:$G$256,5,0)</f>
        <v>50</v>
      </c>
      <c r="J23" s="96">
        <f>VLOOKUP($C$22,'TARGET CYCLE TIME (2)'!$B$7:$G$256,5,0)</f>
        <v>50</v>
      </c>
      <c r="K23" s="96">
        <f>VLOOKUP($C$22,'TARGET CYCLE TIME (2)'!$B$7:$G$256,5,0)</f>
        <v>50</v>
      </c>
      <c r="L23" s="96">
        <f>VLOOKUP($C$22,'TARGET CYCLE TIME (2)'!$B$7:$G$256,5,0)</f>
        <v>50</v>
      </c>
      <c r="M23" s="96">
        <f>VLOOKUP($C$22,'TARGET CYCLE TIME (2)'!$B$7:$G$256,5,0)</f>
        <v>50</v>
      </c>
      <c r="N23" s="96">
        <f>VLOOKUP($C$22,'TARGET CYCLE TIME (2)'!$B$7:$G$256,5,0)</f>
        <v>50</v>
      </c>
      <c r="O23" s="118">
        <f t="shared" si="0"/>
        <v>400</v>
      </c>
      <c r="P23" s="120" t="str">
        <f t="shared" si="3"/>
        <v/>
      </c>
      <c r="Q23" s="128"/>
    </row>
    <row r="24" ht="21.95" customHeight="1" spans="1:17">
      <c r="A24" s="91">
        <v>9</v>
      </c>
      <c r="B24" s="92" t="s">
        <v>31</v>
      </c>
      <c r="C24" s="93" t="s">
        <v>26</v>
      </c>
      <c r="D24" s="92" t="str">
        <f>VLOOKUP(C24,'TARGET CYCLE TIME (2)'!$B$7:$G$256,2,0)</f>
        <v>BEI-KMI-004</v>
      </c>
      <c r="E24" s="94" t="s">
        <v>17</v>
      </c>
      <c r="F24" s="95" t="s">
        <v>10</v>
      </c>
      <c r="G24" s="96">
        <f>VLOOKUP($C$24,'TARGET CYCLE TIME (2)'!$B$7:$G$256,5,0)</f>
        <v>75</v>
      </c>
      <c r="H24" s="96">
        <f>VLOOKUP($C$24,'TARGET CYCLE TIME (2)'!$B$7:$G$256,5,0)</f>
        <v>75</v>
      </c>
      <c r="I24" s="96">
        <f>VLOOKUP($C$24,'TARGET CYCLE TIME (2)'!$B$7:$G$256,5,0)</f>
        <v>75</v>
      </c>
      <c r="J24" s="96">
        <f>VLOOKUP($C$24,'TARGET CYCLE TIME (2)'!$B$7:$G$256,5,0)</f>
        <v>75</v>
      </c>
      <c r="K24" s="96">
        <f>VLOOKUP($C$24,'TARGET CYCLE TIME (2)'!$B$7:$G$256,5,0)</f>
        <v>75</v>
      </c>
      <c r="L24" s="96">
        <f>VLOOKUP($C$24,'TARGET CYCLE TIME (2)'!$B$7:$G$256,5,0)</f>
        <v>75</v>
      </c>
      <c r="M24" s="96">
        <f>VLOOKUP($C$24,'TARGET CYCLE TIME (2)'!$B$7:$G$256,5,0)</f>
        <v>75</v>
      </c>
      <c r="N24" s="96">
        <f>VLOOKUP($C$24,'TARGET CYCLE TIME (2)'!$B$7:$G$256,5,0)</f>
        <v>75</v>
      </c>
      <c r="O24" s="118">
        <f t="shared" si="0"/>
        <v>600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18</v>
      </c>
      <c r="F25" s="95" t="s">
        <v>15</v>
      </c>
      <c r="G25" s="96">
        <f>VLOOKUP($C$24,'TARGET CYCLE TIME (2)'!$B$7:$G$256,5,0)</f>
        <v>75</v>
      </c>
      <c r="H25" s="96">
        <f>VLOOKUP($C$24,'TARGET CYCLE TIME (2)'!$B$7:$G$256,5,0)</f>
        <v>75</v>
      </c>
      <c r="I25" s="96">
        <f>VLOOKUP($C$24,'TARGET CYCLE TIME (2)'!$B$7:$G$256,5,0)</f>
        <v>75</v>
      </c>
      <c r="J25" s="96">
        <f>VLOOKUP($C$24,'TARGET CYCLE TIME (2)'!$B$7:$G$256,5,0)</f>
        <v>75</v>
      </c>
      <c r="K25" s="96">
        <f>VLOOKUP($C$24,'TARGET CYCLE TIME (2)'!$B$7:$G$256,5,0)</f>
        <v>75</v>
      </c>
      <c r="L25" s="96">
        <f>VLOOKUP($C$24,'TARGET CYCLE TIME (2)'!$B$7:$G$256,5,0)</f>
        <v>75</v>
      </c>
      <c r="M25" s="96">
        <f>VLOOKUP($C$24,'TARGET CYCLE TIME (2)'!$B$7:$G$256,5,0)</f>
        <v>75</v>
      </c>
      <c r="N25" s="96">
        <f>VLOOKUP($C$24,'TARGET CYCLE TIME (2)'!$B$7:$G$256,5,0)</f>
        <v>75</v>
      </c>
      <c r="O25" s="118">
        <f t="shared" si="0"/>
        <v>600</v>
      </c>
      <c r="P25" s="120" t="str">
        <f t="shared" si="3"/>
        <v/>
      </c>
      <c r="Q25" s="128"/>
    </row>
    <row r="26" ht="21.95" customHeight="1" spans="1:17">
      <c r="A26" s="91">
        <v>10</v>
      </c>
      <c r="B26" s="92" t="s">
        <v>32</v>
      </c>
      <c r="C26" s="93" t="s">
        <v>33</v>
      </c>
      <c r="D26" s="92" t="str">
        <f>VLOOKUP(C26,'TARGET CYCLE TIME (2)'!$B$7:$G$256,2,0)</f>
        <v>KNOB-L</v>
      </c>
      <c r="E26" s="94" t="s">
        <v>17</v>
      </c>
      <c r="F26" s="95" t="s">
        <v>10</v>
      </c>
      <c r="G26" s="96">
        <f>VLOOKUP($C$26,'TARGET CYCLE TIME (2)'!$B$7:$G$256,5,0)</f>
        <v>100</v>
      </c>
      <c r="H26" s="96">
        <f>VLOOKUP($C$26,'TARGET CYCLE TIME (2)'!$B$7:$G$256,5,0)</f>
        <v>100</v>
      </c>
      <c r="I26" s="96">
        <f>VLOOKUP($C$26,'TARGET CYCLE TIME (2)'!$B$7:$G$256,5,0)</f>
        <v>100</v>
      </c>
      <c r="J26" s="96">
        <f>VLOOKUP($C$26,'TARGET CYCLE TIME (2)'!$B$7:$G$256,5,0)</f>
        <v>100</v>
      </c>
      <c r="K26" s="96">
        <f>VLOOKUP($C$26,'TARGET CYCLE TIME (2)'!$B$7:$G$256,5,0)</f>
        <v>100</v>
      </c>
      <c r="L26" s="96">
        <f>VLOOKUP($C$26,'TARGET CYCLE TIME (2)'!$B$7:$G$256,5,0)</f>
        <v>100</v>
      </c>
      <c r="M26" s="96">
        <f>VLOOKUP($C$26,'TARGET CYCLE TIME (2)'!$B$7:$G$256,5,0)</f>
        <v>100</v>
      </c>
      <c r="N26" s="96">
        <f>VLOOKUP($C$26,'TARGET CYCLE TIME (2)'!$B$7:$G$256,5,0)</f>
        <v>100</v>
      </c>
      <c r="O26" s="118">
        <f t="shared" si="0"/>
        <v>800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18</v>
      </c>
      <c r="F27" s="95" t="s">
        <v>15</v>
      </c>
      <c r="G27" s="96">
        <f>VLOOKUP($C$26,'TARGET CYCLE TIME (2)'!$B$7:$G$256,5,0)</f>
        <v>100</v>
      </c>
      <c r="H27" s="96">
        <f>VLOOKUP($C$26,'TARGET CYCLE TIME (2)'!$B$7:$G$256,5,0)</f>
        <v>100</v>
      </c>
      <c r="I27" s="96">
        <f>VLOOKUP($C$26,'TARGET CYCLE TIME (2)'!$B$7:$G$256,5,0)</f>
        <v>100</v>
      </c>
      <c r="J27" s="96">
        <f>VLOOKUP($C$26,'TARGET CYCLE TIME (2)'!$B$7:$G$256,5,0)</f>
        <v>100</v>
      </c>
      <c r="K27" s="96">
        <f>VLOOKUP($C$26,'TARGET CYCLE TIME (2)'!$B$7:$G$256,5,0)</f>
        <v>100</v>
      </c>
      <c r="L27" s="96">
        <f>VLOOKUP($C$26,'TARGET CYCLE TIME (2)'!$B$7:$G$256,5,0)</f>
        <v>100</v>
      </c>
      <c r="M27" s="96">
        <f>VLOOKUP($C$26,'TARGET CYCLE TIME (2)'!$B$7:$G$256,5,0)</f>
        <v>100</v>
      </c>
      <c r="N27" s="100"/>
      <c r="O27" s="118">
        <f t="shared" si="0"/>
        <v>700</v>
      </c>
      <c r="P27" s="120" t="str">
        <f t="shared" ref="P27:P31" si="4">IF(O27&lt;O26,"PRODUK HABIS","")</f>
        <v>PRODUK HABIS</v>
      </c>
      <c r="Q27" s="128"/>
    </row>
    <row r="28" ht="21.95" customHeight="1" spans="1:17">
      <c r="A28" s="91">
        <v>11</v>
      </c>
      <c r="B28" s="92" t="s">
        <v>34</v>
      </c>
      <c r="C28" s="93">
        <v>8825633600</v>
      </c>
      <c r="D28" s="92" t="str">
        <f>VLOOKUP(C28,'TARGET CYCLE TIME (2)'!$B$7:$G$256,2,0)</f>
        <v>WIR-SL-CLP/261</v>
      </c>
      <c r="E28" s="94" t="s">
        <v>17</v>
      </c>
      <c r="F28" s="95" t="s">
        <v>10</v>
      </c>
      <c r="G28" s="96">
        <f>VLOOKUP($C$28,'TARGET CYCLE TIME (2)'!$B$7:$G$256,5,0)</f>
        <v>88</v>
      </c>
      <c r="H28" s="96">
        <f>VLOOKUP($C$28,'TARGET CYCLE TIME (2)'!$B$7:$G$256,5,0)</f>
        <v>88</v>
      </c>
      <c r="I28" s="96">
        <f>VLOOKUP($C$28,'TARGET CYCLE TIME (2)'!$B$7:$G$256,5,0)</f>
        <v>88</v>
      </c>
      <c r="J28" s="96">
        <f>VLOOKUP($C$28,'TARGET CYCLE TIME (2)'!$B$7:$G$256,5,0)</f>
        <v>88</v>
      </c>
      <c r="K28" s="96">
        <f>VLOOKUP($C$28,'TARGET CYCLE TIME (2)'!$B$7:$G$256,5,0)</f>
        <v>88</v>
      </c>
      <c r="L28" s="96">
        <f>VLOOKUP($C$28,'TARGET CYCLE TIME (2)'!$B$7:$G$256,5,0)</f>
        <v>88</v>
      </c>
      <c r="M28" s="96">
        <f>VLOOKUP($C$28,'TARGET CYCLE TIME (2)'!$B$7:$G$256,5,0)</f>
        <v>88</v>
      </c>
      <c r="N28" s="96">
        <f>VLOOKUP($C$28,'TARGET CYCLE TIME (2)'!$B$7:$G$256,5,0)</f>
        <v>88</v>
      </c>
      <c r="O28" s="118">
        <f t="shared" si="0"/>
        <v>704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18</v>
      </c>
      <c r="F29" s="95" t="s">
        <v>15</v>
      </c>
      <c r="G29" s="96">
        <f>VLOOKUP($C$28,'TARGET CYCLE TIME (2)'!$B$7:$G$256,5,0)</f>
        <v>88</v>
      </c>
      <c r="H29" s="96">
        <f>VLOOKUP($C$28,'TARGET CYCLE TIME (2)'!$B$7:$G$256,5,0)</f>
        <v>88</v>
      </c>
      <c r="I29" s="96">
        <v>24</v>
      </c>
      <c r="J29" s="96"/>
      <c r="K29" s="96"/>
      <c r="L29" s="96"/>
      <c r="M29" s="96"/>
      <c r="N29" s="96"/>
      <c r="O29" s="118">
        <f t="shared" si="0"/>
        <v>200</v>
      </c>
      <c r="P29" s="120" t="str">
        <f t="shared" si="4"/>
        <v>PRODUK HABIS</v>
      </c>
      <c r="Q29" s="128"/>
    </row>
    <row r="30" ht="21.95" customHeight="1" spans="1:17">
      <c r="A30" s="91">
        <v>12</v>
      </c>
      <c r="B30" s="92"/>
      <c r="C30" s="93">
        <v>33004</v>
      </c>
      <c r="D30" s="92" t="str">
        <f>VLOOKUP(C30,'TARGET CYCLE TIME (2)'!$B$7:$G$256,2,0)</f>
        <v>BUSHING</v>
      </c>
      <c r="E30" s="94" t="s">
        <v>17</v>
      </c>
      <c r="F30" s="95" t="s">
        <v>10</v>
      </c>
      <c r="G30" s="96"/>
      <c r="H30" s="96"/>
      <c r="I30" s="96"/>
      <c r="J30" s="96"/>
      <c r="K30" s="96">
        <f>VLOOKUP($C$30,'TARGET CYCLE TIME (2)'!$B$7:$G$256,5,0)</f>
        <v>77.7272727272727</v>
      </c>
      <c r="L30" s="96">
        <f>VLOOKUP($C$30,'TARGET CYCLE TIME (2)'!$B$7:$G$256,5,0)</f>
        <v>77.7272727272727</v>
      </c>
      <c r="M30" s="96">
        <f>VLOOKUP($C$30,'TARGET CYCLE TIME (2)'!$B$7:$G$256,5,0)</f>
        <v>77.7272727272727</v>
      </c>
      <c r="N30" s="96">
        <f>VLOOKUP($C$30,'TARGET CYCLE TIME (2)'!$B$7:$G$256,5,0)</f>
        <v>77.7272727272727</v>
      </c>
      <c r="O30" s="118">
        <f t="shared" si="0"/>
        <v>310.909090909091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18</v>
      </c>
      <c r="F31" s="95" t="s">
        <v>15</v>
      </c>
      <c r="G31" s="133"/>
      <c r="H31" s="133"/>
      <c r="I31" s="133"/>
      <c r="J31" s="133"/>
      <c r="K31" s="96">
        <f>VLOOKUP($C$30,'TARGET CYCLE TIME (2)'!$B$7:$G$256,5,0)</f>
        <v>77.7272727272727</v>
      </c>
      <c r="L31" s="96">
        <f>VLOOKUP($C$30,'TARGET CYCLE TIME (2)'!$B$7:$G$256,5,0)</f>
        <v>77.7272727272727</v>
      </c>
      <c r="M31" s="96">
        <f>VLOOKUP($C$30,'TARGET CYCLE TIME (2)'!$B$7:$G$256,5,0)</f>
        <v>77.7272727272727</v>
      </c>
      <c r="N31" s="96"/>
      <c r="O31" s="118">
        <f t="shared" si="0"/>
        <v>233.181818181818</v>
      </c>
      <c r="P31" s="120" t="str">
        <f t="shared" si="4"/>
        <v>PRODUK HABIS</v>
      </c>
      <c r="Q31" s="128"/>
    </row>
    <row r="32" spans="1:17">
      <c r="A32" s="101"/>
      <c r="Q32" s="129"/>
    </row>
    <row r="33" spans="1:17">
      <c r="A33" s="102" t="s">
        <v>35</v>
      </c>
      <c r="B33" s="103"/>
      <c r="C33" s="103"/>
      <c r="Q33" s="129"/>
    </row>
    <row r="34" spans="1:17">
      <c r="A34" s="101" t="s">
        <v>36</v>
      </c>
      <c r="B34" s="103" t="s">
        <v>37</v>
      </c>
      <c r="C34" s="103"/>
      <c r="F34" s="74" t="s">
        <v>10</v>
      </c>
      <c r="G34" s="103" t="s">
        <v>38</v>
      </c>
      <c r="H34" s="104">
        <v>26638</v>
      </c>
      <c r="I34"/>
      <c r="Q34" s="129"/>
    </row>
    <row r="35" spans="1:17">
      <c r="A35" s="101" t="s">
        <v>39</v>
      </c>
      <c r="B35" s="103" t="s">
        <v>40</v>
      </c>
      <c r="C35" s="103"/>
      <c r="F35" s="74" t="s">
        <v>15</v>
      </c>
      <c r="G35" s="103" t="s">
        <v>41</v>
      </c>
      <c r="H35" s="104">
        <v>18251</v>
      </c>
      <c r="I35"/>
      <c r="P35"/>
      <c r="Q35" s="129"/>
    </row>
    <row r="36" spans="1:17">
      <c r="A36" s="101" t="s">
        <v>42</v>
      </c>
      <c r="B36" s="103" t="s">
        <v>43</v>
      </c>
      <c r="C36" s="103"/>
      <c r="F36" s="105" t="s">
        <v>44</v>
      </c>
      <c r="G36" s="106" t="s">
        <v>45</v>
      </c>
      <c r="H36" s="132">
        <f>(H35/H34*100)</f>
        <v>68.5149035212854</v>
      </c>
      <c r="P36"/>
      <c r="Q36" s="129"/>
    </row>
    <row r="37" spans="1:17">
      <c r="A37" s="108" t="s">
        <v>18</v>
      </c>
      <c r="B37" s="109" t="s">
        <v>46</v>
      </c>
      <c r="C37" s="110"/>
      <c r="P37"/>
      <c r="Q37" s="129"/>
    </row>
    <row r="38" spans="1:17">
      <c r="A38" s="108" t="s">
        <v>17</v>
      </c>
      <c r="B38" s="109" t="s">
        <v>47</v>
      </c>
      <c r="C38" s="110"/>
      <c r="Q38" s="129"/>
    </row>
    <row r="39" ht="15.75" spans="1:17">
      <c r="A39" s="111" t="s">
        <v>48</v>
      </c>
      <c r="B39" s="112" t="s">
        <v>49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512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1" progId="Paint.Picture" r:id="rId3"/>
      </mc:Fallback>
    </mc:AlternateContent>
    <mc:AlternateContent xmlns:mc="http://schemas.openxmlformats.org/markup-compatibility/2006">
      <mc:Choice Requires="x14">
        <oleObject shapeId="512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5122" progId="Paint.Picture" r:id="rId5"/>
      </mc:Fallback>
    </mc:AlternateContent>
    <mc:AlternateContent xmlns:mc="http://schemas.openxmlformats.org/markup-compatibility/2006">
      <mc:Choice Requires="x14">
        <oleObject shapeId="512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3" progId="Paint.Picture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A17" workbookViewId="0">
      <selection activeCell="H36" sqref="H34:H36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45056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13</v>
      </c>
      <c r="B8" s="92" t="s">
        <v>50</v>
      </c>
      <c r="C8" s="93" t="s">
        <v>51</v>
      </c>
      <c r="D8" s="92" t="str">
        <f>VLOOKUP(C8,'TARGET CYCLE TIME (2)'!$B$7:$G$256,2,0)</f>
        <v>SOCKET BODY A "A"</v>
      </c>
      <c r="E8" s="94" t="s">
        <v>17</v>
      </c>
      <c r="F8" s="95" t="s">
        <v>10</v>
      </c>
      <c r="G8" s="96">
        <f>VLOOKUP($C$8,'TARGET CYCLE TIME (2)'!$B$7:$G$256,5,0)</f>
        <v>200</v>
      </c>
      <c r="H8" s="96">
        <f>VLOOKUP($C$8,'TARGET CYCLE TIME (2)'!$B$7:$G$256,5,0)</f>
        <v>200</v>
      </c>
      <c r="I8" s="96">
        <f>VLOOKUP($C$8,'TARGET CYCLE TIME (2)'!$B$7:$G$256,5,0)</f>
        <v>200</v>
      </c>
      <c r="J8" s="96">
        <f>VLOOKUP($C$8,'TARGET CYCLE TIME (2)'!$B$7:$G$256,5,0)</f>
        <v>200</v>
      </c>
      <c r="K8" s="96">
        <f>VLOOKUP($C$8,'TARGET CYCLE TIME (2)'!$B$7:$G$256,5,0)</f>
        <v>200</v>
      </c>
      <c r="L8" s="96">
        <f>VLOOKUP($C$8,'TARGET CYCLE TIME (2)'!$B$7:$G$256,5,0)</f>
        <v>200</v>
      </c>
      <c r="M8" s="96">
        <f>VLOOKUP($C$8,'TARGET CYCLE TIME (2)'!$B$7:$G$256,5,0)</f>
        <v>200</v>
      </c>
      <c r="N8" s="96">
        <f>VLOOKUP($C$8,'TARGET CYCLE TIME (2)'!$B$7:$G$256,5,0)</f>
        <v>200</v>
      </c>
      <c r="O8" s="118">
        <f t="shared" ref="O8:O31" si="0">SUM(G8:N8)</f>
        <v>1600</v>
      </c>
      <c r="P8" s="119"/>
      <c r="Q8" s="127"/>
    </row>
    <row r="9" ht="21.95" customHeight="1" spans="1:17">
      <c r="A9" s="97"/>
      <c r="B9" s="98"/>
      <c r="C9" s="99"/>
      <c r="D9" s="98"/>
      <c r="E9" s="94" t="s">
        <v>18</v>
      </c>
      <c r="F9" s="95" t="s">
        <v>15</v>
      </c>
      <c r="G9" s="96">
        <f>VLOOKUP($C$8,'TARGET CYCLE TIME (2)'!$B$7:$G$256,5,0)</f>
        <v>200</v>
      </c>
      <c r="H9" s="96">
        <f>VLOOKUP($C$8,'TARGET CYCLE TIME (2)'!$B$7:$G$256,5,0)</f>
        <v>200</v>
      </c>
      <c r="I9" s="96">
        <v>124</v>
      </c>
      <c r="J9" s="96"/>
      <c r="K9" s="96"/>
      <c r="L9" s="96"/>
      <c r="M9" s="96"/>
      <c r="N9" s="96"/>
      <c r="O9" s="118">
        <f t="shared" si="0"/>
        <v>524</v>
      </c>
      <c r="P9" s="120" t="str">
        <f t="shared" ref="P9:P13" si="1">IF(O9&lt;O8,"PRODUK HABIS","")</f>
        <v>PRODUK HABIS</v>
      </c>
      <c r="Q9" s="128"/>
    </row>
    <row r="10" ht="21.95" customHeight="1" spans="1:17">
      <c r="A10" s="91">
        <v>14</v>
      </c>
      <c r="B10" s="92" t="s">
        <v>52</v>
      </c>
      <c r="C10" s="93" t="s">
        <v>51</v>
      </c>
      <c r="D10" s="92" t="str">
        <f>VLOOKUP(C10,'TARGET CYCLE TIME (2)'!$B$7:$G$256,2,0)</f>
        <v>SOCKET BODY A "A"</v>
      </c>
      <c r="E10" s="94" t="s">
        <v>17</v>
      </c>
      <c r="F10" s="95" t="s">
        <v>10</v>
      </c>
      <c r="G10" s="96">
        <f>VLOOKUP($C$10,'TARGET CYCLE TIME (2)'!$B$7:$G$256,5,0)</f>
        <v>200</v>
      </c>
      <c r="H10" s="96">
        <f>VLOOKUP($C$10,'TARGET CYCLE TIME (2)'!$B$7:$G$256,5,0)</f>
        <v>200</v>
      </c>
      <c r="I10" s="96">
        <f>VLOOKUP($C$10,'TARGET CYCLE TIME (2)'!$B$7:$G$256,5,0)</f>
        <v>200</v>
      </c>
      <c r="J10" s="96">
        <f>VLOOKUP($C$10,'TARGET CYCLE TIME (2)'!$B$7:$G$256,5,0)</f>
        <v>200</v>
      </c>
      <c r="K10" s="96">
        <f>VLOOKUP($C$10,'TARGET CYCLE TIME (2)'!$B$7:$G$256,5,0)</f>
        <v>200</v>
      </c>
      <c r="L10" s="96">
        <f>VLOOKUP($C$10,'TARGET CYCLE TIME (2)'!$B$7:$G$256,5,0)</f>
        <v>200</v>
      </c>
      <c r="M10" s="96">
        <f>VLOOKUP($C$10,'TARGET CYCLE TIME (2)'!$B$7:$G$256,5,0)</f>
        <v>200</v>
      </c>
      <c r="N10" s="96">
        <f>VLOOKUP($C$10,'TARGET CYCLE TIME (2)'!$B$7:$G$256,5,0)</f>
        <v>200</v>
      </c>
      <c r="O10" s="118">
        <f t="shared" si="0"/>
        <v>1600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18</v>
      </c>
      <c r="F11" s="95" t="s">
        <v>15</v>
      </c>
      <c r="G11" s="96">
        <f>VLOOKUP($C$10,'TARGET CYCLE TIME (2)'!$B$7:$G$256,5,0)</f>
        <v>200</v>
      </c>
      <c r="H11" s="96">
        <f>VLOOKUP($C$10,'TARGET CYCLE TIME (2)'!$B$7:$G$256,5,0)</f>
        <v>200</v>
      </c>
      <c r="I11" s="96">
        <f>VLOOKUP($C$10,'TARGET CYCLE TIME (2)'!$B$7:$G$256,5,0)</f>
        <v>200</v>
      </c>
      <c r="J11" s="96"/>
      <c r="K11" s="100"/>
      <c r="L11" s="100"/>
      <c r="M11" s="100"/>
      <c r="N11" s="100"/>
      <c r="O11" s="118">
        <f t="shared" si="0"/>
        <v>600</v>
      </c>
      <c r="P11" s="120" t="str">
        <f t="shared" si="1"/>
        <v>PRODUK HABIS</v>
      </c>
      <c r="Q11" s="128"/>
    </row>
    <row r="12" ht="21.95" customHeight="1" spans="1:17">
      <c r="A12" s="91">
        <v>15</v>
      </c>
      <c r="B12" s="92" t="s">
        <v>53</v>
      </c>
      <c r="C12" s="93" t="s">
        <v>54</v>
      </c>
      <c r="D12" s="92" t="str">
        <f>VLOOKUP(C12,'TARGET CYCLE TIME (2)'!$B$7:$G$256,2,0)</f>
        <v>GUIDE-CHAIN</v>
      </c>
      <c r="E12" s="94" t="s">
        <v>17</v>
      </c>
      <c r="F12" s="95" t="s">
        <v>10</v>
      </c>
      <c r="G12" s="96">
        <f>VLOOKUP($C$12,'TARGET CYCLE TIME (2)'!$B$7:$G$256,5,0)</f>
        <v>15</v>
      </c>
      <c r="H12" s="96">
        <f>VLOOKUP($C$12,'TARGET CYCLE TIME (2)'!$B$7:$G$256,5,0)</f>
        <v>15</v>
      </c>
      <c r="I12" s="96">
        <f>VLOOKUP($C$12,'TARGET CYCLE TIME (2)'!$B$7:$G$256,5,0)</f>
        <v>15</v>
      </c>
      <c r="J12" s="96">
        <f>VLOOKUP($C$12,'TARGET CYCLE TIME (2)'!$B$7:$G$256,5,0)</f>
        <v>15</v>
      </c>
      <c r="K12" s="96">
        <f>VLOOKUP($C$12,'TARGET CYCLE TIME (2)'!$B$7:$G$256,5,0)</f>
        <v>15</v>
      </c>
      <c r="L12" s="96">
        <f>VLOOKUP($C$12,'TARGET CYCLE TIME (2)'!$B$7:$G$256,5,0)</f>
        <v>15</v>
      </c>
      <c r="M12" s="96">
        <f>VLOOKUP($C$12,'TARGET CYCLE TIME (2)'!$B$7:$G$256,5,0)</f>
        <v>15</v>
      </c>
      <c r="N12" s="96">
        <f>VLOOKUP($C$12,'TARGET CYCLE TIME (2)'!$B$7:$G$256,5,0)</f>
        <v>15</v>
      </c>
      <c r="O12" s="118">
        <f t="shared" si="0"/>
        <v>120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18</v>
      </c>
      <c r="F13" s="95" t="s">
        <v>15</v>
      </c>
      <c r="G13" s="96">
        <f>VLOOKUP($C$12,'TARGET CYCLE TIME (2)'!$B$7:$G$256,5,0)</f>
        <v>15</v>
      </c>
      <c r="H13" s="96">
        <f>VLOOKUP($C$12,'TARGET CYCLE TIME (2)'!$B$7:$G$256,5,0)</f>
        <v>15</v>
      </c>
      <c r="I13" s="96">
        <f>VLOOKUP($C$12,'TARGET CYCLE TIME (2)'!$B$7:$G$256,5,0)</f>
        <v>15</v>
      </c>
      <c r="J13" s="96"/>
      <c r="K13" s="100"/>
      <c r="L13" s="100"/>
      <c r="M13" s="100"/>
      <c r="N13" s="100"/>
      <c r="O13" s="118">
        <f t="shared" si="0"/>
        <v>45</v>
      </c>
      <c r="P13" s="120" t="str">
        <f t="shared" si="1"/>
        <v>PRODUK HABIS</v>
      </c>
      <c r="Q13" s="128"/>
    </row>
    <row r="14" ht="21.95" customHeight="1" spans="1:17">
      <c r="A14" s="91">
        <v>16</v>
      </c>
      <c r="B14" s="92" t="s">
        <v>55</v>
      </c>
      <c r="C14" s="93">
        <v>22500</v>
      </c>
      <c r="D14" s="92" t="str">
        <f>VLOOKUP(C14,'TARGET CYCLE TIME (2)'!$B$7:$G$256,2,0)</f>
        <v>BLB BYNT </v>
      </c>
      <c r="E14" s="94" t="s">
        <v>17</v>
      </c>
      <c r="F14" s="95" t="s">
        <v>10</v>
      </c>
      <c r="G14" s="96">
        <f>VLOOKUP($C$14,'TARGET CYCLE TIME (2)'!$B$7:$G$256,5,0)</f>
        <v>380</v>
      </c>
      <c r="H14" s="96">
        <f>VLOOKUP($C$14,'TARGET CYCLE TIME (2)'!$B$7:$G$256,5,0)</f>
        <v>380</v>
      </c>
      <c r="I14" s="96">
        <f>VLOOKUP($C$14,'TARGET CYCLE TIME (2)'!$B$7:$G$256,5,0)</f>
        <v>380</v>
      </c>
      <c r="J14" s="96">
        <f>VLOOKUP($C$14,'TARGET CYCLE TIME (2)'!$B$7:$G$256,5,0)</f>
        <v>380</v>
      </c>
      <c r="K14" s="96">
        <f>VLOOKUP($C$14,'TARGET CYCLE TIME (2)'!$B$7:$G$256,5,0)</f>
        <v>380</v>
      </c>
      <c r="L14" s="96">
        <f>VLOOKUP($C$14,'TARGET CYCLE TIME (2)'!$B$7:$G$256,5,0)</f>
        <v>380</v>
      </c>
      <c r="M14" s="96">
        <f>VLOOKUP($C$14,'TARGET CYCLE TIME (2)'!$B$7:$G$256,5,0)</f>
        <v>380</v>
      </c>
      <c r="N14" s="96">
        <f>VLOOKUP($C$14,'TARGET CYCLE TIME (2)'!$B$7:$G$256,5,0)</f>
        <v>380</v>
      </c>
      <c r="O14" s="118">
        <f t="shared" si="0"/>
        <v>3040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18</v>
      </c>
      <c r="F15" s="95" t="s">
        <v>15</v>
      </c>
      <c r="G15" s="96">
        <f>VLOOKUP($C$14,'TARGET CYCLE TIME (2)'!$B$7:$G$256,5,0)</f>
        <v>380</v>
      </c>
      <c r="H15" s="96">
        <f>VLOOKUP($C$14,'TARGET CYCLE TIME (2)'!$B$7:$G$256,5,0)</f>
        <v>380</v>
      </c>
      <c r="I15" s="96">
        <f>VLOOKUP($C$14,'TARGET CYCLE TIME (2)'!$B$7:$G$256,5,0)</f>
        <v>380</v>
      </c>
      <c r="J15" s="96">
        <f>VLOOKUP($C$14,'TARGET CYCLE TIME (2)'!$B$7:$G$256,5,0)</f>
        <v>380</v>
      </c>
      <c r="K15" s="96">
        <v>195</v>
      </c>
      <c r="L15" s="100"/>
      <c r="M15" s="100"/>
      <c r="N15" s="100"/>
      <c r="O15" s="118">
        <f t="shared" si="0"/>
        <v>1715</v>
      </c>
      <c r="P15" s="120" t="str">
        <f t="shared" ref="P15:P19" si="2">IF(O15&lt;O14,"PRODUK HABIS","")</f>
        <v>PRODUK HABIS</v>
      </c>
      <c r="Q15" s="128"/>
    </row>
    <row r="16" ht="21.95" customHeight="1" spans="1:17">
      <c r="A16" s="91">
        <v>17</v>
      </c>
      <c r="B16" s="92" t="s">
        <v>56</v>
      </c>
      <c r="C16" s="93">
        <v>22500</v>
      </c>
      <c r="D16" s="92" t="str">
        <f>VLOOKUP(C16,'TARGET CYCLE TIME (2)'!$B$7:$G$256,2,0)</f>
        <v>BLB BYNT </v>
      </c>
      <c r="E16" s="94" t="s">
        <v>17</v>
      </c>
      <c r="F16" s="95" t="s">
        <v>10</v>
      </c>
      <c r="G16" s="96">
        <f>VLOOKUP($C$16,'TARGET CYCLE TIME (2)'!$B$7:$G$256,5,0)</f>
        <v>380</v>
      </c>
      <c r="H16" s="96">
        <f>VLOOKUP($C$16,'TARGET CYCLE TIME (2)'!$B$7:$G$256,5,0)</f>
        <v>380</v>
      </c>
      <c r="I16" s="96">
        <f>VLOOKUP($C$16,'TARGET CYCLE TIME (2)'!$B$7:$G$256,5,0)</f>
        <v>380</v>
      </c>
      <c r="J16" s="96">
        <f>VLOOKUP($C$16,'TARGET CYCLE TIME (2)'!$B$7:$G$256,5,0)</f>
        <v>380</v>
      </c>
      <c r="K16" s="96">
        <f>VLOOKUP($C$16,'TARGET CYCLE TIME (2)'!$B$7:$G$256,5,0)</f>
        <v>380</v>
      </c>
      <c r="L16" s="96">
        <f>VLOOKUP($C$16,'TARGET CYCLE TIME (2)'!$B$7:$G$256,5,0)</f>
        <v>380</v>
      </c>
      <c r="M16" s="96">
        <f>VLOOKUP($C$16,'TARGET CYCLE TIME (2)'!$B$7:$G$256,5,0)</f>
        <v>380</v>
      </c>
      <c r="N16" s="96">
        <f>VLOOKUP($C$16,'TARGET CYCLE TIME (2)'!$B$7:$G$256,5,0)</f>
        <v>380</v>
      </c>
      <c r="O16" s="118">
        <f t="shared" si="0"/>
        <v>3040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18</v>
      </c>
      <c r="F17" s="95" t="s">
        <v>15</v>
      </c>
      <c r="G17" s="96">
        <f>VLOOKUP($C$16,'TARGET CYCLE TIME (2)'!$B$7:$G$256,5,0)</f>
        <v>380</v>
      </c>
      <c r="H17" s="96">
        <f>VLOOKUP($C$16,'TARGET CYCLE TIME (2)'!$B$7:$G$256,5,0)</f>
        <v>380</v>
      </c>
      <c r="I17" s="96">
        <f>VLOOKUP($C$16,'TARGET CYCLE TIME (2)'!$B$7:$G$256,5,0)</f>
        <v>380</v>
      </c>
      <c r="J17" s="96">
        <f>VLOOKUP($C$16,'TARGET CYCLE TIME (2)'!$B$7:$G$256,5,0)</f>
        <v>380</v>
      </c>
      <c r="K17" s="96">
        <f>VLOOKUP($C$16,'TARGET CYCLE TIME (2)'!$B$7:$G$256,5,0)</f>
        <v>380</v>
      </c>
      <c r="L17" s="100"/>
      <c r="M17" s="100"/>
      <c r="N17" s="100"/>
      <c r="O17" s="118">
        <f t="shared" si="0"/>
        <v>1900</v>
      </c>
      <c r="P17" s="120" t="str">
        <f t="shared" si="2"/>
        <v>PRODUK HABIS</v>
      </c>
      <c r="Q17" s="128"/>
    </row>
    <row r="18" ht="21.95" customHeight="1" spans="1:17">
      <c r="A18" s="91">
        <v>18</v>
      </c>
      <c r="B18" s="92" t="s">
        <v>57</v>
      </c>
      <c r="C18" s="93" t="s">
        <v>58</v>
      </c>
      <c r="D18" s="92" t="str">
        <f>VLOOKUP(C18,'TARGET CYCLE TIME (2)'!$B$7:$G$256,2,0)</f>
        <v>COVER BLACK</v>
      </c>
      <c r="E18" s="94" t="s">
        <v>17</v>
      </c>
      <c r="F18" s="95" t="s">
        <v>10</v>
      </c>
      <c r="G18" s="96">
        <f>VLOOKUP($C$18,'TARGET CYCLE TIME (2)'!$B$7:$G$256,5,0)</f>
        <v>124.363636363636</v>
      </c>
      <c r="H18" s="96">
        <f>VLOOKUP($C$18,'TARGET CYCLE TIME (2)'!$B$7:$G$256,5,0)</f>
        <v>124.363636363636</v>
      </c>
      <c r="I18" s="96">
        <f>VLOOKUP($C$18,'TARGET CYCLE TIME (2)'!$B$7:$G$256,5,0)</f>
        <v>124.363636363636</v>
      </c>
      <c r="J18" s="96">
        <f>VLOOKUP($C$18,'TARGET CYCLE TIME (2)'!$B$7:$G$256,5,0)</f>
        <v>124.363636363636</v>
      </c>
      <c r="K18" s="96">
        <f>VLOOKUP($C$18,'TARGET CYCLE TIME (2)'!$B$7:$G$256,5,0)</f>
        <v>124.363636363636</v>
      </c>
      <c r="L18" s="96">
        <f>VLOOKUP($C$18,'TARGET CYCLE TIME (2)'!$B$7:$G$256,5,0)</f>
        <v>124.363636363636</v>
      </c>
      <c r="M18" s="96">
        <f>VLOOKUP($C$18,'TARGET CYCLE TIME (2)'!$B$7:$G$256,5,0)</f>
        <v>124.363636363636</v>
      </c>
      <c r="N18" s="96">
        <f>VLOOKUP($C$18,'TARGET CYCLE TIME (2)'!$B$7:$G$256,5,0)</f>
        <v>124.363636363636</v>
      </c>
      <c r="O18" s="118">
        <f t="shared" si="0"/>
        <v>994.909090909088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18</v>
      </c>
      <c r="F19" s="95" t="s">
        <v>15</v>
      </c>
      <c r="G19" s="96">
        <f>VLOOKUP($C$18,'TARGET CYCLE TIME (2)'!$B$7:$G$256,5,0)</f>
        <v>124.363636363636</v>
      </c>
      <c r="H19" s="96">
        <f>VLOOKUP($C$18,'TARGET CYCLE TIME (2)'!$B$7:$G$256,5,0)</f>
        <v>124.363636363636</v>
      </c>
      <c r="I19" s="96">
        <f>VLOOKUP($C$18,'TARGET CYCLE TIME (2)'!$B$7:$G$256,5,0)</f>
        <v>124.363636363636</v>
      </c>
      <c r="J19" s="96">
        <f>VLOOKUP($C$18,'TARGET CYCLE TIME (2)'!$B$7:$G$256,5,0)</f>
        <v>124.363636363636</v>
      </c>
      <c r="K19" s="96">
        <f>VLOOKUP($C$18,'TARGET CYCLE TIME (2)'!$B$7:$G$256,5,0)</f>
        <v>124.363636363636</v>
      </c>
      <c r="L19" s="100">
        <v>124</v>
      </c>
      <c r="M19" s="100">
        <v>21</v>
      </c>
      <c r="N19" s="100"/>
      <c r="O19" s="118">
        <f t="shared" si="0"/>
        <v>766.81818181818</v>
      </c>
      <c r="P19" s="120" t="str">
        <f t="shared" si="2"/>
        <v>PRODUK HABIS</v>
      </c>
      <c r="Q19" s="128"/>
    </row>
    <row r="20" ht="21.95" customHeight="1" spans="1:17">
      <c r="A20" s="91">
        <v>19</v>
      </c>
      <c r="B20" s="92" t="s">
        <v>59</v>
      </c>
      <c r="C20" s="93" t="s">
        <v>58</v>
      </c>
      <c r="D20" s="92" t="str">
        <f>VLOOKUP(C20,'TARGET CYCLE TIME (2)'!$B$7:$G$256,2,0)</f>
        <v>COVER BLACK</v>
      </c>
      <c r="E20" s="94" t="s">
        <v>17</v>
      </c>
      <c r="F20" s="95" t="s">
        <v>10</v>
      </c>
      <c r="G20" s="96">
        <f>VLOOKUP($C$20,'TARGET CYCLE TIME (2)'!$B$7:$G$256,5,0)</f>
        <v>124.363636363636</v>
      </c>
      <c r="H20" s="96">
        <f>VLOOKUP($C$20,'TARGET CYCLE TIME (2)'!$B$7:$G$256,5,0)</f>
        <v>124.363636363636</v>
      </c>
      <c r="I20" s="96">
        <f>VLOOKUP($C$20,'TARGET CYCLE TIME (2)'!$B$7:$G$256,5,0)</f>
        <v>124.363636363636</v>
      </c>
      <c r="J20" s="96">
        <f>VLOOKUP($C$20,'TARGET CYCLE TIME (2)'!$B$7:$G$256,5,0)</f>
        <v>124.363636363636</v>
      </c>
      <c r="K20" s="96">
        <f>VLOOKUP($C$20,'TARGET CYCLE TIME (2)'!$B$7:$G$256,5,0)</f>
        <v>124.363636363636</v>
      </c>
      <c r="L20" s="96">
        <f>VLOOKUP($C$20,'TARGET CYCLE TIME (2)'!$B$7:$G$256,5,0)</f>
        <v>124.363636363636</v>
      </c>
      <c r="M20" s="96">
        <f>VLOOKUP($C$20,'TARGET CYCLE TIME (2)'!$B$7:$G$256,5,0)</f>
        <v>124.363636363636</v>
      </c>
      <c r="N20" s="96">
        <f>VLOOKUP($C$20,'TARGET CYCLE TIME (2)'!$B$7:$G$256,5,0)</f>
        <v>124.363636363636</v>
      </c>
      <c r="O20" s="118">
        <f t="shared" si="0"/>
        <v>994.909090909088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18</v>
      </c>
      <c r="F21" s="95" t="s">
        <v>15</v>
      </c>
      <c r="G21" s="96">
        <f>VLOOKUP($C$20,'TARGET CYCLE TIME (2)'!$B$7:$G$256,5,0)</f>
        <v>124.363636363636</v>
      </c>
      <c r="H21" s="96">
        <f>VLOOKUP($C$20,'TARGET CYCLE TIME (2)'!$B$7:$G$256,5,0)</f>
        <v>124.363636363636</v>
      </c>
      <c r="I21" s="96">
        <f>VLOOKUP($C$20,'TARGET CYCLE TIME (2)'!$B$7:$G$256,5,0)</f>
        <v>124.363636363636</v>
      </c>
      <c r="J21" s="96">
        <f>VLOOKUP($C$20,'TARGET CYCLE TIME (2)'!$B$7:$G$256,5,0)</f>
        <v>124.363636363636</v>
      </c>
      <c r="K21" s="100">
        <v>124</v>
      </c>
      <c r="L21" s="96">
        <v>61</v>
      </c>
      <c r="M21" s="100"/>
      <c r="N21" s="100"/>
      <c r="O21" s="118">
        <f t="shared" si="0"/>
        <v>682.454545454544</v>
      </c>
      <c r="P21" s="120" t="str">
        <f t="shared" ref="P21:P25" si="3">IF(O21&lt;O20,"PRODUK HABIS","")</f>
        <v>PRODUK HABIS</v>
      </c>
      <c r="Q21" s="128"/>
    </row>
    <row r="22" ht="21.95" customHeight="1" spans="1:17">
      <c r="A22" s="91">
        <v>20</v>
      </c>
      <c r="B22" s="92" t="s">
        <v>60</v>
      </c>
      <c r="C22" s="93" t="s">
        <v>28</v>
      </c>
      <c r="D22" s="92" t="str">
        <f>VLOOKUP(C22,'TARGET CYCLE TIME (2)'!$B$7:$G$256,2,0)</f>
        <v>CAP RUBBER</v>
      </c>
      <c r="E22" s="94" t="s">
        <v>17</v>
      </c>
      <c r="F22" s="95" t="s">
        <v>10</v>
      </c>
      <c r="G22" s="96">
        <f>VLOOKUP($C$22,'TARGET CYCLE TIME (2)'!$B$7:$G$256,5,0)</f>
        <v>150</v>
      </c>
      <c r="H22" s="96">
        <f>VLOOKUP($C$22,'TARGET CYCLE TIME (2)'!$B$7:$G$256,5,0)</f>
        <v>150</v>
      </c>
      <c r="I22" s="96">
        <f>VLOOKUP($C$22,'TARGET CYCLE TIME (2)'!$B$7:$G$256,5,0)</f>
        <v>150</v>
      </c>
      <c r="J22" s="96">
        <f>VLOOKUP($C$22,'TARGET CYCLE TIME (2)'!$B$7:$G$256,5,0)</f>
        <v>150</v>
      </c>
      <c r="K22" s="96">
        <f>VLOOKUP($C$22,'TARGET CYCLE TIME (2)'!$B$7:$G$256,5,0)</f>
        <v>150</v>
      </c>
      <c r="L22" s="96">
        <f>VLOOKUP($C$22,'TARGET CYCLE TIME (2)'!$B$7:$G$256,5,0)</f>
        <v>150</v>
      </c>
      <c r="M22" s="96">
        <f>VLOOKUP($C$22,'TARGET CYCLE TIME (2)'!$B$7:$G$256,5,0)</f>
        <v>150</v>
      </c>
      <c r="N22" s="96">
        <f>VLOOKUP($C$22,'TARGET CYCLE TIME (2)'!$B$7:$G$256,5,0)</f>
        <v>150</v>
      </c>
      <c r="O22" s="118">
        <f t="shared" si="0"/>
        <v>1200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18</v>
      </c>
      <c r="F23" s="95" t="s">
        <v>15</v>
      </c>
      <c r="G23" s="96">
        <f>VLOOKUP($C$22,'TARGET CYCLE TIME (2)'!$B$7:$G$256,5,0)</f>
        <v>150</v>
      </c>
      <c r="H23" s="96">
        <f>VLOOKUP($C$22,'TARGET CYCLE TIME (2)'!$B$7:$G$256,5,0)</f>
        <v>150</v>
      </c>
      <c r="I23" s="96">
        <f>VLOOKUP($C$22,'TARGET CYCLE TIME (2)'!$B$7:$G$256,5,0)</f>
        <v>150</v>
      </c>
      <c r="J23" s="96">
        <f>VLOOKUP($C$22,'TARGET CYCLE TIME (2)'!$B$7:$G$256,5,0)</f>
        <v>150</v>
      </c>
      <c r="K23" s="96">
        <f>VLOOKUP($C$22,'TARGET CYCLE TIME (2)'!$B$7:$G$256,5,0)</f>
        <v>150</v>
      </c>
      <c r="L23" s="96">
        <f>VLOOKUP($C$22,'TARGET CYCLE TIME (2)'!$B$7:$G$256,5,0)</f>
        <v>150</v>
      </c>
      <c r="M23" s="96">
        <v>100</v>
      </c>
      <c r="N23" s="100"/>
      <c r="O23" s="118">
        <f t="shared" si="0"/>
        <v>1000</v>
      </c>
      <c r="P23" s="120" t="str">
        <f t="shared" si="3"/>
        <v>PRODUK HABIS</v>
      </c>
      <c r="Q23" s="128"/>
    </row>
    <row r="24" ht="21.95" customHeight="1" spans="1:17">
      <c r="A24" s="91">
        <v>21</v>
      </c>
      <c r="B24" s="92" t="s">
        <v>61</v>
      </c>
      <c r="C24" s="93" t="s">
        <v>62</v>
      </c>
      <c r="D24" s="92" t="str">
        <f>VLOOKUP(C24,'TARGET CYCLE TIME (2)'!$B$7:$G$256,2,0)</f>
        <v>C.REAR STOP</v>
      </c>
      <c r="E24" s="94" t="s">
        <v>17</v>
      </c>
      <c r="F24" s="95" t="s">
        <v>10</v>
      </c>
      <c r="G24" s="96">
        <f>VLOOKUP($C$24,'TARGET CYCLE TIME (2)'!$B$7:$G$256,5,0)</f>
        <v>88</v>
      </c>
      <c r="H24" s="96">
        <f>VLOOKUP($C$24,'TARGET CYCLE TIME (2)'!$B$7:$G$256,5,0)</f>
        <v>88</v>
      </c>
      <c r="I24" s="96">
        <f>VLOOKUP($C$24,'TARGET CYCLE TIME (2)'!$B$7:$G$256,5,0)</f>
        <v>88</v>
      </c>
      <c r="J24" s="96">
        <f>VLOOKUP($C$24,'TARGET CYCLE TIME (2)'!$B$7:$G$256,5,0)</f>
        <v>88</v>
      </c>
      <c r="K24" s="96">
        <f>VLOOKUP($C$24,'TARGET CYCLE TIME (2)'!$B$7:$G$256,5,0)</f>
        <v>88</v>
      </c>
      <c r="L24" s="96">
        <f>VLOOKUP($C$24,'TARGET CYCLE TIME (2)'!$B$7:$G$256,5,0)</f>
        <v>88</v>
      </c>
      <c r="M24" s="96">
        <f>VLOOKUP($C$24,'TARGET CYCLE TIME (2)'!$B$7:$G$256,5,0)</f>
        <v>88</v>
      </c>
      <c r="N24" s="96">
        <f>VLOOKUP($C$24,'TARGET CYCLE TIME (2)'!$B$7:$G$256,5,0)</f>
        <v>88</v>
      </c>
      <c r="O24" s="118">
        <f t="shared" si="0"/>
        <v>704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18</v>
      </c>
      <c r="F25" s="95" t="s">
        <v>15</v>
      </c>
      <c r="G25" s="96">
        <f>VLOOKUP($C$24,'TARGET CYCLE TIME (2)'!$B$7:$G$256,5,0)</f>
        <v>88</v>
      </c>
      <c r="H25" s="96">
        <f>VLOOKUP($C$24,'TARGET CYCLE TIME (2)'!$B$7:$G$256,5,0)</f>
        <v>88</v>
      </c>
      <c r="I25" s="96">
        <f>VLOOKUP($C$24,'TARGET CYCLE TIME (2)'!$B$7:$G$256,5,0)</f>
        <v>88</v>
      </c>
      <c r="J25" s="96">
        <f>VLOOKUP($C$24,'TARGET CYCLE TIME (2)'!$B$7:$G$256,5,0)</f>
        <v>88</v>
      </c>
      <c r="K25" s="96">
        <f>VLOOKUP($C$24,'TARGET CYCLE TIME (2)'!$B$7:$G$256,5,0)</f>
        <v>88</v>
      </c>
      <c r="L25" s="96">
        <f>VLOOKUP($C$24,'TARGET CYCLE TIME (2)'!$B$7:$G$256,5,0)</f>
        <v>88</v>
      </c>
      <c r="M25" s="100"/>
      <c r="N25" s="100"/>
      <c r="O25" s="118">
        <f t="shared" si="0"/>
        <v>528</v>
      </c>
      <c r="P25" s="120" t="str">
        <f t="shared" si="3"/>
        <v>PRODUK HABIS</v>
      </c>
      <c r="Q25" s="128"/>
    </row>
    <row r="26" ht="21.95" customHeight="1" spans="1:17">
      <c r="A26" s="91">
        <v>22</v>
      </c>
      <c r="B26" s="92" t="s">
        <v>63</v>
      </c>
      <c r="C26" s="93" t="s">
        <v>24</v>
      </c>
      <c r="D26" s="92" t="str">
        <f>VLOOKUP(C26,'TARGET CYCLE TIME (2)'!$B$7:$G$256,2,0)</f>
        <v>USB CAP</v>
      </c>
      <c r="E26" s="94" t="s">
        <v>17</v>
      </c>
      <c r="F26" s="95" t="s">
        <v>10</v>
      </c>
      <c r="G26" s="96">
        <f>VLOOKUP($C$26,'TARGET CYCLE TIME (2)'!$B$7:$G$256,5,0)</f>
        <v>40</v>
      </c>
      <c r="H26" s="96">
        <f>VLOOKUP($C$26,'TARGET CYCLE TIME (2)'!$B$7:$G$256,5,0)</f>
        <v>40</v>
      </c>
      <c r="I26" s="96">
        <f>VLOOKUP($C$26,'TARGET CYCLE TIME (2)'!$B$7:$G$256,5,0)</f>
        <v>40</v>
      </c>
      <c r="J26" s="96">
        <f>VLOOKUP($C$26,'TARGET CYCLE TIME (2)'!$B$7:$G$256,5,0)</f>
        <v>40</v>
      </c>
      <c r="K26" s="96">
        <f>VLOOKUP($C$26,'TARGET CYCLE TIME (2)'!$B$7:$G$256,5,0)</f>
        <v>40</v>
      </c>
      <c r="L26" s="96">
        <f>VLOOKUP($C$26,'TARGET CYCLE TIME (2)'!$B$7:$G$256,5,0)</f>
        <v>40</v>
      </c>
      <c r="M26" s="96">
        <f>VLOOKUP($C$26,'TARGET CYCLE TIME (2)'!$B$7:$G$256,5,0)</f>
        <v>40</v>
      </c>
      <c r="N26" s="96">
        <f>VLOOKUP($C$26,'TARGET CYCLE TIME (2)'!$B$7:$G$256,5,0)</f>
        <v>40</v>
      </c>
      <c r="O26" s="118">
        <f t="shared" si="0"/>
        <v>320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18</v>
      </c>
      <c r="F27" s="95" t="s">
        <v>15</v>
      </c>
      <c r="G27" s="96">
        <f>VLOOKUP($C$26,'TARGET CYCLE TIME (2)'!$B$7:$G$256,5,0)</f>
        <v>40</v>
      </c>
      <c r="H27" s="96">
        <f>VLOOKUP($C$26,'TARGET CYCLE TIME (2)'!$B$7:$G$256,5,0)</f>
        <v>40</v>
      </c>
      <c r="I27" s="96">
        <f>VLOOKUP($C$26,'TARGET CYCLE TIME (2)'!$B$7:$G$256,5,0)</f>
        <v>40</v>
      </c>
      <c r="J27" s="96">
        <f>VLOOKUP($C$26,'TARGET CYCLE TIME (2)'!$B$7:$G$256,5,0)</f>
        <v>40</v>
      </c>
      <c r="K27" s="96">
        <f>VLOOKUP($C$26,'TARGET CYCLE TIME (2)'!$B$7:$G$256,5,0)</f>
        <v>40</v>
      </c>
      <c r="L27" s="96">
        <f>VLOOKUP($C$26,'TARGET CYCLE TIME (2)'!$B$7:$G$256,5,0)</f>
        <v>40</v>
      </c>
      <c r="M27" s="96">
        <f>VLOOKUP($C$26,'TARGET CYCLE TIME (2)'!$B$7:$G$256,5,0)</f>
        <v>40</v>
      </c>
      <c r="N27" s="96">
        <f>VLOOKUP($C$26,'TARGET CYCLE TIME (2)'!$B$7:$G$256,5,0)</f>
        <v>40</v>
      </c>
      <c r="O27" s="118">
        <f t="shared" si="0"/>
        <v>320</v>
      </c>
      <c r="P27" s="120" t="str">
        <f t="shared" ref="P27:P31" si="4">IF(O27&lt;O26,"PRODUK HABIS","")</f>
        <v/>
      </c>
      <c r="Q27" s="128"/>
    </row>
    <row r="28" ht="21.95" customHeight="1" spans="1:17">
      <c r="A28" s="91">
        <v>23</v>
      </c>
      <c r="B28" s="92" t="s">
        <v>64</v>
      </c>
      <c r="C28" s="93">
        <v>8825633600</v>
      </c>
      <c r="D28" s="92" t="str">
        <f>VLOOKUP(C28,'TARGET CYCLE TIME (2)'!$B$7:$G$256,2,0)</f>
        <v>WIR-SL-CLP/261</v>
      </c>
      <c r="E28" s="94" t="s">
        <v>17</v>
      </c>
      <c r="F28" s="95" t="s">
        <v>10</v>
      </c>
      <c r="G28" s="96">
        <f>VLOOKUP($C$28,'TARGET CYCLE TIME (2)'!$B$7:$G$256,5,0)</f>
        <v>88</v>
      </c>
      <c r="H28" s="96">
        <f>VLOOKUP($C$28,'TARGET CYCLE TIME (2)'!$B$7:$G$256,5,0)</f>
        <v>88</v>
      </c>
      <c r="I28" s="96">
        <f>VLOOKUP($C$28,'TARGET CYCLE TIME (2)'!$B$7:$G$256,5,0)</f>
        <v>88</v>
      </c>
      <c r="J28" s="96">
        <f>VLOOKUP($C$28,'TARGET CYCLE TIME (2)'!$B$7:$G$256,5,0)</f>
        <v>88</v>
      </c>
      <c r="K28" s="96">
        <f>VLOOKUP($C$28,'TARGET CYCLE TIME (2)'!$B$7:$G$256,5,0)</f>
        <v>88</v>
      </c>
      <c r="L28" s="96">
        <f>VLOOKUP($C$28,'TARGET CYCLE TIME (2)'!$B$7:$G$256,5,0)</f>
        <v>88</v>
      </c>
      <c r="M28" s="96">
        <f>VLOOKUP($C$28,'TARGET CYCLE TIME (2)'!$B$7:$G$256,5,0)</f>
        <v>88</v>
      </c>
      <c r="N28" s="96">
        <f>VLOOKUP($C$28,'TARGET CYCLE TIME (2)'!$B$7:$G$256,5,0)</f>
        <v>88</v>
      </c>
      <c r="O28" s="118">
        <f t="shared" si="0"/>
        <v>704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18</v>
      </c>
      <c r="F29" s="95" t="s">
        <v>15</v>
      </c>
      <c r="G29" s="96">
        <f>VLOOKUP($C$28,'TARGET CYCLE TIME (2)'!$B$7:$G$256,5,0)</f>
        <v>88</v>
      </c>
      <c r="H29" s="96">
        <f>VLOOKUP($C$28,'TARGET CYCLE TIME (2)'!$B$7:$G$256,5,0)</f>
        <v>88</v>
      </c>
      <c r="I29" s="96">
        <f>VLOOKUP($C$28,'TARGET CYCLE TIME (2)'!$B$7:$G$256,5,0)</f>
        <v>88</v>
      </c>
      <c r="J29" s="96">
        <f>VLOOKUP($C$28,'TARGET CYCLE TIME (2)'!$B$7:$G$256,5,0)</f>
        <v>88</v>
      </c>
      <c r="K29" s="96">
        <f>VLOOKUP($C$28,'TARGET CYCLE TIME (2)'!$B$7:$G$256,5,0)</f>
        <v>88</v>
      </c>
      <c r="L29" s="96">
        <f>VLOOKUP($C$28,'TARGET CYCLE TIME (2)'!$B$7:$G$256,5,0)</f>
        <v>88</v>
      </c>
      <c r="M29" s="96">
        <f>VLOOKUP($C$28,'TARGET CYCLE TIME (2)'!$B$7:$G$256,5,0)</f>
        <v>88</v>
      </c>
      <c r="N29" s="96">
        <f>VLOOKUP($C$28,'TARGET CYCLE TIME (2)'!$B$7:$G$256,5,0)</f>
        <v>88</v>
      </c>
      <c r="O29" s="118">
        <f t="shared" si="0"/>
        <v>704</v>
      </c>
      <c r="P29" s="120" t="str">
        <f t="shared" si="4"/>
        <v/>
      </c>
      <c r="Q29" s="128"/>
    </row>
    <row r="30" ht="21.95" customHeight="1" spans="1:17">
      <c r="A30" s="91">
        <v>24</v>
      </c>
      <c r="B30" s="92" t="s">
        <v>65</v>
      </c>
      <c r="C30" s="93" t="s">
        <v>66</v>
      </c>
      <c r="D30" s="92" t="str">
        <f>VLOOKUP(C30,'TARGET CYCLE TIME (2)'!$B$7:$G$256,2,0)</f>
        <v>GROMMET WASHER</v>
      </c>
      <c r="E30" s="94" t="s">
        <v>17</v>
      </c>
      <c r="F30" s="95" t="s">
        <v>10</v>
      </c>
      <c r="G30" s="96">
        <f>VLOOKUP($C$30,'TARGET CYCLE TIME (2)'!$B$7:$G$256,5,0)</f>
        <v>53</v>
      </c>
      <c r="H30" s="96">
        <f>VLOOKUP($C$30,'TARGET CYCLE TIME (2)'!$B$7:$G$256,5,0)</f>
        <v>53</v>
      </c>
      <c r="I30" s="96">
        <f>VLOOKUP($C$30,'TARGET CYCLE TIME (2)'!$B$7:$G$256,5,0)</f>
        <v>53</v>
      </c>
      <c r="J30" s="96">
        <f>VLOOKUP($C$30,'TARGET CYCLE TIME (2)'!$B$7:$G$256,5,0)</f>
        <v>53</v>
      </c>
      <c r="K30" s="96">
        <f>VLOOKUP($C$30,'TARGET CYCLE TIME (2)'!$B$7:$G$256,5,0)</f>
        <v>53</v>
      </c>
      <c r="L30" s="96">
        <f>VLOOKUP($C$30,'TARGET CYCLE TIME (2)'!$B$7:$G$256,5,0)</f>
        <v>53</v>
      </c>
      <c r="M30" s="96">
        <f>VLOOKUP($C$30,'TARGET CYCLE TIME (2)'!$B$7:$G$256,5,0)</f>
        <v>53</v>
      </c>
      <c r="N30" s="96">
        <f>VLOOKUP($C$30,'TARGET CYCLE TIME (2)'!$B$7:$G$256,5,0)</f>
        <v>53</v>
      </c>
      <c r="O30" s="118">
        <f t="shared" si="0"/>
        <v>424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18</v>
      </c>
      <c r="F31" s="95" t="s">
        <v>15</v>
      </c>
      <c r="G31" s="96">
        <f>VLOOKUP($C$30,'TARGET CYCLE TIME (2)'!$B$7:$G$256,5,0)</f>
        <v>53</v>
      </c>
      <c r="H31" s="96">
        <f>VLOOKUP($C$30,'TARGET CYCLE TIME (2)'!$B$7:$G$256,5,0)</f>
        <v>53</v>
      </c>
      <c r="I31" s="96">
        <f>VLOOKUP($C$30,'TARGET CYCLE TIME (2)'!$B$7:$G$256,5,0)</f>
        <v>53</v>
      </c>
      <c r="J31" s="96">
        <f>VLOOKUP($C$30,'TARGET CYCLE TIME (2)'!$B$7:$G$256,5,0)</f>
        <v>53</v>
      </c>
      <c r="K31" s="96">
        <f>VLOOKUP($C$30,'TARGET CYCLE TIME (2)'!$B$7:$G$256,5,0)</f>
        <v>53</v>
      </c>
      <c r="L31" s="96">
        <f>VLOOKUP($C$30,'TARGET CYCLE TIME (2)'!$B$7:$G$256,5,0)</f>
        <v>53</v>
      </c>
      <c r="M31" s="96">
        <f>VLOOKUP($C$30,'TARGET CYCLE TIME (2)'!$B$7:$G$256,5,0)</f>
        <v>53</v>
      </c>
      <c r="N31" s="96">
        <f>VLOOKUP($C$30,'TARGET CYCLE TIME (2)'!$B$7:$G$256,5,0)</f>
        <v>53</v>
      </c>
      <c r="O31" s="118">
        <f t="shared" si="0"/>
        <v>424</v>
      </c>
      <c r="P31" s="120" t="str">
        <f t="shared" si="4"/>
        <v/>
      </c>
      <c r="Q31" s="128"/>
    </row>
    <row r="32" spans="1:17">
      <c r="A32" s="101"/>
      <c r="Q32" s="129"/>
    </row>
    <row r="33" spans="1:17">
      <c r="A33" s="102" t="s">
        <v>35</v>
      </c>
      <c r="B33" s="103"/>
      <c r="C33" s="103"/>
      <c r="Q33" s="129"/>
    </row>
    <row r="34" spans="1:17">
      <c r="A34" s="101" t="s">
        <v>36</v>
      </c>
      <c r="B34" s="103" t="s">
        <v>37</v>
      </c>
      <c r="C34" s="103"/>
      <c r="F34" s="74" t="s">
        <v>10</v>
      </c>
      <c r="G34" s="103" t="s">
        <v>38</v>
      </c>
      <c r="H34" s="104"/>
      <c r="I34"/>
      <c r="Q34" s="129"/>
    </row>
    <row r="35" spans="1:17">
      <c r="A35" s="101" t="s">
        <v>39</v>
      </c>
      <c r="B35" s="103" t="s">
        <v>40</v>
      </c>
      <c r="C35" s="103"/>
      <c r="F35" s="74" t="s">
        <v>15</v>
      </c>
      <c r="G35" s="103" t="s">
        <v>41</v>
      </c>
      <c r="H35" s="104"/>
      <c r="I35"/>
      <c r="P35"/>
      <c r="Q35" s="129"/>
    </row>
    <row r="36" spans="1:17">
      <c r="A36" s="101" t="s">
        <v>42</v>
      </c>
      <c r="B36" s="103" t="s">
        <v>43</v>
      </c>
      <c r="C36" s="103"/>
      <c r="F36" s="105" t="s">
        <v>44</v>
      </c>
      <c r="G36" s="106" t="s">
        <v>45</v>
      </c>
      <c r="H36" s="132"/>
      <c r="P36"/>
      <c r="Q36" s="129"/>
    </row>
    <row r="37" spans="1:17">
      <c r="A37" s="108" t="s">
        <v>18</v>
      </c>
      <c r="B37" s="109" t="s">
        <v>46</v>
      </c>
      <c r="C37" s="110"/>
      <c r="P37"/>
      <c r="Q37" s="129"/>
    </row>
    <row r="38" spans="1:17">
      <c r="A38" s="108" t="s">
        <v>17</v>
      </c>
      <c r="B38" s="109" t="s">
        <v>47</v>
      </c>
      <c r="C38" s="110"/>
      <c r="Q38" s="129"/>
    </row>
    <row r="39" ht="15.75" spans="1:17">
      <c r="A39" s="111" t="s">
        <v>48</v>
      </c>
      <c r="B39" s="112" t="s">
        <v>49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024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41" progId="Paint.Picture" r:id="rId3"/>
      </mc:Fallback>
    </mc:AlternateContent>
    <mc:AlternateContent xmlns:mc="http://schemas.openxmlformats.org/markup-compatibility/2006">
      <mc:Choice Requires="x14">
        <oleObject shapeId="1024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42" progId="Paint.Picture" r:id="rId5"/>
      </mc:Fallback>
    </mc:AlternateContent>
    <mc:AlternateContent xmlns:mc="http://schemas.openxmlformats.org/markup-compatibility/2006">
      <mc:Choice Requires="x14">
        <oleObject shapeId="1024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43" progId="Paint.Picture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C17" workbookViewId="0">
      <selection activeCell="H36" sqref="H34:H36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>
        <v>45056</v>
      </c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25</v>
      </c>
      <c r="B8" s="92" t="s">
        <v>67</v>
      </c>
      <c r="C8" s="93" t="s">
        <v>62</v>
      </c>
      <c r="D8" s="92" t="str">
        <f>VLOOKUP(C8,'TARGET CYCLE TIME (2)'!$B$7:$G$256,2,0)</f>
        <v>C.REAR STOP</v>
      </c>
      <c r="E8" s="94" t="s">
        <v>17</v>
      </c>
      <c r="F8" s="95" t="s">
        <v>10</v>
      </c>
      <c r="G8" s="96">
        <f>VLOOKUP($C$8,'TARGET CYCLE TIME (2)'!$B$7:$G$256,5,0)</f>
        <v>88</v>
      </c>
      <c r="H8" s="96">
        <f>VLOOKUP($C$8,'TARGET CYCLE TIME (2)'!$B$7:$G$256,5,0)</f>
        <v>88</v>
      </c>
      <c r="I8" s="96">
        <f>VLOOKUP($C$8,'TARGET CYCLE TIME (2)'!$B$7:$G$256,5,0)</f>
        <v>88</v>
      </c>
      <c r="J8" s="96">
        <f>VLOOKUP($C$8,'TARGET CYCLE TIME (2)'!$B$7:$G$256,5,0)</f>
        <v>88</v>
      </c>
      <c r="K8" s="96">
        <f>VLOOKUP($C$8,'TARGET CYCLE TIME (2)'!$B$7:$G$256,5,0)</f>
        <v>88</v>
      </c>
      <c r="L8" s="96">
        <f>VLOOKUP($C$8,'TARGET CYCLE TIME (2)'!$B$7:$G$256,5,0)</f>
        <v>88</v>
      </c>
      <c r="M8" s="96">
        <f>VLOOKUP($C$8,'TARGET CYCLE TIME (2)'!$B$7:$G$256,5,0)</f>
        <v>88</v>
      </c>
      <c r="N8" s="96">
        <f>VLOOKUP($C$8,'TARGET CYCLE TIME (2)'!$B$7:$G$256,5,0)</f>
        <v>88</v>
      </c>
      <c r="O8" s="118">
        <f t="shared" ref="O8:O15" si="0">SUM(G8:N8)</f>
        <v>704</v>
      </c>
      <c r="P8" s="119"/>
      <c r="Q8" s="127"/>
    </row>
    <row r="9" ht="21.95" customHeight="1" spans="1:17">
      <c r="A9" s="97"/>
      <c r="B9" s="98"/>
      <c r="C9" s="99"/>
      <c r="D9" s="98"/>
      <c r="E9" s="94" t="s">
        <v>18</v>
      </c>
      <c r="F9" s="95" t="s">
        <v>15</v>
      </c>
      <c r="G9" s="96">
        <f>VLOOKUP($C$8,'TARGET CYCLE TIME (2)'!$B$7:$G$256,5,0)</f>
        <v>88</v>
      </c>
      <c r="H9" s="96">
        <f>VLOOKUP($C$8,'TARGET CYCLE TIME (2)'!$B$7:$G$256,5,0)</f>
        <v>88</v>
      </c>
      <c r="I9" s="96">
        <f>VLOOKUP($C$8,'TARGET CYCLE TIME (2)'!$B$7:$G$256,5,0)</f>
        <v>88</v>
      </c>
      <c r="J9" s="96">
        <v>25</v>
      </c>
      <c r="K9" s="100"/>
      <c r="L9" s="100"/>
      <c r="M9" s="100"/>
      <c r="N9" s="100"/>
      <c r="O9" s="118">
        <f t="shared" si="0"/>
        <v>289</v>
      </c>
      <c r="P9" s="120" t="str">
        <f t="shared" ref="P9:P13" si="1">IF(O9&lt;O8,"PRODUK HABIS","")</f>
        <v>PRODUK HABIS</v>
      </c>
      <c r="Q9" s="128"/>
    </row>
    <row r="10" ht="21.95" customHeight="1" spans="1:17">
      <c r="A10" s="91">
        <v>26</v>
      </c>
      <c r="B10" s="92" t="s">
        <v>68</v>
      </c>
      <c r="C10" s="93">
        <v>33004</v>
      </c>
      <c r="D10" s="92" t="str">
        <f>VLOOKUP(C10,'TARGET CYCLE TIME (2)'!$B$7:$G$256,2,0)</f>
        <v>BUSHING</v>
      </c>
      <c r="E10" s="94" t="s">
        <v>17</v>
      </c>
      <c r="F10" s="95" t="s">
        <v>10</v>
      </c>
      <c r="G10" s="96">
        <f>VLOOKUP($C$10,'TARGET CYCLE TIME (2)'!$B$7:$G$256,5,0)</f>
        <v>77.7272727272727</v>
      </c>
      <c r="H10" s="96">
        <f>VLOOKUP($C$10,'TARGET CYCLE TIME (2)'!$B$7:$G$256,5,0)</f>
        <v>77.7272727272727</v>
      </c>
      <c r="I10" s="96">
        <f>VLOOKUP($C$10,'TARGET CYCLE TIME (2)'!$B$7:$G$256,5,0)</f>
        <v>77.7272727272727</v>
      </c>
      <c r="J10" s="96">
        <f>VLOOKUP($C$10,'TARGET CYCLE TIME (2)'!$B$7:$G$256,5,0)</f>
        <v>77.7272727272727</v>
      </c>
      <c r="K10" s="96">
        <f>VLOOKUP($C$10,'TARGET CYCLE TIME (2)'!$B$7:$G$256,5,0)</f>
        <v>77.7272727272727</v>
      </c>
      <c r="L10" s="96">
        <f>VLOOKUP($C$10,'TARGET CYCLE TIME (2)'!$B$7:$G$256,5,0)</f>
        <v>77.7272727272727</v>
      </c>
      <c r="M10" s="96">
        <f>VLOOKUP($C$10,'TARGET CYCLE TIME (2)'!$B$7:$G$256,5,0)</f>
        <v>77.7272727272727</v>
      </c>
      <c r="N10" s="96">
        <f>VLOOKUP($C$10,'TARGET CYCLE TIME (2)'!$B$7:$G$256,5,0)</f>
        <v>77.7272727272727</v>
      </c>
      <c r="O10" s="118">
        <f t="shared" si="0"/>
        <v>621.818181818182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18</v>
      </c>
      <c r="F11" s="95" t="s">
        <v>15</v>
      </c>
      <c r="G11" s="96">
        <f>VLOOKUP($C$10,'TARGET CYCLE TIME (2)'!$B$7:$G$256,5,0)</f>
        <v>77.7272727272727</v>
      </c>
      <c r="H11" s="96">
        <f>VLOOKUP($C$10,'TARGET CYCLE TIME (2)'!$B$7:$G$256,5,0)</f>
        <v>77.7272727272727</v>
      </c>
      <c r="I11" s="96">
        <f>VLOOKUP($C$10,'TARGET CYCLE TIME (2)'!$B$7:$G$256,5,0)</f>
        <v>77.7272727272727</v>
      </c>
      <c r="J11" s="96">
        <f>VLOOKUP($C$10,'TARGET CYCLE TIME (2)'!$B$7:$G$256,5,0)</f>
        <v>77.7272727272727</v>
      </c>
      <c r="K11" s="96">
        <f>VLOOKUP($C$10,'TARGET CYCLE TIME (2)'!$B$7:$G$256,5,0)</f>
        <v>77.7272727272727</v>
      </c>
      <c r="L11" s="96">
        <f>VLOOKUP($C$10,'TARGET CYCLE TIME (2)'!$B$7:$G$256,5,0)</f>
        <v>77.7272727272727</v>
      </c>
      <c r="M11" s="96">
        <v>23</v>
      </c>
      <c r="N11" s="96"/>
      <c r="O11" s="118">
        <f t="shared" si="0"/>
        <v>489.363636363636</v>
      </c>
      <c r="P11" s="120" t="str">
        <f t="shared" si="1"/>
        <v>PRODUK HABIS</v>
      </c>
      <c r="Q11" s="128"/>
    </row>
    <row r="12" ht="21.95" customHeight="1" spans="1:17">
      <c r="A12" s="91">
        <v>27</v>
      </c>
      <c r="B12" s="92" t="s">
        <v>69</v>
      </c>
      <c r="C12" s="93" t="s">
        <v>66</v>
      </c>
      <c r="D12" s="92" t="str">
        <f>VLOOKUP(C12,'TARGET CYCLE TIME (2)'!$B$7:$G$256,2,0)</f>
        <v>GROMMET WASHER</v>
      </c>
      <c r="E12" s="94" t="s">
        <v>17</v>
      </c>
      <c r="F12" s="95" t="s">
        <v>10</v>
      </c>
      <c r="G12" s="96">
        <f>VLOOKUP($C$12,'TARGET CYCLE TIME (2)'!$B$7:$G$256,5,0)</f>
        <v>53</v>
      </c>
      <c r="H12" s="96">
        <f>VLOOKUP($C$12,'TARGET CYCLE TIME (2)'!$B$7:$G$256,5,0)</f>
        <v>53</v>
      </c>
      <c r="I12" s="96">
        <f>VLOOKUP($C$12,'TARGET CYCLE TIME (2)'!$B$7:$G$256,5,0)</f>
        <v>53</v>
      </c>
      <c r="J12" s="96">
        <f>VLOOKUP($C$12,'TARGET CYCLE TIME (2)'!$B$7:$G$256,5,0)</f>
        <v>53</v>
      </c>
      <c r="K12" s="96">
        <f>VLOOKUP($C$12,'TARGET CYCLE TIME (2)'!$B$7:$G$256,5,0)</f>
        <v>53</v>
      </c>
      <c r="L12" s="96">
        <f>VLOOKUP($C$12,'TARGET CYCLE TIME (2)'!$B$7:$G$256,5,0)</f>
        <v>53</v>
      </c>
      <c r="M12" s="96">
        <f>VLOOKUP($C$12,'TARGET CYCLE TIME (2)'!$B$7:$G$256,5,0)</f>
        <v>53</v>
      </c>
      <c r="N12" s="96">
        <f>VLOOKUP($C$12,'TARGET CYCLE TIME (2)'!$B$7:$G$256,5,0)</f>
        <v>53</v>
      </c>
      <c r="O12" s="118">
        <f t="shared" si="0"/>
        <v>424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18</v>
      </c>
      <c r="F13" s="95" t="s">
        <v>15</v>
      </c>
      <c r="G13" s="96">
        <f>VLOOKUP($C$12,'TARGET CYCLE TIME (2)'!$B$7:$G$256,5,0)</f>
        <v>53</v>
      </c>
      <c r="H13" s="96">
        <f>VLOOKUP($C$12,'TARGET CYCLE TIME (2)'!$B$7:$G$256,5,0)</f>
        <v>53</v>
      </c>
      <c r="I13" s="96">
        <f>VLOOKUP($C$12,'TARGET CYCLE TIME (2)'!$B$7:$G$256,5,0)</f>
        <v>53</v>
      </c>
      <c r="J13" s="96">
        <f>VLOOKUP($C$12,'TARGET CYCLE TIME (2)'!$B$7:$G$256,5,0)</f>
        <v>53</v>
      </c>
      <c r="K13" s="96">
        <f>VLOOKUP($C$12,'TARGET CYCLE TIME (2)'!$B$7:$G$256,5,0)</f>
        <v>53</v>
      </c>
      <c r="L13" s="96">
        <f>VLOOKUP($C$12,'TARGET CYCLE TIME (2)'!$B$7:$G$256,5,0)</f>
        <v>53</v>
      </c>
      <c r="M13" s="100">
        <v>17</v>
      </c>
      <c r="N13" s="100"/>
      <c r="O13" s="118">
        <f t="shared" si="0"/>
        <v>335</v>
      </c>
      <c r="P13" s="120" t="str">
        <f t="shared" si="1"/>
        <v>PRODUK HABIS</v>
      </c>
      <c r="Q13" s="128"/>
    </row>
    <row r="14" ht="21.95" customHeight="1" spans="1:17">
      <c r="A14" s="91">
        <v>28</v>
      </c>
      <c r="B14" s="92" t="s">
        <v>70</v>
      </c>
      <c r="C14" s="93" t="s">
        <v>71</v>
      </c>
      <c r="D14" s="92" t="str">
        <f>VLOOKUP(C14,'TARGET CYCLE TIME (2)'!$B$7:$G$256,2,0)</f>
        <v>C. CONECTOR</v>
      </c>
      <c r="E14" s="94" t="s">
        <v>17</v>
      </c>
      <c r="F14" s="95" t="s">
        <v>10</v>
      </c>
      <c r="G14" s="96">
        <f>VLOOKUP($C$14,'TARGET CYCLE TIME (2)'!$B$7:$G$256,5,0)</f>
        <v>50</v>
      </c>
      <c r="H14" s="96">
        <f>VLOOKUP($C$14,'TARGET CYCLE TIME (2)'!$B$7:$G$256,5,0)</f>
        <v>50</v>
      </c>
      <c r="I14" s="96">
        <f>VLOOKUP($C$14,'TARGET CYCLE TIME (2)'!$B$7:$G$256,5,0)</f>
        <v>50</v>
      </c>
      <c r="J14" s="96">
        <f>VLOOKUP($C$14,'TARGET CYCLE TIME (2)'!$B$7:$G$256,5,0)</f>
        <v>50</v>
      </c>
      <c r="K14" s="96">
        <f>VLOOKUP($C$14,'TARGET CYCLE TIME (2)'!$B$7:$G$256,5,0)</f>
        <v>50</v>
      </c>
      <c r="L14" s="96">
        <f>VLOOKUP($C$14,'TARGET CYCLE TIME (2)'!$B$7:$G$256,5,0)</f>
        <v>50</v>
      </c>
      <c r="M14" s="96">
        <f>VLOOKUP($C$14,'TARGET CYCLE TIME (2)'!$B$7:$G$256,5,0)</f>
        <v>50</v>
      </c>
      <c r="N14" s="96">
        <f>VLOOKUP($C$14,'TARGET CYCLE TIME (2)'!$B$7:$G$256,5,0)</f>
        <v>50</v>
      </c>
      <c r="O14" s="118">
        <f t="shared" si="0"/>
        <v>400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18</v>
      </c>
      <c r="F15" s="95" t="s">
        <v>15</v>
      </c>
      <c r="G15" s="96">
        <f>VLOOKUP($C$14,'TARGET CYCLE TIME (2)'!$B$7:$G$256,5,0)</f>
        <v>50</v>
      </c>
      <c r="H15" s="96">
        <f>VLOOKUP($C$14,'TARGET CYCLE TIME (2)'!$B$7:$G$256,5,0)</f>
        <v>50</v>
      </c>
      <c r="I15" s="96">
        <f>VLOOKUP($C$14,'TARGET CYCLE TIME (2)'!$B$7:$G$256,5,0)</f>
        <v>50</v>
      </c>
      <c r="J15" s="96">
        <f>VLOOKUP($C$14,'TARGET CYCLE TIME (2)'!$B$7:$G$256,5,0)</f>
        <v>50</v>
      </c>
      <c r="K15" s="96"/>
      <c r="L15" s="100"/>
      <c r="M15" s="100"/>
      <c r="N15" s="100"/>
      <c r="O15" s="118">
        <f t="shared" si="0"/>
        <v>200</v>
      </c>
      <c r="P15" s="120" t="str">
        <f>IF(O15&lt;O14,"PRODUK HABIS","")</f>
        <v>PRODUK HABIS</v>
      </c>
      <c r="Q15" s="128"/>
    </row>
    <row r="16" ht="21.95" customHeight="1" spans="1:17">
      <c r="A16" s="91">
        <v>29</v>
      </c>
      <c r="B16" s="92"/>
      <c r="C16" s="93"/>
      <c r="D16" s="92"/>
      <c r="E16" s="94"/>
      <c r="F16" s="95"/>
      <c r="G16" s="96"/>
      <c r="H16" s="96"/>
      <c r="I16" s="96"/>
      <c r="J16" s="96"/>
      <c r="K16" s="96"/>
      <c r="L16" s="96"/>
      <c r="M16" s="96"/>
      <c r="N16" s="96"/>
      <c r="O16" s="118"/>
      <c r="P16" s="119"/>
      <c r="Q16" s="127"/>
    </row>
    <row r="17" ht="21.95" customHeight="1" spans="1:17">
      <c r="A17" s="97"/>
      <c r="B17" s="98"/>
      <c r="C17" s="99"/>
      <c r="D17" s="98"/>
      <c r="E17" s="94"/>
      <c r="F17" s="95"/>
      <c r="G17" s="100"/>
      <c r="H17" s="100"/>
      <c r="I17" s="100"/>
      <c r="J17" s="100"/>
      <c r="K17" s="100"/>
      <c r="L17" s="100"/>
      <c r="M17" s="100"/>
      <c r="N17" s="100"/>
      <c r="O17" s="118"/>
      <c r="P17" s="120"/>
      <c r="Q17" s="128"/>
    </row>
    <row r="18" ht="21.95" customHeight="1" spans="1:17">
      <c r="A18" s="91">
        <v>30</v>
      </c>
      <c r="B18" s="92"/>
      <c r="C18" s="93"/>
      <c r="D18" s="92"/>
      <c r="E18" s="94"/>
      <c r="F18" s="95"/>
      <c r="G18" s="96"/>
      <c r="H18" s="96"/>
      <c r="I18" s="96"/>
      <c r="J18" s="96"/>
      <c r="K18" s="96"/>
      <c r="L18" s="96"/>
      <c r="M18" s="96"/>
      <c r="N18" s="96"/>
      <c r="O18" s="118"/>
      <c r="P18" s="119"/>
      <c r="Q18" s="127"/>
    </row>
    <row r="19" ht="21.95" customHeight="1" spans="1:17">
      <c r="A19" s="97"/>
      <c r="B19" s="98"/>
      <c r="C19" s="99"/>
      <c r="D19" s="98"/>
      <c r="E19" s="94"/>
      <c r="F19" s="95"/>
      <c r="G19" s="100"/>
      <c r="H19" s="100"/>
      <c r="I19" s="100"/>
      <c r="J19" s="100"/>
      <c r="K19" s="100"/>
      <c r="L19" s="100"/>
      <c r="M19" s="100"/>
      <c r="N19" s="100"/>
      <c r="O19" s="118"/>
      <c r="P19" s="120"/>
      <c r="Q19" s="128"/>
    </row>
    <row r="20" ht="21.95" customHeight="1" spans="1:17">
      <c r="A20" s="91">
        <v>31</v>
      </c>
      <c r="B20" s="92"/>
      <c r="C20" s="93"/>
      <c r="D20" s="92"/>
      <c r="E20" s="94"/>
      <c r="F20" s="95"/>
      <c r="G20" s="92"/>
      <c r="H20" s="92"/>
      <c r="I20" s="92"/>
      <c r="J20" s="92"/>
      <c r="K20" s="92"/>
      <c r="L20" s="92"/>
      <c r="M20" s="92"/>
      <c r="N20" s="92"/>
      <c r="O20" s="118"/>
      <c r="P20" s="119"/>
      <c r="Q20" s="127"/>
    </row>
    <row r="21" ht="21.95" customHeight="1" spans="1:17">
      <c r="A21" s="97"/>
      <c r="B21" s="98"/>
      <c r="C21" s="99"/>
      <c r="D21" s="98"/>
      <c r="E21" s="94"/>
      <c r="F21" s="95"/>
      <c r="G21" s="100"/>
      <c r="H21" s="100"/>
      <c r="I21" s="100"/>
      <c r="J21" s="100"/>
      <c r="K21" s="100"/>
      <c r="L21" s="100"/>
      <c r="M21" s="100"/>
      <c r="N21" s="100"/>
      <c r="O21" s="118"/>
      <c r="P21" s="120"/>
      <c r="Q21" s="128"/>
    </row>
    <row r="22" ht="21.95" customHeight="1" spans="1:17">
      <c r="A22" s="91">
        <v>32</v>
      </c>
      <c r="B22" s="92"/>
      <c r="C22" s="93"/>
      <c r="D22" s="92"/>
      <c r="E22" s="94"/>
      <c r="F22" s="95"/>
      <c r="G22" s="96"/>
      <c r="H22" s="96"/>
      <c r="I22" s="96"/>
      <c r="J22" s="96"/>
      <c r="K22" s="96"/>
      <c r="L22" s="96"/>
      <c r="M22" s="96"/>
      <c r="N22" s="96"/>
      <c r="O22" s="118"/>
      <c r="P22" s="119"/>
      <c r="Q22" s="127"/>
    </row>
    <row r="23" ht="21.95" customHeight="1" spans="1:17">
      <c r="A23" s="97"/>
      <c r="B23" s="98"/>
      <c r="C23" s="99"/>
      <c r="D23" s="98"/>
      <c r="E23" s="94"/>
      <c r="F23" s="95"/>
      <c r="G23" s="100"/>
      <c r="H23" s="100"/>
      <c r="I23" s="100"/>
      <c r="J23" s="100"/>
      <c r="K23" s="100"/>
      <c r="L23" s="100"/>
      <c r="M23" s="100"/>
      <c r="N23" s="100"/>
      <c r="O23" s="118"/>
      <c r="P23" s="120"/>
      <c r="Q23" s="128"/>
    </row>
    <row r="24" ht="21.95" customHeight="1" spans="1:17">
      <c r="A24" s="91">
        <v>33</v>
      </c>
      <c r="B24" s="92"/>
      <c r="C24" s="93"/>
      <c r="D24" s="92"/>
      <c r="E24" s="94"/>
      <c r="F24" s="95"/>
      <c r="G24" s="96"/>
      <c r="H24" s="96"/>
      <c r="I24" s="96"/>
      <c r="J24" s="96"/>
      <c r="K24" s="96"/>
      <c r="L24" s="96"/>
      <c r="M24" s="96"/>
      <c r="N24" s="96"/>
      <c r="O24" s="118"/>
      <c r="P24" s="119"/>
      <c r="Q24" s="127"/>
    </row>
    <row r="25" ht="21.95" customHeight="1" spans="1:17">
      <c r="A25" s="97"/>
      <c r="B25" s="98"/>
      <c r="C25" s="99"/>
      <c r="D25" s="98"/>
      <c r="E25" s="94"/>
      <c r="F25" s="95"/>
      <c r="G25" s="100"/>
      <c r="H25" s="100"/>
      <c r="I25" s="100"/>
      <c r="J25" s="100"/>
      <c r="K25" s="100"/>
      <c r="L25" s="100"/>
      <c r="M25" s="100"/>
      <c r="N25" s="100"/>
      <c r="O25" s="118"/>
      <c r="P25" s="120"/>
      <c r="Q25" s="128"/>
    </row>
    <row r="26" ht="21.95" customHeight="1" spans="1:17">
      <c r="A26" s="91">
        <v>34</v>
      </c>
      <c r="B26" s="92"/>
      <c r="C26" s="93"/>
      <c r="D26" s="92"/>
      <c r="E26" s="94"/>
      <c r="F26" s="95"/>
      <c r="G26" s="96"/>
      <c r="H26" s="96"/>
      <c r="I26" s="96"/>
      <c r="J26" s="96"/>
      <c r="K26" s="96"/>
      <c r="L26" s="96"/>
      <c r="M26" s="96"/>
      <c r="N26" s="96"/>
      <c r="O26" s="118"/>
      <c r="P26" s="119"/>
      <c r="Q26" s="127"/>
    </row>
    <row r="27" ht="21.95" customHeight="1" spans="1:17">
      <c r="A27" s="97"/>
      <c r="B27" s="98"/>
      <c r="C27" s="99"/>
      <c r="D27" s="98"/>
      <c r="E27" s="94"/>
      <c r="F27" s="95"/>
      <c r="G27" s="100"/>
      <c r="H27" s="100"/>
      <c r="I27" s="100"/>
      <c r="J27" s="100"/>
      <c r="K27" s="100"/>
      <c r="L27" s="100"/>
      <c r="M27" s="100"/>
      <c r="N27" s="100"/>
      <c r="O27" s="118"/>
      <c r="P27" s="120"/>
      <c r="Q27" s="128"/>
    </row>
    <row r="28" ht="21.95" customHeight="1" spans="1:17">
      <c r="A28" s="91">
        <v>35</v>
      </c>
      <c r="B28" s="92"/>
      <c r="C28" s="93"/>
      <c r="D28" s="92"/>
      <c r="E28" s="94"/>
      <c r="F28" s="95"/>
      <c r="G28" s="96"/>
      <c r="H28" s="96"/>
      <c r="I28" s="96"/>
      <c r="J28" s="96"/>
      <c r="K28" s="96"/>
      <c r="L28" s="96"/>
      <c r="M28" s="96"/>
      <c r="N28" s="96"/>
      <c r="O28" s="118"/>
      <c r="P28" s="119"/>
      <c r="Q28" s="127"/>
    </row>
    <row r="29" ht="21.95" customHeight="1" spans="1:17">
      <c r="A29" s="97"/>
      <c r="B29" s="98"/>
      <c r="C29" s="99"/>
      <c r="D29" s="98"/>
      <c r="E29" s="94"/>
      <c r="F29" s="95"/>
      <c r="G29" s="100"/>
      <c r="H29" s="100"/>
      <c r="I29" s="100"/>
      <c r="J29" s="100"/>
      <c r="K29" s="100"/>
      <c r="L29" s="100"/>
      <c r="M29" s="100"/>
      <c r="N29" s="100"/>
      <c r="O29" s="118"/>
      <c r="P29" s="120"/>
      <c r="Q29" s="128"/>
    </row>
    <row r="30" ht="21.95" customHeight="1" spans="1:17">
      <c r="A30" s="91">
        <v>36</v>
      </c>
      <c r="B30" s="92"/>
      <c r="C30" s="93"/>
      <c r="D30" s="92"/>
      <c r="E30" s="94"/>
      <c r="F30" s="95"/>
      <c r="G30" s="96"/>
      <c r="H30" s="96"/>
      <c r="I30" s="96"/>
      <c r="J30" s="96"/>
      <c r="K30" s="96"/>
      <c r="L30" s="96"/>
      <c r="M30" s="96"/>
      <c r="N30" s="96"/>
      <c r="O30" s="118"/>
      <c r="P30" s="119"/>
      <c r="Q30" s="127"/>
    </row>
    <row r="31" ht="21.95" customHeight="1" spans="1:17">
      <c r="A31" s="97"/>
      <c r="B31" s="98"/>
      <c r="C31" s="99"/>
      <c r="D31" s="98"/>
      <c r="E31" s="94"/>
      <c r="F31" s="95"/>
      <c r="G31" s="100"/>
      <c r="H31" s="100"/>
      <c r="I31" s="100"/>
      <c r="J31" s="100"/>
      <c r="K31" s="100"/>
      <c r="L31" s="100"/>
      <c r="M31" s="100"/>
      <c r="N31" s="100"/>
      <c r="O31" s="118"/>
      <c r="P31" s="120"/>
      <c r="Q31" s="128"/>
    </row>
    <row r="32" spans="1:17">
      <c r="A32" s="101"/>
      <c r="Q32" s="129"/>
    </row>
    <row r="33" spans="1:17">
      <c r="A33" s="102" t="s">
        <v>35</v>
      </c>
      <c r="B33" s="103"/>
      <c r="C33" s="103"/>
      <c r="Q33" s="129"/>
    </row>
    <row r="34" spans="1:17">
      <c r="A34" s="101" t="s">
        <v>36</v>
      </c>
      <c r="B34" s="103" t="s">
        <v>37</v>
      </c>
      <c r="C34" s="103"/>
      <c r="F34" s="74" t="s">
        <v>10</v>
      </c>
      <c r="G34" s="103" t="s">
        <v>38</v>
      </c>
      <c r="H34" s="104"/>
      <c r="I34"/>
      <c r="Q34" s="129"/>
    </row>
    <row r="35" spans="1:17">
      <c r="A35" s="101" t="s">
        <v>39</v>
      </c>
      <c r="B35" s="103" t="s">
        <v>40</v>
      </c>
      <c r="C35" s="103"/>
      <c r="F35" s="74" t="s">
        <v>15</v>
      </c>
      <c r="G35" s="103" t="s">
        <v>41</v>
      </c>
      <c r="H35" s="104"/>
      <c r="I35"/>
      <c r="P35"/>
      <c r="Q35" s="129"/>
    </row>
    <row r="36" spans="1:17">
      <c r="A36" s="101" t="s">
        <v>42</v>
      </c>
      <c r="B36" s="103" t="s">
        <v>43</v>
      </c>
      <c r="C36" s="103"/>
      <c r="F36" s="105" t="s">
        <v>44</v>
      </c>
      <c r="G36" s="106" t="s">
        <v>45</v>
      </c>
      <c r="H36" s="131"/>
      <c r="P36"/>
      <c r="Q36" s="129"/>
    </row>
    <row r="37" spans="1:17">
      <c r="A37" s="108" t="s">
        <v>18</v>
      </c>
      <c r="B37" s="109" t="s">
        <v>46</v>
      </c>
      <c r="C37" s="110"/>
      <c r="P37"/>
      <c r="Q37" s="129"/>
    </row>
    <row r="38" spans="1:17">
      <c r="A38" s="108" t="s">
        <v>17</v>
      </c>
      <c r="B38" s="109" t="s">
        <v>47</v>
      </c>
      <c r="C38" s="110"/>
      <c r="Q38" s="129"/>
    </row>
    <row r="39" ht="15.75" spans="1:17">
      <c r="A39" s="111" t="s">
        <v>48</v>
      </c>
      <c r="B39" s="112" t="s">
        <v>49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126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1265" progId="Paint.Picture" r:id="rId3"/>
      </mc:Fallback>
    </mc:AlternateContent>
    <mc:AlternateContent xmlns:mc="http://schemas.openxmlformats.org/markup-compatibility/2006">
      <mc:Choice Requires="x14">
        <oleObject shapeId="1126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1266" progId="Paint.Picture" r:id="rId5"/>
      </mc:Fallback>
    </mc:AlternateContent>
    <mc:AlternateContent xmlns:mc="http://schemas.openxmlformats.org/markup-compatibility/2006">
      <mc:Choice Requires="x14">
        <oleObject shapeId="11267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1267" progId="Paint.Picture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Normal="70" topLeftCell="A4" workbookViewId="0">
      <selection activeCell="B6" sqref="B6:B7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/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37</v>
      </c>
      <c r="B8" s="92"/>
      <c r="C8" s="93"/>
      <c r="D8" s="92" t="e">
        <f>VLOOKUP(C8,'TARGET CYCLE TIME (2)'!$B$7:$G$256,2,0)</f>
        <v>#N/A</v>
      </c>
      <c r="E8" s="94" t="s">
        <v>17</v>
      </c>
      <c r="F8" s="95" t="s">
        <v>10</v>
      </c>
      <c r="G8" s="96" t="e">
        <f>VLOOKUP($C$8,'TARGET CYCLE TIME (2)'!$B$7:$G$256,5,0)</f>
        <v>#N/A</v>
      </c>
      <c r="H8" s="96" t="e">
        <f>VLOOKUP($C$8,'TARGET CYCLE TIME (2)'!$B$7:$G$256,5,0)</f>
        <v>#N/A</v>
      </c>
      <c r="I8" s="96" t="e">
        <f>VLOOKUP($C$8,'TARGET CYCLE TIME (2)'!$B$7:$G$256,5,0)</f>
        <v>#N/A</v>
      </c>
      <c r="J8" s="96" t="e">
        <f>VLOOKUP($C$8,'TARGET CYCLE TIME (2)'!$B$7:$G$256,5,0)</f>
        <v>#N/A</v>
      </c>
      <c r="K8" s="96" t="e">
        <f>VLOOKUP($C$8,'TARGET CYCLE TIME (2)'!$B$7:$G$256,5,0)</f>
        <v>#N/A</v>
      </c>
      <c r="L8" s="96" t="e">
        <f>VLOOKUP($C$8,'TARGET CYCLE TIME (2)'!$B$7:$G$256,5,0)</f>
        <v>#N/A</v>
      </c>
      <c r="M8" s="96" t="e">
        <f>VLOOKUP($C$8,'TARGET CYCLE TIME (2)'!$B$7:$G$256,5,0)</f>
        <v>#N/A</v>
      </c>
      <c r="N8" s="96" t="e">
        <f>VLOOKUP($C$8,'TARGET CYCLE TIME (2)'!$B$7:$G$256,5,0)</f>
        <v>#N/A</v>
      </c>
      <c r="O8" s="118" t="e">
        <f t="shared" ref="O8:O31" si="0">SUM(G8:N8)</f>
        <v>#N/A</v>
      </c>
      <c r="P8" s="119"/>
      <c r="Q8" s="127"/>
    </row>
    <row r="9" ht="21.95" customHeight="1" spans="1:17">
      <c r="A9" s="97"/>
      <c r="B9" s="98"/>
      <c r="C9" s="99"/>
      <c r="D9" s="98"/>
      <c r="E9" s="94" t="s">
        <v>18</v>
      </c>
      <c r="F9" s="95" t="s">
        <v>15</v>
      </c>
      <c r="G9" s="100"/>
      <c r="H9" s="100"/>
      <c r="I9" s="100"/>
      <c r="J9" s="100"/>
      <c r="K9" s="100"/>
      <c r="L9" s="100"/>
      <c r="M9" s="100"/>
      <c r="N9" s="100"/>
      <c r="O9" s="118">
        <f t="shared" si="0"/>
        <v>0</v>
      </c>
      <c r="P9" s="120" t="e">
        <f t="shared" ref="P9:P13" si="1">IF(O9&lt;O8,"PRODUK HABIS","")</f>
        <v>#N/A</v>
      </c>
      <c r="Q9" s="128"/>
    </row>
    <row r="10" ht="21.95" customHeight="1" spans="1:17">
      <c r="A10" s="91">
        <v>38</v>
      </c>
      <c r="B10" s="92"/>
      <c r="C10" s="93"/>
      <c r="D10" s="92" t="e">
        <f>VLOOKUP(C10,'TARGET CYCLE TIME (2)'!$B$7:$G$256,2,0)</f>
        <v>#N/A</v>
      </c>
      <c r="E10" s="94" t="s">
        <v>17</v>
      </c>
      <c r="F10" s="95" t="s">
        <v>10</v>
      </c>
      <c r="G10" s="96" t="e">
        <f>VLOOKUP($C$10,'TARGET CYCLE TIME (2)'!$B$7:$G$256,5,0)</f>
        <v>#N/A</v>
      </c>
      <c r="H10" s="96" t="e">
        <f>VLOOKUP($C$10,'TARGET CYCLE TIME (2)'!$B$7:$G$256,5,0)</f>
        <v>#N/A</v>
      </c>
      <c r="I10" s="96" t="e">
        <f>VLOOKUP($C$10,'TARGET CYCLE TIME (2)'!$B$7:$G$256,5,0)</f>
        <v>#N/A</v>
      </c>
      <c r="J10" s="96" t="e">
        <f>VLOOKUP($C$10,'TARGET CYCLE TIME (2)'!$B$7:$G$256,5,0)</f>
        <v>#N/A</v>
      </c>
      <c r="K10" s="96" t="e">
        <f>VLOOKUP($C$10,'TARGET CYCLE TIME (2)'!$B$7:$G$256,5,0)</f>
        <v>#N/A</v>
      </c>
      <c r="L10" s="96" t="e">
        <f>VLOOKUP($C$10,'TARGET CYCLE TIME (2)'!$B$7:$G$256,5,0)</f>
        <v>#N/A</v>
      </c>
      <c r="M10" s="96" t="e">
        <f>VLOOKUP($C$10,'TARGET CYCLE TIME (2)'!$B$7:$G$256,5,0)</f>
        <v>#N/A</v>
      </c>
      <c r="N10" s="96" t="e">
        <f>VLOOKUP($C$10,'TARGET CYCLE TIME (2)'!$B$7:$G$256,5,0)</f>
        <v>#N/A</v>
      </c>
      <c r="O10" s="118" t="e">
        <f t="shared" si="0"/>
        <v>#N/A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18</v>
      </c>
      <c r="F11" s="95" t="s">
        <v>15</v>
      </c>
      <c r="G11" s="100"/>
      <c r="H11" s="100"/>
      <c r="I11" s="100"/>
      <c r="J11" s="100"/>
      <c r="K11" s="100"/>
      <c r="L11" s="100"/>
      <c r="M11" s="100"/>
      <c r="N11" s="100"/>
      <c r="O11" s="118">
        <f t="shared" si="0"/>
        <v>0</v>
      </c>
      <c r="P11" s="120" t="e">
        <f t="shared" si="1"/>
        <v>#N/A</v>
      </c>
      <c r="Q11" s="128"/>
    </row>
    <row r="12" ht="21.95" customHeight="1" spans="1:17">
      <c r="A12" s="91">
        <v>39</v>
      </c>
      <c r="B12" s="92"/>
      <c r="C12" s="93"/>
      <c r="D12" s="92" t="e">
        <f>VLOOKUP(C12,'TARGET CYCLE TIME (2)'!$B$7:$G$256,2,0)</f>
        <v>#N/A</v>
      </c>
      <c r="E12" s="94" t="s">
        <v>17</v>
      </c>
      <c r="F12" s="95" t="s">
        <v>10</v>
      </c>
      <c r="G12" s="96" t="e">
        <f>VLOOKUP($C$12,'TARGET CYCLE TIME (2)'!$B$7:$G$256,5,0)</f>
        <v>#N/A</v>
      </c>
      <c r="H12" s="96" t="e">
        <f>VLOOKUP($C$12,'TARGET CYCLE TIME (2)'!$B$7:$G$256,5,0)</f>
        <v>#N/A</v>
      </c>
      <c r="I12" s="96" t="e">
        <f>VLOOKUP($C$12,'TARGET CYCLE TIME (2)'!$B$7:$G$256,5,0)</f>
        <v>#N/A</v>
      </c>
      <c r="J12" s="96" t="e">
        <f>VLOOKUP($C$12,'TARGET CYCLE TIME (2)'!$B$7:$G$256,5,0)</f>
        <v>#N/A</v>
      </c>
      <c r="K12" s="96" t="e">
        <f>VLOOKUP($C$12,'TARGET CYCLE TIME (2)'!$B$7:$G$256,5,0)</f>
        <v>#N/A</v>
      </c>
      <c r="L12" s="96" t="e">
        <f>VLOOKUP($C$12,'TARGET CYCLE TIME (2)'!$B$7:$G$256,5,0)</f>
        <v>#N/A</v>
      </c>
      <c r="M12" s="96" t="e">
        <f>VLOOKUP($C$12,'TARGET CYCLE TIME (2)'!$B$7:$G$256,5,0)</f>
        <v>#N/A</v>
      </c>
      <c r="N12" s="96" t="e">
        <f>VLOOKUP($C$12,'TARGET CYCLE TIME (2)'!$B$7:$G$256,5,0)</f>
        <v>#N/A</v>
      </c>
      <c r="O12" s="118" t="e">
        <f t="shared" si="0"/>
        <v>#N/A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18</v>
      </c>
      <c r="F13" s="95" t="s">
        <v>15</v>
      </c>
      <c r="G13" s="100"/>
      <c r="H13" s="100"/>
      <c r="I13" s="100"/>
      <c r="J13" s="100"/>
      <c r="K13" s="100"/>
      <c r="L13" s="100"/>
      <c r="M13" s="100"/>
      <c r="N13" s="100"/>
      <c r="O13" s="118">
        <f t="shared" si="0"/>
        <v>0</v>
      </c>
      <c r="P13" s="120" t="e">
        <f t="shared" si="1"/>
        <v>#N/A</v>
      </c>
      <c r="Q13" s="128"/>
    </row>
    <row r="14" ht="21.95" customHeight="1" spans="1:17">
      <c r="A14" s="91">
        <v>40</v>
      </c>
      <c r="B14" s="92"/>
      <c r="C14" s="93"/>
      <c r="D14" s="92" t="e">
        <f>VLOOKUP(C14,'TARGET CYCLE TIME (2)'!$B$7:$G$256,2,0)</f>
        <v>#N/A</v>
      </c>
      <c r="E14" s="94" t="s">
        <v>17</v>
      </c>
      <c r="F14" s="95" t="s">
        <v>10</v>
      </c>
      <c r="G14" s="96" t="e">
        <f>VLOOKUP($C$14,'TARGET CYCLE TIME (2)'!$B$7:$G$256,5,0)</f>
        <v>#N/A</v>
      </c>
      <c r="H14" s="96" t="e">
        <f>VLOOKUP($C$14,'TARGET CYCLE TIME (2)'!$B$7:$G$256,5,0)</f>
        <v>#N/A</v>
      </c>
      <c r="I14" s="96" t="e">
        <f>VLOOKUP($C$14,'TARGET CYCLE TIME (2)'!$B$7:$G$256,5,0)</f>
        <v>#N/A</v>
      </c>
      <c r="J14" s="96" t="e">
        <f>VLOOKUP($C$14,'TARGET CYCLE TIME (2)'!$B$7:$G$256,5,0)</f>
        <v>#N/A</v>
      </c>
      <c r="K14" s="96" t="e">
        <f>VLOOKUP($C$14,'TARGET CYCLE TIME (2)'!$B$7:$G$256,5,0)</f>
        <v>#N/A</v>
      </c>
      <c r="L14" s="96" t="e">
        <f>VLOOKUP($C$14,'TARGET CYCLE TIME (2)'!$B$7:$G$256,5,0)</f>
        <v>#N/A</v>
      </c>
      <c r="M14" s="96" t="e">
        <f>VLOOKUP($C$14,'TARGET CYCLE TIME (2)'!$B$7:$G$256,5,0)</f>
        <v>#N/A</v>
      </c>
      <c r="N14" s="96" t="e">
        <f>VLOOKUP($C$14,'TARGET CYCLE TIME (2)'!$B$7:$G$256,5,0)</f>
        <v>#N/A</v>
      </c>
      <c r="O14" s="118" t="e">
        <f t="shared" si="0"/>
        <v>#N/A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18</v>
      </c>
      <c r="F15" s="95" t="s">
        <v>15</v>
      </c>
      <c r="G15" s="100"/>
      <c r="H15" s="100"/>
      <c r="I15" s="100"/>
      <c r="J15" s="100"/>
      <c r="K15" s="100"/>
      <c r="L15" s="100"/>
      <c r="M15" s="100"/>
      <c r="N15" s="100"/>
      <c r="O15" s="118">
        <f t="shared" si="0"/>
        <v>0</v>
      </c>
      <c r="P15" s="120" t="e">
        <f t="shared" ref="P15:P19" si="2">IF(O15&lt;O14,"PRODUK HABIS","")</f>
        <v>#N/A</v>
      </c>
      <c r="Q15" s="128"/>
    </row>
    <row r="16" ht="21.95" customHeight="1" spans="1:17">
      <c r="A16" s="91">
        <v>41</v>
      </c>
      <c r="B16" s="92"/>
      <c r="C16" s="93"/>
      <c r="D16" s="92" t="e">
        <f>VLOOKUP(C16,'TARGET CYCLE TIME (2)'!$B$7:$G$256,2,0)</f>
        <v>#N/A</v>
      </c>
      <c r="E16" s="94" t="s">
        <v>17</v>
      </c>
      <c r="F16" s="95" t="s">
        <v>10</v>
      </c>
      <c r="G16" s="96" t="e">
        <f>VLOOKUP($C$16,'TARGET CYCLE TIME (2)'!$B$7:$G$256,5,0)</f>
        <v>#N/A</v>
      </c>
      <c r="H16" s="96" t="e">
        <f>VLOOKUP($C$16,'TARGET CYCLE TIME (2)'!$B$7:$G$256,5,0)</f>
        <v>#N/A</v>
      </c>
      <c r="I16" s="96" t="e">
        <f>VLOOKUP($C$16,'TARGET CYCLE TIME (2)'!$B$7:$G$256,5,0)</f>
        <v>#N/A</v>
      </c>
      <c r="J16" s="96" t="e">
        <f>VLOOKUP($C$16,'TARGET CYCLE TIME (2)'!$B$7:$G$256,5,0)</f>
        <v>#N/A</v>
      </c>
      <c r="K16" s="96" t="e">
        <f>VLOOKUP($C$16,'TARGET CYCLE TIME (2)'!$B$7:$G$256,5,0)</f>
        <v>#N/A</v>
      </c>
      <c r="L16" s="96" t="e">
        <f>VLOOKUP($C$16,'TARGET CYCLE TIME (2)'!$B$7:$G$256,5,0)</f>
        <v>#N/A</v>
      </c>
      <c r="M16" s="96" t="e">
        <f>VLOOKUP($C$16,'TARGET CYCLE TIME (2)'!$B$7:$G$256,5,0)</f>
        <v>#N/A</v>
      </c>
      <c r="N16" s="96" t="e">
        <f>VLOOKUP($C$16,'TARGET CYCLE TIME (2)'!$B$7:$G$256,5,0)</f>
        <v>#N/A</v>
      </c>
      <c r="O16" s="118" t="e">
        <f t="shared" si="0"/>
        <v>#N/A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18</v>
      </c>
      <c r="F17" s="95" t="s">
        <v>15</v>
      </c>
      <c r="G17" s="100"/>
      <c r="H17" s="100"/>
      <c r="I17" s="100"/>
      <c r="J17" s="100"/>
      <c r="K17" s="100"/>
      <c r="L17" s="100"/>
      <c r="M17" s="100"/>
      <c r="N17" s="100"/>
      <c r="O17" s="118">
        <f t="shared" si="0"/>
        <v>0</v>
      </c>
      <c r="P17" s="120" t="e">
        <f t="shared" si="2"/>
        <v>#N/A</v>
      </c>
      <c r="Q17" s="128"/>
    </row>
    <row r="18" ht="21.95" customHeight="1" spans="1:17">
      <c r="A18" s="91">
        <v>42</v>
      </c>
      <c r="B18" s="92"/>
      <c r="C18" s="93"/>
      <c r="D18" s="92" t="e">
        <f>VLOOKUP(C18,'TARGET CYCLE TIME (2)'!$B$7:$G$256,2,0)</f>
        <v>#N/A</v>
      </c>
      <c r="E18" s="94" t="s">
        <v>17</v>
      </c>
      <c r="F18" s="95" t="s">
        <v>10</v>
      </c>
      <c r="G18" s="96" t="e">
        <f>VLOOKUP($C$18,'TARGET CYCLE TIME (2)'!$B$7:$G$256,5,0)</f>
        <v>#N/A</v>
      </c>
      <c r="H18" s="96" t="e">
        <f>VLOOKUP($C$18,'TARGET CYCLE TIME (2)'!$B$7:$G$256,5,0)</f>
        <v>#N/A</v>
      </c>
      <c r="I18" s="96" t="e">
        <f>VLOOKUP($C$18,'TARGET CYCLE TIME (2)'!$B$7:$G$256,5,0)</f>
        <v>#N/A</v>
      </c>
      <c r="J18" s="96" t="e">
        <f>VLOOKUP($C$18,'TARGET CYCLE TIME (2)'!$B$7:$G$256,5,0)</f>
        <v>#N/A</v>
      </c>
      <c r="K18" s="96" t="e">
        <f>VLOOKUP($C$18,'TARGET CYCLE TIME (2)'!$B$7:$G$256,5,0)</f>
        <v>#N/A</v>
      </c>
      <c r="L18" s="96" t="e">
        <f>VLOOKUP($C$18,'TARGET CYCLE TIME (2)'!$B$7:$G$256,5,0)</f>
        <v>#N/A</v>
      </c>
      <c r="M18" s="96" t="e">
        <f>VLOOKUP($C$18,'TARGET CYCLE TIME (2)'!$B$7:$G$256,5,0)</f>
        <v>#N/A</v>
      </c>
      <c r="N18" s="96" t="e">
        <f>VLOOKUP($C$18,'TARGET CYCLE TIME (2)'!$B$7:$G$256,5,0)</f>
        <v>#N/A</v>
      </c>
      <c r="O18" s="118" t="e">
        <f t="shared" si="0"/>
        <v>#N/A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18</v>
      </c>
      <c r="F19" s="95" t="s">
        <v>15</v>
      </c>
      <c r="G19" s="100"/>
      <c r="H19" s="100"/>
      <c r="I19" s="100"/>
      <c r="J19" s="100"/>
      <c r="K19" s="100"/>
      <c r="L19" s="100"/>
      <c r="M19" s="100"/>
      <c r="N19" s="100"/>
      <c r="O19" s="118">
        <f t="shared" si="0"/>
        <v>0</v>
      </c>
      <c r="P19" s="120" t="e">
        <f t="shared" si="2"/>
        <v>#N/A</v>
      </c>
      <c r="Q19" s="128"/>
    </row>
    <row r="20" ht="21.95" customHeight="1" spans="1:17">
      <c r="A20" s="91">
        <v>43</v>
      </c>
      <c r="B20" s="92"/>
      <c r="C20" s="93"/>
      <c r="D20" s="92" t="e">
        <f>VLOOKUP(C20,'TARGET CYCLE TIME (2)'!$B$7:$G$256,2,0)</f>
        <v>#N/A</v>
      </c>
      <c r="E20" s="94" t="s">
        <v>17</v>
      </c>
      <c r="F20" s="95" t="s">
        <v>10</v>
      </c>
      <c r="G20" s="92" t="e">
        <f>VLOOKUP($C$20,'TARGET CYCLE TIME (2)'!$B$7:$G$256,5,0)</f>
        <v>#N/A</v>
      </c>
      <c r="H20" s="92" t="e">
        <f>VLOOKUP($C$20,'TARGET CYCLE TIME (2)'!$B$7:$G$256,5,0)</f>
        <v>#N/A</v>
      </c>
      <c r="I20" s="92" t="e">
        <f>VLOOKUP($C$20,'TARGET CYCLE TIME (2)'!$B$7:$G$256,5,0)</f>
        <v>#N/A</v>
      </c>
      <c r="J20" s="92" t="e">
        <f>VLOOKUP($C$20,'TARGET CYCLE TIME (2)'!$B$7:$G$256,5,0)</f>
        <v>#N/A</v>
      </c>
      <c r="K20" s="92" t="e">
        <f>VLOOKUP($C$20,'TARGET CYCLE TIME (2)'!$B$7:$G$256,5,0)</f>
        <v>#N/A</v>
      </c>
      <c r="L20" s="92" t="e">
        <f>VLOOKUP($C$20,'TARGET CYCLE TIME (2)'!$B$7:$G$256,5,0)</f>
        <v>#N/A</v>
      </c>
      <c r="M20" s="92" t="e">
        <f>VLOOKUP($C$20,'TARGET CYCLE TIME (2)'!$B$7:$G$256,5,0)</f>
        <v>#N/A</v>
      </c>
      <c r="N20" s="92" t="e">
        <f>VLOOKUP($C$20,'TARGET CYCLE TIME (2)'!$B$7:$G$256,5,0)</f>
        <v>#N/A</v>
      </c>
      <c r="O20" s="118" t="e">
        <f t="shared" si="0"/>
        <v>#N/A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18</v>
      </c>
      <c r="F21" s="95" t="s">
        <v>15</v>
      </c>
      <c r="G21" s="100"/>
      <c r="H21" s="100"/>
      <c r="I21" s="100"/>
      <c r="J21" s="100"/>
      <c r="K21" s="100"/>
      <c r="L21" s="100"/>
      <c r="M21" s="100"/>
      <c r="N21" s="100"/>
      <c r="O21" s="118">
        <f t="shared" si="0"/>
        <v>0</v>
      </c>
      <c r="P21" s="120" t="e">
        <f t="shared" ref="P21:P25" si="3">IF(O21&lt;O20,"PRODUK HABIS","")</f>
        <v>#N/A</v>
      </c>
      <c r="Q21" s="128"/>
    </row>
    <row r="22" ht="21.95" customHeight="1" spans="1:17">
      <c r="A22" s="91">
        <v>44</v>
      </c>
      <c r="B22" s="92"/>
      <c r="C22" s="93"/>
      <c r="D22" s="92" t="e">
        <f>VLOOKUP(C22,'TARGET CYCLE TIME (2)'!$B$7:$G$256,2,0)</f>
        <v>#N/A</v>
      </c>
      <c r="E22" s="94" t="s">
        <v>17</v>
      </c>
      <c r="F22" s="95" t="s">
        <v>10</v>
      </c>
      <c r="G22" s="96" t="e">
        <f>VLOOKUP($C$22,'TARGET CYCLE TIME (2)'!$B$7:$G$256,5,0)</f>
        <v>#N/A</v>
      </c>
      <c r="H22" s="96" t="e">
        <f>VLOOKUP($C$22,'TARGET CYCLE TIME (2)'!$B$7:$G$256,5,0)</f>
        <v>#N/A</v>
      </c>
      <c r="I22" s="96" t="e">
        <f>VLOOKUP($C$22,'TARGET CYCLE TIME (2)'!$B$7:$G$256,5,0)</f>
        <v>#N/A</v>
      </c>
      <c r="J22" s="96" t="e">
        <f>VLOOKUP($C$22,'TARGET CYCLE TIME (2)'!$B$7:$G$256,5,0)</f>
        <v>#N/A</v>
      </c>
      <c r="K22" s="96" t="e">
        <f>VLOOKUP($C$22,'TARGET CYCLE TIME (2)'!$B$7:$G$256,5,0)</f>
        <v>#N/A</v>
      </c>
      <c r="L22" s="96" t="e">
        <f>VLOOKUP($C$22,'TARGET CYCLE TIME (2)'!$B$7:$G$256,5,0)</f>
        <v>#N/A</v>
      </c>
      <c r="M22" s="96" t="e">
        <f>VLOOKUP($C$22,'TARGET CYCLE TIME (2)'!$B$7:$G$256,5,0)</f>
        <v>#N/A</v>
      </c>
      <c r="N22" s="96" t="e">
        <f>VLOOKUP($C$22,'TARGET CYCLE TIME (2)'!$B$7:$G$256,5,0)</f>
        <v>#N/A</v>
      </c>
      <c r="O22" s="118" t="e">
        <f t="shared" si="0"/>
        <v>#N/A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18</v>
      </c>
      <c r="F23" s="95" t="s">
        <v>15</v>
      </c>
      <c r="G23" s="100"/>
      <c r="H23" s="100"/>
      <c r="I23" s="100"/>
      <c r="J23" s="100"/>
      <c r="K23" s="100"/>
      <c r="L23" s="100"/>
      <c r="M23" s="100"/>
      <c r="N23" s="100"/>
      <c r="O23" s="118">
        <f t="shared" si="0"/>
        <v>0</v>
      </c>
      <c r="P23" s="120" t="e">
        <f t="shared" si="3"/>
        <v>#N/A</v>
      </c>
      <c r="Q23" s="128"/>
    </row>
    <row r="24" ht="21.95" customHeight="1" spans="1:17">
      <c r="A24" s="91">
        <v>45</v>
      </c>
      <c r="B24" s="92"/>
      <c r="C24" s="93"/>
      <c r="D24" s="92" t="e">
        <f>VLOOKUP(C24,'TARGET CYCLE TIME (2)'!$B$7:$G$256,2,0)</f>
        <v>#N/A</v>
      </c>
      <c r="E24" s="94" t="s">
        <v>17</v>
      </c>
      <c r="F24" s="95" t="s">
        <v>10</v>
      </c>
      <c r="G24" s="96" t="e">
        <f>VLOOKUP($C$24,'TARGET CYCLE TIME (2)'!$B$7:$G$256,5,0)</f>
        <v>#N/A</v>
      </c>
      <c r="H24" s="96" t="e">
        <f>VLOOKUP($C$24,'TARGET CYCLE TIME (2)'!$B$7:$G$256,5,0)</f>
        <v>#N/A</v>
      </c>
      <c r="I24" s="96" t="e">
        <f>VLOOKUP($C$24,'TARGET CYCLE TIME (2)'!$B$7:$G$256,5,0)</f>
        <v>#N/A</v>
      </c>
      <c r="J24" s="96" t="e">
        <f>VLOOKUP($C$24,'TARGET CYCLE TIME (2)'!$B$7:$G$256,5,0)</f>
        <v>#N/A</v>
      </c>
      <c r="K24" s="96" t="e">
        <f>VLOOKUP($C$24,'TARGET CYCLE TIME (2)'!$B$7:$G$256,5,0)</f>
        <v>#N/A</v>
      </c>
      <c r="L24" s="96" t="e">
        <f>VLOOKUP($C$24,'TARGET CYCLE TIME (2)'!$B$7:$G$256,5,0)</f>
        <v>#N/A</v>
      </c>
      <c r="M24" s="96" t="e">
        <f>VLOOKUP($C$24,'TARGET CYCLE TIME (2)'!$B$7:$G$256,5,0)</f>
        <v>#N/A</v>
      </c>
      <c r="N24" s="96" t="e">
        <f>VLOOKUP($C$24,'TARGET CYCLE TIME (2)'!$B$7:$G$256,5,0)</f>
        <v>#N/A</v>
      </c>
      <c r="O24" s="118" t="e">
        <f t="shared" si="0"/>
        <v>#N/A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18</v>
      </c>
      <c r="F25" s="95" t="s">
        <v>15</v>
      </c>
      <c r="G25" s="100"/>
      <c r="H25" s="100"/>
      <c r="I25" s="100"/>
      <c r="J25" s="100"/>
      <c r="K25" s="100"/>
      <c r="L25" s="100"/>
      <c r="M25" s="100"/>
      <c r="N25" s="100"/>
      <c r="O25" s="118">
        <f t="shared" si="0"/>
        <v>0</v>
      </c>
      <c r="P25" s="120" t="e">
        <f t="shared" si="3"/>
        <v>#N/A</v>
      </c>
      <c r="Q25" s="128"/>
    </row>
    <row r="26" ht="21.95" customHeight="1" spans="1:17">
      <c r="A26" s="91">
        <v>46</v>
      </c>
      <c r="B26" s="92"/>
      <c r="C26" s="93"/>
      <c r="D26" s="92" t="e">
        <f>VLOOKUP(C26,'TARGET CYCLE TIME (2)'!$B$7:$G$256,2,0)</f>
        <v>#N/A</v>
      </c>
      <c r="E26" s="94" t="s">
        <v>17</v>
      </c>
      <c r="F26" s="95" t="s">
        <v>10</v>
      </c>
      <c r="G26" s="96" t="e">
        <f>VLOOKUP($C$26,'TARGET CYCLE TIME (2)'!$B$7:$G$256,5,0)</f>
        <v>#N/A</v>
      </c>
      <c r="H26" s="96" t="e">
        <f>VLOOKUP($C$26,'TARGET CYCLE TIME (2)'!$B$7:$G$256,5,0)</f>
        <v>#N/A</v>
      </c>
      <c r="I26" s="96" t="e">
        <f>VLOOKUP($C$26,'TARGET CYCLE TIME (2)'!$B$7:$G$256,5,0)</f>
        <v>#N/A</v>
      </c>
      <c r="J26" s="96" t="e">
        <f>VLOOKUP($C$26,'TARGET CYCLE TIME (2)'!$B$7:$G$256,5,0)</f>
        <v>#N/A</v>
      </c>
      <c r="K26" s="96" t="e">
        <f>VLOOKUP($C$26,'TARGET CYCLE TIME (2)'!$B$7:$G$256,5,0)</f>
        <v>#N/A</v>
      </c>
      <c r="L26" s="96" t="e">
        <f>VLOOKUP($C$26,'TARGET CYCLE TIME (2)'!$B$7:$G$256,5,0)</f>
        <v>#N/A</v>
      </c>
      <c r="M26" s="96" t="e">
        <f>VLOOKUP($C$26,'TARGET CYCLE TIME (2)'!$B$7:$G$256,5,0)</f>
        <v>#N/A</v>
      </c>
      <c r="N26" s="96" t="e">
        <f>VLOOKUP($C$26,'TARGET CYCLE TIME (2)'!$B$7:$G$256,5,0)</f>
        <v>#N/A</v>
      </c>
      <c r="O26" s="118" t="e">
        <f t="shared" si="0"/>
        <v>#N/A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18</v>
      </c>
      <c r="F27" s="95" t="s">
        <v>15</v>
      </c>
      <c r="G27" s="100"/>
      <c r="H27" s="100"/>
      <c r="I27" s="100"/>
      <c r="J27" s="100"/>
      <c r="K27" s="100"/>
      <c r="L27" s="100"/>
      <c r="M27" s="100"/>
      <c r="N27" s="100"/>
      <c r="O27" s="118">
        <f t="shared" si="0"/>
        <v>0</v>
      </c>
      <c r="P27" s="120" t="e">
        <f t="shared" ref="P27:P31" si="4">IF(O27&lt;O26,"PRODUK HABIS","")</f>
        <v>#N/A</v>
      </c>
      <c r="Q27" s="128"/>
    </row>
    <row r="28" ht="21.95" customHeight="1" spans="1:17">
      <c r="A28" s="91">
        <v>47</v>
      </c>
      <c r="B28" s="92"/>
      <c r="C28" s="93"/>
      <c r="D28" s="92" t="e">
        <f>VLOOKUP(C28,'TARGET CYCLE TIME (2)'!$B$7:$G$256,2,0)</f>
        <v>#N/A</v>
      </c>
      <c r="E28" s="94" t="s">
        <v>17</v>
      </c>
      <c r="F28" s="95" t="s">
        <v>10</v>
      </c>
      <c r="G28" s="96" t="e">
        <f>VLOOKUP($C$28,'TARGET CYCLE TIME (2)'!$B$7:$G$256,5,0)</f>
        <v>#N/A</v>
      </c>
      <c r="H28" s="96" t="e">
        <f>VLOOKUP($C$28,'TARGET CYCLE TIME (2)'!$B$7:$G$256,5,0)</f>
        <v>#N/A</v>
      </c>
      <c r="I28" s="96" t="e">
        <f>VLOOKUP($C$28,'TARGET CYCLE TIME (2)'!$B$7:$G$256,5,0)</f>
        <v>#N/A</v>
      </c>
      <c r="J28" s="96" t="e">
        <f>VLOOKUP($C$28,'TARGET CYCLE TIME (2)'!$B$7:$G$256,5,0)</f>
        <v>#N/A</v>
      </c>
      <c r="K28" s="96" t="e">
        <f>VLOOKUP($C$28,'TARGET CYCLE TIME (2)'!$B$7:$G$256,5,0)</f>
        <v>#N/A</v>
      </c>
      <c r="L28" s="96" t="e">
        <f>VLOOKUP($C$28,'TARGET CYCLE TIME (2)'!$B$7:$G$256,5,0)</f>
        <v>#N/A</v>
      </c>
      <c r="M28" s="96" t="e">
        <f>VLOOKUP($C$28,'TARGET CYCLE TIME (2)'!$B$7:$G$256,5,0)</f>
        <v>#N/A</v>
      </c>
      <c r="N28" s="96" t="e">
        <f>VLOOKUP($C$28,'TARGET CYCLE TIME (2)'!$B$7:$G$256,5,0)</f>
        <v>#N/A</v>
      </c>
      <c r="O28" s="118" t="e">
        <f t="shared" si="0"/>
        <v>#N/A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18</v>
      </c>
      <c r="F29" s="95" t="s">
        <v>15</v>
      </c>
      <c r="G29" s="100"/>
      <c r="H29" s="100"/>
      <c r="I29" s="100"/>
      <c r="J29" s="100"/>
      <c r="K29" s="100"/>
      <c r="L29" s="100"/>
      <c r="M29" s="100"/>
      <c r="N29" s="100"/>
      <c r="O29" s="118">
        <f t="shared" si="0"/>
        <v>0</v>
      </c>
      <c r="P29" s="120" t="e">
        <f t="shared" si="4"/>
        <v>#N/A</v>
      </c>
      <c r="Q29" s="128"/>
    </row>
    <row r="30" ht="21.95" customHeight="1" spans="1:17">
      <c r="A30" s="91">
        <v>48</v>
      </c>
      <c r="B30" s="92"/>
      <c r="C30" s="93"/>
      <c r="D30" s="92" t="e">
        <f>VLOOKUP(C30,'TARGET CYCLE TIME (2)'!$B$7:$G$256,2,0)</f>
        <v>#N/A</v>
      </c>
      <c r="E30" s="94" t="s">
        <v>17</v>
      </c>
      <c r="F30" s="95" t="s">
        <v>10</v>
      </c>
      <c r="G30" s="96" t="e">
        <f>VLOOKUP($C$30,'TARGET CYCLE TIME (2)'!$B$7:$G$256,5,0)</f>
        <v>#N/A</v>
      </c>
      <c r="H30" s="96" t="e">
        <f>VLOOKUP($C$30,'TARGET CYCLE TIME (2)'!$B$7:$G$256,5,0)</f>
        <v>#N/A</v>
      </c>
      <c r="I30" s="96" t="e">
        <f>VLOOKUP($C$30,'TARGET CYCLE TIME (2)'!$B$7:$G$256,5,0)</f>
        <v>#N/A</v>
      </c>
      <c r="J30" s="96" t="e">
        <f>VLOOKUP($C$30,'TARGET CYCLE TIME (2)'!$B$7:$G$256,5,0)</f>
        <v>#N/A</v>
      </c>
      <c r="K30" s="96" t="e">
        <f>VLOOKUP($C$30,'TARGET CYCLE TIME (2)'!$B$7:$G$256,5,0)</f>
        <v>#N/A</v>
      </c>
      <c r="L30" s="96" t="e">
        <f>VLOOKUP($C$30,'TARGET CYCLE TIME (2)'!$B$7:$G$256,5,0)</f>
        <v>#N/A</v>
      </c>
      <c r="M30" s="96" t="e">
        <f>VLOOKUP($C$30,'TARGET CYCLE TIME (2)'!$B$7:$G$256,5,0)</f>
        <v>#N/A</v>
      </c>
      <c r="N30" s="96" t="e">
        <f>VLOOKUP($C$30,'TARGET CYCLE TIME (2)'!$B$7:$G$256,5,0)</f>
        <v>#N/A</v>
      </c>
      <c r="O30" s="118" t="e">
        <f t="shared" si="0"/>
        <v>#N/A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18</v>
      </c>
      <c r="F31" s="95" t="s">
        <v>15</v>
      </c>
      <c r="G31" s="100"/>
      <c r="H31" s="100"/>
      <c r="I31" s="100"/>
      <c r="J31" s="100"/>
      <c r="K31" s="100"/>
      <c r="L31" s="100"/>
      <c r="M31" s="100"/>
      <c r="N31" s="100"/>
      <c r="O31" s="118">
        <f t="shared" si="0"/>
        <v>0</v>
      </c>
      <c r="P31" s="120" t="e">
        <f t="shared" si="4"/>
        <v>#N/A</v>
      </c>
      <c r="Q31" s="128"/>
    </row>
    <row r="32" spans="1:17">
      <c r="A32" s="101"/>
      <c r="Q32" s="129"/>
    </row>
    <row r="33" spans="1:17">
      <c r="A33" s="102" t="s">
        <v>35</v>
      </c>
      <c r="B33" s="103"/>
      <c r="C33" s="103"/>
      <c r="Q33" s="129"/>
    </row>
    <row r="34" spans="1:17">
      <c r="A34" s="101" t="s">
        <v>36</v>
      </c>
      <c r="B34" s="103" t="s">
        <v>37</v>
      </c>
      <c r="C34" s="103"/>
      <c r="F34" s="74" t="s">
        <v>10</v>
      </c>
      <c r="G34" s="103" t="s">
        <v>38</v>
      </c>
      <c r="H34" s="104" t="e">
        <f>SUMIF(F8:F31,F34,O8:O31)</f>
        <v>#N/A</v>
      </c>
      <c r="I34"/>
      <c r="Q34" s="129"/>
    </row>
    <row r="35" spans="1:17">
      <c r="A35" s="101" t="s">
        <v>39</v>
      </c>
      <c r="B35" s="103" t="s">
        <v>40</v>
      </c>
      <c r="C35" s="103"/>
      <c r="F35" s="74" t="s">
        <v>15</v>
      </c>
      <c r="G35" s="103" t="s">
        <v>41</v>
      </c>
      <c r="H35" s="104">
        <f>SUMIF(F9:F32,F35,O9:O32)</f>
        <v>0</v>
      </c>
      <c r="I35"/>
      <c r="P35"/>
      <c r="Q35" s="129"/>
    </row>
    <row r="36" spans="1:17">
      <c r="A36" s="101" t="s">
        <v>42</v>
      </c>
      <c r="B36" s="103" t="s">
        <v>43</v>
      </c>
      <c r="C36" s="103"/>
      <c r="F36" s="105" t="s">
        <v>44</v>
      </c>
      <c r="G36" s="106" t="s">
        <v>45</v>
      </c>
      <c r="H36" s="107" t="e">
        <f>(H35/H34*100)</f>
        <v>#N/A</v>
      </c>
      <c r="P36"/>
      <c r="Q36" s="129"/>
    </row>
    <row r="37" spans="1:17">
      <c r="A37" s="108" t="s">
        <v>18</v>
      </c>
      <c r="B37" s="109" t="s">
        <v>46</v>
      </c>
      <c r="C37" s="110"/>
      <c r="P37"/>
      <c r="Q37" s="129"/>
    </row>
    <row r="38" spans="1:17">
      <c r="A38" s="108" t="s">
        <v>17</v>
      </c>
      <c r="B38" s="109" t="s">
        <v>47</v>
      </c>
      <c r="C38" s="110"/>
      <c r="Q38" s="129"/>
    </row>
    <row r="39" ht="15.75" spans="1:17">
      <c r="A39" s="111" t="s">
        <v>48</v>
      </c>
      <c r="B39" s="112" t="s">
        <v>49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2289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2289" progId="Paint.Picture" r:id="rId3"/>
      </mc:Fallback>
    </mc:AlternateContent>
    <mc:AlternateContent xmlns:mc="http://schemas.openxmlformats.org/markup-compatibility/2006">
      <mc:Choice Requires="x14">
        <oleObject shapeId="12290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2290" progId="Paint.Picture" r:id="rId5"/>
      </mc:Fallback>
    </mc:AlternateContent>
    <mc:AlternateContent xmlns:mc="http://schemas.openxmlformats.org/markup-compatibility/2006">
      <mc:Choice Requires="x14">
        <oleObject shapeId="12291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2291" progId="Paint.Picture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4"/>
  <sheetViews>
    <sheetView view="pageBreakPreview" zoomScale="60" zoomScaleNormal="90" topLeftCell="A193" workbookViewId="0">
      <selection activeCell="B224" sqref="B224"/>
    </sheetView>
  </sheetViews>
  <sheetFormatPr defaultColWidth="9.95238095238095" defaultRowHeight="15"/>
  <cols>
    <col min="1" max="1" width="11.2952380952381" style="3" customWidth="1"/>
    <col min="2" max="2" width="26.7714285714286" style="3" customWidth="1"/>
    <col min="3" max="3" width="28.5142857142857" style="3" customWidth="1"/>
    <col min="4" max="4" width="5.38095238095238" style="4" customWidth="1"/>
    <col min="5" max="5" width="8.74285714285714" style="5" customWidth="1"/>
    <col min="6" max="6" width="17.752380952381" style="5" customWidth="1"/>
    <col min="7" max="7" width="18.2952380952381" style="5" customWidth="1"/>
    <col min="8" max="8" width="25.152380952381" style="3" customWidth="1"/>
    <col min="9" max="16384" width="9.95238095238095" style="3"/>
  </cols>
  <sheetData>
    <row r="1" spans="1:7">
      <c r="A1" s="6"/>
      <c r="B1" s="7"/>
      <c r="C1" s="7"/>
      <c r="D1" s="7"/>
      <c r="E1" s="8"/>
      <c r="F1" s="8"/>
      <c r="G1" s="8"/>
    </row>
    <row r="2" ht="15.75" spans="1:3">
      <c r="A2" s="9"/>
      <c r="B2" s="4"/>
      <c r="C2" s="4"/>
    </row>
    <row r="3" customHeight="1" spans="1:8">
      <c r="A3" s="10" t="s">
        <v>72</v>
      </c>
      <c r="B3" s="11"/>
      <c r="C3" s="11"/>
      <c r="D3" s="11"/>
      <c r="E3" s="11"/>
      <c r="F3" s="11"/>
      <c r="G3" s="11"/>
      <c r="H3" s="12"/>
    </row>
    <row r="4" customHeight="1" spans="1:8">
      <c r="A4" s="13"/>
      <c r="B4" s="14"/>
      <c r="C4" s="14"/>
      <c r="D4" s="14"/>
      <c r="E4" s="14"/>
      <c r="F4" s="14"/>
      <c r="G4" s="14"/>
      <c r="H4" s="15"/>
    </row>
    <row r="5" customHeight="1" spans="1:8">
      <c r="A5" s="16"/>
      <c r="B5" s="17"/>
      <c r="C5" s="17"/>
      <c r="D5" s="17"/>
      <c r="E5" s="17"/>
      <c r="F5" s="17"/>
      <c r="G5" s="17"/>
      <c r="H5" s="18"/>
    </row>
    <row r="6" s="1" customFormat="1" ht="38.45" customHeight="1" spans="1:11">
      <c r="A6" s="19" t="s">
        <v>5</v>
      </c>
      <c r="B6" s="20" t="s">
        <v>7</v>
      </c>
      <c r="C6" s="20" t="s">
        <v>8</v>
      </c>
      <c r="D6" s="20" t="s">
        <v>73</v>
      </c>
      <c r="E6" s="20" t="s">
        <v>74</v>
      </c>
      <c r="F6" s="21" t="s">
        <v>75</v>
      </c>
      <c r="G6" s="21" t="s">
        <v>76</v>
      </c>
      <c r="H6" s="22" t="s">
        <v>13</v>
      </c>
      <c r="I6" s="37"/>
      <c r="J6" s="37"/>
      <c r="K6" s="37"/>
    </row>
    <row r="7" s="2" customFormat="1" spans="1:11">
      <c r="A7" s="23">
        <v>1</v>
      </c>
      <c r="B7" s="24">
        <v>446494700</v>
      </c>
      <c r="C7" s="25" t="s">
        <v>77</v>
      </c>
      <c r="D7" s="26">
        <v>1</v>
      </c>
      <c r="E7" s="26">
        <v>33</v>
      </c>
      <c r="F7" s="27">
        <f t="shared" ref="F7:F23" si="0">3420/E7</f>
        <v>103.636363636364</v>
      </c>
      <c r="G7" s="28">
        <f t="shared" ref="G7:G70" si="1">8*F7</f>
        <v>829.090909090909</v>
      </c>
      <c r="H7" s="29"/>
      <c r="I7" s="38"/>
      <c r="J7" s="38"/>
      <c r="K7" s="38"/>
    </row>
    <row r="8" s="2" customFormat="1" spans="1:11">
      <c r="A8" s="23">
        <v>2</v>
      </c>
      <c r="B8" s="30">
        <v>6132179900</v>
      </c>
      <c r="C8" s="25" t="s">
        <v>78</v>
      </c>
      <c r="D8" s="31">
        <v>1</v>
      </c>
      <c r="E8" s="31">
        <v>16.5</v>
      </c>
      <c r="F8" s="32">
        <f t="shared" si="0"/>
        <v>207.272727272727</v>
      </c>
      <c r="G8" s="33">
        <f t="shared" si="1"/>
        <v>1658.18181818182</v>
      </c>
      <c r="H8" s="34"/>
      <c r="I8" s="38"/>
      <c r="J8" s="38"/>
      <c r="K8" s="38"/>
    </row>
    <row r="9" s="2" customFormat="1" spans="1:11">
      <c r="A9" s="23">
        <v>3</v>
      </c>
      <c r="B9" s="30">
        <v>6268879200</v>
      </c>
      <c r="C9" s="25" t="s">
        <v>79</v>
      </c>
      <c r="D9" s="31">
        <v>1</v>
      </c>
      <c r="E9" s="31">
        <v>33</v>
      </c>
      <c r="F9" s="32">
        <f t="shared" si="0"/>
        <v>103.636363636364</v>
      </c>
      <c r="G9" s="33">
        <f t="shared" si="1"/>
        <v>829.090909090909</v>
      </c>
      <c r="H9" s="35"/>
      <c r="I9" s="38"/>
      <c r="J9" s="38"/>
      <c r="K9" s="38"/>
    </row>
    <row r="10" s="2" customFormat="1" spans="1:11">
      <c r="A10" s="23">
        <v>4</v>
      </c>
      <c r="B10" s="30" t="s">
        <v>80</v>
      </c>
      <c r="C10" s="25" t="s">
        <v>81</v>
      </c>
      <c r="D10" s="31">
        <v>1</v>
      </c>
      <c r="E10" s="31">
        <v>32</v>
      </c>
      <c r="F10" s="32">
        <f t="shared" si="0"/>
        <v>106.875</v>
      </c>
      <c r="G10" s="33">
        <f t="shared" si="1"/>
        <v>855</v>
      </c>
      <c r="H10" s="35"/>
      <c r="I10" s="38"/>
      <c r="J10" s="38"/>
      <c r="K10" s="38"/>
    </row>
    <row r="11" s="2" customFormat="1" ht="19.7" customHeight="1" spans="1:11">
      <c r="A11" s="23">
        <v>5</v>
      </c>
      <c r="B11" s="30" t="s">
        <v>82</v>
      </c>
      <c r="C11" s="25" t="s">
        <v>83</v>
      </c>
      <c r="D11" s="31">
        <v>1</v>
      </c>
      <c r="E11" s="31">
        <v>52.8</v>
      </c>
      <c r="F11" s="32">
        <f t="shared" si="0"/>
        <v>64.7727272727273</v>
      </c>
      <c r="G11" s="33">
        <f t="shared" si="1"/>
        <v>518.181818181818</v>
      </c>
      <c r="H11" s="35"/>
      <c r="I11" s="38"/>
      <c r="J11" s="38"/>
      <c r="K11" s="38"/>
    </row>
    <row r="12" s="2" customFormat="1" ht="19.7" customHeight="1" spans="1:11">
      <c r="A12" s="23">
        <v>6</v>
      </c>
      <c r="B12" s="30" t="s">
        <v>84</v>
      </c>
      <c r="C12" s="30" t="s">
        <v>85</v>
      </c>
      <c r="D12" s="31">
        <v>1</v>
      </c>
      <c r="E12" s="31">
        <v>37</v>
      </c>
      <c r="F12" s="32">
        <f t="shared" si="0"/>
        <v>92.4324324324324</v>
      </c>
      <c r="G12" s="33">
        <f t="shared" si="1"/>
        <v>739.459459459459</v>
      </c>
      <c r="H12" s="35"/>
      <c r="I12" s="38"/>
      <c r="J12" s="38"/>
      <c r="K12" s="38"/>
    </row>
    <row r="13" s="2" customFormat="1" spans="1:11">
      <c r="A13" s="23">
        <v>7</v>
      </c>
      <c r="B13" s="30" t="s">
        <v>86</v>
      </c>
      <c r="C13" s="30" t="s">
        <v>87</v>
      </c>
      <c r="D13" s="31">
        <v>1</v>
      </c>
      <c r="E13" s="31">
        <v>63</v>
      </c>
      <c r="F13" s="32">
        <f t="shared" si="0"/>
        <v>54.2857142857143</v>
      </c>
      <c r="G13" s="33">
        <f t="shared" si="1"/>
        <v>434.285714285714</v>
      </c>
      <c r="H13" s="35"/>
      <c r="I13" s="38"/>
      <c r="J13" s="38"/>
      <c r="K13" s="38"/>
    </row>
    <row r="14" s="2" customFormat="1" spans="1:11">
      <c r="A14" s="23">
        <v>8</v>
      </c>
      <c r="B14" s="30" t="s">
        <v>88</v>
      </c>
      <c r="C14" s="30" t="s">
        <v>87</v>
      </c>
      <c r="D14" s="31">
        <v>1</v>
      </c>
      <c r="E14" s="31">
        <v>61.1111111111111</v>
      </c>
      <c r="F14" s="32">
        <f t="shared" si="0"/>
        <v>55.9636363636364</v>
      </c>
      <c r="G14" s="33">
        <f t="shared" si="1"/>
        <v>447.709090909091</v>
      </c>
      <c r="H14" s="35"/>
      <c r="I14" s="38"/>
      <c r="J14" s="38"/>
      <c r="K14" s="38"/>
    </row>
    <row r="15" s="2" customFormat="1" spans="1:11">
      <c r="A15" s="23">
        <v>9</v>
      </c>
      <c r="B15" s="30" t="s">
        <v>89</v>
      </c>
      <c r="C15" s="30" t="s">
        <v>90</v>
      </c>
      <c r="D15" s="31">
        <v>1</v>
      </c>
      <c r="E15" s="31">
        <v>78.5714285714286</v>
      </c>
      <c r="F15" s="32">
        <f t="shared" si="0"/>
        <v>43.5272727272727</v>
      </c>
      <c r="G15" s="33">
        <f t="shared" si="1"/>
        <v>348.218181818182</v>
      </c>
      <c r="H15" s="35"/>
      <c r="I15" s="38"/>
      <c r="J15" s="38"/>
      <c r="K15" s="38"/>
    </row>
    <row r="16" s="2" customFormat="1" spans="1:11">
      <c r="A16" s="23">
        <v>10</v>
      </c>
      <c r="B16" s="30" t="s">
        <v>91</v>
      </c>
      <c r="C16" s="30" t="s">
        <v>90</v>
      </c>
      <c r="D16" s="31">
        <v>1</v>
      </c>
      <c r="E16" s="31">
        <v>33</v>
      </c>
      <c r="F16" s="32">
        <f t="shared" si="0"/>
        <v>103.636363636364</v>
      </c>
      <c r="G16" s="33">
        <f t="shared" si="1"/>
        <v>829.090909090909</v>
      </c>
      <c r="H16" s="35"/>
      <c r="I16" s="38"/>
      <c r="J16" s="38"/>
      <c r="K16" s="38"/>
    </row>
    <row r="17" s="2" customFormat="1" spans="1:11">
      <c r="A17" s="23">
        <v>11</v>
      </c>
      <c r="B17" s="30">
        <v>709500628</v>
      </c>
      <c r="C17" s="30" t="s">
        <v>90</v>
      </c>
      <c r="D17" s="31">
        <v>1</v>
      </c>
      <c r="E17" s="31">
        <v>68.75</v>
      </c>
      <c r="F17" s="32">
        <f t="shared" si="0"/>
        <v>49.7454545454545</v>
      </c>
      <c r="G17" s="33">
        <f t="shared" si="1"/>
        <v>397.963636363636</v>
      </c>
      <c r="H17" s="35"/>
      <c r="I17" s="38"/>
      <c r="J17" s="38"/>
      <c r="K17" s="38"/>
    </row>
    <row r="18" s="2" customFormat="1" spans="1:11">
      <c r="A18" s="23">
        <v>12</v>
      </c>
      <c r="B18" s="30">
        <v>709501034</v>
      </c>
      <c r="C18" s="30" t="s">
        <v>90</v>
      </c>
      <c r="D18" s="31">
        <v>1</v>
      </c>
      <c r="E18" s="31">
        <v>33</v>
      </c>
      <c r="F18" s="32">
        <f t="shared" si="0"/>
        <v>103.636363636364</v>
      </c>
      <c r="G18" s="33">
        <f t="shared" si="1"/>
        <v>829.090909090909</v>
      </c>
      <c r="H18" s="35"/>
      <c r="I18" s="38"/>
      <c r="J18" s="38"/>
      <c r="K18" s="38"/>
    </row>
    <row r="19" s="2" customFormat="1" spans="1:11">
      <c r="A19" s="23">
        <v>13</v>
      </c>
      <c r="B19" s="30">
        <v>709501035</v>
      </c>
      <c r="C19" s="30" t="s">
        <v>90</v>
      </c>
      <c r="D19" s="31">
        <v>1</v>
      </c>
      <c r="E19" s="31">
        <v>61.1111111111111</v>
      </c>
      <c r="F19" s="32">
        <f t="shared" si="0"/>
        <v>55.9636363636364</v>
      </c>
      <c r="G19" s="33">
        <f t="shared" si="1"/>
        <v>447.709090909091</v>
      </c>
      <c r="H19" s="35"/>
      <c r="I19" s="38"/>
      <c r="J19" s="38"/>
      <c r="K19" s="38"/>
    </row>
    <row r="20" s="2" customFormat="1" spans="1:11">
      <c r="A20" s="23">
        <v>14</v>
      </c>
      <c r="B20" s="30">
        <v>709501245</v>
      </c>
      <c r="C20" s="30" t="s">
        <v>90</v>
      </c>
      <c r="D20" s="31">
        <v>1</v>
      </c>
      <c r="E20" s="31">
        <v>78.5714285714286</v>
      </c>
      <c r="F20" s="32">
        <f t="shared" si="0"/>
        <v>43.5272727272727</v>
      </c>
      <c r="G20" s="33">
        <f t="shared" si="1"/>
        <v>348.218181818182</v>
      </c>
      <c r="H20" s="35"/>
      <c r="I20" s="38"/>
      <c r="J20" s="38"/>
      <c r="K20" s="38"/>
    </row>
    <row r="21" s="2" customFormat="1" spans="1:11">
      <c r="A21" s="23">
        <v>15</v>
      </c>
      <c r="B21" s="30">
        <v>732982200</v>
      </c>
      <c r="C21" s="30" t="s">
        <v>92</v>
      </c>
      <c r="D21" s="31">
        <v>1</v>
      </c>
      <c r="E21" s="31">
        <v>54</v>
      </c>
      <c r="F21" s="32">
        <f t="shared" si="0"/>
        <v>63.3333333333333</v>
      </c>
      <c r="G21" s="33">
        <f t="shared" si="1"/>
        <v>506.666666666667</v>
      </c>
      <c r="H21" s="35"/>
      <c r="I21" s="38"/>
      <c r="J21" s="38"/>
      <c r="K21" s="38"/>
    </row>
    <row r="22" s="2" customFormat="1" spans="1:11">
      <c r="A22" s="23">
        <v>16</v>
      </c>
      <c r="B22" s="30">
        <v>803711425</v>
      </c>
      <c r="C22" s="30" t="s">
        <v>90</v>
      </c>
      <c r="D22" s="31">
        <v>1</v>
      </c>
      <c r="E22" s="31">
        <v>88</v>
      </c>
      <c r="F22" s="32">
        <f t="shared" si="0"/>
        <v>38.8636363636364</v>
      </c>
      <c r="G22" s="33">
        <f t="shared" si="1"/>
        <v>310.909090909091</v>
      </c>
      <c r="H22" s="35"/>
      <c r="I22" s="38"/>
      <c r="J22" s="38"/>
      <c r="K22" s="38"/>
    </row>
    <row r="23" s="2" customFormat="1" spans="1:11">
      <c r="A23" s="23">
        <v>17</v>
      </c>
      <c r="B23" s="30" t="s">
        <v>93</v>
      </c>
      <c r="C23" s="30" t="s">
        <v>94</v>
      </c>
      <c r="D23" s="31">
        <v>1</v>
      </c>
      <c r="E23" s="31">
        <v>47.8260869565217</v>
      </c>
      <c r="F23" s="32">
        <f t="shared" si="0"/>
        <v>71.5090909090909</v>
      </c>
      <c r="G23" s="33">
        <f t="shared" si="1"/>
        <v>572.072727272727</v>
      </c>
      <c r="H23" s="35"/>
      <c r="I23" s="38"/>
      <c r="J23" s="38"/>
      <c r="K23" s="38"/>
    </row>
    <row r="24" s="2" customFormat="1" spans="1:11">
      <c r="A24" s="23">
        <v>18</v>
      </c>
      <c r="B24" s="30" t="s">
        <v>95</v>
      </c>
      <c r="C24" s="30" t="s">
        <v>96</v>
      </c>
      <c r="D24" s="31">
        <v>1</v>
      </c>
      <c r="E24" s="31">
        <v>64</v>
      </c>
      <c r="F24" s="32">
        <v>32</v>
      </c>
      <c r="G24" s="33">
        <f t="shared" si="1"/>
        <v>256</v>
      </c>
      <c r="H24" s="35"/>
      <c r="I24" s="38"/>
      <c r="J24" s="38"/>
      <c r="K24" s="38"/>
    </row>
    <row r="25" s="2" customFormat="1" spans="1:11">
      <c r="A25" s="23">
        <v>19</v>
      </c>
      <c r="B25" s="30" t="s">
        <v>97</v>
      </c>
      <c r="C25" s="30" t="s">
        <v>98</v>
      </c>
      <c r="D25" s="31">
        <v>1</v>
      </c>
      <c r="E25" s="31">
        <v>146.666666666667</v>
      </c>
      <c r="F25" s="32">
        <v>20</v>
      </c>
      <c r="G25" s="31">
        <f t="shared" si="1"/>
        <v>160</v>
      </c>
      <c r="H25" s="35"/>
      <c r="I25" s="38"/>
      <c r="J25" s="38"/>
      <c r="K25" s="38"/>
    </row>
    <row r="26" s="2" customFormat="1" spans="1:11">
      <c r="A26" s="23">
        <v>20</v>
      </c>
      <c r="B26" s="30" t="s">
        <v>99</v>
      </c>
      <c r="C26" s="30" t="s">
        <v>90</v>
      </c>
      <c r="D26" s="31">
        <v>1</v>
      </c>
      <c r="E26" s="31">
        <v>52.8</v>
      </c>
      <c r="F26" s="32">
        <f t="shared" ref="F26:F35" si="2">3420/E26</f>
        <v>64.7727272727273</v>
      </c>
      <c r="G26" s="33">
        <f t="shared" si="1"/>
        <v>518.181818181818</v>
      </c>
      <c r="H26" s="35"/>
      <c r="I26" s="38"/>
      <c r="J26" s="38"/>
      <c r="K26" s="38"/>
    </row>
    <row r="27" s="2" customFormat="1" spans="1:11">
      <c r="A27" s="23">
        <v>21</v>
      </c>
      <c r="B27" s="30" t="s">
        <v>99</v>
      </c>
      <c r="C27" s="30" t="s">
        <v>87</v>
      </c>
      <c r="D27" s="31">
        <v>1</v>
      </c>
      <c r="E27" s="31">
        <v>8</v>
      </c>
      <c r="F27" s="32">
        <f t="shared" si="2"/>
        <v>427.5</v>
      </c>
      <c r="G27" s="33">
        <f t="shared" si="1"/>
        <v>3420</v>
      </c>
      <c r="H27" s="36" t="s">
        <v>100</v>
      </c>
      <c r="I27" s="38"/>
      <c r="J27" s="38"/>
      <c r="K27" s="38"/>
    </row>
    <row r="28" s="2" customFormat="1" spans="1:11">
      <c r="A28" s="23">
        <v>22</v>
      </c>
      <c r="B28" s="30" t="s">
        <v>101</v>
      </c>
      <c r="C28" s="30" t="s">
        <v>90</v>
      </c>
      <c r="D28" s="31">
        <v>1</v>
      </c>
      <c r="E28" s="31">
        <v>66</v>
      </c>
      <c r="F28" s="32">
        <f t="shared" si="2"/>
        <v>51.8181818181818</v>
      </c>
      <c r="G28" s="33">
        <f t="shared" si="1"/>
        <v>414.545454545455</v>
      </c>
      <c r="H28" s="35"/>
      <c r="I28" s="38"/>
      <c r="J28" s="38"/>
      <c r="K28" s="38"/>
    </row>
    <row r="29" s="2" customFormat="1" spans="1:8">
      <c r="A29" s="23">
        <v>23</v>
      </c>
      <c r="B29" s="30" t="s">
        <v>101</v>
      </c>
      <c r="C29" s="30" t="s">
        <v>87</v>
      </c>
      <c r="D29" s="31">
        <v>1</v>
      </c>
      <c r="E29" s="31">
        <v>9</v>
      </c>
      <c r="F29" s="32">
        <f t="shared" si="2"/>
        <v>380</v>
      </c>
      <c r="G29" s="33">
        <f t="shared" si="1"/>
        <v>3040</v>
      </c>
      <c r="H29" s="36" t="s">
        <v>100</v>
      </c>
    </row>
    <row r="30" s="2" customFormat="1" ht="19.7" customHeight="1" spans="1:11">
      <c r="A30" s="23">
        <v>24</v>
      </c>
      <c r="B30" s="30" t="s">
        <v>102</v>
      </c>
      <c r="C30" s="30" t="s">
        <v>103</v>
      </c>
      <c r="D30" s="31">
        <v>1</v>
      </c>
      <c r="E30" s="31">
        <v>26</v>
      </c>
      <c r="F30" s="32">
        <f t="shared" si="2"/>
        <v>131.538461538462</v>
      </c>
      <c r="G30" s="33">
        <f t="shared" si="1"/>
        <v>1052.30769230769</v>
      </c>
      <c r="H30" s="35"/>
      <c r="I30" s="38"/>
      <c r="J30" s="38"/>
      <c r="K30" s="38"/>
    </row>
    <row r="31" s="2" customFormat="1" ht="19.7" customHeight="1" spans="1:11">
      <c r="A31" s="23">
        <v>25</v>
      </c>
      <c r="B31" s="30" t="s">
        <v>104</v>
      </c>
      <c r="C31" s="30" t="s">
        <v>81</v>
      </c>
      <c r="D31" s="31">
        <v>1</v>
      </c>
      <c r="E31" s="31">
        <v>33</v>
      </c>
      <c r="F31" s="32">
        <f t="shared" si="2"/>
        <v>103.636363636364</v>
      </c>
      <c r="G31" s="33">
        <f t="shared" si="1"/>
        <v>829.090909090909</v>
      </c>
      <c r="H31" s="35"/>
      <c r="I31" s="38"/>
      <c r="J31" s="38"/>
      <c r="K31" s="38"/>
    </row>
    <row r="32" s="2" customFormat="1" ht="19.7" customHeight="1" spans="1:11">
      <c r="A32" s="23">
        <v>26</v>
      </c>
      <c r="B32" s="30" t="s">
        <v>105</v>
      </c>
      <c r="C32" s="30" t="s">
        <v>81</v>
      </c>
      <c r="D32" s="31">
        <v>1</v>
      </c>
      <c r="E32" s="31">
        <v>34</v>
      </c>
      <c r="F32" s="32">
        <f t="shared" si="2"/>
        <v>100.588235294118</v>
      </c>
      <c r="G32" s="33">
        <f t="shared" si="1"/>
        <v>804.705882352941</v>
      </c>
      <c r="H32" s="35"/>
      <c r="I32" s="38"/>
      <c r="J32" s="38"/>
      <c r="K32" s="38"/>
    </row>
    <row r="33" s="2" customFormat="1" ht="19.7" customHeight="1" spans="1:11">
      <c r="A33" s="23">
        <v>27</v>
      </c>
      <c r="B33" s="30" t="s">
        <v>106</v>
      </c>
      <c r="C33" s="30" t="s">
        <v>81</v>
      </c>
      <c r="D33" s="31">
        <v>1</v>
      </c>
      <c r="E33" s="31">
        <v>165</v>
      </c>
      <c r="F33" s="32">
        <f t="shared" si="2"/>
        <v>20.7272727272727</v>
      </c>
      <c r="G33" s="33">
        <f t="shared" si="1"/>
        <v>165.818181818182</v>
      </c>
      <c r="H33" s="35"/>
      <c r="I33" s="38"/>
      <c r="J33" s="38"/>
      <c r="K33" s="38"/>
    </row>
    <row r="34" s="2" customFormat="1" spans="1:11">
      <c r="A34" s="23">
        <v>28</v>
      </c>
      <c r="B34" s="30" t="s">
        <v>107</v>
      </c>
      <c r="C34" s="30" t="s">
        <v>108</v>
      </c>
      <c r="D34" s="31">
        <v>1</v>
      </c>
      <c r="E34" s="31">
        <v>33</v>
      </c>
      <c r="F34" s="32">
        <f t="shared" si="2"/>
        <v>103.636363636364</v>
      </c>
      <c r="G34" s="33">
        <f t="shared" si="1"/>
        <v>829.090909090909</v>
      </c>
      <c r="H34" s="35"/>
      <c r="I34" s="38"/>
      <c r="J34" s="38"/>
      <c r="K34" s="38"/>
    </row>
    <row r="35" s="2" customFormat="1" ht="19.7" customHeight="1" spans="1:11">
      <c r="A35" s="23">
        <v>29</v>
      </c>
      <c r="B35" s="30" t="s">
        <v>109</v>
      </c>
      <c r="C35" s="30" t="s">
        <v>90</v>
      </c>
      <c r="D35" s="31">
        <v>1</v>
      </c>
      <c r="E35" s="31">
        <v>33</v>
      </c>
      <c r="F35" s="32">
        <f t="shared" si="2"/>
        <v>103.636363636364</v>
      </c>
      <c r="G35" s="33">
        <f t="shared" si="1"/>
        <v>829.090909090909</v>
      </c>
      <c r="H35" s="35"/>
      <c r="I35" s="38"/>
      <c r="J35" s="38"/>
      <c r="K35" s="38"/>
    </row>
    <row r="36" s="2" customFormat="1" spans="1:11">
      <c r="A36" s="23">
        <v>30</v>
      </c>
      <c r="B36" s="30" t="s">
        <v>110</v>
      </c>
      <c r="C36" s="30" t="s">
        <v>90</v>
      </c>
      <c r="D36" s="31">
        <v>1</v>
      </c>
      <c r="E36" s="31">
        <v>42</v>
      </c>
      <c r="F36" s="32">
        <v>75</v>
      </c>
      <c r="G36" s="33">
        <f t="shared" si="1"/>
        <v>600</v>
      </c>
      <c r="H36" s="35"/>
      <c r="I36" s="38"/>
      <c r="J36" s="38"/>
      <c r="K36" s="38"/>
    </row>
    <row r="37" s="2" customFormat="1" spans="1:11">
      <c r="A37" s="23">
        <v>31</v>
      </c>
      <c r="B37" s="30" t="s">
        <v>111</v>
      </c>
      <c r="C37" s="30" t="s">
        <v>94</v>
      </c>
      <c r="D37" s="31">
        <v>1</v>
      </c>
      <c r="E37" s="31">
        <v>33</v>
      </c>
      <c r="F37" s="32">
        <f t="shared" ref="F37:F46" si="3">3420/E37</f>
        <v>103.636363636364</v>
      </c>
      <c r="G37" s="33">
        <f t="shared" si="1"/>
        <v>829.090909090909</v>
      </c>
      <c r="H37" s="35"/>
      <c r="I37" s="38"/>
      <c r="J37" s="38"/>
      <c r="K37" s="38"/>
    </row>
    <row r="38" s="2" customFormat="1" spans="1:11">
      <c r="A38" s="23">
        <v>32</v>
      </c>
      <c r="B38" s="30">
        <v>1980653540</v>
      </c>
      <c r="C38" s="30" t="s">
        <v>90</v>
      </c>
      <c r="D38" s="31">
        <v>1</v>
      </c>
      <c r="E38" s="31">
        <v>44</v>
      </c>
      <c r="F38" s="32">
        <f t="shared" si="3"/>
        <v>77.7272727272727</v>
      </c>
      <c r="G38" s="33">
        <f t="shared" si="1"/>
        <v>621.818181818182</v>
      </c>
      <c r="H38" s="35"/>
      <c r="I38" s="38"/>
      <c r="J38" s="38"/>
      <c r="K38" s="38"/>
    </row>
    <row r="39" s="2" customFormat="1" spans="1:11">
      <c r="A39" s="23">
        <v>33</v>
      </c>
      <c r="B39" s="30">
        <v>1980653550</v>
      </c>
      <c r="C39" s="30" t="s">
        <v>90</v>
      </c>
      <c r="D39" s="31">
        <v>1</v>
      </c>
      <c r="E39" s="31">
        <v>47.1428571428571</v>
      </c>
      <c r="F39" s="32">
        <f t="shared" si="3"/>
        <v>72.5454545454545</v>
      </c>
      <c r="G39" s="33">
        <f t="shared" si="1"/>
        <v>580.363636363636</v>
      </c>
      <c r="H39" s="35"/>
      <c r="I39" s="38"/>
      <c r="J39" s="38"/>
      <c r="K39" s="38"/>
    </row>
    <row r="40" s="2" customFormat="1" spans="1:11">
      <c r="A40" s="23">
        <v>34</v>
      </c>
      <c r="B40" s="30">
        <v>1980653560</v>
      </c>
      <c r="C40" s="30" t="s">
        <v>90</v>
      </c>
      <c r="D40" s="31">
        <v>1</v>
      </c>
      <c r="E40" s="31">
        <v>44</v>
      </c>
      <c r="F40" s="32">
        <f t="shared" si="3"/>
        <v>77.7272727272727</v>
      </c>
      <c r="G40" s="33">
        <f t="shared" si="1"/>
        <v>621.818181818182</v>
      </c>
      <c r="H40" s="35"/>
      <c r="I40" s="38"/>
      <c r="J40" s="38"/>
      <c r="K40" s="38"/>
    </row>
    <row r="41" s="2" customFormat="1" spans="1:11">
      <c r="A41" s="23">
        <v>35</v>
      </c>
      <c r="B41" s="30" t="s">
        <v>112</v>
      </c>
      <c r="C41" s="30" t="s">
        <v>90</v>
      </c>
      <c r="D41" s="31">
        <v>1</v>
      </c>
      <c r="E41" s="31">
        <v>30</v>
      </c>
      <c r="F41" s="32">
        <f t="shared" si="3"/>
        <v>114</v>
      </c>
      <c r="G41" s="33">
        <f t="shared" si="1"/>
        <v>912</v>
      </c>
      <c r="H41" s="35"/>
      <c r="I41" s="38"/>
      <c r="J41" s="38"/>
      <c r="K41" s="38"/>
    </row>
    <row r="42" s="2" customFormat="1" spans="1:11">
      <c r="A42" s="23">
        <v>36</v>
      </c>
      <c r="B42" s="30">
        <v>1980653630</v>
      </c>
      <c r="C42" s="30" t="s">
        <v>90</v>
      </c>
      <c r="D42" s="31">
        <v>1</v>
      </c>
      <c r="E42" s="31">
        <v>36.6666666666667</v>
      </c>
      <c r="F42" s="32">
        <f t="shared" si="3"/>
        <v>93.2727272727273</v>
      </c>
      <c r="G42" s="33">
        <f t="shared" si="1"/>
        <v>746.181818181818</v>
      </c>
      <c r="H42" s="35"/>
      <c r="I42" s="38"/>
      <c r="J42" s="38"/>
      <c r="K42" s="38"/>
    </row>
    <row r="43" s="2" customFormat="1" ht="19.7" customHeight="1" spans="1:11">
      <c r="A43" s="23">
        <v>37</v>
      </c>
      <c r="B43" s="30" t="s">
        <v>58</v>
      </c>
      <c r="C43" s="30" t="s">
        <v>113</v>
      </c>
      <c r="D43" s="31">
        <v>1</v>
      </c>
      <c r="E43" s="31">
        <v>27.5</v>
      </c>
      <c r="F43" s="32">
        <f t="shared" si="3"/>
        <v>124.363636363636</v>
      </c>
      <c r="G43" s="33">
        <f t="shared" si="1"/>
        <v>994.909090909091</v>
      </c>
      <c r="H43" s="35"/>
      <c r="I43" s="38"/>
      <c r="J43" s="38"/>
      <c r="K43" s="38"/>
    </row>
    <row r="44" s="2" customFormat="1" ht="19.7" customHeight="1" spans="1:11">
      <c r="A44" s="23">
        <v>38</v>
      </c>
      <c r="B44" s="30" t="s">
        <v>114</v>
      </c>
      <c r="C44" s="30" t="s">
        <v>115</v>
      </c>
      <c r="D44" s="31">
        <v>1</v>
      </c>
      <c r="E44" s="31">
        <v>55</v>
      </c>
      <c r="F44" s="32">
        <f t="shared" si="3"/>
        <v>62.1818181818182</v>
      </c>
      <c r="G44" s="33">
        <f t="shared" si="1"/>
        <v>497.454545454545</v>
      </c>
      <c r="H44" s="35"/>
      <c r="I44" s="38"/>
      <c r="J44" s="38"/>
      <c r="K44" s="38"/>
    </row>
    <row r="45" s="2" customFormat="1" ht="19.7" customHeight="1" spans="1:11">
      <c r="A45" s="23">
        <v>39</v>
      </c>
      <c r="B45" s="30" t="s">
        <v>116</v>
      </c>
      <c r="C45" s="30" t="s">
        <v>117</v>
      </c>
      <c r="D45" s="31">
        <v>1</v>
      </c>
      <c r="E45" s="31">
        <v>0</v>
      </c>
      <c r="F45" s="32" t="e">
        <f t="shared" si="3"/>
        <v>#DIV/0!</v>
      </c>
      <c r="G45" s="33" t="e">
        <f t="shared" si="1"/>
        <v>#DIV/0!</v>
      </c>
      <c r="H45" s="35"/>
      <c r="I45" s="38"/>
      <c r="J45" s="38"/>
      <c r="K45" s="38"/>
    </row>
    <row r="46" s="2" customFormat="1" ht="19.7" customHeight="1" spans="1:11">
      <c r="A46" s="23">
        <v>40</v>
      </c>
      <c r="B46" s="30" t="s">
        <v>118</v>
      </c>
      <c r="C46" s="30" t="s">
        <v>94</v>
      </c>
      <c r="D46" s="31">
        <v>1</v>
      </c>
      <c r="E46" s="31">
        <v>54</v>
      </c>
      <c r="F46" s="32">
        <f t="shared" si="3"/>
        <v>63.3333333333333</v>
      </c>
      <c r="G46" s="33">
        <f t="shared" si="1"/>
        <v>506.666666666667</v>
      </c>
      <c r="H46" s="35"/>
      <c r="I46" s="38"/>
      <c r="J46" s="38"/>
      <c r="K46" s="38"/>
    </row>
    <row r="47" s="2" customFormat="1" ht="19.7" customHeight="1" spans="1:11">
      <c r="A47" s="23">
        <v>41</v>
      </c>
      <c r="B47" s="30" t="s">
        <v>119</v>
      </c>
      <c r="C47" s="30" t="s">
        <v>120</v>
      </c>
      <c r="D47" s="31">
        <v>1</v>
      </c>
      <c r="E47" s="31">
        <v>27</v>
      </c>
      <c r="F47" s="32">
        <v>100</v>
      </c>
      <c r="G47" s="33">
        <f t="shared" si="1"/>
        <v>800</v>
      </c>
      <c r="H47" s="35"/>
      <c r="I47" s="38"/>
      <c r="J47" s="38"/>
      <c r="K47" s="38"/>
    </row>
    <row r="48" s="2" customFormat="1" spans="1:11">
      <c r="A48" s="23">
        <v>42</v>
      </c>
      <c r="B48" s="30" t="s">
        <v>121</v>
      </c>
      <c r="C48" s="30" t="s">
        <v>90</v>
      </c>
      <c r="D48" s="31">
        <v>1</v>
      </c>
      <c r="E48" s="31">
        <v>44</v>
      </c>
      <c r="F48" s="32">
        <f t="shared" ref="F48:F72" si="4">3420/E48</f>
        <v>77.7272727272727</v>
      </c>
      <c r="G48" s="33">
        <f t="shared" si="1"/>
        <v>621.818181818182</v>
      </c>
      <c r="H48" s="35"/>
      <c r="I48" s="38"/>
      <c r="J48" s="38"/>
      <c r="K48" s="38"/>
    </row>
    <row r="49" s="2" customFormat="1" spans="1:11">
      <c r="A49" s="23">
        <v>43</v>
      </c>
      <c r="B49" s="30" t="s">
        <v>122</v>
      </c>
      <c r="C49" s="30" t="s">
        <v>90</v>
      </c>
      <c r="D49" s="31">
        <v>1</v>
      </c>
      <c r="E49" s="31">
        <v>44</v>
      </c>
      <c r="F49" s="32">
        <f t="shared" si="4"/>
        <v>77.7272727272727</v>
      </c>
      <c r="G49" s="33">
        <f t="shared" si="1"/>
        <v>621.818181818182</v>
      </c>
      <c r="H49" s="35"/>
      <c r="I49" s="38"/>
      <c r="J49" s="38"/>
      <c r="K49" s="38"/>
    </row>
    <row r="50" s="2" customFormat="1" spans="1:11">
      <c r="A50" s="23">
        <v>44</v>
      </c>
      <c r="B50" s="30">
        <v>2036258810</v>
      </c>
      <c r="C50" s="30" t="s">
        <v>90</v>
      </c>
      <c r="D50" s="31">
        <v>1</v>
      </c>
      <c r="E50" s="31">
        <v>45.8333333333333</v>
      </c>
      <c r="F50" s="32">
        <f t="shared" si="4"/>
        <v>74.6181818181818</v>
      </c>
      <c r="G50" s="33">
        <f t="shared" si="1"/>
        <v>596.945454545454</v>
      </c>
      <c r="H50" s="35"/>
      <c r="I50" s="38"/>
      <c r="J50" s="38"/>
      <c r="K50" s="38"/>
    </row>
    <row r="51" s="2" customFormat="1" spans="1:11">
      <c r="A51" s="23">
        <v>45</v>
      </c>
      <c r="B51" s="30" t="s">
        <v>123</v>
      </c>
      <c r="C51" s="30" t="s">
        <v>90</v>
      </c>
      <c r="D51" s="31">
        <v>1</v>
      </c>
      <c r="E51" s="31">
        <v>110</v>
      </c>
      <c r="F51" s="32">
        <f t="shared" si="4"/>
        <v>31.0909090909091</v>
      </c>
      <c r="G51" s="33">
        <f t="shared" si="1"/>
        <v>248.727272727273</v>
      </c>
      <c r="H51" s="35"/>
      <c r="I51" s="38"/>
      <c r="J51" s="38"/>
      <c r="K51" s="38"/>
    </row>
    <row r="52" s="2" customFormat="1" spans="1:11">
      <c r="A52" s="23">
        <v>46</v>
      </c>
      <c r="B52" s="30" t="s">
        <v>124</v>
      </c>
      <c r="C52" s="30" t="s">
        <v>125</v>
      </c>
      <c r="D52" s="31">
        <v>1</v>
      </c>
      <c r="E52" s="31">
        <v>27.5</v>
      </c>
      <c r="F52" s="32">
        <f t="shared" si="4"/>
        <v>124.363636363636</v>
      </c>
      <c r="G52" s="33">
        <f t="shared" si="1"/>
        <v>994.909090909091</v>
      </c>
      <c r="H52" s="35"/>
      <c r="I52" s="38"/>
      <c r="J52" s="38"/>
      <c r="K52" s="38"/>
    </row>
    <row r="53" s="2" customFormat="1" spans="1:11">
      <c r="A53" s="23">
        <v>47</v>
      </c>
      <c r="B53" s="30">
        <v>2090342710</v>
      </c>
      <c r="C53" s="30" t="s">
        <v>90</v>
      </c>
      <c r="D53" s="31">
        <v>1</v>
      </c>
      <c r="E53" s="31">
        <v>33</v>
      </c>
      <c r="F53" s="32">
        <f t="shared" si="4"/>
        <v>103.636363636364</v>
      </c>
      <c r="G53" s="33">
        <f t="shared" si="1"/>
        <v>829.090909090909</v>
      </c>
      <c r="H53" s="35"/>
      <c r="I53" s="38"/>
      <c r="J53" s="38"/>
      <c r="K53" s="38"/>
    </row>
    <row r="54" s="2" customFormat="1" spans="1:11">
      <c r="A54" s="23">
        <v>48</v>
      </c>
      <c r="B54" s="30" t="s">
        <v>126</v>
      </c>
      <c r="C54" s="30" t="s">
        <v>125</v>
      </c>
      <c r="D54" s="31">
        <v>1</v>
      </c>
      <c r="E54" s="31">
        <v>0</v>
      </c>
      <c r="F54" s="32" t="e">
        <f t="shared" si="4"/>
        <v>#DIV/0!</v>
      </c>
      <c r="G54" s="33" t="e">
        <f t="shared" si="1"/>
        <v>#DIV/0!</v>
      </c>
      <c r="H54" s="35"/>
      <c r="I54" s="38"/>
      <c r="J54" s="38"/>
      <c r="K54" s="38"/>
    </row>
    <row r="55" s="2" customFormat="1" spans="1:11">
      <c r="A55" s="23">
        <v>49</v>
      </c>
      <c r="B55" s="30">
        <v>2097071370</v>
      </c>
      <c r="C55" s="30" t="s">
        <v>90</v>
      </c>
      <c r="D55" s="31">
        <v>1</v>
      </c>
      <c r="E55" s="31">
        <v>36.6666666666667</v>
      </c>
      <c r="F55" s="32">
        <f t="shared" si="4"/>
        <v>93.2727272727273</v>
      </c>
      <c r="G55" s="33">
        <f t="shared" si="1"/>
        <v>746.181818181818</v>
      </c>
      <c r="H55" s="35"/>
      <c r="I55" s="38"/>
      <c r="J55" s="38"/>
      <c r="K55" s="38"/>
    </row>
    <row r="56" s="2" customFormat="1" spans="1:11">
      <c r="A56" s="23">
        <v>50</v>
      </c>
      <c r="B56" s="30" t="s">
        <v>127</v>
      </c>
      <c r="C56" s="30" t="s">
        <v>128</v>
      </c>
      <c r="D56" s="31">
        <v>1</v>
      </c>
      <c r="E56" s="31">
        <v>12.2222222222222</v>
      </c>
      <c r="F56" s="32">
        <f t="shared" si="4"/>
        <v>279.818181818182</v>
      </c>
      <c r="G56" s="33">
        <f t="shared" si="1"/>
        <v>2238.54545454545</v>
      </c>
      <c r="H56" s="35"/>
      <c r="I56" s="38"/>
      <c r="J56" s="38"/>
      <c r="K56" s="38"/>
    </row>
    <row r="57" s="2" customFormat="1" ht="19.7" customHeight="1" spans="1:11">
      <c r="A57" s="23">
        <v>51</v>
      </c>
      <c r="B57" s="30" t="s">
        <v>129</v>
      </c>
      <c r="C57" s="30" t="s">
        <v>130</v>
      </c>
      <c r="D57" s="31">
        <v>1</v>
      </c>
      <c r="E57" s="31">
        <v>13.2</v>
      </c>
      <c r="F57" s="32">
        <f t="shared" si="4"/>
        <v>259.090909090909</v>
      </c>
      <c r="G57" s="33">
        <f t="shared" si="1"/>
        <v>2072.72727272727</v>
      </c>
      <c r="H57" s="35"/>
      <c r="I57" s="38"/>
      <c r="J57" s="38"/>
      <c r="K57" s="38"/>
    </row>
    <row r="58" s="2" customFormat="1" ht="19.7" customHeight="1" spans="1:11">
      <c r="A58" s="23">
        <v>52</v>
      </c>
      <c r="B58" s="30" t="s">
        <v>131</v>
      </c>
      <c r="C58" s="30" t="s">
        <v>90</v>
      </c>
      <c r="D58" s="31">
        <v>1</v>
      </c>
      <c r="E58" s="31">
        <v>39.2857142857143</v>
      </c>
      <c r="F58" s="32">
        <f t="shared" si="4"/>
        <v>87.0545454545455</v>
      </c>
      <c r="G58" s="33">
        <f t="shared" si="1"/>
        <v>696.436363636364</v>
      </c>
      <c r="H58" s="35"/>
      <c r="I58" s="38"/>
      <c r="J58" s="38"/>
      <c r="K58" s="38"/>
    </row>
    <row r="59" s="2" customFormat="1" ht="19.7" customHeight="1" spans="1:11">
      <c r="A59" s="23">
        <v>53</v>
      </c>
      <c r="B59" s="30" t="s">
        <v>132</v>
      </c>
      <c r="C59" s="30" t="s">
        <v>90</v>
      </c>
      <c r="D59" s="31">
        <v>1</v>
      </c>
      <c r="E59" s="31">
        <v>61.1111111111111</v>
      </c>
      <c r="F59" s="32">
        <f t="shared" si="4"/>
        <v>55.9636363636364</v>
      </c>
      <c r="G59" s="33">
        <f t="shared" si="1"/>
        <v>447.709090909091</v>
      </c>
      <c r="H59" s="35"/>
      <c r="I59" s="38"/>
      <c r="J59" s="38"/>
      <c r="K59" s="38"/>
    </row>
    <row r="60" s="2" customFormat="1" ht="19.7" customHeight="1" spans="1:11">
      <c r="A60" s="23">
        <v>54</v>
      </c>
      <c r="B60" s="30" t="s">
        <v>133</v>
      </c>
      <c r="C60" s="30" t="s">
        <v>90</v>
      </c>
      <c r="D60" s="31">
        <v>1</v>
      </c>
      <c r="E60" s="31">
        <v>33</v>
      </c>
      <c r="F60" s="32">
        <f t="shared" si="4"/>
        <v>103.636363636364</v>
      </c>
      <c r="G60" s="33">
        <f t="shared" si="1"/>
        <v>829.090909090909</v>
      </c>
      <c r="H60" s="35"/>
      <c r="I60" s="38"/>
      <c r="J60" s="38"/>
      <c r="K60" s="38"/>
    </row>
    <row r="61" s="2" customFormat="1" ht="19.7" customHeight="1" spans="1:11">
      <c r="A61" s="23">
        <v>55</v>
      </c>
      <c r="B61" s="30" t="s">
        <v>134</v>
      </c>
      <c r="C61" s="30" t="s">
        <v>90</v>
      </c>
      <c r="D61" s="31">
        <v>1</v>
      </c>
      <c r="E61" s="31">
        <v>0</v>
      </c>
      <c r="F61" s="32" t="e">
        <f t="shared" si="4"/>
        <v>#DIV/0!</v>
      </c>
      <c r="G61" s="33" t="e">
        <f t="shared" si="1"/>
        <v>#DIV/0!</v>
      </c>
      <c r="H61" s="35"/>
      <c r="I61" s="38"/>
      <c r="J61" s="38"/>
      <c r="K61" s="38"/>
    </row>
    <row r="62" s="2" customFormat="1" ht="19.7" customHeight="1" spans="1:11">
      <c r="A62" s="23">
        <v>56</v>
      </c>
      <c r="B62" s="30" t="s">
        <v>135</v>
      </c>
      <c r="C62" s="30" t="s">
        <v>81</v>
      </c>
      <c r="D62" s="31">
        <v>1</v>
      </c>
      <c r="E62" s="31">
        <v>35</v>
      </c>
      <c r="F62" s="32">
        <f t="shared" si="4"/>
        <v>97.7142857142857</v>
      </c>
      <c r="G62" s="33">
        <f t="shared" si="1"/>
        <v>781.714285714286</v>
      </c>
      <c r="H62" s="35"/>
      <c r="I62" s="38"/>
      <c r="J62" s="38"/>
      <c r="K62" s="38"/>
    </row>
    <row r="63" s="2" customFormat="1" spans="1:11">
      <c r="A63" s="23">
        <v>57</v>
      </c>
      <c r="B63" s="30" t="s">
        <v>136</v>
      </c>
      <c r="C63" s="30" t="s">
        <v>137</v>
      </c>
      <c r="D63" s="31">
        <v>1</v>
      </c>
      <c r="E63" s="31">
        <v>33</v>
      </c>
      <c r="F63" s="32">
        <f t="shared" si="4"/>
        <v>103.636363636364</v>
      </c>
      <c r="G63" s="33">
        <f t="shared" si="1"/>
        <v>829.090909090909</v>
      </c>
      <c r="H63" s="35"/>
      <c r="I63" s="38"/>
      <c r="J63" s="38"/>
      <c r="K63" s="38"/>
    </row>
    <row r="64" s="2" customFormat="1" spans="1:11">
      <c r="A64" s="23">
        <v>58</v>
      </c>
      <c r="B64" s="30" t="s">
        <v>138</v>
      </c>
      <c r="C64" s="30" t="s">
        <v>139</v>
      </c>
      <c r="D64" s="31">
        <v>1</v>
      </c>
      <c r="E64" s="31">
        <v>33</v>
      </c>
      <c r="F64" s="32">
        <f t="shared" si="4"/>
        <v>103.636363636364</v>
      </c>
      <c r="G64" s="33">
        <f t="shared" si="1"/>
        <v>829.090909090909</v>
      </c>
      <c r="H64" s="35"/>
      <c r="I64" s="38"/>
      <c r="J64" s="38"/>
      <c r="K64" s="38"/>
    </row>
    <row r="65" s="2" customFormat="1" ht="19.7" customHeight="1" spans="1:11">
      <c r="A65" s="23">
        <v>59</v>
      </c>
      <c r="B65" s="30" t="s">
        <v>140</v>
      </c>
      <c r="C65" s="30" t="s">
        <v>141</v>
      </c>
      <c r="D65" s="31">
        <v>1</v>
      </c>
      <c r="E65" s="31">
        <v>66</v>
      </c>
      <c r="F65" s="32">
        <f t="shared" si="4"/>
        <v>51.8181818181818</v>
      </c>
      <c r="G65" s="33">
        <f t="shared" si="1"/>
        <v>414.545454545455</v>
      </c>
      <c r="H65" s="35"/>
      <c r="I65" s="38"/>
      <c r="J65" s="38"/>
      <c r="K65" s="38"/>
    </row>
    <row r="66" s="2" customFormat="1" ht="19.7" customHeight="1" spans="1:11">
      <c r="A66" s="23">
        <v>60</v>
      </c>
      <c r="B66" s="30" t="s">
        <v>142</v>
      </c>
      <c r="C66" s="30" t="s">
        <v>143</v>
      </c>
      <c r="D66" s="31">
        <v>1</v>
      </c>
      <c r="E66" s="31">
        <v>0</v>
      </c>
      <c r="F66" s="32" t="e">
        <f t="shared" si="4"/>
        <v>#DIV/0!</v>
      </c>
      <c r="G66" s="33" t="e">
        <f t="shared" si="1"/>
        <v>#DIV/0!</v>
      </c>
      <c r="H66" s="35"/>
      <c r="I66" s="38"/>
      <c r="J66" s="38"/>
      <c r="K66" s="38"/>
    </row>
    <row r="67" s="2" customFormat="1" ht="19.7" customHeight="1" spans="1:11">
      <c r="A67" s="23">
        <v>61</v>
      </c>
      <c r="B67" s="30" t="s">
        <v>144</v>
      </c>
      <c r="C67" s="30" t="s">
        <v>145</v>
      </c>
      <c r="D67" s="31">
        <v>1</v>
      </c>
      <c r="E67" s="31">
        <v>0</v>
      </c>
      <c r="F67" s="32" t="e">
        <f t="shared" si="4"/>
        <v>#DIV/0!</v>
      </c>
      <c r="G67" s="33" t="e">
        <f t="shared" si="1"/>
        <v>#DIV/0!</v>
      </c>
      <c r="H67" s="35"/>
      <c r="I67" s="38"/>
      <c r="J67" s="38"/>
      <c r="K67" s="38"/>
    </row>
    <row r="68" s="2" customFormat="1" ht="19.7" customHeight="1" spans="1:11">
      <c r="A68" s="23">
        <v>62</v>
      </c>
      <c r="B68" s="30" t="s">
        <v>146</v>
      </c>
      <c r="C68" s="30" t="s">
        <v>81</v>
      </c>
      <c r="D68" s="31">
        <v>1</v>
      </c>
      <c r="E68" s="31">
        <v>0</v>
      </c>
      <c r="F68" s="32" t="e">
        <f t="shared" si="4"/>
        <v>#DIV/0!</v>
      </c>
      <c r="G68" s="33" t="e">
        <f t="shared" si="1"/>
        <v>#DIV/0!</v>
      </c>
      <c r="H68" s="35"/>
      <c r="I68" s="38"/>
      <c r="J68" s="38"/>
      <c r="K68" s="38"/>
    </row>
    <row r="69" s="2" customFormat="1" ht="19.7" customHeight="1" spans="1:11">
      <c r="A69" s="23">
        <v>63</v>
      </c>
      <c r="B69" s="30" t="s">
        <v>147</v>
      </c>
      <c r="C69" s="30" t="s">
        <v>81</v>
      </c>
      <c r="D69" s="31">
        <v>1</v>
      </c>
      <c r="E69" s="31">
        <v>44</v>
      </c>
      <c r="F69" s="32">
        <f t="shared" si="4"/>
        <v>77.7272727272727</v>
      </c>
      <c r="G69" s="33">
        <f t="shared" si="1"/>
        <v>621.818181818182</v>
      </c>
      <c r="H69" s="35"/>
      <c r="I69" s="38"/>
      <c r="J69" s="38"/>
      <c r="K69" s="38"/>
    </row>
    <row r="70" s="2" customFormat="1" ht="19.7" customHeight="1" spans="1:11">
      <c r="A70" s="23">
        <v>64</v>
      </c>
      <c r="B70" s="30" t="s">
        <v>148</v>
      </c>
      <c r="C70" s="30" t="s">
        <v>149</v>
      </c>
      <c r="D70" s="31">
        <v>1</v>
      </c>
      <c r="E70" s="31">
        <v>33</v>
      </c>
      <c r="F70" s="32">
        <f t="shared" si="4"/>
        <v>103.636363636364</v>
      </c>
      <c r="G70" s="33">
        <f t="shared" si="1"/>
        <v>829.090909090909</v>
      </c>
      <c r="H70" s="35"/>
      <c r="I70" s="38"/>
      <c r="J70" s="38"/>
      <c r="K70" s="38"/>
    </row>
    <row r="71" s="2" customFormat="1" ht="19.7" customHeight="1" spans="1:11">
      <c r="A71" s="23">
        <v>65</v>
      </c>
      <c r="B71" s="30" t="s">
        <v>150</v>
      </c>
      <c r="C71" s="30" t="s">
        <v>81</v>
      </c>
      <c r="D71" s="31">
        <v>1</v>
      </c>
      <c r="E71" s="31">
        <v>37.7142857142857</v>
      </c>
      <c r="F71" s="32">
        <f t="shared" si="4"/>
        <v>90.6818181818182</v>
      </c>
      <c r="G71" s="33">
        <f t="shared" ref="G71:G134" si="5">8*F71</f>
        <v>725.454545454545</v>
      </c>
      <c r="H71" s="35"/>
      <c r="I71" s="38"/>
      <c r="J71" s="38"/>
      <c r="K71" s="38"/>
    </row>
    <row r="72" s="2" customFormat="1" ht="19.7" customHeight="1" spans="1:11">
      <c r="A72" s="23">
        <v>66</v>
      </c>
      <c r="B72" s="30" t="s">
        <v>151</v>
      </c>
      <c r="C72" s="30" t="s">
        <v>81</v>
      </c>
      <c r="D72" s="31">
        <v>1</v>
      </c>
      <c r="E72" s="31">
        <v>62</v>
      </c>
      <c r="F72" s="32">
        <f t="shared" si="4"/>
        <v>55.1612903225806</v>
      </c>
      <c r="G72" s="33">
        <f t="shared" si="5"/>
        <v>441.290322580645</v>
      </c>
      <c r="H72" s="35"/>
      <c r="I72" s="38"/>
      <c r="J72" s="38"/>
      <c r="K72" s="38"/>
    </row>
    <row r="73" s="2" customFormat="1" ht="19.7" customHeight="1" spans="1:11">
      <c r="A73" s="23">
        <v>67</v>
      </c>
      <c r="B73" s="30" t="s">
        <v>152</v>
      </c>
      <c r="C73" s="30" t="s">
        <v>81</v>
      </c>
      <c r="D73" s="31">
        <v>1</v>
      </c>
      <c r="E73" s="31">
        <v>50</v>
      </c>
      <c r="F73" s="32">
        <v>50</v>
      </c>
      <c r="G73" s="33">
        <f t="shared" si="5"/>
        <v>400</v>
      </c>
      <c r="H73" s="35"/>
      <c r="I73" s="38"/>
      <c r="J73" s="38"/>
      <c r="K73" s="38"/>
    </row>
    <row r="74" s="2" customFormat="1" ht="19.7" customHeight="1" spans="1:11">
      <c r="A74" s="23">
        <v>68</v>
      </c>
      <c r="B74" s="30" t="s">
        <v>153</v>
      </c>
      <c r="C74" s="30" t="s">
        <v>81</v>
      </c>
      <c r="D74" s="31">
        <v>1</v>
      </c>
      <c r="E74" s="31">
        <v>66</v>
      </c>
      <c r="F74" s="32">
        <v>50</v>
      </c>
      <c r="G74" s="33">
        <f t="shared" si="5"/>
        <v>400</v>
      </c>
      <c r="H74" s="35"/>
      <c r="I74" s="38"/>
      <c r="J74" s="38"/>
      <c r="K74" s="38"/>
    </row>
    <row r="75" s="2" customFormat="1" ht="19.7" customHeight="1" spans="1:11">
      <c r="A75" s="23">
        <v>69</v>
      </c>
      <c r="B75" s="30" t="s">
        <v>154</v>
      </c>
      <c r="C75" s="30" t="s">
        <v>155</v>
      </c>
      <c r="D75" s="31">
        <v>1</v>
      </c>
      <c r="E75" s="31">
        <v>68.75</v>
      </c>
      <c r="F75" s="32">
        <f t="shared" ref="F75:F84" si="6">3420/E75</f>
        <v>49.7454545454545</v>
      </c>
      <c r="G75" s="33">
        <f t="shared" si="5"/>
        <v>397.963636363636</v>
      </c>
      <c r="H75" s="35"/>
      <c r="I75" s="38"/>
      <c r="J75" s="38"/>
      <c r="K75" s="38"/>
    </row>
    <row r="76" s="2" customFormat="1" ht="19.7" customHeight="1" spans="1:11">
      <c r="A76" s="23">
        <v>70</v>
      </c>
      <c r="B76" s="30" t="s">
        <v>156</v>
      </c>
      <c r="C76" s="30" t="s">
        <v>81</v>
      </c>
      <c r="D76" s="31">
        <v>1</v>
      </c>
      <c r="E76" s="31">
        <v>68.75</v>
      </c>
      <c r="F76" s="32">
        <f t="shared" si="6"/>
        <v>49.7454545454545</v>
      </c>
      <c r="G76" s="33">
        <f t="shared" si="5"/>
        <v>397.963636363636</v>
      </c>
      <c r="H76" s="35"/>
      <c r="I76" s="38"/>
      <c r="J76" s="38"/>
      <c r="K76" s="38"/>
    </row>
    <row r="77" s="2" customFormat="1" ht="19.7" customHeight="1" spans="1:11">
      <c r="A77" s="23">
        <v>71</v>
      </c>
      <c r="B77" s="30" t="s">
        <v>154</v>
      </c>
      <c r="C77" s="30" t="s">
        <v>81</v>
      </c>
      <c r="D77" s="31">
        <v>1</v>
      </c>
      <c r="E77" s="31">
        <v>33</v>
      </c>
      <c r="F77" s="32">
        <f t="shared" si="6"/>
        <v>103.636363636364</v>
      </c>
      <c r="G77" s="33">
        <f t="shared" si="5"/>
        <v>829.090909090909</v>
      </c>
      <c r="H77" s="35"/>
      <c r="I77" s="38"/>
      <c r="J77" s="38"/>
      <c r="K77" s="38"/>
    </row>
    <row r="78" s="2" customFormat="1" ht="19.7" customHeight="1" spans="1:11">
      <c r="A78" s="23">
        <v>72</v>
      </c>
      <c r="B78" s="30" t="s">
        <v>157</v>
      </c>
      <c r="C78" s="30" t="s">
        <v>81</v>
      </c>
      <c r="D78" s="31">
        <v>1</v>
      </c>
      <c r="E78" s="31">
        <v>44</v>
      </c>
      <c r="F78" s="32">
        <f t="shared" si="6"/>
        <v>77.7272727272727</v>
      </c>
      <c r="G78" s="33">
        <f t="shared" si="5"/>
        <v>621.818181818182</v>
      </c>
      <c r="H78" s="35"/>
      <c r="I78" s="38"/>
      <c r="J78" s="38"/>
      <c r="K78" s="38"/>
    </row>
    <row r="79" s="2" customFormat="1" ht="19.7" customHeight="1" spans="1:11">
      <c r="A79" s="23">
        <v>73</v>
      </c>
      <c r="B79" s="30" t="s">
        <v>158</v>
      </c>
      <c r="C79" s="30" t="s">
        <v>81</v>
      </c>
      <c r="D79" s="31">
        <v>1</v>
      </c>
      <c r="E79" s="31">
        <v>55</v>
      </c>
      <c r="F79" s="32">
        <f t="shared" si="6"/>
        <v>62.1818181818182</v>
      </c>
      <c r="G79" s="33">
        <f t="shared" si="5"/>
        <v>497.454545454545</v>
      </c>
      <c r="H79" s="35"/>
      <c r="I79" s="38"/>
      <c r="J79" s="38"/>
      <c r="K79" s="38"/>
    </row>
    <row r="80" s="2" customFormat="1" ht="19.7" customHeight="1" spans="1:11">
      <c r="A80" s="23">
        <v>74</v>
      </c>
      <c r="B80" s="30" t="s">
        <v>159</v>
      </c>
      <c r="C80" s="30" t="s">
        <v>120</v>
      </c>
      <c r="D80" s="31">
        <v>1</v>
      </c>
      <c r="E80" s="31">
        <v>52.8</v>
      </c>
      <c r="F80" s="32">
        <f t="shared" si="6"/>
        <v>64.7727272727273</v>
      </c>
      <c r="G80" s="33">
        <f t="shared" si="5"/>
        <v>518.181818181818</v>
      </c>
      <c r="H80" s="35"/>
      <c r="I80" s="38"/>
      <c r="J80" s="38"/>
      <c r="K80" s="38"/>
    </row>
    <row r="81" s="2" customFormat="1" ht="19.7" customHeight="1" spans="1:8">
      <c r="A81" s="23">
        <v>75</v>
      </c>
      <c r="B81" s="30" t="s">
        <v>159</v>
      </c>
      <c r="C81" s="30" t="s">
        <v>160</v>
      </c>
      <c r="D81" s="31">
        <v>1</v>
      </c>
      <c r="E81" s="31">
        <v>29</v>
      </c>
      <c r="F81" s="32">
        <f t="shared" si="6"/>
        <v>117.931034482759</v>
      </c>
      <c r="G81" s="33">
        <f t="shared" si="5"/>
        <v>943.448275862069</v>
      </c>
      <c r="H81" s="36" t="s">
        <v>100</v>
      </c>
    </row>
    <row r="82" s="2" customFormat="1" ht="19.7" customHeight="1" spans="1:11">
      <c r="A82" s="23">
        <v>76</v>
      </c>
      <c r="B82" s="30" t="s">
        <v>161</v>
      </c>
      <c r="C82" s="30" t="s">
        <v>120</v>
      </c>
      <c r="D82" s="31">
        <v>1</v>
      </c>
      <c r="E82" s="31">
        <v>35</v>
      </c>
      <c r="F82" s="32">
        <f t="shared" si="6"/>
        <v>97.7142857142857</v>
      </c>
      <c r="G82" s="33">
        <f t="shared" si="5"/>
        <v>781.714285714286</v>
      </c>
      <c r="H82" s="35"/>
      <c r="I82" s="38"/>
      <c r="J82" s="38"/>
      <c r="K82" s="38"/>
    </row>
    <row r="83" s="2" customFormat="1" ht="19.7" customHeight="1" spans="1:11">
      <c r="A83" s="23">
        <v>77</v>
      </c>
      <c r="B83" s="30" t="s">
        <v>162</v>
      </c>
      <c r="C83" s="30" t="s">
        <v>120</v>
      </c>
      <c r="D83" s="31">
        <v>1</v>
      </c>
      <c r="E83" s="31">
        <v>34</v>
      </c>
      <c r="F83" s="32">
        <f t="shared" si="6"/>
        <v>100.588235294118</v>
      </c>
      <c r="G83" s="33">
        <f t="shared" si="5"/>
        <v>804.705882352941</v>
      </c>
      <c r="H83" s="35"/>
      <c r="I83" s="38"/>
      <c r="J83" s="38"/>
      <c r="K83" s="38"/>
    </row>
    <row r="84" s="2" customFormat="1" ht="19.7" customHeight="1" spans="1:11">
      <c r="A84" s="23">
        <v>78</v>
      </c>
      <c r="B84" s="30" t="s">
        <v>163</v>
      </c>
      <c r="C84" s="30" t="s">
        <v>81</v>
      </c>
      <c r="D84" s="31">
        <v>1</v>
      </c>
      <c r="E84" s="31">
        <v>176</v>
      </c>
      <c r="F84" s="32">
        <f t="shared" si="6"/>
        <v>19.4318181818182</v>
      </c>
      <c r="G84" s="33">
        <f t="shared" si="5"/>
        <v>155.454545454545</v>
      </c>
      <c r="H84" s="35"/>
      <c r="I84" s="38"/>
      <c r="J84" s="38"/>
      <c r="K84" s="38"/>
    </row>
    <row r="85" s="2" customFormat="1" ht="19.7" customHeight="1" spans="1:11">
      <c r="A85" s="23">
        <v>79</v>
      </c>
      <c r="B85" s="30" t="s">
        <v>163</v>
      </c>
      <c r="C85" s="30" t="s">
        <v>164</v>
      </c>
      <c r="D85" s="31">
        <v>1</v>
      </c>
      <c r="E85" s="31">
        <v>88</v>
      </c>
      <c r="F85" s="32">
        <v>50</v>
      </c>
      <c r="G85" s="33">
        <f t="shared" si="5"/>
        <v>400</v>
      </c>
      <c r="H85" s="35"/>
      <c r="I85" s="38"/>
      <c r="J85" s="38"/>
      <c r="K85" s="38"/>
    </row>
    <row r="86" s="2" customFormat="1" ht="19.7" customHeight="1" spans="1:11">
      <c r="A86" s="23">
        <v>80</v>
      </c>
      <c r="B86" s="30" t="s">
        <v>165</v>
      </c>
      <c r="C86" s="30" t="s">
        <v>166</v>
      </c>
      <c r="D86" s="31">
        <v>1</v>
      </c>
      <c r="E86" s="31">
        <v>174</v>
      </c>
      <c r="F86" s="32">
        <v>70</v>
      </c>
      <c r="G86" s="33">
        <f t="shared" si="5"/>
        <v>560</v>
      </c>
      <c r="H86" s="35"/>
      <c r="I86" s="38"/>
      <c r="J86" s="38"/>
      <c r="K86" s="38"/>
    </row>
    <row r="87" s="2" customFormat="1" ht="19.7" customHeight="1" spans="1:11">
      <c r="A87" s="23">
        <v>81</v>
      </c>
      <c r="B87" s="30" t="s">
        <v>167</v>
      </c>
      <c r="C87" s="30" t="s">
        <v>81</v>
      </c>
      <c r="D87" s="31">
        <v>1</v>
      </c>
      <c r="E87" s="31">
        <v>41.25</v>
      </c>
      <c r="F87" s="32">
        <f t="shared" ref="F87:F90" si="7">3420/E87</f>
        <v>82.9090909090909</v>
      </c>
      <c r="G87" s="33">
        <f t="shared" si="5"/>
        <v>663.272727272727</v>
      </c>
      <c r="H87" s="35"/>
      <c r="I87" s="38"/>
      <c r="J87" s="38"/>
      <c r="K87" s="38"/>
    </row>
    <row r="88" s="2" customFormat="1" ht="19.7" customHeight="1" spans="1:11">
      <c r="A88" s="23">
        <v>82</v>
      </c>
      <c r="B88" s="30" t="s">
        <v>168</v>
      </c>
      <c r="C88" s="30" t="s">
        <v>169</v>
      </c>
      <c r="D88" s="31">
        <v>1</v>
      </c>
      <c r="E88" s="31">
        <v>40</v>
      </c>
      <c r="F88" s="32">
        <f t="shared" si="7"/>
        <v>85.5</v>
      </c>
      <c r="G88" s="33">
        <f t="shared" si="5"/>
        <v>684</v>
      </c>
      <c r="H88" s="35"/>
      <c r="I88" s="38"/>
      <c r="J88" s="38"/>
      <c r="K88" s="38"/>
    </row>
    <row r="89" s="2" customFormat="1" spans="1:10">
      <c r="A89" s="23">
        <v>83</v>
      </c>
      <c r="B89" s="30" t="s">
        <v>26</v>
      </c>
      <c r="C89" s="30" t="s">
        <v>170</v>
      </c>
      <c r="D89" s="31">
        <v>1</v>
      </c>
      <c r="E89" s="32"/>
      <c r="F89" s="32">
        <v>75</v>
      </c>
      <c r="G89" s="33">
        <f t="shared" si="5"/>
        <v>600</v>
      </c>
      <c r="H89" s="35"/>
      <c r="I89" s="38"/>
      <c r="J89" s="38"/>
    </row>
    <row r="90" s="2" customFormat="1" spans="1:8">
      <c r="A90" s="23">
        <v>84</v>
      </c>
      <c r="B90" s="30" t="s">
        <v>171</v>
      </c>
      <c r="C90" s="30" t="s">
        <v>108</v>
      </c>
      <c r="D90" s="31">
        <v>1</v>
      </c>
      <c r="E90" s="31">
        <v>33</v>
      </c>
      <c r="F90" s="32">
        <f t="shared" si="7"/>
        <v>103.636363636364</v>
      </c>
      <c r="G90" s="33">
        <f t="shared" si="5"/>
        <v>829.090909090909</v>
      </c>
      <c r="H90" s="35"/>
    </row>
    <row r="91" s="2" customFormat="1" spans="1:11">
      <c r="A91" s="23">
        <v>85</v>
      </c>
      <c r="B91" s="30" t="s">
        <v>172</v>
      </c>
      <c r="C91" s="30" t="s">
        <v>81</v>
      </c>
      <c r="D91" s="31">
        <v>1</v>
      </c>
      <c r="E91" s="31">
        <v>88</v>
      </c>
      <c r="F91" s="32">
        <v>30</v>
      </c>
      <c r="G91" s="33">
        <f t="shared" si="5"/>
        <v>240</v>
      </c>
      <c r="H91" s="35"/>
      <c r="I91" s="38"/>
      <c r="J91" s="38"/>
      <c r="K91" s="38"/>
    </row>
    <row r="92" s="2" customFormat="1" ht="19.7" customHeight="1" spans="1:11">
      <c r="A92" s="23">
        <v>86</v>
      </c>
      <c r="B92" s="30" t="s">
        <v>173</v>
      </c>
      <c r="C92" s="30" t="s">
        <v>81</v>
      </c>
      <c r="D92" s="31">
        <v>1</v>
      </c>
      <c r="E92" s="31">
        <v>66</v>
      </c>
      <c r="F92" s="32">
        <v>45</v>
      </c>
      <c r="G92" s="33">
        <f t="shared" si="5"/>
        <v>360</v>
      </c>
      <c r="H92" s="35"/>
      <c r="I92" s="38"/>
      <c r="J92" s="38"/>
      <c r="K92" s="38"/>
    </row>
    <row r="93" s="2" customFormat="1" ht="19.7" customHeight="1" spans="1:11">
      <c r="A93" s="23">
        <v>87</v>
      </c>
      <c r="B93" s="30" t="s">
        <v>174</v>
      </c>
      <c r="C93" s="30" t="s">
        <v>81</v>
      </c>
      <c r="D93" s="31">
        <v>1</v>
      </c>
      <c r="E93" s="31">
        <v>76.7441860465116</v>
      </c>
      <c r="F93" s="32">
        <v>52</v>
      </c>
      <c r="G93" s="33">
        <f t="shared" si="5"/>
        <v>416</v>
      </c>
      <c r="H93" s="35"/>
      <c r="I93" s="38"/>
      <c r="J93" s="38"/>
      <c r="K93" s="38"/>
    </row>
    <row r="94" s="2" customFormat="1" ht="19.7" customHeight="1" spans="1:11">
      <c r="A94" s="23">
        <v>88</v>
      </c>
      <c r="B94" s="30" t="s">
        <v>175</v>
      </c>
      <c r="C94" s="30" t="s">
        <v>176</v>
      </c>
      <c r="D94" s="31">
        <v>1</v>
      </c>
      <c r="E94" s="31">
        <v>0</v>
      </c>
      <c r="F94" s="32" t="e">
        <f t="shared" ref="F94:F97" si="8">3420/E94</f>
        <v>#DIV/0!</v>
      </c>
      <c r="G94" s="33" t="e">
        <f t="shared" si="5"/>
        <v>#DIV/0!</v>
      </c>
      <c r="H94" s="35"/>
      <c r="I94" s="38"/>
      <c r="J94" s="38"/>
      <c r="K94" s="38"/>
    </row>
    <row r="95" s="2" customFormat="1" spans="1:11">
      <c r="A95" s="23">
        <v>89</v>
      </c>
      <c r="B95" s="30" t="s">
        <v>177</v>
      </c>
      <c r="C95" s="30" t="s">
        <v>178</v>
      </c>
      <c r="D95" s="31">
        <v>1</v>
      </c>
      <c r="E95" s="31">
        <v>13</v>
      </c>
      <c r="F95" s="32">
        <f t="shared" si="8"/>
        <v>263.076923076923</v>
      </c>
      <c r="G95" s="33">
        <f t="shared" si="5"/>
        <v>2104.61538461538</v>
      </c>
      <c r="H95" s="35"/>
      <c r="I95" s="38"/>
      <c r="J95" s="38"/>
      <c r="K95" s="38"/>
    </row>
    <row r="96" s="2" customFormat="1" spans="1:11">
      <c r="A96" s="23">
        <v>90</v>
      </c>
      <c r="B96" s="30">
        <v>4185413151</v>
      </c>
      <c r="C96" s="30" t="s">
        <v>90</v>
      </c>
      <c r="D96" s="31">
        <v>1</v>
      </c>
      <c r="E96" s="31">
        <v>0</v>
      </c>
      <c r="F96" s="32" t="e">
        <f t="shared" si="8"/>
        <v>#DIV/0!</v>
      </c>
      <c r="G96" s="33" t="e">
        <f t="shared" si="5"/>
        <v>#DIV/0!</v>
      </c>
      <c r="H96" s="35"/>
      <c r="I96" s="38"/>
      <c r="J96" s="38"/>
      <c r="K96" s="38"/>
    </row>
    <row r="97" s="2" customFormat="1" ht="19.7" customHeight="1" spans="1:11">
      <c r="A97" s="23">
        <v>91</v>
      </c>
      <c r="B97" s="30" t="s">
        <v>179</v>
      </c>
      <c r="C97" s="30" t="s">
        <v>180</v>
      </c>
      <c r="D97" s="31">
        <v>1</v>
      </c>
      <c r="E97" s="31">
        <v>43.4210526315789</v>
      </c>
      <c r="F97" s="32">
        <f t="shared" si="8"/>
        <v>78.7636363636364</v>
      </c>
      <c r="G97" s="33">
        <f t="shared" si="5"/>
        <v>630.109090909091</v>
      </c>
      <c r="H97" s="35"/>
      <c r="I97" s="38"/>
      <c r="J97" s="38"/>
      <c r="K97" s="38"/>
    </row>
    <row r="98" s="2" customFormat="1" ht="19.7" customHeight="1" spans="1:11">
      <c r="A98" s="23">
        <v>92</v>
      </c>
      <c r="B98" s="30">
        <v>5830294500</v>
      </c>
      <c r="C98" s="30" t="s">
        <v>181</v>
      </c>
      <c r="D98" s="31">
        <v>1</v>
      </c>
      <c r="E98" s="31">
        <v>15</v>
      </c>
      <c r="F98" s="32">
        <v>200</v>
      </c>
      <c r="G98" s="33">
        <f t="shared" si="5"/>
        <v>1600</v>
      </c>
      <c r="H98" s="35"/>
      <c r="I98" s="38"/>
      <c r="J98" s="38"/>
      <c r="K98" s="38"/>
    </row>
    <row r="99" s="2" customFormat="1" spans="1:11">
      <c r="A99" s="23">
        <v>93</v>
      </c>
      <c r="B99" s="30" t="s">
        <v>182</v>
      </c>
      <c r="C99" s="30" t="s">
        <v>183</v>
      </c>
      <c r="D99" s="31">
        <v>1</v>
      </c>
      <c r="E99" s="31">
        <v>17.6</v>
      </c>
      <c r="F99" s="32">
        <f t="shared" ref="F99:F113" si="9">3420/E99</f>
        <v>194.318181818182</v>
      </c>
      <c r="G99" s="33">
        <f t="shared" si="5"/>
        <v>1554.54545454545</v>
      </c>
      <c r="H99" s="35"/>
      <c r="I99" s="38"/>
      <c r="J99" s="38"/>
      <c r="K99" s="38"/>
    </row>
    <row r="100" s="2" customFormat="1" ht="19.7" customHeight="1" spans="1:11">
      <c r="A100" s="23">
        <v>94</v>
      </c>
      <c r="B100" s="30" t="s">
        <v>184</v>
      </c>
      <c r="C100" s="30" t="s">
        <v>96</v>
      </c>
      <c r="D100" s="31">
        <v>1</v>
      </c>
      <c r="E100" s="31">
        <v>44</v>
      </c>
      <c r="F100" s="32">
        <f t="shared" si="9"/>
        <v>77.7272727272727</v>
      </c>
      <c r="G100" s="33">
        <f t="shared" si="5"/>
        <v>621.818181818182</v>
      </c>
      <c r="H100" s="35"/>
      <c r="I100" s="38"/>
      <c r="J100" s="38"/>
      <c r="K100" s="38"/>
    </row>
    <row r="101" s="2" customFormat="1" spans="1:11">
      <c r="A101" s="23">
        <v>95</v>
      </c>
      <c r="B101" s="30" t="s">
        <v>185</v>
      </c>
      <c r="C101" s="30" t="s">
        <v>96</v>
      </c>
      <c r="D101" s="31">
        <v>1</v>
      </c>
      <c r="E101" s="31">
        <v>33</v>
      </c>
      <c r="F101" s="32">
        <f t="shared" si="9"/>
        <v>103.636363636364</v>
      </c>
      <c r="G101" s="33">
        <f t="shared" si="5"/>
        <v>829.090909090909</v>
      </c>
      <c r="H101" s="35"/>
      <c r="I101" s="38"/>
      <c r="J101" s="38"/>
      <c r="K101" s="38"/>
    </row>
    <row r="102" s="2" customFormat="1" spans="1:11">
      <c r="A102" s="23">
        <v>96</v>
      </c>
      <c r="B102" s="30" t="s">
        <v>186</v>
      </c>
      <c r="C102" s="25" t="s">
        <v>187</v>
      </c>
      <c r="D102" s="31">
        <v>1</v>
      </c>
      <c r="E102" s="31">
        <v>22</v>
      </c>
      <c r="F102" s="32">
        <f t="shared" si="9"/>
        <v>155.454545454545</v>
      </c>
      <c r="G102" s="33">
        <f t="shared" si="5"/>
        <v>1243.63636363636</v>
      </c>
      <c r="H102" s="35"/>
      <c r="I102" s="38"/>
      <c r="J102" s="38"/>
      <c r="K102" s="38"/>
    </row>
    <row r="103" s="2" customFormat="1" spans="1:11">
      <c r="A103" s="23">
        <v>97</v>
      </c>
      <c r="B103" s="30" t="s">
        <v>188</v>
      </c>
      <c r="C103" s="30" t="s">
        <v>81</v>
      </c>
      <c r="D103" s="31">
        <v>1</v>
      </c>
      <c r="E103" s="31">
        <v>40.6153846153846</v>
      </c>
      <c r="F103" s="32">
        <f t="shared" si="9"/>
        <v>84.2045454545455</v>
      </c>
      <c r="G103" s="33">
        <f t="shared" si="5"/>
        <v>673.636363636364</v>
      </c>
      <c r="H103" s="35"/>
      <c r="I103" s="38"/>
      <c r="J103" s="38"/>
      <c r="K103" s="38"/>
    </row>
    <row r="104" s="2" customFormat="1" ht="19.7" customHeight="1" spans="1:11">
      <c r="A104" s="23">
        <v>98</v>
      </c>
      <c r="B104" s="30" t="s">
        <v>189</v>
      </c>
      <c r="C104" s="30" t="s">
        <v>187</v>
      </c>
      <c r="D104" s="31">
        <v>1</v>
      </c>
      <c r="E104" s="31">
        <v>26</v>
      </c>
      <c r="F104" s="32">
        <f t="shared" si="9"/>
        <v>131.538461538462</v>
      </c>
      <c r="G104" s="33">
        <f t="shared" si="5"/>
        <v>1052.30769230769</v>
      </c>
      <c r="H104" s="35"/>
      <c r="I104" s="38"/>
      <c r="J104" s="38"/>
      <c r="K104" s="38"/>
    </row>
    <row r="105" s="2" customFormat="1" spans="1:11">
      <c r="A105" s="23">
        <v>99</v>
      </c>
      <c r="B105" s="30">
        <v>518207700</v>
      </c>
      <c r="C105" s="25" t="s">
        <v>190</v>
      </c>
      <c r="D105" s="31">
        <v>1</v>
      </c>
      <c r="E105" s="31">
        <v>36.6666666666667</v>
      </c>
      <c r="F105" s="32">
        <f t="shared" si="9"/>
        <v>93.2727272727273</v>
      </c>
      <c r="G105" s="33">
        <f t="shared" si="5"/>
        <v>746.181818181818</v>
      </c>
      <c r="H105" s="35"/>
      <c r="I105" s="38"/>
      <c r="J105" s="38"/>
      <c r="K105" s="38"/>
    </row>
    <row r="106" s="2" customFormat="1" ht="19.7" customHeight="1" spans="1:11">
      <c r="A106" s="23">
        <v>100</v>
      </c>
      <c r="B106" s="30" t="s">
        <v>191</v>
      </c>
      <c r="C106" s="25" t="s">
        <v>192</v>
      </c>
      <c r="D106" s="31">
        <v>1</v>
      </c>
      <c r="E106" s="31">
        <v>9</v>
      </c>
      <c r="F106" s="32">
        <f t="shared" si="9"/>
        <v>380</v>
      </c>
      <c r="G106" s="33">
        <f t="shared" si="5"/>
        <v>3040</v>
      </c>
      <c r="H106" s="36" t="s">
        <v>100</v>
      </c>
      <c r="I106" s="38"/>
      <c r="J106" s="38"/>
      <c r="K106" s="38"/>
    </row>
    <row r="107" s="2" customFormat="1" ht="19.7" customHeight="1" spans="1:8">
      <c r="A107" s="23">
        <v>101</v>
      </c>
      <c r="B107" s="30" t="s">
        <v>191</v>
      </c>
      <c r="C107" s="25" t="s">
        <v>193</v>
      </c>
      <c r="D107" s="31">
        <v>1</v>
      </c>
      <c r="E107" s="31">
        <v>15.7142857142857</v>
      </c>
      <c r="F107" s="32">
        <f t="shared" si="9"/>
        <v>217.636363636364</v>
      </c>
      <c r="G107" s="33">
        <f t="shared" si="5"/>
        <v>1741.09090909091</v>
      </c>
      <c r="H107" s="35"/>
    </row>
    <row r="108" s="2" customFormat="1" spans="1:11">
      <c r="A108" s="23">
        <v>102</v>
      </c>
      <c r="B108" s="30">
        <v>5596745800</v>
      </c>
      <c r="C108" s="25" t="s">
        <v>194</v>
      </c>
      <c r="D108" s="31">
        <v>1</v>
      </c>
      <c r="E108" s="31">
        <v>33</v>
      </c>
      <c r="F108" s="32">
        <f t="shared" si="9"/>
        <v>103.636363636364</v>
      </c>
      <c r="G108" s="33">
        <f t="shared" si="5"/>
        <v>829.090909090909</v>
      </c>
      <c r="H108" s="36"/>
      <c r="I108" s="38"/>
      <c r="J108" s="38"/>
      <c r="K108" s="38"/>
    </row>
    <row r="109" s="2" customFormat="1" spans="1:11">
      <c r="A109" s="23">
        <v>103</v>
      </c>
      <c r="B109" s="30" t="s">
        <v>195</v>
      </c>
      <c r="C109" s="25" t="s">
        <v>196</v>
      </c>
      <c r="D109" s="31">
        <v>1</v>
      </c>
      <c r="E109" s="31">
        <v>20</v>
      </c>
      <c r="F109" s="32">
        <f t="shared" si="9"/>
        <v>171</v>
      </c>
      <c r="G109" s="33">
        <f t="shared" si="5"/>
        <v>1368</v>
      </c>
      <c r="H109" s="35"/>
      <c r="I109" s="38"/>
      <c r="J109" s="38"/>
      <c r="K109" s="38"/>
    </row>
    <row r="110" s="2" customFormat="1" spans="1:11">
      <c r="A110" s="23">
        <v>104</v>
      </c>
      <c r="B110" s="30" t="s">
        <v>197</v>
      </c>
      <c r="C110" s="30" t="s">
        <v>196</v>
      </c>
      <c r="D110" s="31">
        <v>1</v>
      </c>
      <c r="E110" s="31">
        <v>16.2962962962963</v>
      </c>
      <c r="F110" s="32">
        <f t="shared" si="9"/>
        <v>209.863636363636</v>
      </c>
      <c r="G110" s="33">
        <f t="shared" si="5"/>
        <v>1678.90909090909</v>
      </c>
      <c r="H110" s="35"/>
      <c r="I110" s="38"/>
      <c r="J110" s="38"/>
      <c r="K110" s="38"/>
    </row>
    <row r="111" s="2" customFormat="1" ht="19.7" customHeight="1" spans="1:11">
      <c r="A111" s="23">
        <v>105</v>
      </c>
      <c r="B111" s="30" t="s">
        <v>66</v>
      </c>
      <c r="C111" s="25" t="s">
        <v>198</v>
      </c>
      <c r="D111" s="31">
        <v>1</v>
      </c>
      <c r="E111" s="31">
        <v>56</v>
      </c>
      <c r="F111" s="32">
        <v>53</v>
      </c>
      <c r="G111" s="33">
        <f t="shared" si="5"/>
        <v>424</v>
      </c>
      <c r="H111" s="35"/>
      <c r="I111" s="38"/>
      <c r="J111" s="38"/>
      <c r="K111" s="38"/>
    </row>
    <row r="112" s="2" customFormat="1" ht="19.7" customHeight="1" spans="1:11">
      <c r="A112" s="23">
        <v>106</v>
      </c>
      <c r="B112" s="30" t="s">
        <v>199</v>
      </c>
      <c r="C112" s="30" t="s">
        <v>200</v>
      </c>
      <c r="D112" s="31">
        <v>1</v>
      </c>
      <c r="E112" s="31">
        <v>33</v>
      </c>
      <c r="F112" s="32">
        <f t="shared" si="9"/>
        <v>103.636363636364</v>
      </c>
      <c r="G112" s="33">
        <f t="shared" si="5"/>
        <v>829.090909090909</v>
      </c>
      <c r="H112" s="35"/>
      <c r="I112" s="38"/>
      <c r="J112" s="38"/>
      <c r="K112" s="38"/>
    </row>
    <row r="113" s="2" customFormat="1" spans="1:11">
      <c r="A113" s="23">
        <v>107</v>
      </c>
      <c r="B113" s="30" t="s">
        <v>201</v>
      </c>
      <c r="C113" s="30" t="s">
        <v>202</v>
      </c>
      <c r="D113" s="31">
        <v>1</v>
      </c>
      <c r="E113" s="31">
        <v>43.4210526315789</v>
      </c>
      <c r="F113" s="32">
        <f t="shared" si="9"/>
        <v>78.7636363636364</v>
      </c>
      <c r="G113" s="33">
        <f t="shared" si="5"/>
        <v>630.109090909091</v>
      </c>
      <c r="H113" s="35"/>
      <c r="I113" s="38"/>
      <c r="J113" s="38"/>
      <c r="K113" s="38"/>
    </row>
    <row r="114" s="2" customFormat="1" ht="19.7" customHeight="1" spans="1:11">
      <c r="A114" s="23">
        <v>108</v>
      </c>
      <c r="B114" s="30" t="s">
        <v>203</v>
      </c>
      <c r="C114" s="30" t="s">
        <v>85</v>
      </c>
      <c r="D114" s="31">
        <v>1</v>
      </c>
      <c r="E114" s="31">
        <v>38.8235294117647</v>
      </c>
      <c r="F114" s="32">
        <v>100</v>
      </c>
      <c r="G114" s="33">
        <f t="shared" si="5"/>
        <v>800</v>
      </c>
      <c r="H114" s="35"/>
      <c r="I114" s="38"/>
      <c r="J114" s="38"/>
      <c r="K114" s="38"/>
    </row>
    <row r="115" s="2" customFormat="1" ht="19.7" customHeight="1" spans="1:11">
      <c r="A115" s="23">
        <v>109</v>
      </c>
      <c r="B115" s="30" t="s">
        <v>204</v>
      </c>
      <c r="C115" s="30" t="s">
        <v>85</v>
      </c>
      <c r="D115" s="31">
        <v>1</v>
      </c>
      <c r="E115" s="31">
        <v>34</v>
      </c>
      <c r="F115" s="32">
        <f t="shared" ref="F115:F149" si="10">3420/E115</f>
        <v>100.588235294118</v>
      </c>
      <c r="G115" s="33">
        <f t="shared" si="5"/>
        <v>804.705882352941</v>
      </c>
      <c r="H115" s="35"/>
      <c r="I115" s="38"/>
      <c r="J115" s="38"/>
      <c r="K115" s="38"/>
    </row>
    <row r="116" s="2" customFormat="1" ht="19.7" customHeight="1" spans="1:11">
      <c r="A116" s="23">
        <v>110</v>
      </c>
      <c r="B116" s="30" t="s">
        <v>205</v>
      </c>
      <c r="C116" s="30" t="s">
        <v>206</v>
      </c>
      <c r="D116" s="31">
        <v>1</v>
      </c>
      <c r="E116" s="31">
        <v>22.9166666666667</v>
      </c>
      <c r="F116" s="32">
        <f t="shared" si="10"/>
        <v>149.236363636364</v>
      </c>
      <c r="G116" s="33">
        <f t="shared" si="5"/>
        <v>1193.89090909091</v>
      </c>
      <c r="H116" s="39"/>
      <c r="I116" s="38"/>
      <c r="J116" s="38"/>
      <c r="K116" s="38"/>
    </row>
    <row r="117" s="2" customFormat="1" ht="19.7" customHeight="1" spans="1:11">
      <c r="A117" s="23">
        <v>111</v>
      </c>
      <c r="B117" s="30" t="s">
        <v>207</v>
      </c>
      <c r="C117" s="30" t="s">
        <v>206</v>
      </c>
      <c r="D117" s="31">
        <v>1</v>
      </c>
      <c r="E117" s="31">
        <v>26.4</v>
      </c>
      <c r="F117" s="32">
        <v>105</v>
      </c>
      <c r="G117" s="33">
        <f t="shared" si="5"/>
        <v>840</v>
      </c>
      <c r="H117" s="36" t="s">
        <v>100</v>
      </c>
      <c r="I117" s="38"/>
      <c r="J117" s="30" t="s">
        <v>208</v>
      </c>
      <c r="K117" s="38"/>
    </row>
    <row r="118" s="2" customFormat="1" ht="19.7" customHeight="1" spans="1:8">
      <c r="A118" s="23">
        <v>112</v>
      </c>
      <c r="B118" s="30" t="s">
        <v>208</v>
      </c>
      <c r="C118" s="30" t="s">
        <v>206</v>
      </c>
      <c r="D118" s="31">
        <v>1</v>
      </c>
      <c r="E118" s="31">
        <v>33</v>
      </c>
      <c r="F118" s="32">
        <f t="shared" si="10"/>
        <v>103.636363636364</v>
      </c>
      <c r="G118" s="33">
        <f t="shared" si="5"/>
        <v>829.090909090909</v>
      </c>
      <c r="H118" s="35"/>
    </row>
    <row r="119" s="2" customFormat="1" ht="19.7" customHeight="1" spans="1:11">
      <c r="A119" s="23">
        <v>113</v>
      </c>
      <c r="B119" s="30" t="s">
        <v>209</v>
      </c>
      <c r="C119" s="30" t="s">
        <v>206</v>
      </c>
      <c r="D119" s="31">
        <v>1</v>
      </c>
      <c r="E119" s="31">
        <v>16.5</v>
      </c>
      <c r="F119" s="32">
        <f t="shared" si="10"/>
        <v>207.272727272727</v>
      </c>
      <c r="G119" s="33">
        <f t="shared" si="5"/>
        <v>1658.18181818182</v>
      </c>
      <c r="H119" s="35"/>
      <c r="I119" s="38"/>
      <c r="J119" s="38"/>
      <c r="K119" s="38"/>
    </row>
    <row r="120" s="2" customFormat="1" ht="19.7" customHeight="1" spans="1:11">
      <c r="A120" s="23">
        <v>114</v>
      </c>
      <c r="B120" s="30" t="s">
        <v>210</v>
      </c>
      <c r="C120" s="30" t="s">
        <v>206</v>
      </c>
      <c r="D120" s="31">
        <v>1</v>
      </c>
      <c r="E120" s="31">
        <v>43.4210526315789</v>
      </c>
      <c r="F120" s="32">
        <f t="shared" si="10"/>
        <v>78.7636363636364</v>
      </c>
      <c r="G120" s="33">
        <f t="shared" si="5"/>
        <v>630.109090909091</v>
      </c>
      <c r="H120" s="35"/>
      <c r="I120" s="38"/>
      <c r="J120" s="38"/>
      <c r="K120" s="38"/>
    </row>
    <row r="121" s="2" customFormat="1" spans="1:11">
      <c r="A121" s="23">
        <v>115</v>
      </c>
      <c r="B121" s="30" t="s">
        <v>211</v>
      </c>
      <c r="C121" s="30" t="s">
        <v>206</v>
      </c>
      <c r="D121" s="31">
        <v>1</v>
      </c>
      <c r="E121" s="31">
        <v>33</v>
      </c>
      <c r="F121" s="32">
        <f t="shared" si="10"/>
        <v>103.636363636364</v>
      </c>
      <c r="G121" s="33">
        <f t="shared" si="5"/>
        <v>829.090909090909</v>
      </c>
      <c r="H121" s="35"/>
      <c r="I121" s="38"/>
      <c r="J121" s="38"/>
      <c r="K121" s="38"/>
    </row>
    <row r="122" s="2" customFormat="1" spans="1:11">
      <c r="A122" s="23">
        <v>116</v>
      </c>
      <c r="B122" s="30" t="s">
        <v>212</v>
      </c>
      <c r="C122" s="30" t="s">
        <v>206</v>
      </c>
      <c r="D122" s="31">
        <v>1</v>
      </c>
      <c r="E122" s="31">
        <v>0</v>
      </c>
      <c r="F122" s="32" t="e">
        <f t="shared" si="10"/>
        <v>#DIV/0!</v>
      </c>
      <c r="G122" s="33" t="e">
        <f t="shared" si="5"/>
        <v>#DIV/0!</v>
      </c>
      <c r="H122" s="35"/>
      <c r="I122" s="38"/>
      <c r="J122" s="38"/>
      <c r="K122" s="38"/>
    </row>
    <row r="123" s="2" customFormat="1" spans="1:11">
      <c r="A123" s="23">
        <v>117</v>
      </c>
      <c r="B123" s="30" t="s">
        <v>213</v>
      </c>
      <c r="C123" s="30" t="s">
        <v>206</v>
      </c>
      <c r="D123" s="31">
        <v>1</v>
      </c>
      <c r="E123" s="31">
        <v>0</v>
      </c>
      <c r="F123" s="32" t="e">
        <f t="shared" si="10"/>
        <v>#DIV/0!</v>
      </c>
      <c r="G123" s="33" t="e">
        <f t="shared" si="5"/>
        <v>#DIV/0!</v>
      </c>
      <c r="H123" s="35"/>
      <c r="I123" s="38"/>
      <c r="J123" s="38"/>
      <c r="K123" s="38"/>
    </row>
    <row r="124" s="2" customFormat="1" spans="1:11">
      <c r="A124" s="23">
        <v>118</v>
      </c>
      <c r="B124" s="30" t="s">
        <v>214</v>
      </c>
      <c r="C124" s="30" t="s">
        <v>206</v>
      </c>
      <c r="D124" s="31">
        <v>1</v>
      </c>
      <c r="E124" s="31">
        <v>66</v>
      </c>
      <c r="F124" s="32">
        <f t="shared" si="10"/>
        <v>51.8181818181818</v>
      </c>
      <c r="G124" s="33">
        <f t="shared" si="5"/>
        <v>414.545454545455</v>
      </c>
      <c r="H124" s="35"/>
      <c r="I124" s="38"/>
      <c r="J124" s="38"/>
      <c r="K124" s="38"/>
    </row>
    <row r="125" s="2" customFormat="1" ht="19.7" customHeight="1" spans="1:11">
      <c r="A125" s="23">
        <v>119</v>
      </c>
      <c r="B125" s="30" t="s">
        <v>215</v>
      </c>
      <c r="C125" s="30" t="s">
        <v>206</v>
      </c>
      <c r="D125" s="31">
        <v>1</v>
      </c>
      <c r="E125" s="31">
        <v>0</v>
      </c>
      <c r="F125" s="32" t="e">
        <f t="shared" si="10"/>
        <v>#DIV/0!</v>
      </c>
      <c r="G125" s="33" t="e">
        <f t="shared" si="5"/>
        <v>#DIV/0!</v>
      </c>
      <c r="H125" s="35"/>
      <c r="I125" s="38"/>
      <c r="J125" s="38"/>
      <c r="K125" s="38"/>
    </row>
    <row r="126" s="2" customFormat="1" spans="1:11">
      <c r="A126" s="23">
        <v>120</v>
      </c>
      <c r="B126" s="30" t="s">
        <v>216</v>
      </c>
      <c r="C126" s="30" t="s">
        <v>206</v>
      </c>
      <c r="D126" s="31">
        <v>1</v>
      </c>
      <c r="E126" s="31">
        <v>0</v>
      </c>
      <c r="F126" s="32" t="e">
        <f t="shared" si="10"/>
        <v>#DIV/0!</v>
      </c>
      <c r="G126" s="33" t="e">
        <f t="shared" si="5"/>
        <v>#DIV/0!</v>
      </c>
      <c r="H126" s="35"/>
      <c r="I126" s="38"/>
      <c r="J126" s="38"/>
      <c r="K126" s="38"/>
    </row>
    <row r="127" s="2" customFormat="1" ht="19.7" customHeight="1" spans="1:11">
      <c r="A127" s="23">
        <v>121</v>
      </c>
      <c r="B127" s="30" t="s">
        <v>217</v>
      </c>
      <c r="C127" s="30" t="s">
        <v>206</v>
      </c>
      <c r="D127" s="31">
        <v>1</v>
      </c>
      <c r="E127" s="31">
        <v>0</v>
      </c>
      <c r="F127" s="32" t="e">
        <f t="shared" si="10"/>
        <v>#DIV/0!</v>
      </c>
      <c r="G127" s="33" t="e">
        <f t="shared" si="5"/>
        <v>#DIV/0!</v>
      </c>
      <c r="H127" s="35"/>
      <c r="I127" s="38"/>
      <c r="J127" s="38"/>
      <c r="K127" s="38"/>
    </row>
    <row r="128" s="2" customFormat="1" spans="1:11">
      <c r="A128" s="23">
        <v>122</v>
      </c>
      <c r="B128" s="30" t="s">
        <v>218</v>
      </c>
      <c r="C128" s="30" t="s">
        <v>206</v>
      </c>
      <c r="D128" s="31">
        <v>1</v>
      </c>
      <c r="E128" s="31">
        <v>34.375</v>
      </c>
      <c r="F128" s="32">
        <f t="shared" si="10"/>
        <v>99.4909090909091</v>
      </c>
      <c r="G128" s="33">
        <f t="shared" si="5"/>
        <v>795.927272727273</v>
      </c>
      <c r="H128" s="35"/>
      <c r="I128" s="38"/>
      <c r="J128" s="38"/>
      <c r="K128" s="38"/>
    </row>
    <row r="129" s="2" customFormat="1" spans="1:11">
      <c r="A129" s="23">
        <v>123</v>
      </c>
      <c r="B129" s="30" t="s">
        <v>219</v>
      </c>
      <c r="C129" s="30" t="s">
        <v>220</v>
      </c>
      <c r="D129" s="31">
        <v>1</v>
      </c>
      <c r="E129" s="31">
        <v>27</v>
      </c>
      <c r="F129" s="32">
        <f t="shared" si="10"/>
        <v>126.666666666667</v>
      </c>
      <c r="G129" s="33">
        <f t="shared" si="5"/>
        <v>1013.33333333333</v>
      </c>
      <c r="H129" s="35"/>
      <c r="I129" s="38"/>
      <c r="J129" s="38"/>
      <c r="K129" s="38"/>
    </row>
    <row r="130" s="2" customFormat="1" spans="1:11">
      <c r="A130" s="23">
        <v>124</v>
      </c>
      <c r="B130" s="30" t="s">
        <v>221</v>
      </c>
      <c r="C130" s="30" t="s">
        <v>206</v>
      </c>
      <c r="D130" s="31">
        <v>1</v>
      </c>
      <c r="E130" s="31">
        <v>33</v>
      </c>
      <c r="F130" s="32">
        <f t="shared" si="10"/>
        <v>103.636363636364</v>
      </c>
      <c r="G130" s="33">
        <f t="shared" si="5"/>
        <v>829.090909090909</v>
      </c>
      <c r="H130" s="35"/>
      <c r="I130" s="38"/>
      <c r="J130" s="38"/>
      <c r="K130" s="38"/>
    </row>
    <row r="131" s="2" customFormat="1" spans="1:11">
      <c r="A131" s="23">
        <v>125</v>
      </c>
      <c r="B131" s="30" t="s">
        <v>221</v>
      </c>
      <c r="C131" s="30" t="s">
        <v>222</v>
      </c>
      <c r="D131" s="31">
        <v>1</v>
      </c>
      <c r="E131" s="31">
        <v>44</v>
      </c>
      <c r="F131" s="32">
        <f t="shared" si="10"/>
        <v>77.7272727272727</v>
      </c>
      <c r="G131" s="33">
        <f t="shared" si="5"/>
        <v>621.818181818182</v>
      </c>
      <c r="H131" s="35"/>
      <c r="I131" s="38"/>
      <c r="J131" s="38"/>
      <c r="K131" s="38"/>
    </row>
    <row r="132" s="2" customFormat="1" spans="1:11">
      <c r="A132" s="23">
        <v>126</v>
      </c>
      <c r="B132" s="30" t="s">
        <v>223</v>
      </c>
      <c r="C132" s="30" t="s">
        <v>224</v>
      </c>
      <c r="D132" s="31">
        <v>1</v>
      </c>
      <c r="E132" s="31">
        <v>13.2</v>
      </c>
      <c r="F132" s="32">
        <f t="shared" si="10"/>
        <v>259.090909090909</v>
      </c>
      <c r="G132" s="33">
        <f t="shared" si="5"/>
        <v>2072.72727272727</v>
      </c>
      <c r="H132" s="35"/>
      <c r="I132" s="38"/>
      <c r="J132" s="38"/>
      <c r="K132" s="38"/>
    </row>
    <row r="133" s="2" customFormat="1" spans="1:11">
      <c r="A133" s="23">
        <v>127</v>
      </c>
      <c r="B133" s="30" t="s">
        <v>225</v>
      </c>
      <c r="C133" s="30" t="s">
        <v>226</v>
      </c>
      <c r="D133" s="31">
        <v>1</v>
      </c>
      <c r="E133" s="31">
        <v>0</v>
      </c>
      <c r="F133" s="32" t="e">
        <f t="shared" si="10"/>
        <v>#DIV/0!</v>
      </c>
      <c r="G133" s="33" t="e">
        <f t="shared" si="5"/>
        <v>#DIV/0!</v>
      </c>
      <c r="H133" s="35"/>
      <c r="I133" s="38"/>
      <c r="J133" s="38"/>
      <c r="K133" s="38"/>
    </row>
    <row r="134" s="2" customFormat="1" ht="19.7" customHeight="1" spans="1:11">
      <c r="A134" s="23">
        <v>128</v>
      </c>
      <c r="B134" s="30" t="s">
        <v>227</v>
      </c>
      <c r="C134" s="30" t="s">
        <v>85</v>
      </c>
      <c r="D134" s="31">
        <v>1</v>
      </c>
      <c r="E134" s="31">
        <v>33</v>
      </c>
      <c r="F134" s="32">
        <f t="shared" si="10"/>
        <v>103.636363636364</v>
      </c>
      <c r="G134" s="33">
        <f t="shared" si="5"/>
        <v>829.090909090909</v>
      </c>
      <c r="H134" s="35"/>
      <c r="I134" s="38"/>
      <c r="J134" s="38"/>
      <c r="K134" s="38"/>
    </row>
    <row r="135" s="2" customFormat="1" ht="19.7" customHeight="1" spans="1:11">
      <c r="A135" s="23">
        <v>129</v>
      </c>
      <c r="B135" s="30" t="s">
        <v>228</v>
      </c>
      <c r="C135" s="30" t="s">
        <v>85</v>
      </c>
      <c r="D135" s="31">
        <v>1</v>
      </c>
      <c r="E135" s="31">
        <v>42.3076923076923</v>
      </c>
      <c r="F135" s="32">
        <f t="shared" si="10"/>
        <v>80.8363636363636</v>
      </c>
      <c r="G135" s="33">
        <f t="shared" ref="G135:G198" si="11">8*F135</f>
        <v>646.690909090909</v>
      </c>
      <c r="H135" s="35"/>
      <c r="I135" s="38"/>
      <c r="J135" s="38"/>
      <c r="K135" s="38"/>
    </row>
    <row r="136" s="2" customFormat="1" ht="19.7" customHeight="1" spans="1:11">
      <c r="A136" s="23">
        <v>130</v>
      </c>
      <c r="B136" s="30">
        <v>39009</v>
      </c>
      <c r="C136" s="30" t="s">
        <v>202</v>
      </c>
      <c r="D136" s="31">
        <v>1</v>
      </c>
      <c r="E136" s="31">
        <v>36</v>
      </c>
      <c r="F136" s="32">
        <f t="shared" si="10"/>
        <v>95</v>
      </c>
      <c r="G136" s="31">
        <f t="shared" si="11"/>
        <v>760</v>
      </c>
      <c r="H136" s="35"/>
      <c r="I136" s="38"/>
      <c r="J136" s="30" t="s">
        <v>229</v>
      </c>
      <c r="K136" s="38"/>
    </row>
    <row r="137" s="2" customFormat="1" spans="1:11">
      <c r="A137" s="23">
        <v>131</v>
      </c>
      <c r="B137" s="30">
        <v>33004</v>
      </c>
      <c r="C137" s="30" t="s">
        <v>137</v>
      </c>
      <c r="D137" s="31">
        <v>1</v>
      </c>
      <c r="E137" s="31">
        <v>44</v>
      </c>
      <c r="F137" s="32">
        <f t="shared" si="10"/>
        <v>77.7272727272727</v>
      </c>
      <c r="G137" s="33">
        <f t="shared" si="11"/>
        <v>621.818181818182</v>
      </c>
      <c r="H137" s="35"/>
      <c r="I137" s="38"/>
      <c r="J137" s="38">
        <v>99302</v>
      </c>
      <c r="K137" s="38"/>
    </row>
    <row r="138" s="2" customFormat="1" ht="19.7" customHeight="1" spans="1:11">
      <c r="A138" s="23">
        <v>132</v>
      </c>
      <c r="B138" s="30" t="s">
        <v>230</v>
      </c>
      <c r="C138" s="30" t="s">
        <v>231</v>
      </c>
      <c r="D138" s="31">
        <v>1</v>
      </c>
      <c r="E138" s="31">
        <v>66</v>
      </c>
      <c r="F138" s="32">
        <f t="shared" si="10"/>
        <v>51.8181818181818</v>
      </c>
      <c r="G138" s="33">
        <f t="shared" si="11"/>
        <v>414.545454545455</v>
      </c>
      <c r="H138" s="35"/>
      <c r="I138" s="38"/>
      <c r="J138" s="40" t="s">
        <v>232</v>
      </c>
      <c r="K138" s="38"/>
    </row>
    <row r="139" s="2" customFormat="1" ht="19.7" customHeight="1" spans="1:11">
      <c r="A139" s="23">
        <v>133</v>
      </c>
      <c r="B139" s="30" t="s">
        <v>233</v>
      </c>
      <c r="C139" s="30" t="s">
        <v>234</v>
      </c>
      <c r="D139" s="31">
        <v>1</v>
      </c>
      <c r="E139" s="31">
        <v>37.7142857142857</v>
      </c>
      <c r="F139" s="32">
        <f t="shared" si="10"/>
        <v>90.6818181818182</v>
      </c>
      <c r="G139" s="33">
        <f t="shared" si="11"/>
        <v>725.454545454545</v>
      </c>
      <c r="H139" s="35"/>
      <c r="I139" s="38"/>
      <c r="J139" s="38"/>
      <c r="K139" s="38"/>
    </row>
    <row r="140" s="2" customFormat="1" ht="19.7" customHeight="1" spans="1:11">
      <c r="A140" s="23">
        <v>134</v>
      </c>
      <c r="B140" s="30" t="s">
        <v>235</v>
      </c>
      <c r="C140" s="30" t="s">
        <v>236</v>
      </c>
      <c r="D140" s="31">
        <v>1</v>
      </c>
      <c r="E140" s="31">
        <v>44</v>
      </c>
      <c r="F140" s="32">
        <f t="shared" si="10"/>
        <v>77.7272727272727</v>
      </c>
      <c r="G140" s="33">
        <f t="shared" si="11"/>
        <v>621.818181818182</v>
      </c>
      <c r="H140" s="35"/>
      <c r="I140" s="38"/>
      <c r="J140" s="38"/>
      <c r="K140" s="38"/>
    </row>
    <row r="141" s="2" customFormat="1" ht="19.7" customHeight="1" spans="1:11">
      <c r="A141" s="23">
        <v>135</v>
      </c>
      <c r="B141" s="30" t="s">
        <v>237</v>
      </c>
      <c r="C141" s="30" t="s">
        <v>238</v>
      </c>
      <c r="D141" s="31">
        <v>1</v>
      </c>
      <c r="E141" s="31">
        <v>0</v>
      </c>
      <c r="F141" s="32" t="e">
        <f t="shared" si="10"/>
        <v>#DIV/0!</v>
      </c>
      <c r="G141" s="33" t="e">
        <f t="shared" si="11"/>
        <v>#DIV/0!</v>
      </c>
      <c r="H141" s="35"/>
      <c r="I141" s="38"/>
      <c r="J141" s="38"/>
      <c r="K141" s="38"/>
    </row>
    <row r="142" s="2" customFormat="1" ht="19.7" customHeight="1" spans="1:11">
      <c r="A142" s="23">
        <v>136</v>
      </c>
      <c r="B142" s="30" t="s">
        <v>239</v>
      </c>
      <c r="C142" s="30" t="s">
        <v>240</v>
      </c>
      <c r="D142" s="31">
        <v>1</v>
      </c>
      <c r="E142" s="31">
        <v>0</v>
      </c>
      <c r="F142" s="32" t="e">
        <f t="shared" si="10"/>
        <v>#DIV/0!</v>
      </c>
      <c r="G142" s="33" t="e">
        <f t="shared" si="11"/>
        <v>#DIV/0!</v>
      </c>
      <c r="H142" s="35"/>
      <c r="I142" s="38"/>
      <c r="J142" s="38"/>
      <c r="K142" s="38"/>
    </row>
    <row r="143" s="2" customFormat="1" ht="19.7" customHeight="1" spans="1:11">
      <c r="A143" s="23">
        <v>137</v>
      </c>
      <c r="B143" s="30" t="s">
        <v>241</v>
      </c>
      <c r="C143" s="30" t="s">
        <v>240</v>
      </c>
      <c r="D143" s="31">
        <v>1</v>
      </c>
      <c r="E143" s="31">
        <v>0</v>
      </c>
      <c r="F143" s="32" t="e">
        <f t="shared" si="10"/>
        <v>#DIV/0!</v>
      </c>
      <c r="G143" s="33" t="e">
        <f t="shared" si="11"/>
        <v>#DIV/0!</v>
      </c>
      <c r="H143" s="35"/>
      <c r="I143" s="38"/>
      <c r="J143" s="38"/>
      <c r="K143" s="38"/>
    </row>
    <row r="144" s="2" customFormat="1" ht="19.7" customHeight="1" spans="1:11">
      <c r="A144" s="23">
        <v>138</v>
      </c>
      <c r="B144" s="30" t="s">
        <v>242</v>
      </c>
      <c r="C144" s="30" t="s">
        <v>243</v>
      </c>
      <c r="D144" s="31">
        <v>1</v>
      </c>
      <c r="E144" s="31">
        <v>26.4</v>
      </c>
      <c r="F144" s="32">
        <f t="shared" si="10"/>
        <v>129.545454545455</v>
      </c>
      <c r="G144" s="33">
        <f t="shared" si="11"/>
        <v>1036.36363636364</v>
      </c>
      <c r="H144" s="35"/>
      <c r="I144" s="38"/>
      <c r="J144" s="38"/>
      <c r="K144" s="38"/>
    </row>
    <row r="145" s="2" customFormat="1" ht="19.7" customHeight="1" spans="1:11">
      <c r="A145" s="23">
        <v>139</v>
      </c>
      <c r="B145" s="30" t="s">
        <v>244</v>
      </c>
      <c r="C145" s="30" t="s">
        <v>245</v>
      </c>
      <c r="D145" s="31">
        <v>1</v>
      </c>
      <c r="E145" s="31">
        <v>62</v>
      </c>
      <c r="F145" s="32">
        <f t="shared" si="10"/>
        <v>55.1612903225806</v>
      </c>
      <c r="G145" s="33">
        <f t="shared" si="11"/>
        <v>441.290322580645</v>
      </c>
      <c r="H145" s="35"/>
      <c r="I145" s="38"/>
      <c r="J145" s="38"/>
      <c r="K145" s="38"/>
    </row>
    <row r="146" s="2" customFormat="1" ht="19.7" customHeight="1" spans="1:11">
      <c r="A146" s="23">
        <v>140</v>
      </c>
      <c r="B146" s="30" t="s">
        <v>246</v>
      </c>
      <c r="C146" s="30" t="s">
        <v>247</v>
      </c>
      <c r="D146" s="31">
        <v>1</v>
      </c>
      <c r="E146" s="31">
        <v>73.3333333333333</v>
      </c>
      <c r="F146" s="32">
        <f t="shared" si="10"/>
        <v>46.6363636363636</v>
      </c>
      <c r="G146" s="33">
        <f t="shared" si="11"/>
        <v>373.090909090909</v>
      </c>
      <c r="H146" s="35"/>
      <c r="I146" s="38"/>
      <c r="J146" s="38"/>
      <c r="K146" s="38"/>
    </row>
    <row r="147" s="2" customFormat="1" ht="19.7" customHeight="1" spans="1:11">
      <c r="A147" s="23">
        <v>141</v>
      </c>
      <c r="B147" s="30" t="s">
        <v>248</v>
      </c>
      <c r="C147" s="30" t="s">
        <v>249</v>
      </c>
      <c r="D147" s="31">
        <v>1</v>
      </c>
      <c r="E147" s="31">
        <v>173.684210526316</v>
      </c>
      <c r="F147" s="32">
        <f t="shared" si="10"/>
        <v>19.6909090909091</v>
      </c>
      <c r="G147" s="33">
        <f t="shared" si="11"/>
        <v>157.527272727273</v>
      </c>
      <c r="H147" s="35"/>
      <c r="I147" s="38"/>
      <c r="J147" s="38"/>
      <c r="K147" s="38"/>
    </row>
    <row r="148" s="2" customFormat="1" ht="19.7" customHeight="1" spans="1:11">
      <c r="A148" s="23">
        <v>142</v>
      </c>
      <c r="B148" s="30" t="s">
        <v>250</v>
      </c>
      <c r="C148" s="30" t="s">
        <v>249</v>
      </c>
      <c r="D148" s="31">
        <v>1</v>
      </c>
      <c r="E148" s="31">
        <v>0</v>
      </c>
      <c r="F148" s="32" t="e">
        <f t="shared" si="10"/>
        <v>#DIV/0!</v>
      </c>
      <c r="G148" s="33" t="e">
        <f t="shared" si="11"/>
        <v>#DIV/0!</v>
      </c>
      <c r="H148" s="35"/>
      <c r="I148" s="38"/>
      <c r="J148" s="38"/>
      <c r="K148" s="38"/>
    </row>
    <row r="149" s="2" customFormat="1" ht="19.7" customHeight="1" spans="1:11">
      <c r="A149" s="23">
        <v>143</v>
      </c>
      <c r="B149" s="30" t="s">
        <v>248</v>
      </c>
      <c r="C149" s="30" t="s">
        <v>249</v>
      </c>
      <c r="D149" s="31">
        <v>1</v>
      </c>
      <c r="E149" s="31">
        <v>176</v>
      </c>
      <c r="F149" s="32">
        <f t="shared" si="10"/>
        <v>19.4318181818182</v>
      </c>
      <c r="G149" s="33">
        <f t="shared" si="11"/>
        <v>155.454545454545</v>
      </c>
      <c r="H149" s="35"/>
      <c r="I149" s="38"/>
      <c r="J149" s="38"/>
      <c r="K149" s="38"/>
    </row>
    <row r="150" s="2" customFormat="1" ht="19.7" customHeight="1" spans="1:11">
      <c r="A150" s="23">
        <v>144</v>
      </c>
      <c r="B150" s="30" t="s">
        <v>251</v>
      </c>
      <c r="C150" s="30" t="s">
        <v>249</v>
      </c>
      <c r="D150" s="31">
        <v>1</v>
      </c>
      <c r="E150" s="31">
        <v>80</v>
      </c>
      <c r="F150" s="32">
        <v>35</v>
      </c>
      <c r="G150" s="33">
        <f t="shared" si="11"/>
        <v>280</v>
      </c>
      <c r="H150" s="35"/>
      <c r="I150" s="38"/>
      <c r="J150" s="38"/>
      <c r="K150" s="38"/>
    </row>
    <row r="151" s="2" customFormat="1" ht="19.7" customHeight="1" spans="1:11">
      <c r="A151" s="23">
        <v>145</v>
      </c>
      <c r="B151" s="30" t="s">
        <v>252</v>
      </c>
      <c r="C151" s="30" t="s">
        <v>81</v>
      </c>
      <c r="D151" s="31">
        <v>1</v>
      </c>
      <c r="E151" s="31">
        <v>0</v>
      </c>
      <c r="F151" s="32" t="e">
        <f t="shared" ref="F151:F161" si="12">3420/E151</f>
        <v>#DIV/0!</v>
      </c>
      <c r="G151" s="33" t="e">
        <f t="shared" si="11"/>
        <v>#DIV/0!</v>
      </c>
      <c r="H151" s="35"/>
      <c r="I151" s="38"/>
      <c r="J151" s="38"/>
      <c r="K151" s="38"/>
    </row>
    <row r="152" s="2" customFormat="1" ht="19.7" customHeight="1" spans="1:11">
      <c r="A152" s="23">
        <v>146</v>
      </c>
      <c r="B152" s="30" t="s">
        <v>253</v>
      </c>
      <c r="C152" s="30" t="s">
        <v>81</v>
      </c>
      <c r="D152" s="31">
        <v>1</v>
      </c>
      <c r="E152" s="31">
        <v>0</v>
      </c>
      <c r="F152" s="32" t="e">
        <f t="shared" si="12"/>
        <v>#DIV/0!</v>
      </c>
      <c r="G152" s="33" t="e">
        <f t="shared" si="11"/>
        <v>#DIV/0!</v>
      </c>
      <c r="H152" s="35"/>
      <c r="I152" s="38"/>
      <c r="J152" s="38"/>
      <c r="K152" s="38"/>
    </row>
    <row r="153" s="2" customFormat="1" ht="19.7" customHeight="1" spans="1:11">
      <c r="A153" s="23">
        <v>147</v>
      </c>
      <c r="B153" s="30" t="s">
        <v>254</v>
      </c>
      <c r="C153" s="30" t="s">
        <v>81</v>
      </c>
      <c r="D153" s="31">
        <v>1</v>
      </c>
      <c r="E153" s="31">
        <v>0</v>
      </c>
      <c r="F153" s="32" t="e">
        <f t="shared" si="12"/>
        <v>#DIV/0!</v>
      </c>
      <c r="G153" s="33" t="e">
        <f t="shared" si="11"/>
        <v>#DIV/0!</v>
      </c>
      <c r="H153" s="35"/>
      <c r="I153" s="38"/>
      <c r="J153" s="38"/>
      <c r="K153" s="38"/>
    </row>
    <row r="154" s="2" customFormat="1" ht="19.7" customHeight="1" spans="1:11">
      <c r="A154" s="23">
        <v>148</v>
      </c>
      <c r="B154" s="30" t="s">
        <v>255</v>
      </c>
      <c r="C154" s="30" t="s">
        <v>85</v>
      </c>
      <c r="D154" s="31">
        <v>1</v>
      </c>
      <c r="E154" s="31">
        <v>0</v>
      </c>
      <c r="F154" s="32" t="e">
        <f t="shared" si="12"/>
        <v>#DIV/0!</v>
      </c>
      <c r="G154" s="33" t="e">
        <f t="shared" si="11"/>
        <v>#DIV/0!</v>
      </c>
      <c r="H154" s="35"/>
      <c r="I154" s="38"/>
      <c r="J154" s="38"/>
      <c r="K154" s="38"/>
    </row>
    <row r="155" s="2" customFormat="1" ht="19.7" customHeight="1" spans="1:11">
      <c r="A155" s="23">
        <v>149</v>
      </c>
      <c r="B155" s="30" t="s">
        <v>256</v>
      </c>
      <c r="C155" s="30" t="s">
        <v>257</v>
      </c>
      <c r="D155" s="31">
        <v>1</v>
      </c>
      <c r="E155" s="31">
        <v>33</v>
      </c>
      <c r="F155" s="32">
        <f t="shared" si="12"/>
        <v>103.636363636364</v>
      </c>
      <c r="G155" s="33">
        <f t="shared" si="11"/>
        <v>829.090909090909</v>
      </c>
      <c r="H155" s="35"/>
      <c r="I155" s="38"/>
      <c r="J155" s="38"/>
      <c r="K155" s="38"/>
    </row>
    <row r="156" s="2" customFormat="1" ht="19.7" customHeight="1" spans="1:11">
      <c r="A156" s="23">
        <v>150</v>
      </c>
      <c r="B156" s="30" t="s">
        <v>258</v>
      </c>
      <c r="C156" s="30" t="s">
        <v>259</v>
      </c>
      <c r="D156" s="31">
        <v>1</v>
      </c>
      <c r="E156" s="31">
        <v>16.5</v>
      </c>
      <c r="F156" s="32">
        <f t="shared" si="12"/>
        <v>207.272727272727</v>
      </c>
      <c r="G156" s="33">
        <f t="shared" si="11"/>
        <v>1658.18181818182</v>
      </c>
      <c r="H156" s="35"/>
      <c r="I156" s="38"/>
      <c r="J156" s="38"/>
      <c r="K156" s="38"/>
    </row>
    <row r="157" s="2" customFormat="1" ht="19.7" customHeight="1" spans="1:11">
      <c r="A157" s="23">
        <v>151</v>
      </c>
      <c r="B157" s="30" t="s">
        <v>260</v>
      </c>
      <c r="C157" s="30" t="s">
        <v>261</v>
      </c>
      <c r="D157" s="31">
        <v>1</v>
      </c>
      <c r="E157" s="31">
        <v>0</v>
      </c>
      <c r="F157" s="32" t="e">
        <f t="shared" si="12"/>
        <v>#DIV/0!</v>
      </c>
      <c r="G157" s="33" t="e">
        <f t="shared" si="11"/>
        <v>#DIV/0!</v>
      </c>
      <c r="H157" s="35"/>
      <c r="I157" s="38"/>
      <c r="J157" s="38"/>
      <c r="K157" s="38"/>
    </row>
    <row r="158" s="2" customFormat="1" ht="19.7" customHeight="1" spans="1:11">
      <c r="A158" s="23">
        <v>152</v>
      </c>
      <c r="B158" s="30" t="s">
        <v>262</v>
      </c>
      <c r="C158" s="30" t="s">
        <v>234</v>
      </c>
      <c r="D158" s="31">
        <v>1</v>
      </c>
      <c r="E158" s="31">
        <v>37.7142857142857</v>
      </c>
      <c r="F158" s="32">
        <f t="shared" si="12"/>
        <v>90.6818181818182</v>
      </c>
      <c r="G158" s="33">
        <f t="shared" si="11"/>
        <v>725.454545454545</v>
      </c>
      <c r="H158" s="35"/>
      <c r="I158" s="38"/>
      <c r="J158" s="38"/>
      <c r="K158" s="38"/>
    </row>
    <row r="159" s="2" customFormat="1" ht="19.7" customHeight="1" spans="1:11">
      <c r="A159" s="23">
        <v>153</v>
      </c>
      <c r="B159" s="30" t="s">
        <v>263</v>
      </c>
      <c r="C159" s="30" t="s">
        <v>234</v>
      </c>
      <c r="D159" s="31">
        <v>1</v>
      </c>
      <c r="E159" s="31">
        <v>44</v>
      </c>
      <c r="F159" s="32">
        <f t="shared" si="12"/>
        <v>77.7272727272727</v>
      </c>
      <c r="G159" s="33">
        <f t="shared" si="11"/>
        <v>621.818181818182</v>
      </c>
      <c r="H159" s="35"/>
      <c r="I159" s="38"/>
      <c r="J159" s="38"/>
      <c r="K159" s="38"/>
    </row>
    <row r="160" s="2" customFormat="1" ht="19.7" customHeight="1" spans="1:11">
      <c r="A160" s="23">
        <v>154</v>
      </c>
      <c r="B160" s="30" t="s">
        <v>264</v>
      </c>
      <c r="C160" s="30" t="s">
        <v>94</v>
      </c>
      <c r="D160" s="31">
        <v>1</v>
      </c>
      <c r="E160" s="31">
        <v>33</v>
      </c>
      <c r="F160" s="32">
        <f t="shared" si="12"/>
        <v>103.636363636364</v>
      </c>
      <c r="G160" s="33">
        <f t="shared" si="11"/>
        <v>829.090909090909</v>
      </c>
      <c r="H160" s="35"/>
      <c r="I160" s="38"/>
      <c r="J160" s="38"/>
      <c r="K160" s="38"/>
    </row>
    <row r="161" s="2" customFormat="1" ht="19.7" customHeight="1" spans="1:11">
      <c r="A161" s="23">
        <v>155</v>
      </c>
      <c r="B161" s="30" t="s">
        <v>265</v>
      </c>
      <c r="C161" s="30" t="s">
        <v>266</v>
      </c>
      <c r="D161" s="31">
        <v>1</v>
      </c>
      <c r="E161" s="31">
        <v>0</v>
      </c>
      <c r="F161" s="32" t="e">
        <f t="shared" si="12"/>
        <v>#DIV/0!</v>
      </c>
      <c r="G161" s="33" t="e">
        <f t="shared" si="11"/>
        <v>#DIV/0!</v>
      </c>
      <c r="H161" s="35"/>
      <c r="I161" s="38"/>
      <c r="J161" s="38"/>
      <c r="K161" s="38"/>
    </row>
    <row r="162" s="2" customFormat="1" ht="19.7" customHeight="1" spans="1:11">
      <c r="A162" s="23">
        <v>156</v>
      </c>
      <c r="B162" s="30" t="s">
        <v>267</v>
      </c>
      <c r="C162" s="30" t="s">
        <v>268</v>
      </c>
      <c r="D162" s="31">
        <v>1</v>
      </c>
      <c r="E162" s="31">
        <v>14.6666666666667</v>
      </c>
      <c r="F162" s="32">
        <v>200</v>
      </c>
      <c r="G162" s="33">
        <f t="shared" si="11"/>
        <v>1600</v>
      </c>
      <c r="H162" s="35"/>
      <c r="I162" s="38"/>
      <c r="J162" s="30" t="s">
        <v>51</v>
      </c>
      <c r="K162" s="38"/>
    </row>
    <row r="163" s="2" customFormat="1" ht="19.7" customHeight="1" spans="1:11">
      <c r="A163" s="23">
        <v>157</v>
      </c>
      <c r="B163" s="30" t="s">
        <v>51</v>
      </c>
      <c r="C163" s="30" t="s">
        <v>269</v>
      </c>
      <c r="D163" s="31">
        <v>1</v>
      </c>
      <c r="E163" s="31">
        <v>14.6666666666667</v>
      </c>
      <c r="F163" s="32">
        <v>200</v>
      </c>
      <c r="G163" s="33">
        <f t="shared" si="11"/>
        <v>1600</v>
      </c>
      <c r="H163" s="35"/>
      <c r="I163" s="38"/>
      <c r="J163" s="38"/>
      <c r="K163" s="38"/>
    </row>
    <row r="164" s="2" customFormat="1" ht="19.7" customHeight="1" spans="1:11">
      <c r="A164" s="23">
        <v>158</v>
      </c>
      <c r="B164" s="30" t="s">
        <v>51</v>
      </c>
      <c r="C164" s="30" t="s">
        <v>270</v>
      </c>
      <c r="D164" s="31">
        <v>1</v>
      </c>
      <c r="E164" s="31">
        <v>12.2222222222222</v>
      </c>
      <c r="F164" s="32">
        <v>200</v>
      </c>
      <c r="G164" s="33">
        <f t="shared" si="11"/>
        <v>1600</v>
      </c>
      <c r="H164" s="35"/>
      <c r="I164" s="38"/>
      <c r="J164" s="38"/>
      <c r="K164" s="38"/>
    </row>
    <row r="165" s="2" customFormat="1" ht="19.7" customHeight="1" spans="1:11">
      <c r="A165" s="23">
        <v>159</v>
      </c>
      <c r="B165" s="30" t="s">
        <v>271</v>
      </c>
      <c r="C165" s="30" t="s">
        <v>272</v>
      </c>
      <c r="D165" s="31">
        <v>1</v>
      </c>
      <c r="E165" s="31">
        <v>14</v>
      </c>
      <c r="F165" s="32">
        <f t="shared" ref="F165:F168" si="13">3420/E165</f>
        <v>244.285714285714</v>
      </c>
      <c r="G165" s="33">
        <f t="shared" si="11"/>
        <v>1954.28571428571</v>
      </c>
      <c r="H165" s="35"/>
      <c r="I165" s="38"/>
      <c r="J165" s="38"/>
      <c r="K165" s="38"/>
    </row>
    <row r="166" s="2" customFormat="1" ht="19.7" customHeight="1" spans="1:11">
      <c r="A166" s="23">
        <v>160</v>
      </c>
      <c r="B166" s="30" t="s">
        <v>273</v>
      </c>
      <c r="C166" s="30" t="s">
        <v>274</v>
      </c>
      <c r="D166" s="31">
        <v>1</v>
      </c>
      <c r="E166" s="31">
        <v>12</v>
      </c>
      <c r="F166" s="32">
        <f t="shared" si="13"/>
        <v>285</v>
      </c>
      <c r="G166" s="33">
        <f t="shared" si="11"/>
        <v>2280</v>
      </c>
      <c r="H166" s="35"/>
      <c r="I166" s="38"/>
      <c r="J166" s="38"/>
      <c r="K166" s="38"/>
    </row>
    <row r="167" s="2" customFormat="1" ht="19.7" customHeight="1" spans="1:11">
      <c r="A167" s="23">
        <v>161</v>
      </c>
      <c r="B167" s="30" t="s">
        <v>275</v>
      </c>
      <c r="C167" s="30" t="s">
        <v>274</v>
      </c>
      <c r="D167" s="31">
        <v>1</v>
      </c>
      <c r="E167" s="31">
        <v>10.5431309904153</v>
      </c>
      <c r="F167" s="32">
        <f t="shared" si="13"/>
        <v>324.381818181818</v>
      </c>
      <c r="G167" s="33">
        <f t="shared" si="11"/>
        <v>2595.05454545455</v>
      </c>
      <c r="H167" s="35"/>
      <c r="I167" s="38"/>
      <c r="J167" s="38"/>
      <c r="K167" s="38"/>
    </row>
    <row r="168" s="2" customFormat="1" ht="19.7" customHeight="1" spans="1:11">
      <c r="A168" s="23">
        <v>162</v>
      </c>
      <c r="B168" s="30" t="s">
        <v>276</v>
      </c>
      <c r="C168" s="30" t="s">
        <v>274</v>
      </c>
      <c r="D168" s="31">
        <v>1</v>
      </c>
      <c r="E168" s="31">
        <v>10.1538461538462</v>
      </c>
      <c r="F168" s="32">
        <f t="shared" si="13"/>
        <v>336.818181818182</v>
      </c>
      <c r="G168" s="33">
        <f t="shared" si="11"/>
        <v>2694.54545454545</v>
      </c>
      <c r="H168" s="35"/>
      <c r="I168" s="38"/>
      <c r="J168" s="38"/>
      <c r="K168" s="38"/>
    </row>
    <row r="169" s="2" customFormat="1" ht="19.7" customHeight="1" spans="1:11">
      <c r="A169" s="23">
        <v>163</v>
      </c>
      <c r="B169" s="30" t="s">
        <v>277</v>
      </c>
      <c r="C169" s="30" t="s">
        <v>81</v>
      </c>
      <c r="D169" s="31">
        <v>1</v>
      </c>
      <c r="E169" s="31">
        <v>34</v>
      </c>
      <c r="F169" s="32">
        <v>100</v>
      </c>
      <c r="G169" s="33">
        <f t="shared" si="11"/>
        <v>800</v>
      </c>
      <c r="H169" s="35"/>
      <c r="I169" s="38"/>
      <c r="J169" s="38"/>
      <c r="K169" s="38"/>
    </row>
    <row r="170" s="2" customFormat="1" ht="19.7" customHeight="1" spans="1:11">
      <c r="A170" s="23">
        <v>164</v>
      </c>
      <c r="B170" s="30">
        <v>22400</v>
      </c>
      <c r="C170" s="30" t="s">
        <v>81</v>
      </c>
      <c r="D170" s="31">
        <v>1</v>
      </c>
      <c r="E170" s="31"/>
      <c r="F170" s="32">
        <v>91</v>
      </c>
      <c r="G170" s="33">
        <f t="shared" si="11"/>
        <v>728</v>
      </c>
      <c r="H170" s="35"/>
      <c r="I170" s="38"/>
      <c r="J170" s="30" t="s">
        <v>278</v>
      </c>
      <c r="K170" s="38"/>
    </row>
    <row r="171" s="2" customFormat="1" ht="19.7" customHeight="1" spans="1:10">
      <c r="A171" s="23">
        <v>165</v>
      </c>
      <c r="B171" s="30" t="s">
        <v>279</v>
      </c>
      <c r="C171" s="30" t="s">
        <v>280</v>
      </c>
      <c r="D171" s="31">
        <v>1</v>
      </c>
      <c r="E171" s="31">
        <v>30</v>
      </c>
      <c r="F171" s="32">
        <f t="shared" ref="F171:F179" si="14">3420/E171</f>
        <v>114</v>
      </c>
      <c r="G171" s="33">
        <f t="shared" si="11"/>
        <v>912</v>
      </c>
      <c r="H171" s="35"/>
      <c r="I171" s="38"/>
      <c r="J171" s="40" t="s">
        <v>281</v>
      </c>
    </row>
    <row r="172" s="2" customFormat="1" ht="19.7" customHeight="1" spans="1:8">
      <c r="A172" s="23">
        <v>166</v>
      </c>
      <c r="B172" s="30" t="s">
        <v>282</v>
      </c>
      <c r="C172" s="30" t="s">
        <v>90</v>
      </c>
      <c r="D172" s="31">
        <v>1</v>
      </c>
      <c r="E172" s="31">
        <v>52.8</v>
      </c>
      <c r="F172" s="32">
        <f t="shared" si="14"/>
        <v>64.7727272727273</v>
      </c>
      <c r="G172" s="33">
        <f t="shared" si="11"/>
        <v>518.181818181818</v>
      </c>
      <c r="H172" s="35"/>
    </row>
    <row r="173" s="2" customFormat="1" spans="1:11">
      <c r="A173" s="23">
        <v>167</v>
      </c>
      <c r="B173" s="30" t="s">
        <v>283</v>
      </c>
      <c r="C173" s="30" t="s">
        <v>284</v>
      </c>
      <c r="D173" s="31">
        <v>1</v>
      </c>
      <c r="E173" s="31">
        <v>0</v>
      </c>
      <c r="F173" s="32" t="e">
        <f t="shared" si="14"/>
        <v>#DIV/0!</v>
      </c>
      <c r="G173" s="33" t="e">
        <f t="shared" si="11"/>
        <v>#DIV/0!</v>
      </c>
      <c r="H173" s="35"/>
      <c r="I173" s="38"/>
      <c r="J173" s="38"/>
      <c r="K173" s="38"/>
    </row>
    <row r="174" s="2" customFormat="1" spans="1:11">
      <c r="A174" s="23">
        <v>168</v>
      </c>
      <c r="B174" s="30" t="s">
        <v>285</v>
      </c>
      <c r="C174" s="30" t="s">
        <v>284</v>
      </c>
      <c r="D174" s="31">
        <v>1</v>
      </c>
      <c r="E174" s="31">
        <v>0</v>
      </c>
      <c r="F174" s="32" t="e">
        <f t="shared" si="14"/>
        <v>#DIV/0!</v>
      </c>
      <c r="G174" s="33" t="e">
        <f t="shared" si="11"/>
        <v>#DIV/0!</v>
      </c>
      <c r="H174" s="35"/>
      <c r="I174" s="38"/>
      <c r="J174" s="38"/>
      <c r="K174" s="38"/>
    </row>
    <row r="175" s="2" customFormat="1" spans="1:11">
      <c r="A175" s="23">
        <v>169</v>
      </c>
      <c r="B175" s="30" t="s">
        <v>286</v>
      </c>
      <c r="C175" s="30" t="s">
        <v>287</v>
      </c>
      <c r="D175" s="31">
        <v>1</v>
      </c>
      <c r="E175" s="31">
        <v>0</v>
      </c>
      <c r="F175" s="32" t="e">
        <f t="shared" si="14"/>
        <v>#DIV/0!</v>
      </c>
      <c r="G175" s="33" t="e">
        <f t="shared" si="11"/>
        <v>#DIV/0!</v>
      </c>
      <c r="H175" s="35"/>
      <c r="I175" s="38"/>
      <c r="J175" s="38"/>
      <c r="K175" s="38"/>
    </row>
    <row r="176" s="2" customFormat="1" ht="19.7" customHeight="1" spans="1:11">
      <c r="A176" s="23">
        <v>170</v>
      </c>
      <c r="B176" s="30" t="s">
        <v>288</v>
      </c>
      <c r="C176" s="30" t="s">
        <v>289</v>
      </c>
      <c r="D176" s="31">
        <v>1</v>
      </c>
      <c r="E176" s="31">
        <v>52.3809523809524</v>
      </c>
      <c r="F176" s="32">
        <f t="shared" si="14"/>
        <v>65.2909090909091</v>
      </c>
      <c r="G176" s="33">
        <f t="shared" si="11"/>
        <v>522.327272727273</v>
      </c>
      <c r="H176" s="35"/>
      <c r="I176" s="38"/>
      <c r="J176" s="38"/>
      <c r="K176" s="38"/>
    </row>
    <row r="177" s="2" customFormat="1" ht="19.7" customHeight="1" spans="1:11">
      <c r="A177" s="23">
        <v>171</v>
      </c>
      <c r="B177" s="30" t="s">
        <v>290</v>
      </c>
      <c r="C177" s="30" t="s">
        <v>289</v>
      </c>
      <c r="D177" s="31">
        <v>1</v>
      </c>
      <c r="E177" s="31">
        <v>52.3809523809524</v>
      </c>
      <c r="F177" s="32">
        <f t="shared" si="14"/>
        <v>65.2909090909091</v>
      </c>
      <c r="G177" s="33">
        <f t="shared" si="11"/>
        <v>522.327272727273</v>
      </c>
      <c r="H177" s="35"/>
      <c r="I177" s="38"/>
      <c r="J177" s="38"/>
      <c r="K177" s="38"/>
    </row>
    <row r="178" s="2" customFormat="1" ht="19.7" customHeight="1" spans="1:11">
      <c r="A178" s="23">
        <v>172</v>
      </c>
      <c r="B178" s="30" t="s">
        <v>291</v>
      </c>
      <c r="C178" s="30" t="s">
        <v>289</v>
      </c>
      <c r="D178" s="31">
        <v>1</v>
      </c>
      <c r="E178" s="31">
        <v>52.3809523809524</v>
      </c>
      <c r="F178" s="32">
        <f t="shared" si="14"/>
        <v>65.2909090909091</v>
      </c>
      <c r="G178" s="33">
        <f t="shared" si="11"/>
        <v>522.327272727273</v>
      </c>
      <c r="H178" s="35"/>
      <c r="I178" s="38"/>
      <c r="J178" s="38"/>
      <c r="K178" s="38"/>
    </row>
    <row r="179" s="2" customFormat="1" ht="19.7" customHeight="1" spans="1:11">
      <c r="A179" s="23">
        <v>173</v>
      </c>
      <c r="B179" s="30" t="s">
        <v>292</v>
      </c>
      <c r="C179" s="30" t="s">
        <v>289</v>
      </c>
      <c r="D179" s="31">
        <v>1</v>
      </c>
      <c r="E179" s="31">
        <v>0</v>
      </c>
      <c r="F179" s="32" t="e">
        <f t="shared" si="14"/>
        <v>#DIV/0!</v>
      </c>
      <c r="G179" s="33" t="e">
        <f t="shared" si="11"/>
        <v>#DIV/0!</v>
      </c>
      <c r="H179" s="35"/>
      <c r="I179" s="38"/>
      <c r="J179" s="38"/>
      <c r="K179" s="38"/>
    </row>
    <row r="180" s="2" customFormat="1" ht="19.7" customHeight="1" spans="1:11">
      <c r="A180" s="23">
        <v>174</v>
      </c>
      <c r="B180" s="30" t="s">
        <v>293</v>
      </c>
      <c r="C180" s="30" t="s">
        <v>169</v>
      </c>
      <c r="D180" s="31">
        <v>1</v>
      </c>
      <c r="E180" s="31">
        <v>36.6666666666667</v>
      </c>
      <c r="F180" s="32">
        <v>80</v>
      </c>
      <c r="G180" s="33">
        <f t="shared" si="11"/>
        <v>640</v>
      </c>
      <c r="H180" s="35"/>
      <c r="I180" s="38"/>
      <c r="J180" s="30" t="s">
        <v>294</v>
      </c>
      <c r="K180" s="38"/>
    </row>
    <row r="181" s="2" customFormat="1" ht="19.7" customHeight="1" spans="1:11">
      <c r="A181" s="23">
        <v>175</v>
      </c>
      <c r="B181" s="30" t="s">
        <v>295</v>
      </c>
      <c r="C181" s="30" t="s">
        <v>296</v>
      </c>
      <c r="D181" s="31">
        <v>1</v>
      </c>
      <c r="E181" s="31">
        <v>13.2</v>
      </c>
      <c r="F181" s="32">
        <f t="shared" ref="F181:F186" si="15">3420/E181</f>
        <v>259.090909090909</v>
      </c>
      <c r="G181" s="33">
        <f t="shared" si="11"/>
        <v>2072.72727272727</v>
      </c>
      <c r="H181" s="36" t="s">
        <v>100</v>
      </c>
      <c r="I181" s="38"/>
      <c r="J181" s="30" t="s">
        <v>297</v>
      </c>
      <c r="K181" s="38"/>
    </row>
    <row r="182" s="2" customFormat="1" ht="19.7" customHeight="1" spans="1:11">
      <c r="A182" s="23">
        <v>176</v>
      </c>
      <c r="B182" s="30" t="s">
        <v>298</v>
      </c>
      <c r="C182" s="30"/>
      <c r="D182" s="31">
        <v>1</v>
      </c>
      <c r="E182" s="31">
        <v>0</v>
      </c>
      <c r="F182" s="32" t="e">
        <f t="shared" si="15"/>
        <v>#DIV/0!</v>
      </c>
      <c r="G182" s="33" t="e">
        <f t="shared" si="11"/>
        <v>#DIV/0!</v>
      </c>
      <c r="H182" s="35"/>
      <c r="I182" s="38"/>
      <c r="J182" s="38"/>
      <c r="K182" s="38"/>
    </row>
    <row r="183" s="2" customFormat="1" spans="1:11">
      <c r="A183" s="23">
        <v>177</v>
      </c>
      <c r="B183" s="30" t="s">
        <v>299</v>
      </c>
      <c r="C183" s="30" t="s">
        <v>96</v>
      </c>
      <c r="D183" s="31">
        <v>1</v>
      </c>
      <c r="E183" s="31">
        <v>0</v>
      </c>
      <c r="F183" s="32" t="e">
        <f t="shared" si="15"/>
        <v>#DIV/0!</v>
      </c>
      <c r="G183" s="33" t="e">
        <f t="shared" si="11"/>
        <v>#DIV/0!</v>
      </c>
      <c r="H183" s="35"/>
      <c r="I183" s="38"/>
      <c r="J183" s="38"/>
      <c r="K183" s="38"/>
    </row>
    <row r="184" s="2" customFormat="1" ht="19.7" customHeight="1" spans="1:11">
      <c r="A184" s="23">
        <v>178</v>
      </c>
      <c r="B184" s="30" t="s">
        <v>300</v>
      </c>
      <c r="C184" s="30" t="s">
        <v>301</v>
      </c>
      <c r="D184" s="31">
        <v>1</v>
      </c>
      <c r="E184" s="31">
        <v>50.7692307692308</v>
      </c>
      <c r="F184" s="32">
        <f t="shared" si="15"/>
        <v>67.3636363636364</v>
      </c>
      <c r="G184" s="33">
        <f t="shared" si="11"/>
        <v>538.909090909091</v>
      </c>
      <c r="H184" s="35"/>
      <c r="I184" s="38"/>
      <c r="J184" s="38"/>
      <c r="K184" s="38"/>
    </row>
    <row r="185" s="2" customFormat="1" ht="19.7" customHeight="1" spans="1:11">
      <c r="A185" s="23">
        <v>179</v>
      </c>
      <c r="B185" s="30" t="s">
        <v>302</v>
      </c>
      <c r="C185" s="30" t="s">
        <v>85</v>
      </c>
      <c r="D185" s="31">
        <v>1</v>
      </c>
      <c r="E185" s="31">
        <v>33</v>
      </c>
      <c r="F185" s="32">
        <f t="shared" si="15"/>
        <v>103.636363636364</v>
      </c>
      <c r="G185" s="33">
        <f t="shared" si="11"/>
        <v>829.090909090909</v>
      </c>
      <c r="H185" s="35"/>
      <c r="I185" s="38"/>
      <c r="J185" s="38"/>
      <c r="K185" s="38"/>
    </row>
    <row r="186" s="2" customFormat="1" ht="19.7" customHeight="1" spans="1:11">
      <c r="A186" s="23">
        <v>180</v>
      </c>
      <c r="B186" s="30" t="s">
        <v>303</v>
      </c>
      <c r="C186" s="30" t="s">
        <v>85</v>
      </c>
      <c r="D186" s="31">
        <v>1</v>
      </c>
      <c r="E186" s="31">
        <v>44</v>
      </c>
      <c r="F186" s="32">
        <f t="shared" si="15"/>
        <v>77.7272727272727</v>
      </c>
      <c r="G186" s="33">
        <f t="shared" si="11"/>
        <v>621.818181818182</v>
      </c>
      <c r="H186" s="35"/>
      <c r="I186" s="38"/>
      <c r="J186" s="38"/>
      <c r="K186" s="38"/>
    </row>
    <row r="187" s="2" customFormat="1" spans="1:11">
      <c r="A187" s="23">
        <v>181</v>
      </c>
      <c r="B187" s="30">
        <v>8825633600</v>
      </c>
      <c r="C187" s="30" t="s">
        <v>304</v>
      </c>
      <c r="D187" s="31">
        <v>1</v>
      </c>
      <c r="E187" s="31">
        <v>35</v>
      </c>
      <c r="F187" s="32">
        <v>88</v>
      </c>
      <c r="G187" s="33">
        <f t="shared" si="11"/>
        <v>704</v>
      </c>
      <c r="H187" s="35"/>
      <c r="I187" s="38"/>
      <c r="J187" s="38"/>
      <c r="K187" s="38"/>
    </row>
    <row r="188" s="2" customFormat="1" spans="1:11">
      <c r="A188" s="23">
        <v>182</v>
      </c>
      <c r="B188" s="30">
        <v>1626340000</v>
      </c>
      <c r="C188" s="30" t="s">
        <v>305</v>
      </c>
      <c r="D188" s="31">
        <v>1</v>
      </c>
      <c r="E188" s="31">
        <v>37</v>
      </c>
      <c r="F188" s="32">
        <f t="shared" ref="F188:F204" si="16">3420/E188</f>
        <v>92.4324324324324</v>
      </c>
      <c r="G188" s="33">
        <f t="shared" si="11"/>
        <v>739.459459459459</v>
      </c>
      <c r="H188" s="35"/>
      <c r="I188" s="38"/>
      <c r="J188" s="38"/>
      <c r="K188" s="38"/>
    </row>
    <row r="189" s="2" customFormat="1" ht="19.7" customHeight="1" spans="1:11">
      <c r="A189" s="23">
        <v>183</v>
      </c>
      <c r="B189" s="30" t="s">
        <v>306</v>
      </c>
      <c r="C189" s="30" t="s">
        <v>141</v>
      </c>
      <c r="D189" s="31">
        <v>1</v>
      </c>
      <c r="E189" s="31">
        <v>64</v>
      </c>
      <c r="F189" s="32">
        <f t="shared" si="16"/>
        <v>53.4375</v>
      </c>
      <c r="G189" s="33">
        <f t="shared" si="11"/>
        <v>427.5</v>
      </c>
      <c r="H189" s="35"/>
      <c r="I189" s="38"/>
      <c r="J189" s="40" t="s">
        <v>307</v>
      </c>
      <c r="K189" s="38"/>
    </row>
    <row r="190" s="2" customFormat="1" ht="19.7" customHeight="1" spans="1:11">
      <c r="A190" s="23">
        <v>184</v>
      </c>
      <c r="B190" s="30" t="s">
        <v>308</v>
      </c>
      <c r="C190" s="30" t="s">
        <v>309</v>
      </c>
      <c r="D190" s="31">
        <v>1</v>
      </c>
      <c r="E190" s="31">
        <v>60</v>
      </c>
      <c r="F190" s="32">
        <f t="shared" si="16"/>
        <v>57</v>
      </c>
      <c r="G190" s="33">
        <f t="shared" si="11"/>
        <v>456</v>
      </c>
      <c r="H190" s="35"/>
      <c r="I190" s="38"/>
      <c r="J190" s="30" t="s">
        <v>310</v>
      </c>
      <c r="K190" s="38"/>
    </row>
    <row r="191" s="2" customFormat="1" ht="19.7" customHeight="1" spans="1:11">
      <c r="A191" s="23">
        <v>185</v>
      </c>
      <c r="B191" s="30" t="s">
        <v>310</v>
      </c>
      <c r="C191" s="30" t="s">
        <v>311</v>
      </c>
      <c r="D191" s="31">
        <v>1</v>
      </c>
      <c r="E191" s="31">
        <v>110</v>
      </c>
      <c r="F191" s="32">
        <f t="shared" si="16"/>
        <v>31.0909090909091</v>
      </c>
      <c r="G191" s="33">
        <f t="shared" si="11"/>
        <v>248.727272727273</v>
      </c>
      <c r="H191" s="35"/>
      <c r="I191" s="38"/>
      <c r="J191" s="38"/>
      <c r="K191" s="38"/>
    </row>
    <row r="192" s="2" customFormat="1" ht="19.7" customHeight="1" spans="1:11">
      <c r="A192" s="23">
        <v>186</v>
      </c>
      <c r="B192" s="30" t="s">
        <v>310</v>
      </c>
      <c r="C192" s="30" t="s">
        <v>312</v>
      </c>
      <c r="D192" s="31">
        <v>1</v>
      </c>
      <c r="E192" s="31">
        <v>44</v>
      </c>
      <c r="F192" s="32">
        <f t="shared" si="16"/>
        <v>77.7272727272727</v>
      </c>
      <c r="G192" s="33">
        <f t="shared" si="11"/>
        <v>621.818181818182</v>
      </c>
      <c r="H192" s="35"/>
      <c r="I192" s="38"/>
      <c r="J192" s="38"/>
      <c r="K192" s="38"/>
    </row>
    <row r="193" s="2" customFormat="1" ht="19.7" customHeight="1" spans="1:11">
      <c r="A193" s="23">
        <v>187</v>
      </c>
      <c r="B193" s="30" t="s">
        <v>313</v>
      </c>
      <c r="C193" s="30" t="s">
        <v>314</v>
      </c>
      <c r="D193" s="31">
        <v>1</v>
      </c>
      <c r="E193" s="31">
        <v>66</v>
      </c>
      <c r="F193" s="32">
        <f t="shared" si="16"/>
        <v>51.8181818181818</v>
      </c>
      <c r="G193" s="33">
        <f t="shared" si="11"/>
        <v>414.545454545455</v>
      </c>
      <c r="H193" s="35"/>
      <c r="I193" s="38"/>
      <c r="J193" s="38"/>
      <c r="K193" s="38"/>
    </row>
    <row r="194" s="2" customFormat="1" ht="19.7" customHeight="1" spans="1:11">
      <c r="A194" s="23">
        <v>188</v>
      </c>
      <c r="B194" s="30" t="s">
        <v>315</v>
      </c>
      <c r="C194" s="30" t="s">
        <v>316</v>
      </c>
      <c r="D194" s="31">
        <v>1</v>
      </c>
      <c r="E194" s="31">
        <v>13.2</v>
      </c>
      <c r="F194" s="32">
        <f t="shared" si="16"/>
        <v>259.090909090909</v>
      </c>
      <c r="G194" s="33">
        <f t="shared" si="11"/>
        <v>2072.72727272727</v>
      </c>
      <c r="H194" s="35"/>
      <c r="I194" s="38"/>
      <c r="J194" s="38"/>
      <c r="K194" s="38"/>
    </row>
    <row r="195" s="2" customFormat="1" spans="1:11">
      <c r="A195" s="23">
        <v>189</v>
      </c>
      <c r="B195" s="30" t="s">
        <v>317</v>
      </c>
      <c r="C195" s="30" t="s">
        <v>81</v>
      </c>
      <c r="D195" s="31">
        <v>1</v>
      </c>
      <c r="E195" s="31">
        <v>66</v>
      </c>
      <c r="F195" s="32">
        <f t="shared" si="16"/>
        <v>51.8181818181818</v>
      </c>
      <c r="G195" s="33">
        <f t="shared" si="11"/>
        <v>414.545454545455</v>
      </c>
      <c r="H195" s="35"/>
      <c r="I195" s="38"/>
      <c r="J195" s="38"/>
      <c r="K195" s="38"/>
    </row>
    <row r="196" s="2" customFormat="1" spans="1:11">
      <c r="A196" s="23">
        <v>190</v>
      </c>
      <c r="B196" s="30" t="s">
        <v>318</v>
      </c>
      <c r="C196" s="30" t="s">
        <v>319</v>
      </c>
      <c r="D196" s="31">
        <v>1</v>
      </c>
      <c r="E196" s="31">
        <v>0</v>
      </c>
      <c r="F196" s="32" t="e">
        <f t="shared" si="16"/>
        <v>#DIV/0!</v>
      </c>
      <c r="G196" s="33" t="e">
        <f t="shared" si="11"/>
        <v>#DIV/0!</v>
      </c>
      <c r="H196" s="35"/>
      <c r="I196" s="38"/>
      <c r="J196" s="38"/>
      <c r="K196" s="38"/>
    </row>
    <row r="197" s="2" customFormat="1" ht="19.7" customHeight="1" spans="1:11">
      <c r="A197" s="23">
        <v>191</v>
      </c>
      <c r="B197" s="30" t="s">
        <v>320</v>
      </c>
      <c r="C197" s="30" t="s">
        <v>321</v>
      </c>
      <c r="D197" s="31">
        <v>1</v>
      </c>
      <c r="E197" s="31">
        <v>12</v>
      </c>
      <c r="F197" s="32">
        <f t="shared" si="16"/>
        <v>285</v>
      </c>
      <c r="G197" s="33">
        <f t="shared" si="11"/>
        <v>2280</v>
      </c>
      <c r="H197" s="35"/>
      <c r="I197" s="38"/>
      <c r="J197" s="38"/>
      <c r="K197" s="38"/>
    </row>
    <row r="198" s="2" customFormat="1" ht="19.7" customHeight="1" spans="1:11">
      <c r="A198" s="23">
        <v>192</v>
      </c>
      <c r="B198" s="30" t="s">
        <v>322</v>
      </c>
      <c r="C198" s="30" t="s">
        <v>323</v>
      </c>
      <c r="D198" s="31">
        <v>1</v>
      </c>
      <c r="E198" s="31">
        <v>110</v>
      </c>
      <c r="F198" s="32">
        <f t="shared" si="16"/>
        <v>31.0909090909091</v>
      </c>
      <c r="G198" s="33">
        <f t="shared" si="11"/>
        <v>248.727272727273</v>
      </c>
      <c r="H198" s="35"/>
      <c r="I198" s="38"/>
      <c r="J198" s="38"/>
      <c r="K198" s="38"/>
    </row>
    <row r="199" s="2" customFormat="1" ht="19.7" customHeight="1" spans="1:11">
      <c r="A199" s="23">
        <v>193</v>
      </c>
      <c r="B199" s="30" t="s">
        <v>324</v>
      </c>
      <c r="C199" s="30" t="s">
        <v>323</v>
      </c>
      <c r="D199" s="31">
        <v>1</v>
      </c>
      <c r="E199" s="31">
        <v>110</v>
      </c>
      <c r="F199" s="32">
        <f t="shared" si="16"/>
        <v>31.0909090909091</v>
      </c>
      <c r="G199" s="33">
        <f t="shared" ref="G199:G254" si="17">8*F199</f>
        <v>248.727272727273</v>
      </c>
      <c r="H199" s="35"/>
      <c r="I199" s="38"/>
      <c r="J199" s="38"/>
      <c r="K199" s="38"/>
    </row>
    <row r="200" s="2" customFormat="1" ht="19.7" customHeight="1" spans="1:11">
      <c r="A200" s="23">
        <v>194</v>
      </c>
      <c r="B200" s="30" t="s">
        <v>325</v>
      </c>
      <c r="C200" s="30" t="s">
        <v>323</v>
      </c>
      <c r="D200" s="31">
        <v>1</v>
      </c>
      <c r="E200" s="31">
        <v>110</v>
      </c>
      <c r="F200" s="32">
        <f t="shared" si="16"/>
        <v>31.0909090909091</v>
      </c>
      <c r="G200" s="33">
        <f t="shared" si="17"/>
        <v>248.727272727273</v>
      </c>
      <c r="H200" s="35"/>
      <c r="I200" s="38"/>
      <c r="J200" s="38"/>
      <c r="K200" s="38"/>
    </row>
    <row r="201" s="2" customFormat="1" ht="19.7" customHeight="1" spans="1:11">
      <c r="A201" s="23">
        <v>195</v>
      </c>
      <c r="B201" s="30" t="s">
        <v>326</v>
      </c>
      <c r="C201" s="30" t="s">
        <v>323</v>
      </c>
      <c r="D201" s="31">
        <v>1</v>
      </c>
      <c r="E201" s="31">
        <v>110</v>
      </c>
      <c r="F201" s="32">
        <f t="shared" si="16"/>
        <v>31.0909090909091</v>
      </c>
      <c r="G201" s="33">
        <f t="shared" si="17"/>
        <v>248.727272727273</v>
      </c>
      <c r="H201" s="35"/>
      <c r="I201" s="38"/>
      <c r="J201" s="38"/>
      <c r="K201" s="38"/>
    </row>
    <row r="202" s="2" customFormat="1" ht="19.7" customHeight="1" spans="1:11">
      <c r="A202" s="23">
        <v>196</v>
      </c>
      <c r="B202" s="30" t="s">
        <v>327</v>
      </c>
      <c r="C202" s="30" t="s">
        <v>328</v>
      </c>
      <c r="D202" s="31">
        <v>1</v>
      </c>
      <c r="E202" s="31">
        <v>0</v>
      </c>
      <c r="F202" s="32" t="e">
        <f t="shared" si="16"/>
        <v>#DIV/0!</v>
      </c>
      <c r="G202" s="33" t="e">
        <f t="shared" si="17"/>
        <v>#DIV/0!</v>
      </c>
      <c r="H202" s="35"/>
      <c r="I202" s="38"/>
      <c r="J202" s="38"/>
      <c r="K202" s="38"/>
    </row>
    <row r="203" s="2" customFormat="1" spans="1:11">
      <c r="A203" s="23">
        <v>197</v>
      </c>
      <c r="B203" s="30" t="s">
        <v>329</v>
      </c>
      <c r="C203" s="30" t="s">
        <v>330</v>
      </c>
      <c r="D203" s="31">
        <v>1</v>
      </c>
      <c r="E203" s="31">
        <v>0</v>
      </c>
      <c r="F203" s="32" t="e">
        <f t="shared" si="16"/>
        <v>#DIV/0!</v>
      </c>
      <c r="G203" s="33" t="e">
        <f t="shared" si="17"/>
        <v>#DIV/0!</v>
      </c>
      <c r="H203" s="35"/>
      <c r="I203" s="38"/>
      <c r="J203" s="38"/>
      <c r="K203" s="38"/>
    </row>
    <row r="204" s="2" customFormat="1" spans="1:11">
      <c r="A204" s="23">
        <v>198</v>
      </c>
      <c r="B204" s="30" t="s">
        <v>331</v>
      </c>
      <c r="C204" s="30" t="s">
        <v>81</v>
      </c>
      <c r="D204" s="31">
        <v>1</v>
      </c>
      <c r="E204" s="31">
        <v>66</v>
      </c>
      <c r="F204" s="32">
        <f t="shared" si="16"/>
        <v>51.8181818181818</v>
      </c>
      <c r="G204" s="33">
        <f t="shared" si="17"/>
        <v>414.545454545454</v>
      </c>
      <c r="H204" s="35"/>
      <c r="I204" s="38"/>
      <c r="J204" s="38"/>
      <c r="K204" s="38"/>
    </row>
    <row r="205" s="2" customFormat="1" ht="19.7" customHeight="1" spans="1:11">
      <c r="A205" s="23">
        <v>199</v>
      </c>
      <c r="B205" s="30" t="s">
        <v>332</v>
      </c>
      <c r="C205" s="30" t="s">
        <v>333</v>
      </c>
      <c r="D205" s="31">
        <v>1</v>
      </c>
      <c r="E205" s="31">
        <v>20.3076923076923</v>
      </c>
      <c r="F205" s="32">
        <v>31</v>
      </c>
      <c r="G205" s="33">
        <f t="shared" si="17"/>
        <v>248</v>
      </c>
      <c r="H205" s="35"/>
      <c r="I205" s="38"/>
      <c r="J205" s="38" t="s">
        <v>334</v>
      </c>
      <c r="K205" s="38"/>
    </row>
    <row r="206" s="2" customFormat="1" spans="1:8">
      <c r="A206" s="23">
        <v>200</v>
      </c>
      <c r="B206" s="30">
        <v>5198205300</v>
      </c>
      <c r="C206" s="30" t="s">
        <v>194</v>
      </c>
      <c r="D206" s="31">
        <v>1</v>
      </c>
      <c r="E206" s="31">
        <v>33</v>
      </c>
      <c r="F206" s="32">
        <f t="shared" ref="F206:F216" si="18">3420/E206</f>
        <v>103.636363636364</v>
      </c>
      <c r="G206" s="33">
        <f t="shared" si="17"/>
        <v>829.090909090912</v>
      </c>
      <c r="H206" s="35"/>
    </row>
    <row r="207" s="2" customFormat="1" spans="1:11">
      <c r="A207" s="23">
        <v>201</v>
      </c>
      <c r="B207" s="30">
        <v>519820</v>
      </c>
      <c r="C207" s="30" t="s">
        <v>335</v>
      </c>
      <c r="D207" s="31">
        <v>1</v>
      </c>
      <c r="E207" s="31">
        <v>66</v>
      </c>
      <c r="F207" s="32">
        <f t="shared" si="18"/>
        <v>51.8181818181818</v>
      </c>
      <c r="G207" s="33">
        <f t="shared" si="17"/>
        <v>414.545454545454</v>
      </c>
      <c r="H207" s="35"/>
      <c r="I207" s="38"/>
      <c r="J207" s="38"/>
      <c r="K207" s="38"/>
    </row>
    <row r="208" s="2" customFormat="1" spans="1:11">
      <c r="A208" s="23">
        <v>202</v>
      </c>
      <c r="B208" s="30">
        <v>2111</v>
      </c>
      <c r="C208" s="30" t="s">
        <v>206</v>
      </c>
      <c r="D208" s="31">
        <v>1</v>
      </c>
      <c r="E208" s="31">
        <v>26.4</v>
      </c>
      <c r="F208" s="32">
        <f t="shared" si="18"/>
        <v>129.545454545455</v>
      </c>
      <c r="G208" s="33">
        <f t="shared" si="17"/>
        <v>1036.36363636364</v>
      </c>
      <c r="H208" s="35"/>
      <c r="I208" s="38"/>
      <c r="J208" s="30" t="s">
        <v>336</v>
      </c>
      <c r="K208" s="38"/>
    </row>
    <row r="209" s="2" customFormat="1" ht="19.7" customHeight="1" spans="1:11">
      <c r="A209" s="23">
        <v>203</v>
      </c>
      <c r="B209" s="30" t="s">
        <v>337</v>
      </c>
      <c r="C209" s="30" t="s">
        <v>338</v>
      </c>
      <c r="D209" s="31">
        <v>1</v>
      </c>
      <c r="E209" s="31">
        <v>0</v>
      </c>
      <c r="F209" s="32" t="e">
        <f t="shared" si="18"/>
        <v>#DIV/0!</v>
      </c>
      <c r="G209" s="33" t="e">
        <f t="shared" si="17"/>
        <v>#DIV/0!</v>
      </c>
      <c r="H209" s="35"/>
      <c r="I209" s="38"/>
      <c r="J209" s="38"/>
      <c r="K209" s="38"/>
    </row>
    <row r="210" s="2" customFormat="1" ht="19.7" customHeight="1" spans="1:11">
      <c r="A210" s="23">
        <v>204</v>
      </c>
      <c r="B210" s="30" t="s">
        <v>339</v>
      </c>
      <c r="C210" s="30" t="s">
        <v>339</v>
      </c>
      <c r="D210" s="31">
        <v>1</v>
      </c>
      <c r="E210" s="31">
        <v>66</v>
      </c>
      <c r="F210" s="32">
        <f t="shared" si="18"/>
        <v>51.8181818181818</v>
      </c>
      <c r="G210" s="33">
        <f t="shared" si="17"/>
        <v>414.545454545454</v>
      </c>
      <c r="H210" s="35"/>
      <c r="I210" s="38"/>
      <c r="K210" s="38"/>
    </row>
    <row r="211" s="2" customFormat="1" ht="19.7" customHeight="1" spans="1:11">
      <c r="A211" s="23">
        <v>205</v>
      </c>
      <c r="B211" s="30" t="s">
        <v>340</v>
      </c>
      <c r="C211" s="30" t="s">
        <v>341</v>
      </c>
      <c r="D211" s="31">
        <v>1</v>
      </c>
      <c r="E211" s="31">
        <v>68</v>
      </c>
      <c r="F211" s="32">
        <f t="shared" si="18"/>
        <v>50.2941176470588</v>
      </c>
      <c r="G211" s="33">
        <f t="shared" si="17"/>
        <v>402.35294117647</v>
      </c>
      <c r="H211" s="35"/>
      <c r="I211" s="38"/>
      <c r="J211" s="40" t="s">
        <v>342</v>
      </c>
      <c r="K211" s="38"/>
    </row>
    <row r="212" s="2" customFormat="1" spans="1:11">
      <c r="A212" s="23">
        <v>206</v>
      </c>
      <c r="B212" s="30" t="s">
        <v>343</v>
      </c>
      <c r="C212" s="30" t="s">
        <v>344</v>
      </c>
      <c r="D212" s="31">
        <v>1</v>
      </c>
      <c r="E212" s="31">
        <v>0</v>
      </c>
      <c r="F212" s="32" t="e">
        <f t="shared" si="18"/>
        <v>#DIV/0!</v>
      </c>
      <c r="G212" s="33" t="e">
        <f t="shared" si="17"/>
        <v>#DIV/0!</v>
      </c>
      <c r="H212" s="35"/>
      <c r="I212" s="38"/>
      <c r="J212" s="38"/>
      <c r="K212" s="38"/>
    </row>
    <row r="213" s="2" customFormat="1" ht="19.7" customHeight="1" spans="1:11">
      <c r="A213" s="23">
        <v>207</v>
      </c>
      <c r="B213" s="30" t="s">
        <v>345</v>
      </c>
      <c r="C213" s="30" t="s">
        <v>346</v>
      </c>
      <c r="D213" s="31">
        <v>1</v>
      </c>
      <c r="E213" s="31">
        <v>44</v>
      </c>
      <c r="F213" s="32">
        <f t="shared" si="18"/>
        <v>77.7272727272727</v>
      </c>
      <c r="G213" s="33">
        <f t="shared" si="17"/>
        <v>621.818181818182</v>
      </c>
      <c r="H213" s="35"/>
      <c r="I213" s="38"/>
      <c r="J213" s="40" t="s">
        <v>347</v>
      </c>
      <c r="K213" s="38"/>
    </row>
    <row r="214" s="2" customFormat="1" ht="19.7" customHeight="1" spans="1:11">
      <c r="A214" s="23">
        <v>208</v>
      </c>
      <c r="B214" s="30" t="s">
        <v>348</v>
      </c>
      <c r="C214" s="30" t="s">
        <v>316</v>
      </c>
      <c r="D214" s="31">
        <v>1</v>
      </c>
      <c r="E214" s="31">
        <v>0</v>
      </c>
      <c r="F214" s="32" t="e">
        <f t="shared" si="18"/>
        <v>#DIV/0!</v>
      </c>
      <c r="G214" s="33" t="e">
        <f t="shared" si="17"/>
        <v>#DIV/0!</v>
      </c>
      <c r="H214" s="35"/>
      <c r="I214" s="38"/>
      <c r="J214" s="38"/>
      <c r="K214" s="38"/>
    </row>
    <row r="215" s="2" customFormat="1" spans="1:11">
      <c r="A215" s="23">
        <v>209</v>
      </c>
      <c r="B215" s="30" t="s">
        <v>349</v>
      </c>
      <c r="C215" s="30" t="s">
        <v>81</v>
      </c>
      <c r="D215" s="31">
        <v>1</v>
      </c>
      <c r="E215" s="31">
        <v>0</v>
      </c>
      <c r="F215" s="32" t="e">
        <f t="shared" si="18"/>
        <v>#DIV/0!</v>
      </c>
      <c r="G215" s="33" t="e">
        <f t="shared" si="17"/>
        <v>#DIV/0!</v>
      </c>
      <c r="H215" s="35"/>
      <c r="I215" s="38"/>
      <c r="J215" s="38"/>
      <c r="K215" s="38"/>
    </row>
    <row r="216" s="2" customFormat="1" ht="19.7" customHeight="1" spans="1:11">
      <c r="A216" s="23">
        <v>210</v>
      </c>
      <c r="B216" s="30" t="s">
        <v>350</v>
      </c>
      <c r="C216" s="30" t="s">
        <v>316</v>
      </c>
      <c r="D216" s="31">
        <v>1</v>
      </c>
      <c r="E216" s="31">
        <v>0</v>
      </c>
      <c r="F216" s="32" t="e">
        <f t="shared" si="18"/>
        <v>#DIV/0!</v>
      </c>
      <c r="G216" s="33" t="e">
        <f t="shared" si="17"/>
        <v>#DIV/0!</v>
      </c>
      <c r="H216" s="35"/>
      <c r="I216" s="38"/>
      <c r="J216" s="38"/>
      <c r="K216" s="38"/>
    </row>
    <row r="217" s="2" customFormat="1" spans="1:11">
      <c r="A217" s="23">
        <v>211</v>
      </c>
      <c r="B217" s="30" t="s">
        <v>54</v>
      </c>
      <c r="C217" s="30" t="s">
        <v>351</v>
      </c>
      <c r="D217" s="31">
        <v>1</v>
      </c>
      <c r="E217" s="31">
        <v>60</v>
      </c>
      <c r="F217" s="32">
        <v>15</v>
      </c>
      <c r="G217" s="33">
        <f t="shared" si="17"/>
        <v>120</v>
      </c>
      <c r="H217" s="35"/>
      <c r="I217" s="38"/>
      <c r="J217" s="38"/>
      <c r="K217" s="38"/>
    </row>
    <row r="218" s="2" customFormat="1" ht="19.7" customHeight="1" spans="1:11">
      <c r="A218" s="23">
        <v>212</v>
      </c>
      <c r="B218" s="30" t="s">
        <v>352</v>
      </c>
      <c r="C218" s="30" t="s">
        <v>353</v>
      </c>
      <c r="D218" s="31">
        <v>1</v>
      </c>
      <c r="E218" s="31">
        <v>88</v>
      </c>
      <c r="F218" s="32">
        <f>3420/E218</f>
        <v>38.8636363636364</v>
      </c>
      <c r="G218" s="33">
        <f t="shared" si="17"/>
        <v>310.909090909091</v>
      </c>
      <c r="H218" s="35"/>
      <c r="I218" s="38"/>
      <c r="J218" s="40" t="s">
        <v>354</v>
      </c>
      <c r="K218" s="38"/>
    </row>
    <row r="219" s="2" customFormat="1" spans="1:8">
      <c r="A219" s="23">
        <v>213</v>
      </c>
      <c r="B219" s="30"/>
      <c r="C219" s="30" t="s">
        <v>355</v>
      </c>
      <c r="D219" s="31">
        <v>1</v>
      </c>
      <c r="E219" s="31">
        <v>52.8</v>
      </c>
      <c r="F219" s="32">
        <f>3420/E219</f>
        <v>64.7727272727273</v>
      </c>
      <c r="G219" s="33">
        <f t="shared" si="17"/>
        <v>518.181818181818</v>
      </c>
      <c r="H219" s="35"/>
    </row>
    <row r="220" s="2" customFormat="1" ht="19.7" customHeight="1" spans="1:8">
      <c r="A220" s="23">
        <v>214</v>
      </c>
      <c r="B220" s="30" t="s">
        <v>356</v>
      </c>
      <c r="C220" s="25" t="s">
        <v>357</v>
      </c>
      <c r="D220" s="31">
        <v>1</v>
      </c>
      <c r="E220" s="31">
        <v>57</v>
      </c>
      <c r="F220" s="32">
        <v>25</v>
      </c>
      <c r="G220" s="33">
        <f t="shared" si="17"/>
        <v>200</v>
      </c>
      <c r="H220" s="35"/>
    </row>
    <row r="221" s="2" customFormat="1" ht="19.7" customHeight="1" spans="1:8">
      <c r="A221" s="23">
        <v>215</v>
      </c>
      <c r="B221" s="30" t="s">
        <v>358</v>
      </c>
      <c r="C221" s="25" t="s">
        <v>357</v>
      </c>
      <c r="D221" s="31">
        <v>1</v>
      </c>
      <c r="E221" s="31">
        <v>55</v>
      </c>
      <c r="F221" s="32">
        <v>57</v>
      </c>
      <c r="G221" s="33">
        <f t="shared" si="17"/>
        <v>456</v>
      </c>
      <c r="H221" s="35"/>
    </row>
    <row r="222" s="2" customFormat="1" spans="1:8">
      <c r="A222" s="23">
        <v>216</v>
      </c>
      <c r="B222" s="30">
        <v>42010</v>
      </c>
      <c r="C222" s="30" t="s">
        <v>359</v>
      </c>
      <c r="D222" s="31">
        <v>1</v>
      </c>
      <c r="E222" s="31">
        <v>47</v>
      </c>
      <c r="F222" s="32">
        <v>75</v>
      </c>
      <c r="G222" s="33">
        <f t="shared" si="17"/>
        <v>600</v>
      </c>
      <c r="H222" s="35"/>
    </row>
    <row r="223" s="2" customFormat="1" ht="19.7" customHeight="1" spans="1:8">
      <c r="A223" s="23">
        <v>217</v>
      </c>
      <c r="B223" s="30" t="s">
        <v>360</v>
      </c>
      <c r="C223" s="30" t="s">
        <v>361</v>
      </c>
      <c r="D223" s="31">
        <v>1</v>
      </c>
      <c r="E223" s="31">
        <v>33</v>
      </c>
      <c r="F223" s="32">
        <v>45</v>
      </c>
      <c r="G223" s="33">
        <f t="shared" si="17"/>
        <v>360</v>
      </c>
      <c r="H223" s="35"/>
    </row>
    <row r="224" s="2" customFormat="1" ht="19.7" customHeight="1" spans="1:8">
      <c r="A224" s="23">
        <v>218</v>
      </c>
      <c r="B224" s="30" t="s">
        <v>71</v>
      </c>
      <c r="C224" s="30" t="s">
        <v>362</v>
      </c>
      <c r="D224" s="31">
        <v>1</v>
      </c>
      <c r="E224" s="31">
        <v>56</v>
      </c>
      <c r="F224" s="32">
        <v>50</v>
      </c>
      <c r="G224" s="33">
        <f t="shared" si="17"/>
        <v>400</v>
      </c>
      <c r="H224" s="35"/>
    </row>
    <row r="225" s="2" customFormat="1" ht="19.7" customHeight="1" spans="1:8">
      <c r="A225" s="23">
        <v>219</v>
      </c>
      <c r="B225" s="30" t="s">
        <v>28</v>
      </c>
      <c r="C225" s="30" t="s">
        <v>363</v>
      </c>
      <c r="D225" s="31">
        <v>1</v>
      </c>
      <c r="E225" s="31">
        <v>27</v>
      </c>
      <c r="F225" s="32">
        <v>150</v>
      </c>
      <c r="G225" s="33">
        <f t="shared" si="17"/>
        <v>1200</v>
      </c>
      <c r="H225" s="35"/>
    </row>
    <row r="226" s="2" customFormat="1" ht="19.7" customHeight="1" spans="1:8">
      <c r="A226" s="23">
        <v>220</v>
      </c>
      <c r="B226" s="30" t="s">
        <v>364</v>
      </c>
      <c r="C226" s="30" t="s">
        <v>365</v>
      </c>
      <c r="D226" s="31">
        <v>1</v>
      </c>
      <c r="E226" s="31">
        <v>30</v>
      </c>
      <c r="F226" s="32">
        <f t="shared" ref="F225:F242" si="19">3420/E226</f>
        <v>114</v>
      </c>
      <c r="G226" s="33">
        <f t="shared" si="17"/>
        <v>912</v>
      </c>
      <c r="H226" s="35"/>
    </row>
    <row r="227" s="2" customFormat="1" ht="19.7" customHeight="1" spans="1:8">
      <c r="A227" s="23">
        <v>221</v>
      </c>
      <c r="B227" s="30" t="s">
        <v>62</v>
      </c>
      <c r="C227" s="30" t="s">
        <v>366</v>
      </c>
      <c r="D227" s="31">
        <v>1</v>
      </c>
      <c r="E227" s="31">
        <v>33</v>
      </c>
      <c r="F227" s="32">
        <v>88</v>
      </c>
      <c r="G227" s="33">
        <f t="shared" si="17"/>
        <v>704</v>
      </c>
      <c r="H227" s="35"/>
    </row>
    <row r="228" s="2" customFormat="1" ht="19.7" customHeight="1" spans="1:8">
      <c r="A228" s="23">
        <v>222</v>
      </c>
      <c r="B228" s="30" t="s">
        <v>30</v>
      </c>
      <c r="C228" s="30" t="s">
        <v>261</v>
      </c>
      <c r="D228" s="31">
        <v>1</v>
      </c>
      <c r="E228" s="31">
        <v>52</v>
      </c>
      <c r="F228" s="32">
        <v>50</v>
      </c>
      <c r="G228" s="33">
        <f t="shared" si="17"/>
        <v>400</v>
      </c>
      <c r="H228" s="35"/>
    </row>
    <row r="229" s="2" customFormat="1" ht="19.7" customHeight="1" spans="1:8">
      <c r="A229" s="23">
        <v>223</v>
      </c>
      <c r="B229" s="30" t="s">
        <v>367</v>
      </c>
      <c r="C229" s="30" t="s">
        <v>261</v>
      </c>
      <c r="D229" s="31">
        <v>1</v>
      </c>
      <c r="E229" s="31">
        <v>41</v>
      </c>
      <c r="F229" s="32">
        <f t="shared" si="19"/>
        <v>83.4146341463415</v>
      </c>
      <c r="G229" s="33">
        <f t="shared" si="17"/>
        <v>667.317073170732</v>
      </c>
      <c r="H229" s="35"/>
    </row>
    <row r="230" s="2" customFormat="1" ht="19.7" customHeight="1" spans="1:8">
      <c r="A230" s="23">
        <v>224</v>
      </c>
      <c r="B230" s="30" t="s">
        <v>368</v>
      </c>
      <c r="C230" s="30" t="s">
        <v>261</v>
      </c>
      <c r="D230" s="31">
        <v>1</v>
      </c>
      <c r="E230" s="31">
        <v>56</v>
      </c>
      <c r="F230" s="32">
        <f t="shared" si="19"/>
        <v>61.0714285714286</v>
      </c>
      <c r="G230" s="33">
        <f t="shared" si="17"/>
        <v>488.571428571429</v>
      </c>
      <c r="H230" s="35"/>
    </row>
    <row r="231" s="2" customFormat="1" ht="19.7" customHeight="1" spans="1:8">
      <c r="A231" s="23">
        <v>225</v>
      </c>
      <c r="B231" s="30" t="s">
        <v>369</v>
      </c>
      <c r="C231" s="30" t="s">
        <v>370</v>
      </c>
      <c r="D231" s="31">
        <v>1</v>
      </c>
      <c r="E231" s="31">
        <v>42</v>
      </c>
      <c r="F231" s="32">
        <f t="shared" si="19"/>
        <v>81.4285714285714</v>
      </c>
      <c r="G231" s="33">
        <f t="shared" si="17"/>
        <v>651.428571428571</v>
      </c>
      <c r="H231" s="35"/>
    </row>
    <row r="232" s="2" customFormat="1" ht="19.7" customHeight="1" spans="1:8">
      <c r="A232" s="23">
        <v>226</v>
      </c>
      <c r="B232" s="30" t="s">
        <v>369</v>
      </c>
      <c r="C232" s="30" t="s">
        <v>371</v>
      </c>
      <c r="D232" s="31">
        <v>1</v>
      </c>
      <c r="E232" s="31">
        <v>29</v>
      </c>
      <c r="F232" s="32">
        <f t="shared" si="19"/>
        <v>117.931034482759</v>
      </c>
      <c r="G232" s="33">
        <f t="shared" si="17"/>
        <v>943.448275862072</v>
      </c>
      <c r="H232" s="36" t="s">
        <v>100</v>
      </c>
    </row>
    <row r="233" s="2" customFormat="1" ht="19.7" customHeight="1" spans="1:8">
      <c r="A233" s="23">
        <v>227</v>
      </c>
      <c r="B233" s="30" t="s">
        <v>372</v>
      </c>
      <c r="C233" s="30" t="s">
        <v>373</v>
      </c>
      <c r="D233" s="31">
        <v>1</v>
      </c>
      <c r="E233" s="31">
        <v>66</v>
      </c>
      <c r="F233" s="32">
        <f t="shared" si="19"/>
        <v>51.8181818181818</v>
      </c>
      <c r="G233" s="33">
        <f t="shared" si="17"/>
        <v>414.545454545454</v>
      </c>
      <c r="H233" s="35"/>
    </row>
    <row r="234" s="2" customFormat="1" ht="19.7" customHeight="1" spans="1:8">
      <c r="A234" s="23">
        <v>228</v>
      </c>
      <c r="B234" s="30" t="s">
        <v>20</v>
      </c>
      <c r="C234" s="30" t="s">
        <v>374</v>
      </c>
      <c r="D234" s="31">
        <v>1</v>
      </c>
      <c r="E234" s="31">
        <v>150</v>
      </c>
      <c r="F234" s="32">
        <f t="shared" si="19"/>
        <v>22.8</v>
      </c>
      <c r="G234" s="33">
        <f t="shared" si="17"/>
        <v>182.4</v>
      </c>
      <c r="H234" s="35"/>
    </row>
    <row r="235" s="2" customFormat="1" ht="19.7" customHeight="1" spans="1:8">
      <c r="A235" s="23">
        <v>229</v>
      </c>
      <c r="B235" s="30" t="s">
        <v>375</v>
      </c>
      <c r="C235" s="30" t="s">
        <v>81</v>
      </c>
      <c r="D235" s="31">
        <v>1</v>
      </c>
      <c r="E235" s="31">
        <v>32</v>
      </c>
      <c r="F235" s="32">
        <f t="shared" si="19"/>
        <v>106.875</v>
      </c>
      <c r="G235" s="33">
        <f t="shared" si="17"/>
        <v>855</v>
      </c>
      <c r="H235" s="35"/>
    </row>
    <row r="236" s="2" customFormat="1" ht="19.7" customHeight="1" spans="1:8">
      <c r="A236" s="23">
        <v>230</v>
      </c>
      <c r="B236" s="30" t="s">
        <v>376</v>
      </c>
      <c r="C236" s="30" t="s">
        <v>377</v>
      </c>
      <c r="D236" s="31">
        <v>1</v>
      </c>
      <c r="E236" s="31">
        <v>37.7142857142857</v>
      </c>
      <c r="F236" s="32">
        <f t="shared" si="19"/>
        <v>90.6818181818182</v>
      </c>
      <c r="G236" s="33">
        <f t="shared" si="17"/>
        <v>725.454545454546</v>
      </c>
      <c r="H236" s="41"/>
    </row>
    <row r="237" s="2" customFormat="1" spans="1:8">
      <c r="A237" s="23">
        <v>231</v>
      </c>
      <c r="B237" s="30">
        <v>22500</v>
      </c>
      <c r="C237" s="30" t="s">
        <v>378</v>
      </c>
      <c r="D237" s="31">
        <v>1</v>
      </c>
      <c r="E237" s="31">
        <v>9</v>
      </c>
      <c r="F237" s="32">
        <f t="shared" si="19"/>
        <v>380</v>
      </c>
      <c r="G237" s="33">
        <f t="shared" si="17"/>
        <v>3040</v>
      </c>
      <c r="H237" s="35"/>
    </row>
    <row r="238" s="2" customFormat="1" ht="19.7" customHeight="1" spans="1:8">
      <c r="A238" s="23">
        <v>232</v>
      </c>
      <c r="B238" s="30" t="s">
        <v>379</v>
      </c>
      <c r="C238" s="30" t="s">
        <v>259</v>
      </c>
      <c r="D238" s="31">
        <v>1</v>
      </c>
      <c r="E238" s="31">
        <v>66</v>
      </c>
      <c r="F238" s="32">
        <f t="shared" si="19"/>
        <v>51.8181818181818</v>
      </c>
      <c r="G238" s="33">
        <f t="shared" si="17"/>
        <v>414.545454545454</v>
      </c>
      <c r="H238" s="35"/>
    </row>
    <row r="239" s="2" customFormat="1" spans="1:8">
      <c r="A239" s="23">
        <v>233</v>
      </c>
      <c r="B239" s="30" t="s">
        <v>380</v>
      </c>
      <c r="C239" s="30" t="s">
        <v>381</v>
      </c>
      <c r="D239" s="31">
        <v>1</v>
      </c>
      <c r="E239" s="31">
        <v>66</v>
      </c>
      <c r="F239" s="32">
        <f t="shared" si="19"/>
        <v>51.8181818181818</v>
      </c>
      <c r="G239" s="33">
        <f t="shared" si="17"/>
        <v>414.545454545454</v>
      </c>
      <c r="H239" s="35"/>
    </row>
    <row r="240" s="2" customFormat="1" ht="19.7" customHeight="1" spans="1:8">
      <c r="A240" s="23">
        <v>234</v>
      </c>
      <c r="B240" s="30" t="s">
        <v>382</v>
      </c>
      <c r="C240" s="30" t="s">
        <v>383</v>
      </c>
      <c r="D240" s="31">
        <v>1</v>
      </c>
      <c r="E240" s="31">
        <v>22</v>
      </c>
      <c r="F240" s="32">
        <f t="shared" si="19"/>
        <v>155.454545454545</v>
      </c>
      <c r="G240" s="33">
        <f t="shared" si="17"/>
        <v>1243.63636363636</v>
      </c>
      <c r="H240" s="35"/>
    </row>
    <row r="241" s="2" customFormat="1" ht="19.7" customHeight="1" spans="1:8">
      <c r="A241" s="23">
        <v>235</v>
      </c>
      <c r="B241" s="30" t="s">
        <v>28</v>
      </c>
      <c r="C241" s="30" t="s">
        <v>363</v>
      </c>
      <c r="D241" s="31">
        <v>1</v>
      </c>
      <c r="E241" s="31">
        <v>30</v>
      </c>
      <c r="F241" s="32">
        <f t="shared" si="19"/>
        <v>114</v>
      </c>
      <c r="G241" s="33">
        <f t="shared" si="17"/>
        <v>912</v>
      </c>
      <c r="H241" s="35"/>
    </row>
    <row r="242" s="2" customFormat="1" ht="19.7" customHeight="1" spans="1:8">
      <c r="A242" s="23">
        <v>236</v>
      </c>
      <c r="B242" s="30" t="s">
        <v>384</v>
      </c>
      <c r="C242" s="30" t="s">
        <v>385</v>
      </c>
      <c r="D242" s="31">
        <v>1</v>
      </c>
      <c r="E242" s="31">
        <v>38</v>
      </c>
      <c r="F242" s="32">
        <f t="shared" si="19"/>
        <v>90</v>
      </c>
      <c r="G242" s="33">
        <f t="shared" si="17"/>
        <v>720</v>
      </c>
      <c r="H242" s="35"/>
    </row>
    <row r="243" s="2" customFormat="1" spans="1:11">
      <c r="A243" s="23">
        <v>237</v>
      </c>
      <c r="B243" s="30" t="s">
        <v>386</v>
      </c>
      <c r="C243" s="30" t="s">
        <v>387</v>
      </c>
      <c r="D243" s="31">
        <v>1</v>
      </c>
      <c r="E243" s="30"/>
      <c r="F243" s="32">
        <v>50</v>
      </c>
      <c r="G243" s="33">
        <f t="shared" si="17"/>
        <v>400</v>
      </c>
      <c r="H243" s="35"/>
      <c r="I243" s="38"/>
      <c r="J243" s="38"/>
      <c r="K243" s="38"/>
    </row>
    <row r="244" s="2" customFormat="1" ht="19.7" customHeight="1" spans="1:11">
      <c r="A244" s="23">
        <v>238</v>
      </c>
      <c r="B244" s="30" t="s">
        <v>388</v>
      </c>
      <c r="C244" s="30" t="s">
        <v>389</v>
      </c>
      <c r="D244" s="31">
        <v>1</v>
      </c>
      <c r="E244" s="30"/>
      <c r="F244" s="32">
        <v>50</v>
      </c>
      <c r="G244" s="33">
        <f t="shared" si="17"/>
        <v>400</v>
      </c>
      <c r="H244" s="35"/>
      <c r="I244" s="38"/>
      <c r="J244" s="38"/>
      <c r="K244" s="38"/>
    </row>
    <row r="245" s="2" customFormat="1" spans="1:11">
      <c r="A245" s="23">
        <v>239</v>
      </c>
      <c r="B245" s="30" t="s">
        <v>390</v>
      </c>
      <c r="C245" s="30" t="s">
        <v>391</v>
      </c>
      <c r="D245" s="31">
        <v>1</v>
      </c>
      <c r="E245" s="24">
        <v>27.3</v>
      </c>
      <c r="F245" s="32">
        <v>100</v>
      </c>
      <c r="G245" s="33">
        <f t="shared" si="17"/>
        <v>800</v>
      </c>
      <c r="H245" s="35"/>
      <c r="I245" s="38"/>
      <c r="J245" s="30" t="s">
        <v>392</v>
      </c>
      <c r="K245" s="38"/>
    </row>
    <row r="246" s="2" customFormat="1" ht="19.7" customHeight="1" spans="1:11">
      <c r="A246" s="23">
        <v>240</v>
      </c>
      <c r="B246" s="30" t="s">
        <v>393</v>
      </c>
      <c r="C246" s="30" t="s">
        <v>202</v>
      </c>
      <c r="D246" s="31">
        <v>1</v>
      </c>
      <c r="E246" s="30">
        <v>23</v>
      </c>
      <c r="F246" s="32">
        <v>150</v>
      </c>
      <c r="G246" s="33">
        <f t="shared" si="17"/>
        <v>1200</v>
      </c>
      <c r="H246" s="35"/>
      <c r="I246" s="38"/>
      <c r="J246" s="38"/>
      <c r="K246" s="38"/>
    </row>
    <row r="247" s="2" customFormat="1" spans="1:11">
      <c r="A247" s="23">
        <v>241</v>
      </c>
      <c r="B247" s="30" t="s">
        <v>33</v>
      </c>
      <c r="C247" s="30" t="s">
        <v>394</v>
      </c>
      <c r="D247" s="31">
        <v>1</v>
      </c>
      <c r="E247" s="31">
        <v>27.3</v>
      </c>
      <c r="F247" s="32">
        <v>100</v>
      </c>
      <c r="G247" s="33">
        <f t="shared" si="17"/>
        <v>800</v>
      </c>
      <c r="H247" s="35"/>
      <c r="I247" s="38"/>
      <c r="J247" s="30" t="s">
        <v>395</v>
      </c>
      <c r="K247" s="38"/>
    </row>
    <row r="248" s="2" customFormat="1" ht="19.7" customHeight="1" spans="1:11">
      <c r="A248" s="23">
        <v>242</v>
      </c>
      <c r="B248" s="30" t="s">
        <v>396</v>
      </c>
      <c r="C248" s="30"/>
      <c r="D248" s="31">
        <v>1</v>
      </c>
      <c r="E248" s="31">
        <v>35</v>
      </c>
      <c r="F248" s="32">
        <v>100</v>
      </c>
      <c r="G248" s="33">
        <f t="shared" si="17"/>
        <v>800</v>
      </c>
      <c r="H248" s="35"/>
      <c r="I248" s="38"/>
      <c r="J248" s="38"/>
      <c r="K248" s="38"/>
    </row>
    <row r="249" s="2" customFormat="1" ht="19.7" customHeight="1" spans="1:11">
      <c r="A249" s="23">
        <v>243</v>
      </c>
      <c r="B249" s="30" t="s">
        <v>397</v>
      </c>
      <c r="C249" s="30"/>
      <c r="D249" s="31">
        <v>1</v>
      </c>
      <c r="E249" s="31">
        <v>39</v>
      </c>
      <c r="F249" s="32">
        <f>3420/E249</f>
        <v>87.6923076923077</v>
      </c>
      <c r="G249" s="33">
        <f t="shared" si="17"/>
        <v>701.538461538462</v>
      </c>
      <c r="H249" s="35"/>
      <c r="I249" s="38"/>
      <c r="J249" s="38"/>
      <c r="K249" s="38"/>
    </row>
    <row r="250" s="2" customFormat="1" spans="1:11">
      <c r="A250" s="23">
        <v>244</v>
      </c>
      <c r="B250" s="134" t="s">
        <v>398</v>
      </c>
      <c r="C250" s="30" t="s">
        <v>94</v>
      </c>
      <c r="D250" s="31">
        <v>1</v>
      </c>
      <c r="E250" s="31"/>
      <c r="F250" s="32">
        <v>26</v>
      </c>
      <c r="G250" s="33">
        <f t="shared" si="17"/>
        <v>208</v>
      </c>
      <c r="H250" s="35"/>
      <c r="I250" s="38"/>
      <c r="J250" s="38"/>
      <c r="K250" s="38"/>
    </row>
    <row r="251" s="2" customFormat="1" spans="1:11">
      <c r="A251" s="23">
        <v>245</v>
      </c>
      <c r="B251" s="30">
        <v>332</v>
      </c>
      <c r="C251" s="30" t="s">
        <v>399</v>
      </c>
      <c r="D251" s="31">
        <v>1</v>
      </c>
      <c r="E251" s="31"/>
      <c r="F251" s="32">
        <v>100</v>
      </c>
      <c r="G251" s="33">
        <f t="shared" si="17"/>
        <v>800</v>
      </c>
      <c r="H251" s="35"/>
      <c r="I251" s="38"/>
      <c r="J251" s="38"/>
      <c r="K251" s="38"/>
    </row>
    <row r="252" s="2" customFormat="1" spans="1:11">
      <c r="A252" s="23">
        <v>246</v>
      </c>
      <c r="B252" s="30"/>
      <c r="C252" s="30"/>
      <c r="D252" s="31">
        <v>1</v>
      </c>
      <c r="E252" s="31"/>
      <c r="F252" s="32">
        <v>150</v>
      </c>
      <c r="G252" s="33">
        <f t="shared" si="17"/>
        <v>1200</v>
      </c>
      <c r="H252" s="35"/>
      <c r="I252" s="38"/>
      <c r="J252" s="38"/>
      <c r="K252" s="38"/>
    </row>
    <row r="253" s="2" customFormat="1" spans="1:11">
      <c r="A253" s="23">
        <v>247</v>
      </c>
      <c r="B253" s="30" t="s">
        <v>24</v>
      </c>
      <c r="C253" s="30" t="s">
        <v>400</v>
      </c>
      <c r="D253" s="31">
        <v>1</v>
      </c>
      <c r="E253" s="31"/>
      <c r="F253" s="32">
        <v>40</v>
      </c>
      <c r="G253" s="33">
        <f t="shared" si="17"/>
        <v>320</v>
      </c>
      <c r="H253" s="35"/>
      <c r="I253" s="38"/>
      <c r="J253" s="38"/>
      <c r="K253" s="38"/>
    </row>
    <row r="254" s="2" customFormat="1" spans="1:11">
      <c r="A254" s="23">
        <v>248</v>
      </c>
      <c r="B254" s="30"/>
      <c r="C254" s="134" t="s">
        <v>18</v>
      </c>
      <c r="D254" s="31">
        <v>1</v>
      </c>
      <c r="E254" s="31"/>
      <c r="F254" s="32">
        <v>150</v>
      </c>
      <c r="G254" s="33">
        <f t="shared" si="17"/>
        <v>1200</v>
      </c>
      <c r="H254" s="35"/>
      <c r="I254" s="38"/>
      <c r="J254" s="38"/>
      <c r="K254" s="38"/>
    </row>
    <row r="255" s="2" customFormat="1" spans="1:11">
      <c r="A255" s="23">
        <v>249</v>
      </c>
      <c r="B255" s="30"/>
      <c r="C255" s="30"/>
      <c r="D255" s="31"/>
      <c r="E255" s="31"/>
      <c r="F255" s="32"/>
      <c r="G255" s="33"/>
      <c r="H255" s="35"/>
      <c r="I255" s="38"/>
      <c r="J255" s="38"/>
      <c r="K255" s="38"/>
    </row>
    <row r="256" s="2" customFormat="1" spans="1:11">
      <c r="A256" s="23">
        <v>250</v>
      </c>
      <c r="B256" s="30">
        <v>288</v>
      </c>
      <c r="C256" s="30" t="s">
        <v>399</v>
      </c>
      <c r="D256" s="31">
        <v>1</v>
      </c>
      <c r="E256" s="31"/>
      <c r="F256" s="32">
        <v>150</v>
      </c>
      <c r="G256" s="33">
        <f>8*F256</f>
        <v>1200</v>
      </c>
      <c r="H256" s="35"/>
      <c r="I256" s="38"/>
      <c r="J256" s="38"/>
      <c r="K256" s="38"/>
    </row>
    <row r="257" s="2" customFormat="1" spans="1:11">
      <c r="A257" s="42"/>
      <c r="B257" s="40"/>
      <c r="C257" s="40"/>
      <c r="D257" s="43"/>
      <c r="E257" s="43"/>
      <c r="F257" s="44"/>
      <c r="G257" s="45"/>
      <c r="H257" s="46"/>
      <c r="I257" s="38"/>
      <c r="J257" s="38"/>
      <c r="K257" s="38"/>
    </row>
    <row r="258" s="2" customFormat="1" spans="1:11">
      <c r="A258" s="42"/>
      <c r="B258" s="40"/>
      <c r="C258" s="40"/>
      <c r="D258" s="43"/>
      <c r="E258" s="43"/>
      <c r="F258" s="44"/>
      <c r="G258" s="45"/>
      <c r="H258" s="46"/>
      <c r="I258" s="38"/>
      <c r="J258" s="38"/>
      <c r="K258" s="38"/>
    </row>
    <row r="259" s="2" customFormat="1" spans="1:11">
      <c r="A259" s="42"/>
      <c r="B259" s="40"/>
      <c r="C259" s="40"/>
      <c r="D259" s="43"/>
      <c r="E259" s="43"/>
      <c r="F259" s="44"/>
      <c r="G259" s="45"/>
      <c r="H259" s="46"/>
      <c r="I259" s="38"/>
      <c r="J259" s="38"/>
      <c r="K259" s="38"/>
    </row>
    <row r="260" s="2" customFormat="1" spans="1:11">
      <c r="A260" s="42"/>
      <c r="B260" s="40"/>
      <c r="C260" s="40"/>
      <c r="D260" s="43"/>
      <c r="E260" s="43"/>
      <c r="F260" s="44"/>
      <c r="G260" s="45"/>
      <c r="H260" s="46"/>
      <c r="I260" s="38"/>
      <c r="J260" s="38"/>
      <c r="K260" s="38"/>
    </row>
    <row r="261" s="2" customFormat="1" spans="1:11">
      <c r="A261" s="42"/>
      <c r="B261" s="40"/>
      <c r="C261" s="40"/>
      <c r="D261" s="43"/>
      <c r="E261" s="43"/>
      <c r="F261" s="44"/>
      <c r="G261" s="45"/>
      <c r="H261" s="46"/>
      <c r="I261" s="38"/>
      <c r="J261" s="38"/>
      <c r="K261" s="38"/>
    </row>
    <row r="262" s="2" customFormat="1" spans="1:11">
      <c r="A262" s="42"/>
      <c r="B262" s="40"/>
      <c r="C262" s="40"/>
      <c r="D262" s="43"/>
      <c r="E262" s="43"/>
      <c r="F262" s="44"/>
      <c r="G262" s="45"/>
      <c r="H262" s="46"/>
      <c r="I262" s="38"/>
      <c r="J262" s="38"/>
      <c r="K262" s="38"/>
    </row>
    <row r="263" s="2" customFormat="1" spans="1:11">
      <c r="A263" s="42"/>
      <c r="B263" s="40"/>
      <c r="C263" s="40"/>
      <c r="D263" s="43"/>
      <c r="E263" s="43"/>
      <c r="F263" s="44"/>
      <c r="G263" s="45"/>
      <c r="H263" s="46"/>
      <c r="I263" s="38"/>
      <c r="J263" s="38"/>
      <c r="K263" s="38"/>
    </row>
    <row r="264" s="2" customFormat="1" spans="1:11">
      <c r="A264" s="42"/>
      <c r="B264" s="40"/>
      <c r="C264" s="40"/>
      <c r="D264" s="43"/>
      <c r="E264" s="43"/>
      <c r="F264" s="44"/>
      <c r="G264" s="45"/>
      <c r="H264" s="46"/>
      <c r="I264" s="38"/>
      <c r="J264" s="38"/>
      <c r="K264" s="38"/>
    </row>
    <row r="265" s="2" customFormat="1" spans="1:11">
      <c r="A265" s="42"/>
      <c r="B265" s="40"/>
      <c r="C265" s="40"/>
      <c r="D265" s="43"/>
      <c r="E265" s="43"/>
      <c r="F265" s="44"/>
      <c r="G265" s="45"/>
      <c r="H265" s="46"/>
      <c r="I265" s="38"/>
      <c r="J265" s="38"/>
      <c r="K265" s="38"/>
    </row>
    <row r="266" s="2" customFormat="1" spans="1:11">
      <c r="A266" s="42"/>
      <c r="B266" s="40"/>
      <c r="C266" s="40"/>
      <c r="D266" s="43"/>
      <c r="E266" s="43"/>
      <c r="F266" s="44"/>
      <c r="G266" s="45"/>
      <c r="H266" s="46"/>
      <c r="I266" s="38"/>
      <c r="J266" s="38"/>
      <c r="K266" s="38"/>
    </row>
    <row r="267" s="2" customFormat="1" spans="1:11">
      <c r="A267" s="42"/>
      <c r="B267" s="40"/>
      <c r="C267" s="40"/>
      <c r="D267" s="43"/>
      <c r="E267" s="43"/>
      <c r="F267" s="44"/>
      <c r="G267" s="45"/>
      <c r="H267" s="46"/>
      <c r="I267" s="38"/>
      <c r="J267" s="38"/>
      <c r="K267" s="38"/>
    </row>
    <row r="268" s="2" customFormat="1" spans="1:11">
      <c r="A268" s="42"/>
      <c r="B268" s="40"/>
      <c r="C268" s="40"/>
      <c r="D268" s="43"/>
      <c r="E268" s="43"/>
      <c r="F268" s="44"/>
      <c r="G268" s="45"/>
      <c r="H268" s="46"/>
      <c r="I268" s="38"/>
      <c r="J268" s="38"/>
      <c r="K268" s="38"/>
    </row>
    <row r="269" s="2" customFormat="1" spans="1:11">
      <c r="A269" s="42"/>
      <c r="B269" s="40"/>
      <c r="C269" s="40"/>
      <c r="D269" s="43"/>
      <c r="E269" s="43"/>
      <c r="F269" s="44"/>
      <c r="G269" s="45"/>
      <c r="H269" s="46"/>
      <c r="I269" s="38"/>
      <c r="J269" s="38"/>
      <c r="K269" s="38"/>
    </row>
    <row r="270" s="2" customFormat="1" spans="1:11">
      <c r="A270" s="42"/>
      <c r="B270" s="40"/>
      <c r="C270" s="40"/>
      <c r="D270" s="43"/>
      <c r="E270" s="43"/>
      <c r="F270" s="44"/>
      <c r="G270" s="45"/>
      <c r="H270" s="46"/>
      <c r="I270" s="38"/>
      <c r="J270" s="38"/>
      <c r="K270" s="38"/>
    </row>
    <row r="271" s="2" customFormat="1" spans="1:11">
      <c r="A271" s="42"/>
      <c r="B271" s="40"/>
      <c r="C271" s="40"/>
      <c r="D271" s="43"/>
      <c r="E271" s="43"/>
      <c r="F271" s="44"/>
      <c r="G271" s="45"/>
      <c r="H271" s="46"/>
      <c r="I271" s="38"/>
      <c r="J271" s="38"/>
      <c r="K271" s="38"/>
    </row>
    <row r="272" s="2" customFormat="1" spans="1:11">
      <c r="A272" s="42"/>
      <c r="B272" s="40"/>
      <c r="C272" s="40"/>
      <c r="D272" s="43"/>
      <c r="E272" s="43"/>
      <c r="F272" s="44"/>
      <c r="G272" s="45"/>
      <c r="H272" s="46"/>
      <c r="I272" s="38"/>
      <c r="J272" s="38"/>
      <c r="K272" s="38"/>
    </row>
    <row r="273" s="2" customFormat="1" spans="1:11">
      <c r="A273" s="42"/>
      <c r="B273" s="40"/>
      <c r="C273" s="40"/>
      <c r="D273" s="43"/>
      <c r="E273" s="43"/>
      <c r="F273" s="44"/>
      <c r="G273" s="45"/>
      <c r="H273" s="46"/>
      <c r="I273" s="38"/>
      <c r="J273" s="38"/>
      <c r="K273" s="38"/>
    </row>
    <row r="274" s="2" customFormat="1" spans="1:11">
      <c r="A274" s="42"/>
      <c r="B274" s="40"/>
      <c r="C274" s="40"/>
      <c r="D274" s="43"/>
      <c r="E274" s="43"/>
      <c r="F274" s="44"/>
      <c r="G274" s="45"/>
      <c r="H274" s="46"/>
      <c r="I274" s="38"/>
      <c r="J274" s="38"/>
      <c r="K274" s="38"/>
    </row>
    <row r="275" s="2" customFormat="1" spans="1:11">
      <c r="A275" s="42"/>
      <c r="B275" s="40"/>
      <c r="C275" s="40"/>
      <c r="D275" s="43"/>
      <c r="E275" s="43"/>
      <c r="F275" s="44"/>
      <c r="G275" s="45"/>
      <c r="H275" s="46"/>
      <c r="I275" s="38"/>
      <c r="J275" s="38"/>
      <c r="K275" s="38"/>
    </row>
    <row r="276" s="2" customFormat="1" spans="1:11">
      <c r="A276" s="42"/>
      <c r="B276" s="40"/>
      <c r="C276" s="40"/>
      <c r="D276" s="43"/>
      <c r="E276" s="43"/>
      <c r="F276" s="44"/>
      <c r="G276" s="45"/>
      <c r="H276" s="46"/>
      <c r="I276" s="38"/>
      <c r="J276" s="38"/>
      <c r="K276" s="38"/>
    </row>
    <row r="277" s="2" customFormat="1" spans="1:11">
      <c r="A277" s="42"/>
      <c r="B277" s="40"/>
      <c r="C277" s="40"/>
      <c r="D277" s="43"/>
      <c r="E277" s="43"/>
      <c r="F277" s="44"/>
      <c r="G277" s="45"/>
      <c r="H277" s="46"/>
      <c r="I277" s="38"/>
      <c r="J277" s="38"/>
      <c r="K277" s="38"/>
    </row>
    <row r="278" s="2" customFormat="1" spans="1:11">
      <c r="A278" s="42"/>
      <c r="B278" s="40"/>
      <c r="C278" s="40"/>
      <c r="D278" s="43"/>
      <c r="E278" s="43"/>
      <c r="F278" s="44"/>
      <c r="G278" s="45"/>
      <c r="H278" s="46"/>
      <c r="I278" s="38"/>
      <c r="J278" s="38"/>
      <c r="K278" s="38"/>
    </row>
    <row r="279" s="2" customFormat="1" spans="1:11">
      <c r="A279" s="42"/>
      <c r="B279" s="40"/>
      <c r="C279" s="40"/>
      <c r="D279" s="43"/>
      <c r="E279" s="43"/>
      <c r="F279" s="44"/>
      <c r="G279" s="45"/>
      <c r="H279" s="46"/>
      <c r="I279" s="38"/>
      <c r="J279" s="38"/>
      <c r="K279" s="38"/>
    </row>
    <row r="280" s="2" customFormat="1" spans="1:11">
      <c r="A280" s="42"/>
      <c r="B280" s="40"/>
      <c r="C280" s="40"/>
      <c r="D280" s="43"/>
      <c r="E280" s="43"/>
      <c r="F280" s="44"/>
      <c r="G280" s="45"/>
      <c r="H280" s="46"/>
      <c r="I280" s="38"/>
      <c r="J280" s="38"/>
      <c r="K280" s="38"/>
    </row>
    <row r="281" s="2" customFormat="1" spans="1:11">
      <c r="A281" s="42"/>
      <c r="B281" s="40"/>
      <c r="C281" s="40"/>
      <c r="D281" s="43"/>
      <c r="E281" s="43"/>
      <c r="F281" s="44"/>
      <c r="G281" s="45"/>
      <c r="H281" s="46"/>
      <c r="I281" s="38"/>
      <c r="J281" s="38"/>
      <c r="K281" s="38"/>
    </row>
    <row r="282" s="2" customFormat="1" spans="1:11">
      <c r="A282" s="42"/>
      <c r="B282" s="40"/>
      <c r="C282" s="40"/>
      <c r="D282" s="43"/>
      <c r="E282" s="43"/>
      <c r="F282" s="44"/>
      <c r="G282" s="45"/>
      <c r="H282" s="46"/>
      <c r="I282" s="38"/>
      <c r="J282" s="38"/>
      <c r="K282" s="38"/>
    </row>
    <row r="283" s="2" customFormat="1" spans="1:11">
      <c r="A283" s="42"/>
      <c r="B283" s="40"/>
      <c r="C283" s="40"/>
      <c r="D283" s="43"/>
      <c r="E283" s="43"/>
      <c r="F283" s="44"/>
      <c r="G283" s="45"/>
      <c r="H283" s="46"/>
      <c r="I283" s="38"/>
      <c r="J283" s="38"/>
      <c r="K283" s="38"/>
    </row>
    <row r="284" s="2" customFormat="1" spans="1:11">
      <c r="A284" s="42"/>
      <c r="B284" s="40"/>
      <c r="C284" s="40"/>
      <c r="D284" s="43"/>
      <c r="E284" s="43"/>
      <c r="F284" s="44"/>
      <c r="G284" s="45"/>
      <c r="H284" s="46"/>
      <c r="I284" s="38"/>
      <c r="J284" s="38"/>
      <c r="K284" s="38"/>
    </row>
    <row r="285" s="2" customFormat="1" spans="1:11">
      <c r="A285" s="42"/>
      <c r="B285" s="40"/>
      <c r="C285" s="40"/>
      <c r="D285" s="43"/>
      <c r="E285" s="43"/>
      <c r="F285" s="44"/>
      <c r="G285" s="45"/>
      <c r="H285" s="46"/>
      <c r="I285" s="38"/>
      <c r="J285" s="38"/>
      <c r="K285" s="38"/>
    </row>
    <row r="286" s="2" customFormat="1" spans="1:11">
      <c r="A286" s="42"/>
      <c r="B286" s="40"/>
      <c r="C286" s="40"/>
      <c r="D286" s="43"/>
      <c r="E286" s="43"/>
      <c r="F286" s="44"/>
      <c r="G286" s="45"/>
      <c r="H286" s="46"/>
      <c r="I286" s="38"/>
      <c r="J286" s="38"/>
      <c r="K286" s="38"/>
    </row>
    <row r="287" s="2" customFormat="1" spans="1:11">
      <c r="A287" s="42"/>
      <c r="B287" s="40"/>
      <c r="C287" s="40"/>
      <c r="D287" s="43"/>
      <c r="E287" s="43"/>
      <c r="F287" s="44"/>
      <c r="G287" s="45"/>
      <c r="H287" s="46"/>
      <c r="I287" s="38"/>
      <c r="J287" s="38"/>
      <c r="K287" s="38"/>
    </row>
    <row r="288" s="2" customFormat="1" spans="1:11">
      <c r="A288" s="42"/>
      <c r="B288" s="40"/>
      <c r="C288" s="40"/>
      <c r="D288" s="43"/>
      <c r="E288" s="43"/>
      <c r="F288" s="44"/>
      <c r="G288" s="45"/>
      <c r="H288" s="46"/>
      <c r="I288" s="38"/>
      <c r="J288" s="38"/>
      <c r="K288" s="38"/>
    </row>
    <row r="289" s="2" customFormat="1" spans="1:11">
      <c r="A289" s="42"/>
      <c r="B289" s="40"/>
      <c r="C289" s="40"/>
      <c r="D289" s="43"/>
      <c r="E289" s="43"/>
      <c r="F289" s="44"/>
      <c r="G289" s="45"/>
      <c r="H289" s="46"/>
      <c r="I289" s="38"/>
      <c r="J289" s="38"/>
      <c r="K289" s="38"/>
    </row>
    <row r="290" s="2" customFormat="1" spans="1:11">
      <c r="A290" s="42"/>
      <c r="B290" s="40"/>
      <c r="C290" s="40"/>
      <c r="D290" s="43"/>
      <c r="E290" s="43"/>
      <c r="F290" s="44"/>
      <c r="G290" s="45"/>
      <c r="H290" s="46"/>
      <c r="I290" s="38"/>
      <c r="J290" s="38"/>
      <c r="K290" s="38"/>
    </row>
    <row r="291" s="2" customFormat="1" spans="1:11">
      <c r="A291" s="42"/>
      <c r="B291" s="40"/>
      <c r="C291" s="40"/>
      <c r="D291" s="43"/>
      <c r="E291" s="43"/>
      <c r="F291" s="44"/>
      <c r="G291" s="45"/>
      <c r="H291" s="46"/>
      <c r="I291" s="38"/>
      <c r="J291" s="38"/>
      <c r="K291" s="38"/>
    </row>
    <row r="292" s="2" customFormat="1" spans="1:11">
      <c r="A292" s="42"/>
      <c r="B292" s="40"/>
      <c r="C292" s="40"/>
      <c r="D292" s="43"/>
      <c r="E292" s="43"/>
      <c r="F292" s="44"/>
      <c r="G292" s="45"/>
      <c r="H292" s="46"/>
      <c r="I292" s="38"/>
      <c r="J292" s="38"/>
      <c r="K292" s="38"/>
    </row>
    <row r="293" s="2" customFormat="1" spans="1:11">
      <c r="A293" s="42"/>
      <c r="B293" s="40"/>
      <c r="C293" s="40"/>
      <c r="D293" s="43"/>
      <c r="E293" s="43"/>
      <c r="F293" s="44"/>
      <c r="G293" s="45"/>
      <c r="H293" s="46"/>
      <c r="I293" s="38"/>
      <c r="J293" s="38"/>
      <c r="K293" s="38"/>
    </row>
    <row r="294" s="2" customFormat="1" spans="1:11">
      <c r="A294" s="42"/>
      <c r="B294" s="40"/>
      <c r="C294" s="40"/>
      <c r="D294" s="43"/>
      <c r="E294" s="43"/>
      <c r="F294" s="44"/>
      <c r="G294" s="45"/>
      <c r="H294" s="46"/>
      <c r="I294" s="38"/>
      <c r="J294" s="38"/>
      <c r="K294" s="38"/>
    </row>
    <row r="295" s="2" customFormat="1" spans="1:11">
      <c r="A295" s="42"/>
      <c r="B295" s="40"/>
      <c r="C295" s="40"/>
      <c r="D295" s="43"/>
      <c r="E295" s="43"/>
      <c r="F295" s="44"/>
      <c r="G295" s="45"/>
      <c r="H295" s="46"/>
      <c r="I295" s="38"/>
      <c r="J295" s="38"/>
      <c r="K295" s="38"/>
    </row>
    <row r="296" s="2" customFormat="1" spans="1:11">
      <c r="A296" s="42"/>
      <c r="B296" s="40"/>
      <c r="C296" s="40"/>
      <c r="D296" s="43"/>
      <c r="E296" s="43"/>
      <c r="F296" s="44"/>
      <c r="G296" s="45"/>
      <c r="H296" s="46"/>
      <c r="I296" s="38"/>
      <c r="J296" s="38"/>
      <c r="K296" s="38"/>
    </row>
    <row r="297" s="2" customFormat="1" spans="1:11">
      <c r="A297" s="42"/>
      <c r="B297" s="40"/>
      <c r="C297" s="40"/>
      <c r="D297" s="43"/>
      <c r="E297" s="43"/>
      <c r="F297" s="44"/>
      <c r="G297" s="45"/>
      <c r="H297" s="46"/>
      <c r="I297" s="38"/>
      <c r="J297" s="38"/>
      <c r="K297" s="38"/>
    </row>
    <row r="298" s="2" customFormat="1" spans="1:11">
      <c r="A298" s="42"/>
      <c r="B298" s="40"/>
      <c r="C298" s="40"/>
      <c r="D298" s="43"/>
      <c r="E298" s="43"/>
      <c r="F298" s="44"/>
      <c r="G298" s="45"/>
      <c r="H298" s="46"/>
      <c r="I298" s="38"/>
      <c r="J298" s="38"/>
      <c r="K298" s="38"/>
    </row>
    <row r="299" s="2" customFormat="1" spans="1:11">
      <c r="A299" s="42"/>
      <c r="B299" s="40"/>
      <c r="C299" s="40"/>
      <c r="D299" s="43"/>
      <c r="E299" s="43"/>
      <c r="F299" s="44"/>
      <c r="G299" s="45"/>
      <c r="H299" s="46"/>
      <c r="I299" s="38"/>
      <c r="J299" s="38"/>
      <c r="K299" s="38"/>
    </row>
    <row r="300" s="2" customFormat="1" spans="1:11">
      <c r="A300" s="42"/>
      <c r="B300" s="40"/>
      <c r="C300" s="40"/>
      <c r="D300" s="43"/>
      <c r="E300" s="43"/>
      <c r="F300" s="44"/>
      <c r="G300" s="45"/>
      <c r="H300" s="46"/>
      <c r="I300" s="38"/>
      <c r="J300" s="38"/>
      <c r="K300" s="38"/>
    </row>
    <row r="301" s="2" customFormat="1" spans="1:11">
      <c r="A301" s="42"/>
      <c r="B301" s="40"/>
      <c r="C301" s="40"/>
      <c r="D301" s="43"/>
      <c r="E301" s="43"/>
      <c r="F301" s="44"/>
      <c r="G301" s="45"/>
      <c r="H301" s="46"/>
      <c r="I301" s="38"/>
      <c r="J301" s="38"/>
      <c r="K301" s="38"/>
    </row>
    <row r="302" s="2" customFormat="1" spans="1:11">
      <c r="A302" s="42"/>
      <c r="B302" s="40"/>
      <c r="C302" s="40"/>
      <c r="D302" s="43"/>
      <c r="E302" s="43"/>
      <c r="F302" s="44"/>
      <c r="G302" s="45"/>
      <c r="H302" s="46"/>
      <c r="I302" s="38"/>
      <c r="J302" s="38"/>
      <c r="K302" s="38"/>
    </row>
    <row r="303" s="2" customFormat="1" spans="1:11">
      <c r="A303" s="42"/>
      <c r="B303" s="40"/>
      <c r="C303" s="40"/>
      <c r="D303" s="43"/>
      <c r="E303" s="43"/>
      <c r="F303" s="44"/>
      <c r="G303" s="45"/>
      <c r="H303" s="46"/>
      <c r="I303" s="38"/>
      <c r="J303" s="38"/>
      <c r="K303" s="38"/>
    </row>
    <row r="304" s="2" customFormat="1" spans="1:11">
      <c r="A304" s="42"/>
      <c r="B304" s="40"/>
      <c r="C304" s="40"/>
      <c r="D304" s="43"/>
      <c r="E304" s="43"/>
      <c r="F304" s="44"/>
      <c r="G304" s="45"/>
      <c r="H304" s="46"/>
      <c r="I304" s="38"/>
      <c r="J304" s="38"/>
      <c r="K304" s="38"/>
    </row>
    <row r="305" s="2" customFormat="1" spans="1:11">
      <c r="A305" s="42"/>
      <c r="B305" s="40"/>
      <c r="C305" s="40"/>
      <c r="D305" s="43"/>
      <c r="E305" s="43"/>
      <c r="F305" s="44"/>
      <c r="G305" s="45"/>
      <c r="H305" s="46"/>
      <c r="I305" s="38"/>
      <c r="J305" s="38"/>
      <c r="K305" s="38"/>
    </row>
    <row r="306" s="2" customFormat="1" spans="1:11">
      <c r="A306" s="42"/>
      <c r="B306" s="40"/>
      <c r="C306" s="40"/>
      <c r="D306" s="43"/>
      <c r="E306" s="43"/>
      <c r="F306" s="44"/>
      <c r="G306" s="45"/>
      <c r="H306" s="46"/>
      <c r="I306" s="38"/>
      <c r="J306" s="38"/>
      <c r="K306" s="38"/>
    </row>
    <row r="307" s="2" customFormat="1" spans="1:11">
      <c r="A307" s="42"/>
      <c r="B307" s="40"/>
      <c r="C307" s="40"/>
      <c r="D307" s="43"/>
      <c r="E307" s="43"/>
      <c r="F307" s="44"/>
      <c r="G307" s="45"/>
      <c r="H307" s="46"/>
      <c r="I307" s="38"/>
      <c r="J307" s="38"/>
      <c r="K307" s="38"/>
    </row>
    <row r="308" s="2" customFormat="1" spans="1:11">
      <c r="A308" s="42"/>
      <c r="B308" s="40"/>
      <c r="C308" s="40"/>
      <c r="D308" s="43"/>
      <c r="E308" s="43"/>
      <c r="F308" s="44"/>
      <c r="G308" s="45"/>
      <c r="H308" s="46"/>
      <c r="I308" s="38"/>
      <c r="J308" s="38"/>
      <c r="K308" s="38"/>
    </row>
    <row r="309" s="2" customFormat="1" spans="1:11">
      <c r="A309" s="42"/>
      <c r="B309" s="40"/>
      <c r="C309" s="40"/>
      <c r="D309" s="43"/>
      <c r="E309" s="43"/>
      <c r="F309" s="44"/>
      <c r="G309" s="45"/>
      <c r="H309" s="46"/>
      <c r="I309" s="38"/>
      <c r="J309" s="38"/>
      <c r="K309" s="38"/>
    </row>
    <row r="310" s="2" customFormat="1" ht="19.7" customHeight="1" spans="1:11">
      <c r="A310" s="42"/>
      <c r="B310" s="40"/>
      <c r="C310" s="40"/>
      <c r="D310" s="43"/>
      <c r="E310" s="43"/>
      <c r="F310" s="44"/>
      <c r="G310" s="45"/>
      <c r="H310" s="46"/>
      <c r="I310" s="38"/>
      <c r="J310" s="38"/>
      <c r="K310" s="38"/>
    </row>
    <row r="311" spans="1:11">
      <c r="A311" s="47"/>
      <c r="B311" s="48"/>
      <c r="C311" s="48"/>
      <c r="D311" s="48"/>
      <c r="E311" s="49"/>
      <c r="F311" s="49"/>
      <c r="G311" s="50" t="s">
        <v>401</v>
      </c>
      <c r="H311" s="51">
        <v>44992</v>
      </c>
      <c r="I311" s="70"/>
      <c r="J311" s="70"/>
      <c r="K311" s="70"/>
    </row>
    <row r="312" spans="1:11">
      <c r="A312" s="52"/>
      <c r="B312" s="4"/>
      <c r="C312" s="4"/>
      <c r="F312" s="53" t="s">
        <v>402</v>
      </c>
      <c r="G312" s="54" t="s">
        <v>403</v>
      </c>
      <c r="H312" s="55"/>
      <c r="I312" s="70"/>
      <c r="J312" s="70"/>
      <c r="K312" s="70"/>
    </row>
    <row r="313" spans="1:11">
      <c r="A313" s="52"/>
      <c r="B313" s="4"/>
      <c r="C313" s="4"/>
      <c r="F313" s="56"/>
      <c r="G313" s="57"/>
      <c r="H313" s="55"/>
      <c r="I313" s="70"/>
      <c r="J313" s="70"/>
      <c r="K313" s="70"/>
    </row>
    <row r="314" spans="1:11">
      <c r="A314" s="52"/>
      <c r="B314" s="4"/>
      <c r="C314" s="4"/>
      <c r="F314" s="58"/>
      <c r="G314" s="59"/>
      <c r="H314" s="55"/>
      <c r="I314" s="70"/>
      <c r="J314" s="70"/>
      <c r="K314" s="70"/>
    </row>
    <row r="315" spans="1:11">
      <c r="A315" s="52"/>
      <c r="B315" s="4"/>
      <c r="C315" s="4"/>
      <c r="F315" s="60"/>
      <c r="G315" s="61"/>
      <c r="H315" s="55"/>
      <c r="I315" s="70"/>
      <c r="J315" s="70"/>
      <c r="K315" s="70"/>
    </row>
    <row r="316" spans="1:11">
      <c r="A316" s="52"/>
      <c r="B316" s="4"/>
      <c r="C316" s="4"/>
      <c r="F316" s="62"/>
      <c r="G316" s="63"/>
      <c r="H316" s="55"/>
      <c r="I316" s="70"/>
      <c r="J316" s="70"/>
      <c r="K316" s="70"/>
    </row>
    <row r="317" ht="15.75" spans="1:11">
      <c r="A317" s="64"/>
      <c r="B317" s="65"/>
      <c r="C317" s="66"/>
      <c r="D317" s="67"/>
      <c r="E317" s="68"/>
      <c r="F317" s="68"/>
      <c r="G317" s="68"/>
      <c r="H317" s="69"/>
      <c r="I317" s="70"/>
      <c r="J317" s="70"/>
      <c r="K317" s="70"/>
    </row>
    <row r="318" ht="15.75" spans="1:11">
      <c r="A318" s="70"/>
      <c r="B318" s="71"/>
      <c r="C318" s="70"/>
      <c r="H318" s="70"/>
      <c r="I318" s="70"/>
      <c r="J318" s="70"/>
      <c r="K318" s="70"/>
    </row>
    <row r="319" spans="1:11">
      <c r="A319" s="70"/>
      <c r="B319" s="71"/>
      <c r="C319" s="70"/>
      <c r="H319" s="70"/>
      <c r="I319" s="70"/>
      <c r="J319" s="70"/>
      <c r="K319" s="70"/>
    </row>
    <row r="320" spans="1:11">
      <c r="A320" s="70"/>
      <c r="B320" s="72"/>
      <c r="C320" s="70"/>
      <c r="H320" s="70"/>
      <c r="I320" s="70"/>
      <c r="J320" s="70"/>
      <c r="K320" s="70"/>
    </row>
    <row r="321" spans="1:11">
      <c r="A321" s="70"/>
      <c r="B321" s="72"/>
      <c r="C321" s="70"/>
      <c r="H321" s="70"/>
      <c r="I321" s="70"/>
      <c r="J321" s="70"/>
      <c r="K321" s="70"/>
    </row>
    <row r="322" spans="1:11">
      <c r="A322" s="70"/>
      <c r="B322" s="72"/>
      <c r="C322" s="70"/>
      <c r="H322" s="70"/>
      <c r="I322" s="70"/>
      <c r="J322" s="70"/>
      <c r="K322" s="70"/>
    </row>
    <row r="323" spans="1:11">
      <c r="A323" s="70"/>
      <c r="B323" s="72"/>
      <c r="C323" s="70"/>
      <c r="H323" s="70"/>
      <c r="I323" s="70"/>
      <c r="J323" s="70"/>
      <c r="K323" s="70"/>
    </row>
    <row r="324" spans="1:11">
      <c r="A324" s="70"/>
      <c r="B324" s="72"/>
      <c r="C324" s="70"/>
      <c r="H324" s="70"/>
      <c r="I324" s="70"/>
      <c r="J324" s="70"/>
      <c r="K324" s="70"/>
    </row>
    <row r="325" spans="1:11">
      <c r="A325" s="70"/>
      <c r="B325" s="72"/>
      <c r="C325" s="70"/>
      <c r="H325" s="70"/>
      <c r="I325" s="70"/>
      <c r="J325" s="70"/>
      <c r="K325" s="70"/>
    </row>
    <row r="326" spans="1:11">
      <c r="A326" s="70"/>
      <c r="B326" s="72"/>
      <c r="C326" s="70"/>
      <c r="H326" s="70"/>
      <c r="I326" s="70"/>
      <c r="J326" s="70"/>
      <c r="K326" s="70"/>
    </row>
    <row r="327" spans="1:11">
      <c r="A327" s="70"/>
      <c r="B327" s="72"/>
      <c r="C327" s="70"/>
      <c r="H327" s="70"/>
      <c r="I327" s="70"/>
      <c r="J327" s="70"/>
      <c r="K327" s="70"/>
    </row>
    <row r="328" spans="1:11">
      <c r="A328" s="70"/>
      <c r="B328" s="72"/>
      <c r="C328" s="70"/>
      <c r="H328" s="70"/>
      <c r="I328" s="70"/>
      <c r="J328" s="70"/>
      <c r="K328" s="70"/>
    </row>
    <row r="329" spans="1:11">
      <c r="A329" s="70"/>
      <c r="B329" s="72"/>
      <c r="C329" s="70"/>
      <c r="H329" s="70"/>
      <c r="I329" s="70"/>
      <c r="J329" s="70"/>
      <c r="K329" s="70"/>
    </row>
    <row r="330" spans="1:11">
      <c r="A330" s="70"/>
      <c r="B330" s="72"/>
      <c r="C330" s="70"/>
      <c r="H330" s="70"/>
      <c r="I330" s="70"/>
      <c r="J330" s="70"/>
      <c r="K330" s="70"/>
    </row>
    <row r="331" spans="1:11">
      <c r="A331" s="70"/>
      <c r="B331" s="72"/>
      <c r="C331" s="70"/>
      <c r="H331" s="70"/>
      <c r="I331" s="70"/>
      <c r="J331" s="70"/>
      <c r="K331" s="70"/>
    </row>
    <row r="332" spans="1:11">
      <c r="A332" s="70"/>
      <c r="B332" s="72"/>
      <c r="C332" s="70"/>
      <c r="H332" s="70"/>
      <c r="I332" s="70"/>
      <c r="J332" s="70"/>
      <c r="K332" s="70"/>
    </row>
    <row r="333" spans="1:11">
      <c r="A333" s="70"/>
      <c r="B333" s="72"/>
      <c r="C333" s="70"/>
      <c r="H333" s="70"/>
      <c r="I333" s="70"/>
      <c r="J333" s="70"/>
      <c r="K333" s="70"/>
    </row>
    <row r="334" spans="1:11">
      <c r="A334" s="70"/>
      <c r="B334" s="72"/>
      <c r="C334" s="70"/>
      <c r="H334" s="70"/>
      <c r="I334" s="70"/>
      <c r="J334" s="70"/>
      <c r="K334" s="70"/>
    </row>
    <row r="335" spans="1:11">
      <c r="A335" s="70"/>
      <c r="B335" s="72"/>
      <c r="C335" s="70"/>
      <c r="H335" s="70"/>
      <c r="I335" s="70"/>
      <c r="J335" s="70"/>
      <c r="K335" s="70"/>
    </row>
    <row r="336" spans="1:11">
      <c r="A336" s="70"/>
      <c r="B336" s="72"/>
      <c r="C336" s="70"/>
      <c r="H336" s="70"/>
      <c r="I336" s="70"/>
      <c r="J336" s="70"/>
      <c r="K336" s="70"/>
    </row>
    <row r="337" spans="1:11">
      <c r="A337" s="70"/>
      <c r="B337" s="72"/>
      <c r="C337" s="70"/>
      <c r="H337" s="70"/>
      <c r="I337" s="70"/>
      <c r="J337" s="70"/>
      <c r="K337" s="70"/>
    </row>
    <row r="338" spans="1:11">
      <c r="A338" s="70"/>
      <c r="B338" s="72"/>
      <c r="C338" s="70"/>
      <c r="H338" s="70"/>
      <c r="I338" s="70"/>
      <c r="J338" s="70"/>
      <c r="K338" s="70"/>
    </row>
    <row r="339" spans="1:11">
      <c r="A339" s="70"/>
      <c r="B339" s="72"/>
      <c r="C339" s="70"/>
      <c r="H339" s="70"/>
      <c r="I339" s="70"/>
      <c r="J339" s="70"/>
      <c r="K339" s="70"/>
    </row>
    <row r="340" spans="1:11">
      <c r="A340" s="70"/>
      <c r="B340" s="72"/>
      <c r="C340" s="70"/>
      <c r="H340" s="70"/>
      <c r="I340" s="70"/>
      <c r="J340" s="70"/>
      <c r="K340" s="70"/>
    </row>
    <row r="341" spans="1:11">
      <c r="A341" s="70"/>
      <c r="B341" s="72"/>
      <c r="C341" s="70"/>
      <c r="H341" s="70"/>
      <c r="I341" s="70"/>
      <c r="J341" s="70"/>
      <c r="K341" s="70"/>
    </row>
    <row r="342" spans="1:11">
      <c r="A342" s="70"/>
      <c r="B342" s="72"/>
      <c r="C342" s="70"/>
      <c r="H342" s="70"/>
      <c r="I342" s="70"/>
      <c r="J342" s="70"/>
      <c r="K342" s="70"/>
    </row>
    <row r="343" spans="1:11">
      <c r="A343" s="70"/>
      <c r="B343" s="72"/>
      <c r="C343" s="70"/>
      <c r="H343" s="70"/>
      <c r="I343" s="70"/>
      <c r="J343" s="70"/>
      <c r="K343" s="70"/>
    </row>
    <row r="344" spans="1:11">
      <c r="A344" s="70"/>
      <c r="B344" s="72"/>
      <c r="C344" s="70"/>
      <c r="H344" s="70"/>
      <c r="I344" s="70"/>
      <c r="J344" s="70"/>
      <c r="K344" s="70"/>
    </row>
    <row r="345" spans="1:11">
      <c r="A345" s="70"/>
      <c r="B345" s="72"/>
      <c r="C345" s="70"/>
      <c r="H345" s="70"/>
      <c r="I345" s="70"/>
      <c r="J345" s="70"/>
      <c r="K345" s="70"/>
    </row>
    <row r="346" spans="1:11">
      <c r="A346" s="70"/>
      <c r="B346" s="72"/>
      <c r="C346" s="70"/>
      <c r="H346" s="70"/>
      <c r="I346" s="70"/>
      <c r="J346" s="70"/>
      <c r="K346" s="70"/>
    </row>
    <row r="347" spans="1:11">
      <c r="A347" s="70"/>
      <c r="B347" s="72"/>
      <c r="C347" s="70"/>
      <c r="H347" s="70"/>
      <c r="I347" s="70"/>
      <c r="J347" s="70"/>
      <c r="K347" s="70"/>
    </row>
    <row r="348" spans="1:11">
      <c r="A348" s="70"/>
      <c r="B348" s="72"/>
      <c r="C348" s="70"/>
      <c r="H348" s="70"/>
      <c r="I348" s="70"/>
      <c r="J348" s="70"/>
      <c r="K348" s="70"/>
    </row>
    <row r="349" spans="1:11">
      <c r="A349" s="70"/>
      <c r="B349" s="72"/>
      <c r="C349" s="70"/>
      <c r="H349" s="70"/>
      <c r="I349" s="70"/>
      <c r="J349" s="70"/>
      <c r="K349" s="70"/>
    </row>
    <row r="350" spans="1:11">
      <c r="A350" s="70"/>
      <c r="B350" s="72"/>
      <c r="C350" s="70"/>
      <c r="H350" s="70"/>
      <c r="I350" s="70"/>
      <c r="J350" s="70"/>
      <c r="K350" s="70"/>
    </row>
    <row r="351" spans="1:11">
      <c r="A351" s="70"/>
      <c r="B351" s="72"/>
      <c r="C351" s="70"/>
      <c r="H351" s="70"/>
      <c r="I351" s="70"/>
      <c r="J351" s="70"/>
      <c r="K351" s="70"/>
    </row>
    <row r="352" spans="1:11">
      <c r="A352" s="70"/>
      <c r="B352" s="72"/>
      <c r="C352" s="70"/>
      <c r="H352" s="70"/>
      <c r="I352" s="70"/>
      <c r="J352" s="70"/>
      <c r="K352" s="70"/>
    </row>
    <row r="353" spans="1:11">
      <c r="A353" s="70"/>
      <c r="B353" s="72"/>
      <c r="C353" s="70"/>
      <c r="H353" s="70"/>
      <c r="I353" s="70"/>
      <c r="J353" s="70"/>
      <c r="K353" s="70"/>
    </row>
    <row r="354" spans="1:11">
      <c r="A354" s="70"/>
      <c r="B354" s="70"/>
      <c r="C354" s="70"/>
      <c r="H354" s="70"/>
      <c r="I354" s="70"/>
      <c r="J354" s="70"/>
      <c r="K354" s="70"/>
    </row>
  </sheetData>
  <mergeCells count="4">
    <mergeCell ref="F313:F315"/>
    <mergeCell ref="G313:G315"/>
    <mergeCell ref="H7:H8"/>
    <mergeCell ref="A3:H5"/>
  </mergeCells>
  <pageMargins left="0.7" right="0.7" top="0.75" bottom="0.75" header="0.3" footer="0.3"/>
  <pageSetup paperSize="1" scale="63" orientation="portrait"/>
  <headerFooter/>
  <rowBreaks count="1" manualBreakCount="1">
    <brk id="189" max="7" man="1"/>
  </rowBreaks>
  <drawing r:id="rId1"/>
  <legacyDrawing r:id="rId2"/>
  <oleObjects>
    <mc:AlternateContent xmlns:mc="http://schemas.openxmlformats.org/markup-compatibility/2006">
      <mc:Choice Requires="x14">
        <oleObject shapeId="9217" progId="Paint.Picture" r:id="rId3">
          <objectPr defaultSize="0" r:id="rId4">
            <anchor moveWithCells="1">
              <from>
                <xdr:col>0</xdr:col>
                <xdr:colOff>76200</xdr:colOff>
                <xdr:row>2</xdr:row>
                <xdr:rowOff>123825</xdr:rowOff>
              </from>
              <to>
                <xdr:col>0</xdr:col>
                <xdr:colOff>428625</xdr:colOff>
                <xdr:row>4</xdr:row>
                <xdr:rowOff>76200</xdr:rowOff>
              </to>
            </anchor>
          </objectPr>
        </oleObject>
      </mc:Choice>
      <mc:Fallback>
        <oleObject shapeId="9217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HALAMAN </vt:lpstr>
      <vt:lpstr>HALAMAN  (2)</vt:lpstr>
      <vt:lpstr>HALAMAN  (3)</vt:lpstr>
      <vt:lpstr>HALAMAN  (4)</vt:lpstr>
      <vt:lpstr>TARGET CYCLE TIME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2023-05-11T01:02:53Z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08514E50B30941BCABB2552E32BA206B</vt:lpwstr>
  </property>
</Properties>
</file>