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8\"/>
    </mc:Choice>
  </mc:AlternateContent>
  <xr:revisionPtr revIDLastSave="0" documentId="13_ncr:1_{CAF3487C-C912-4E2E-834A-DEB6A8A2233F}" xr6:coauthVersionLast="47" xr6:coauthVersionMax="47" xr10:uidLastSave="{00000000-0000-0000-0000-000000000000}"/>
  <bookViews>
    <workbookView xWindow="0" yWindow="0" windowWidth="10245" windowHeight="10920" firstSheet="5" activeTab="7" xr2:uid="{00000000-000D-0000-FFFF-FFFF00000000}"/>
  </bookViews>
  <sheets>
    <sheet name="NEW" sheetId="1" r:id="rId1"/>
    <sheet name="NEW (2)" sheetId="2" r:id="rId2"/>
    <sheet name="NEW (3)" sheetId="3" r:id="rId3"/>
    <sheet name="TIARA" sheetId="4" r:id="rId4"/>
    <sheet name="MILA" sheetId="5" r:id="rId5"/>
    <sheet name="MELATI" sheetId="6" r:id="rId6"/>
    <sheet name="NEW (7)" sheetId="7" r:id="rId7"/>
    <sheet name="NEW (8)" sheetId="8" r:id="rId8"/>
    <sheet name="NEW (9)" sheetId="9" r:id="rId9"/>
    <sheet name="NEW (10)" sheetId="10" r:id="rId10"/>
    <sheet name="NEW (11)" sheetId="11" r:id="rId11"/>
    <sheet name="NEW (12)" sheetId="12" r:id="rId12"/>
    <sheet name="NEW (13)" sheetId="13" r:id="rId13"/>
    <sheet name="NEW (14)" sheetId="14" r:id="rId14"/>
    <sheet name="NEW (15)" sheetId="15" r:id="rId15"/>
    <sheet name="NEW (16)" sheetId="16" r:id="rId16"/>
    <sheet name="NEW (17)" sheetId="17" r:id="rId17"/>
    <sheet name="NEW (18)" sheetId="18" r:id="rId18"/>
    <sheet name="NEW (20)" sheetId="20" r:id="rId19"/>
    <sheet name="NEW (21)" sheetId="21" r:id="rId20"/>
    <sheet name="NEW (22)" sheetId="22" r:id="rId21"/>
    <sheet name="NEW (23)" sheetId="23" r:id="rId22"/>
    <sheet name="NEW (24)" sheetId="24" r:id="rId23"/>
    <sheet name="NEW (25)" sheetId="25" r:id="rId24"/>
    <sheet name="NEW (26)" sheetId="26" r:id="rId25"/>
    <sheet name="NEW (27)" sheetId="27" r:id="rId26"/>
    <sheet name="NEW (28)" sheetId="28" r:id="rId27"/>
    <sheet name="NEW (29)" sheetId="29" r:id="rId28"/>
    <sheet name="Sheet1" sheetId="42" r:id="rId29"/>
  </sheets>
  <calcPr calcId="191029"/>
</workbook>
</file>

<file path=xl/calcChain.xml><?xml version="1.0" encoding="utf-8"?>
<calcChain xmlns="http://schemas.openxmlformats.org/spreadsheetml/2006/main">
  <c r="J22" i="8" l="1"/>
  <c r="J21" i="8"/>
  <c r="J20" i="8"/>
  <c r="G22" i="8"/>
  <c r="G21" i="8"/>
  <c r="G20" i="8"/>
  <c r="J24" i="5"/>
  <c r="G24" i="5"/>
  <c r="J21" i="9"/>
  <c r="G21" i="9"/>
  <c r="G20" i="9"/>
  <c r="J20" i="9"/>
  <c r="J22" i="6"/>
  <c r="G22" i="6"/>
  <c r="J24" i="11"/>
  <c r="J23" i="11"/>
  <c r="G24" i="11"/>
  <c r="G23" i="11"/>
  <c r="J22" i="10" l="1"/>
  <c r="G22" i="10"/>
  <c r="J21" i="10"/>
  <c r="G21" i="10"/>
  <c r="J17" i="21"/>
  <c r="G17" i="21"/>
  <c r="J17" i="16"/>
  <c r="G17" i="16"/>
  <c r="J17" i="26"/>
  <c r="G17" i="26"/>
  <c r="G16" i="14"/>
  <c r="J16" i="14"/>
  <c r="G15" i="14"/>
  <c r="J15" i="14"/>
  <c r="G14" i="14"/>
  <c r="J14" i="14"/>
  <c r="G13" i="14"/>
  <c r="J13" i="14"/>
  <c r="J17" i="27"/>
  <c r="G17" i="27"/>
  <c r="J17" i="25"/>
  <c r="G17" i="25"/>
  <c r="G17" i="18"/>
  <c r="J17" i="18"/>
  <c r="J17" i="29"/>
  <c r="G17" i="29"/>
  <c r="G17" i="20"/>
  <c r="J17" i="20"/>
  <c r="J17" i="12"/>
  <c r="G17" i="12"/>
  <c r="J17" i="17"/>
  <c r="G17" i="17"/>
  <c r="J17" i="13"/>
  <c r="G17" i="13"/>
  <c r="J17" i="22"/>
  <c r="G17" i="22"/>
  <c r="G17" i="28"/>
  <c r="J17" i="28"/>
  <c r="G17" i="15"/>
  <c r="J17" i="15"/>
  <c r="J17" i="23"/>
  <c r="G17" i="23"/>
  <c r="G17" i="24"/>
  <c r="J17" i="24"/>
  <c r="G17" i="1"/>
  <c r="J17" i="1"/>
  <c r="G17" i="2"/>
  <c r="J17" i="2"/>
  <c r="G17" i="3"/>
  <c r="J17" i="3"/>
  <c r="G8" i="1"/>
  <c r="B8" i="1"/>
  <c r="G8" i="2"/>
  <c r="B8" i="2"/>
  <c r="G8" i="3"/>
  <c r="B8" i="3"/>
  <c r="G8" i="4"/>
  <c r="B8" i="4"/>
  <c r="G8" i="5"/>
  <c r="B8" i="5"/>
  <c r="G8" i="6"/>
  <c r="B8" i="6"/>
  <c r="G8" i="7"/>
  <c r="B8" i="7"/>
  <c r="G8" i="8"/>
  <c r="B8" i="8"/>
  <c r="G8" i="9"/>
  <c r="B8" i="9"/>
  <c r="G8" i="10"/>
  <c r="B8" i="10"/>
  <c r="G8" i="11"/>
  <c r="B8" i="11"/>
  <c r="G8" i="12"/>
  <c r="B8" i="12"/>
  <c r="G8" i="13"/>
  <c r="B8" i="13"/>
  <c r="G8" i="14"/>
  <c r="B8" i="14"/>
  <c r="G8" i="15"/>
  <c r="B8" i="15"/>
  <c r="G8" i="16"/>
  <c r="B8" i="16"/>
  <c r="G8" i="17"/>
  <c r="B8" i="17"/>
  <c r="G8" i="18"/>
  <c r="B8" i="18"/>
  <c r="G8" i="20"/>
  <c r="B8" i="20"/>
  <c r="G8" i="21"/>
  <c r="B8" i="21"/>
  <c r="G8" i="22"/>
  <c r="B8" i="22"/>
  <c r="G8" i="23"/>
  <c r="B8" i="23"/>
  <c r="G8" i="24"/>
  <c r="B8" i="24"/>
  <c r="G8" i="25"/>
  <c r="B8" i="25"/>
  <c r="G8" i="26"/>
  <c r="B8" i="26"/>
  <c r="G8" i="27"/>
  <c r="B8" i="27"/>
  <c r="G8" i="28"/>
  <c r="B8" i="28"/>
  <c r="B8" i="29"/>
  <c r="G8" i="29"/>
  <c r="J16" i="3"/>
  <c r="G16" i="3"/>
  <c r="J15" i="3"/>
  <c r="G15" i="3"/>
  <c r="J14" i="3"/>
  <c r="G14" i="3"/>
  <c r="J13" i="3"/>
  <c r="G13" i="3"/>
  <c r="J12" i="3"/>
  <c r="G12" i="3"/>
  <c r="J11" i="3"/>
  <c r="G11" i="3"/>
  <c r="J10" i="3"/>
  <c r="G10" i="3"/>
  <c r="J16" i="2"/>
  <c r="G16" i="2"/>
  <c r="J15" i="2"/>
  <c r="G15" i="2"/>
  <c r="J14" i="2"/>
  <c r="G14" i="2"/>
  <c r="J13" i="2"/>
  <c r="G13" i="2"/>
  <c r="J12" i="2"/>
  <c r="G12" i="2"/>
  <c r="J11" i="2"/>
  <c r="G11" i="2"/>
  <c r="J10" i="2"/>
  <c r="G10" i="2"/>
  <c r="G7" i="1"/>
  <c r="G7" i="2"/>
  <c r="G7" i="3"/>
  <c r="G7" i="4"/>
  <c r="G7" i="5"/>
  <c r="G7" i="6"/>
  <c r="G7" i="7"/>
  <c r="G7" i="8"/>
  <c r="G7" i="9"/>
  <c r="G7" i="10"/>
  <c r="G7" i="11"/>
  <c r="G7" i="12"/>
  <c r="G7" i="13"/>
  <c r="G7" i="14"/>
  <c r="G7" i="15"/>
  <c r="G7" i="16"/>
  <c r="G7" i="17"/>
  <c r="G7" i="18"/>
  <c r="G7" i="20"/>
  <c r="G7" i="21"/>
  <c r="G7" i="22"/>
  <c r="G7" i="23"/>
  <c r="G7" i="24"/>
  <c r="G7" i="25"/>
  <c r="G7" i="26"/>
  <c r="G7" i="27"/>
  <c r="G7" i="28"/>
  <c r="G7" i="29"/>
  <c r="C15" i="42"/>
  <c r="C14" i="42"/>
  <c r="C13" i="42"/>
  <c r="J22" i="11" l="1"/>
  <c r="G22" i="11"/>
  <c r="J21" i="11"/>
  <c r="G21" i="11"/>
  <c r="J22" i="4"/>
  <c r="J21" i="4"/>
  <c r="G22" i="4"/>
  <c r="G21" i="4"/>
  <c r="J20" i="10"/>
  <c r="J19" i="10"/>
  <c r="G20" i="10"/>
  <c r="G19" i="10"/>
  <c r="G18" i="10"/>
  <c r="J18" i="10"/>
  <c r="J23" i="7"/>
  <c r="G23" i="7"/>
  <c r="J22" i="7"/>
  <c r="G22" i="7"/>
  <c r="J19" i="9"/>
  <c r="G19" i="9"/>
  <c r="J21" i="6"/>
  <c r="G21" i="6"/>
  <c r="J20" i="6" l="1"/>
  <c r="G20" i="6"/>
  <c r="J16" i="21"/>
  <c r="G16" i="21"/>
  <c r="J16" i="27"/>
  <c r="G16" i="27"/>
  <c r="J16" i="13"/>
  <c r="G16" i="13"/>
  <c r="J16" i="12"/>
  <c r="G16" i="12"/>
  <c r="J16" i="26"/>
  <c r="G16" i="26"/>
  <c r="J16" i="23"/>
  <c r="G16" i="23"/>
  <c r="J16" i="20"/>
  <c r="G16" i="20"/>
  <c r="J16" i="24"/>
  <c r="G16" i="24"/>
  <c r="J12" i="14"/>
  <c r="G12" i="14"/>
  <c r="J16" i="16"/>
  <c r="G16" i="16"/>
  <c r="J16" i="18"/>
  <c r="G16" i="18"/>
  <c r="J16" i="22"/>
  <c r="G16" i="22"/>
  <c r="J16" i="25"/>
  <c r="G16" i="25"/>
  <c r="G16" i="29"/>
  <c r="J16" i="29"/>
  <c r="J16" i="15"/>
  <c r="G16" i="15"/>
  <c r="J16" i="17"/>
  <c r="G16" i="17"/>
  <c r="G15" i="17"/>
  <c r="J15" i="17"/>
  <c r="J16" i="28"/>
  <c r="G16" i="28"/>
  <c r="G19" i="6"/>
  <c r="J19" i="6"/>
  <c r="J18" i="6"/>
  <c r="G18" i="6"/>
  <c r="J17" i="6"/>
  <c r="G17" i="6"/>
  <c r="J20" i="4"/>
  <c r="G20" i="4"/>
  <c r="J19" i="4"/>
  <c r="G19" i="4"/>
  <c r="J21" i="7"/>
  <c r="J20" i="7"/>
  <c r="G21" i="7"/>
  <c r="G20" i="7"/>
  <c r="J23" i="5"/>
  <c r="G23" i="5"/>
  <c r="J22" i="5"/>
  <c r="G22" i="5"/>
  <c r="J20" i="11"/>
  <c r="J19" i="11"/>
  <c r="J18" i="11"/>
  <c r="G20" i="11"/>
  <c r="G19" i="11"/>
  <c r="G18" i="11"/>
  <c r="G15" i="13"/>
  <c r="J15" i="13"/>
  <c r="G15" i="20"/>
  <c r="J15" i="20"/>
  <c r="G15" i="12"/>
  <c r="J15" i="12"/>
  <c r="J15" i="29"/>
  <c r="G15" i="29"/>
  <c r="J15" i="16"/>
  <c r="G15" i="16"/>
  <c r="J15" i="24"/>
  <c r="G15" i="24"/>
  <c r="J15" i="28"/>
  <c r="G15" i="28"/>
  <c r="G14" i="28"/>
  <c r="J14" i="28"/>
  <c r="G13" i="28"/>
  <c r="J13" i="28"/>
  <c r="J15" i="23" l="1"/>
  <c r="G15" i="23"/>
  <c r="J15" i="26"/>
  <c r="G15" i="26"/>
  <c r="J15" i="27"/>
  <c r="G15" i="27"/>
  <c r="J15" i="22"/>
  <c r="G15" i="22"/>
  <c r="G15" i="21"/>
  <c r="J15" i="21"/>
  <c r="G15" i="18"/>
  <c r="J15" i="18"/>
  <c r="G15" i="15"/>
  <c r="J15" i="15"/>
  <c r="G15" i="25"/>
  <c r="J15" i="25"/>
  <c r="J17" i="11"/>
  <c r="G17" i="11"/>
  <c r="J16" i="11"/>
  <c r="G16" i="11"/>
  <c r="J19" i="7"/>
  <c r="G19" i="7"/>
  <c r="J18" i="7"/>
  <c r="G18" i="7"/>
  <c r="J18" i="9"/>
  <c r="G18" i="9"/>
  <c r="J17" i="9"/>
  <c r="G17" i="9"/>
  <c r="J19" i="8"/>
  <c r="G19" i="8"/>
  <c r="J18" i="8"/>
  <c r="G18" i="8"/>
  <c r="G17" i="10"/>
  <c r="J17" i="10"/>
  <c r="J16" i="10"/>
  <c r="G16" i="10"/>
  <c r="J21" i="5"/>
  <c r="G21" i="5"/>
  <c r="J20" i="5"/>
  <c r="G20" i="5"/>
  <c r="J14" i="27"/>
  <c r="G14" i="27"/>
  <c r="G14" i="18"/>
  <c r="J14" i="18"/>
  <c r="G14" i="13"/>
  <c r="J14" i="13"/>
  <c r="G14" i="12"/>
  <c r="J14" i="12"/>
  <c r="G14" i="29"/>
  <c r="J14" i="29"/>
  <c r="G14" i="20"/>
  <c r="J14" i="20"/>
  <c r="J14" i="17"/>
  <c r="G14" i="17"/>
  <c r="G13" i="17"/>
  <c r="J13" i="17"/>
  <c r="J14" i="21"/>
  <c r="G14" i="21"/>
  <c r="J14" i="23"/>
  <c r="G14" i="23"/>
  <c r="J14" i="26"/>
  <c r="G14" i="26"/>
  <c r="G13" i="16"/>
  <c r="G14" i="16"/>
  <c r="J14" i="16"/>
  <c r="G14" i="15"/>
  <c r="J14" i="15"/>
  <c r="J14" i="24"/>
  <c r="G14" i="24"/>
  <c r="J14" i="25"/>
  <c r="G14" i="25"/>
  <c r="J14" i="22"/>
  <c r="G14" i="22"/>
  <c r="J19" i="5"/>
  <c r="G19" i="5"/>
  <c r="J18" i="5"/>
  <c r="G18" i="5"/>
  <c r="J17" i="5"/>
  <c r="G17" i="5"/>
  <c r="G17" i="7"/>
  <c r="J17" i="7"/>
  <c r="J16" i="7"/>
  <c r="G16" i="7"/>
  <c r="J16" i="9"/>
  <c r="G16" i="9"/>
  <c r="J15" i="11"/>
  <c r="G15" i="11"/>
  <c r="J14" i="11"/>
  <c r="G14" i="11"/>
  <c r="J17" i="8"/>
  <c r="G17" i="8"/>
  <c r="J16" i="8"/>
  <c r="G16" i="8"/>
  <c r="J13" i="18"/>
  <c r="G13" i="18"/>
  <c r="J13" i="23"/>
  <c r="G13" i="23"/>
  <c r="J13" i="22"/>
  <c r="G13" i="22"/>
  <c r="J13" i="21"/>
  <c r="G13" i="21"/>
  <c r="G11" i="14"/>
  <c r="J11" i="14"/>
  <c r="G13" i="20"/>
  <c r="J13" i="20"/>
  <c r="G12" i="20"/>
  <c r="J12" i="20"/>
  <c r="G13" i="12"/>
  <c r="J13" i="12"/>
  <c r="G13" i="13"/>
  <c r="J13" i="13"/>
  <c r="G13" i="29"/>
  <c r="J13" i="29"/>
  <c r="J13" i="27"/>
  <c r="G13" i="27"/>
  <c r="J13" i="25"/>
  <c r="G13" i="25"/>
  <c r="J13" i="24"/>
  <c r="G13" i="24"/>
  <c r="G13" i="15"/>
  <c r="J13" i="15"/>
  <c r="J13" i="26"/>
  <c r="G13" i="26"/>
  <c r="J12" i="28"/>
  <c r="G12" i="28"/>
  <c r="J12" i="17"/>
  <c r="G12" i="17"/>
  <c r="J12" i="13"/>
  <c r="G12" i="13"/>
  <c r="G12" i="27"/>
  <c r="J12" i="27"/>
  <c r="G12" i="26"/>
  <c r="J12" i="26"/>
  <c r="J12" i="23"/>
  <c r="G12" i="23"/>
  <c r="G12" i="25"/>
  <c r="J12" i="25"/>
  <c r="G12" i="18"/>
  <c r="J12" i="18"/>
  <c r="G12" i="16"/>
  <c r="J12" i="16"/>
  <c r="G12" i="24"/>
  <c r="J12" i="24"/>
  <c r="J12" i="15"/>
  <c r="G12" i="15"/>
  <c r="G12" i="29"/>
  <c r="J12" i="29"/>
  <c r="J12" i="12"/>
  <c r="G12" i="12"/>
  <c r="G12" i="21"/>
  <c r="J12" i="21"/>
  <c r="G12" i="22"/>
  <c r="J12" i="22"/>
  <c r="J18" i="4"/>
  <c r="G18" i="4"/>
  <c r="J17" i="4"/>
  <c r="G17" i="4"/>
  <c r="J16" i="4"/>
  <c r="G16" i="4"/>
  <c r="J15" i="8"/>
  <c r="G15" i="8"/>
  <c r="J14" i="8"/>
  <c r="G14" i="8"/>
  <c r="G13" i="11"/>
  <c r="J13" i="11"/>
  <c r="J15" i="10"/>
  <c r="G15" i="10"/>
  <c r="J14" i="10"/>
  <c r="G14" i="10"/>
  <c r="J16" i="5"/>
  <c r="G16" i="5"/>
  <c r="J15" i="5"/>
  <c r="G15" i="5"/>
  <c r="J14" i="5"/>
  <c r="G14" i="5"/>
  <c r="J15" i="7"/>
  <c r="G15" i="7"/>
  <c r="J14" i="7"/>
  <c r="G14" i="7"/>
  <c r="J15" i="9"/>
  <c r="G15" i="9"/>
  <c r="J14" i="9"/>
  <c r="G14" i="9"/>
  <c r="J16" i="6"/>
  <c r="G16" i="6"/>
  <c r="J15" i="6"/>
  <c r="G15" i="6"/>
  <c r="J14" i="6"/>
  <c r="G14" i="6"/>
  <c r="J11" i="17" l="1"/>
  <c r="G11" i="17"/>
  <c r="G11" i="15"/>
  <c r="J11" i="15"/>
  <c r="G11" i="24"/>
  <c r="J11" i="24"/>
  <c r="J11" i="12"/>
  <c r="G11" i="12"/>
  <c r="G11" i="26"/>
  <c r="J11" i="26"/>
  <c r="J11" i="18"/>
  <c r="G11" i="18"/>
  <c r="J11" i="28"/>
  <c r="G11" i="28"/>
  <c r="J11" i="13"/>
  <c r="G11" i="13"/>
  <c r="G11" i="20"/>
  <c r="J11" i="20"/>
  <c r="G11" i="29"/>
  <c r="J11" i="29"/>
  <c r="J11" i="27"/>
  <c r="G11" i="27"/>
  <c r="J10" i="27"/>
  <c r="G10" i="27"/>
  <c r="J11" i="23"/>
  <c r="G11" i="23"/>
  <c r="G11" i="16"/>
  <c r="J11" i="16"/>
  <c r="G11" i="25"/>
  <c r="J11" i="25"/>
  <c r="J11" i="22"/>
  <c r="G11" i="22"/>
  <c r="J11" i="21"/>
  <c r="G11" i="21"/>
  <c r="J13" i="5"/>
  <c r="G13" i="5"/>
  <c r="J12" i="5"/>
  <c r="G12" i="5"/>
  <c r="J13" i="9"/>
  <c r="G13" i="9"/>
  <c r="J12" i="9"/>
  <c r="G12" i="9"/>
  <c r="J15" i="4"/>
  <c r="G15" i="4"/>
  <c r="J14" i="4"/>
  <c r="G14" i="4"/>
  <c r="J13" i="4"/>
  <c r="G13" i="4"/>
  <c r="J13" i="8"/>
  <c r="G13" i="8"/>
  <c r="J12" i="8"/>
  <c r="G12" i="8"/>
  <c r="J13" i="7"/>
  <c r="J12" i="7"/>
  <c r="G13" i="7"/>
  <c r="G12" i="7"/>
  <c r="J13" i="6"/>
  <c r="G13" i="6"/>
  <c r="J12" i="6"/>
  <c r="G12" i="6"/>
  <c r="J12" i="11"/>
  <c r="G12" i="11"/>
  <c r="J13" i="10"/>
  <c r="J12" i="10"/>
  <c r="G13" i="10"/>
  <c r="G12" i="10"/>
  <c r="J10" i="29"/>
  <c r="G10" i="29"/>
  <c r="J10" i="28"/>
  <c r="G10" i="28"/>
  <c r="J10" i="26"/>
  <c r="G10" i="26"/>
  <c r="J10" i="25"/>
  <c r="G10" i="25"/>
  <c r="J10" i="24"/>
  <c r="G10" i="24"/>
  <c r="J10" i="23"/>
  <c r="G10" i="23"/>
  <c r="J10" i="22"/>
  <c r="G10" i="22"/>
  <c r="J10" i="21"/>
  <c r="G10" i="21"/>
  <c r="J10" i="20"/>
  <c r="G10" i="20"/>
  <c r="J10" i="18"/>
  <c r="G10" i="18"/>
  <c r="J10" i="17"/>
  <c r="G10" i="17"/>
  <c r="J10" i="16"/>
  <c r="G10" i="16" l="1"/>
  <c r="J10" i="15"/>
  <c r="G10" i="15"/>
  <c r="J10" i="14"/>
  <c r="G10" i="14"/>
  <c r="J10" i="13"/>
  <c r="G10" i="13"/>
  <c r="J10" i="12"/>
  <c r="G10" i="12"/>
  <c r="J11" i="11"/>
  <c r="G11" i="11"/>
  <c r="J10" i="11"/>
  <c r="G10" i="11"/>
  <c r="J11" i="10"/>
  <c r="G11" i="10"/>
  <c r="J10" i="10"/>
  <c r="G10" i="10"/>
  <c r="J11" i="9"/>
  <c r="G11" i="9"/>
  <c r="J10" i="9"/>
  <c r="G10" i="9"/>
  <c r="J11" i="8"/>
  <c r="C51" i="8" s="1"/>
  <c r="G11" i="8"/>
  <c r="J10" i="8"/>
  <c r="G10" i="8"/>
  <c r="J11" i="7"/>
  <c r="G11" i="7"/>
  <c r="J10" i="7"/>
  <c r="G10" i="7"/>
  <c r="J11" i="6"/>
  <c r="G11" i="6"/>
  <c r="J10" i="6"/>
  <c r="G10" i="6"/>
  <c r="J11" i="5"/>
  <c r="G11" i="5"/>
  <c r="J10" i="5"/>
  <c r="G10" i="5"/>
  <c r="J12" i="4"/>
  <c r="G12" i="4"/>
  <c r="J11" i="4"/>
  <c r="G11" i="4"/>
  <c r="J10" i="4"/>
  <c r="G10" i="4"/>
  <c r="C52" i="29"/>
  <c r="C51" i="29"/>
  <c r="C50" i="29"/>
  <c r="C49" i="29"/>
  <c r="C48" i="29"/>
  <c r="C52" i="28"/>
  <c r="C51" i="28"/>
  <c r="C50" i="28"/>
  <c r="C49" i="28"/>
  <c r="C48" i="28"/>
  <c r="C52" i="27"/>
  <c r="C51" i="27"/>
  <c r="C50" i="27"/>
  <c r="C49" i="27"/>
  <c r="C48" i="27"/>
  <c r="C52" i="26"/>
  <c r="C51" i="26"/>
  <c r="C50" i="26"/>
  <c r="C49" i="26"/>
  <c r="C48" i="26"/>
  <c r="C52" i="25"/>
  <c r="C51" i="25"/>
  <c r="C50" i="25"/>
  <c r="C49" i="25"/>
  <c r="C48" i="25"/>
  <c r="C52" i="24"/>
  <c r="C51" i="24"/>
  <c r="C50" i="24"/>
  <c r="C49" i="24"/>
  <c r="C48" i="24"/>
  <c r="C52" i="23"/>
  <c r="C51" i="23"/>
  <c r="C50" i="23"/>
  <c r="C49" i="23"/>
  <c r="C48" i="23"/>
  <c r="C52" i="22"/>
  <c r="C51" i="22"/>
  <c r="C50" i="22"/>
  <c r="C49" i="22"/>
  <c r="C48" i="22"/>
  <c r="C52" i="21"/>
  <c r="C51" i="21"/>
  <c r="C50" i="21"/>
  <c r="C49" i="21"/>
  <c r="C48" i="21"/>
  <c r="C52" i="20"/>
  <c r="C51" i="20"/>
  <c r="C50" i="20"/>
  <c r="C49" i="20"/>
  <c r="C48" i="20"/>
  <c r="C52" i="18"/>
  <c r="C51" i="18"/>
  <c r="C50" i="18"/>
  <c r="C49" i="18"/>
  <c r="C48" i="18"/>
  <c r="C52" i="17"/>
  <c r="C51" i="17"/>
  <c r="C50" i="17"/>
  <c r="C49" i="17"/>
  <c r="C48" i="17"/>
  <c r="C52" i="16"/>
  <c r="C49" i="16"/>
  <c r="C48" i="16"/>
  <c r="C52" i="15"/>
  <c r="C51" i="15"/>
  <c r="C50" i="15"/>
  <c r="C49" i="15"/>
  <c r="C48" i="15"/>
  <c r="C52" i="13"/>
  <c r="C51" i="13"/>
  <c r="C50" i="13"/>
  <c r="C49" i="13"/>
  <c r="C48" i="13"/>
  <c r="C52" i="12"/>
  <c r="C51" i="12"/>
  <c r="C50" i="12"/>
  <c r="C49" i="12"/>
  <c r="C48" i="12"/>
  <c r="C52" i="11"/>
  <c r="C51" i="11"/>
  <c r="C50" i="11"/>
  <c r="C49" i="11"/>
  <c r="C48" i="11"/>
  <c r="C52" i="10"/>
  <c r="C51" i="10"/>
  <c r="C50" i="10"/>
  <c r="C49" i="10"/>
  <c r="C48" i="10"/>
  <c r="C52" i="9"/>
  <c r="C50" i="9"/>
  <c r="C49" i="9"/>
  <c r="C48" i="9"/>
  <c r="C52" i="8"/>
  <c r="C50" i="8"/>
  <c r="C49" i="8"/>
  <c r="C48" i="8"/>
  <c r="C52" i="7"/>
  <c r="C51" i="7"/>
  <c r="C50" i="7"/>
  <c r="C49" i="7"/>
  <c r="C48" i="7"/>
  <c r="C52" i="6"/>
  <c r="C51" i="6"/>
  <c r="C50" i="6"/>
  <c r="C49" i="6"/>
  <c r="C48" i="6"/>
  <c r="C52" i="5"/>
  <c r="C51" i="5"/>
  <c r="C50" i="5"/>
  <c r="C49" i="5"/>
  <c r="C48" i="5"/>
  <c r="C52" i="4"/>
  <c r="C51" i="4"/>
  <c r="C50" i="4"/>
  <c r="C49" i="4"/>
  <c r="C48" i="4"/>
  <c r="C52" i="3"/>
  <c r="C51" i="3"/>
  <c r="C53" i="3" s="1"/>
  <c r="C50" i="3"/>
  <c r="C49" i="3"/>
  <c r="C48" i="3"/>
  <c r="C52" i="2"/>
  <c r="C51" i="2"/>
  <c r="C50" i="2"/>
  <c r="C49" i="2"/>
  <c r="C48" i="2"/>
  <c r="C52" i="1"/>
  <c r="C51" i="1"/>
  <c r="C53" i="1" s="1"/>
  <c r="C50" i="1"/>
  <c r="C49" i="1"/>
  <c r="C48" i="1"/>
  <c r="C53" i="2" l="1"/>
  <c r="C53" i="26"/>
  <c r="C53" i="27"/>
  <c r="C53" i="15"/>
  <c r="C53" i="7"/>
  <c r="C53" i="29"/>
  <c r="C53" i="28"/>
  <c r="C53" i="25"/>
  <c r="C53" i="24"/>
  <c r="C53" i="23"/>
  <c r="C53" i="22"/>
  <c r="C53" i="21"/>
  <c r="C53" i="20"/>
  <c r="C53" i="18"/>
  <c r="C53" i="17"/>
  <c r="C53" i="13"/>
  <c r="C53" i="12"/>
  <c r="C53" i="11"/>
  <c r="C53" i="10"/>
  <c r="C51" i="9"/>
  <c r="C53" i="9" s="1"/>
  <c r="C53" i="8"/>
  <c r="C53" i="6"/>
  <c r="C53" i="5"/>
  <c r="C53" i="4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C51" i="16" l="1"/>
  <c r="C53" i="16" s="1"/>
  <c r="J13" i="16"/>
  <c r="C50" i="16"/>
</calcChain>
</file>

<file path=xl/sharedStrings.xml><?xml version="1.0" encoding="utf-8"?>
<sst xmlns="http://schemas.openxmlformats.org/spreadsheetml/2006/main" count="1418" uniqueCount="123">
  <si>
    <t>FM-PROD-0053</t>
  </si>
  <si>
    <t>CHECK SHEET ACHIEVEMENT TEACHING FACTORY</t>
  </si>
  <si>
    <t xml:space="preserve"> Nama M/P</t>
  </si>
  <si>
    <t>Periode</t>
  </si>
  <si>
    <t xml:space="preserve"> Nama TF</t>
  </si>
  <si>
    <t>Pic T/F</t>
  </si>
  <si>
    <t>Tanggal</t>
  </si>
  <si>
    <t>Part Name</t>
  </si>
  <si>
    <t>Part No</t>
  </si>
  <si>
    <t xml:space="preserve"> Proses</t>
  </si>
  <si>
    <t>Total Jam</t>
  </si>
  <si>
    <t>Target</t>
  </si>
  <si>
    <t>Output</t>
  </si>
  <si>
    <t>Ok</t>
  </si>
  <si>
    <t>Ng</t>
  </si>
  <si>
    <t>%</t>
  </si>
  <si>
    <t>Paraf Guru</t>
  </si>
  <si>
    <t xml:space="preserve"> Total Kehadiran  = </t>
  </si>
  <si>
    <r>
      <rPr>
        <sz val="12"/>
        <rFont val="Times New Roman"/>
      </rPr>
      <t xml:space="preserve">Tanggal Penilaian </t>
    </r>
    <r>
      <rPr>
        <b/>
        <sz val="12"/>
        <rFont val="Times New Roman"/>
      </rPr>
      <t>:</t>
    </r>
  </si>
  <si>
    <t xml:space="preserve"> Total Target       =</t>
  </si>
  <si>
    <t xml:space="preserve"> Total Ok             =</t>
  </si>
  <si>
    <t>Rata-Rata %     =</t>
  </si>
  <si>
    <t>MUHAMMAD ARIF WICAKSONO</t>
  </si>
  <si>
    <t>MUTU A</t>
  </si>
  <si>
    <t>MUHAMMAD ARRAFI</t>
  </si>
  <si>
    <t>BLB BYNT</t>
  </si>
  <si>
    <t>FINISHING</t>
  </si>
  <si>
    <t>%                                                =</t>
  </si>
  <si>
    <t xml:space="preserve">Total Part Yang Dikejakan       = </t>
  </si>
  <si>
    <t>Total %                                      =</t>
  </si>
  <si>
    <t xml:space="preserve"> Total Ok                                    =</t>
  </si>
  <si>
    <t xml:space="preserve"> Total Target                              =</t>
  </si>
  <si>
    <t xml:space="preserve"> Total Kehadiran                        =</t>
  </si>
  <si>
    <t>TIARA RAHMAWATI</t>
  </si>
  <si>
    <t>C REAR STOP</t>
  </si>
  <si>
    <t>G00679</t>
  </si>
  <si>
    <t>CHECKER</t>
  </si>
  <si>
    <t>COVER SOCKET</t>
  </si>
  <si>
    <t>USB CAP</t>
  </si>
  <si>
    <t>G05642</t>
  </si>
  <si>
    <t>MILA AYU RAHMAWATI</t>
  </si>
  <si>
    <t>BEI-KMI-004</t>
  </si>
  <si>
    <t>32411-253-000</t>
  </si>
  <si>
    <t>CAP RUBBER</t>
  </si>
  <si>
    <t>G04129</t>
  </si>
  <si>
    <t>MELATI HERWINUARI</t>
  </si>
  <si>
    <t>PACKING</t>
  </si>
  <si>
    <t>933-4590</t>
  </si>
  <si>
    <t>FINISHINIG</t>
  </si>
  <si>
    <t>TASYA</t>
  </si>
  <si>
    <t>WIR-SL/216</t>
  </si>
  <si>
    <t>G04447</t>
  </si>
  <si>
    <t>GROMET</t>
  </si>
  <si>
    <t>MUHAMMAD DZAKY</t>
  </si>
  <si>
    <t>R COVER</t>
  </si>
  <si>
    <t>G WAHSER</t>
  </si>
  <si>
    <t>BZ010</t>
  </si>
  <si>
    <t>C CONECTOR</t>
  </si>
  <si>
    <t>32107-K1T-E100</t>
  </si>
  <si>
    <t>MAULANA</t>
  </si>
  <si>
    <t>COVER</t>
  </si>
  <si>
    <t>32108-K81A</t>
  </si>
  <si>
    <t>IRFAN FAUZI</t>
  </si>
  <si>
    <t>S BODY A</t>
  </si>
  <si>
    <t>SN900-02422A</t>
  </si>
  <si>
    <t>DHEA NAUFALIDA</t>
  </si>
  <si>
    <t>KNOB L</t>
  </si>
  <si>
    <t>17A381-AC</t>
  </si>
  <si>
    <t>GINANJAR</t>
  </si>
  <si>
    <t>DERI RAHMAT</t>
  </si>
  <si>
    <t>ADAM HASANUDIN</t>
  </si>
  <si>
    <t>ADIRA SUANDI</t>
  </si>
  <si>
    <t>ADEN APRILIAN</t>
  </si>
  <si>
    <t>AFRIYAN</t>
  </si>
  <si>
    <t>C COENCTOR</t>
  </si>
  <si>
    <t>32107-K1T</t>
  </si>
  <si>
    <t>ANDRE WIRA SATRIA</t>
  </si>
  <si>
    <t>AHMAD FAUDZAN</t>
  </si>
  <si>
    <t>MOCHAMMAD FAHRU ROJI</t>
  </si>
  <si>
    <t>G WASHER</t>
  </si>
  <si>
    <t>RAMDANI</t>
  </si>
  <si>
    <t>MUHAMMAD ZAMY ALFIANSYAH</t>
  </si>
  <si>
    <t>ZOHAN SETIA BUDI</t>
  </si>
  <si>
    <t>RAMA DANDI NASUTION</t>
  </si>
  <si>
    <t>MUHAMMAD RAFFIE MULINDRA</t>
  </si>
  <si>
    <t>WIR-SL/261</t>
  </si>
  <si>
    <t>MUHAMMAD LURY</t>
  </si>
  <si>
    <t>SURYA AJI</t>
  </si>
  <si>
    <t>B5D</t>
  </si>
  <si>
    <t>MUHAMMAD RIFKI</t>
  </si>
  <si>
    <t xml:space="preserve">SLEEVE </t>
  </si>
  <si>
    <t>7210-0142</t>
  </si>
  <si>
    <t>32108-K81A-N000</t>
  </si>
  <si>
    <t xml:space="preserve">CAP RUBBER </t>
  </si>
  <si>
    <t>COVER SOCCKET</t>
  </si>
  <si>
    <t>C LED WINKER</t>
  </si>
  <si>
    <t>32108-K59</t>
  </si>
  <si>
    <t>CAP</t>
  </si>
  <si>
    <t>1WD-H2599</t>
  </si>
  <si>
    <t>S BODY E</t>
  </si>
  <si>
    <t>SN900-01222E</t>
  </si>
  <si>
    <t>SHIELD STERING</t>
  </si>
  <si>
    <t>NA1330</t>
  </si>
  <si>
    <t>31208-K59</t>
  </si>
  <si>
    <t>NA1130</t>
  </si>
  <si>
    <t xml:space="preserve">C LED WINKER </t>
  </si>
  <si>
    <t>1WD-H2532</t>
  </si>
  <si>
    <t>RUBBER SOCKET</t>
  </si>
  <si>
    <t>ZAB004</t>
  </si>
  <si>
    <t>R SOCKET</t>
  </si>
  <si>
    <t>LOW CREAR STOP</t>
  </si>
  <si>
    <t>G01330</t>
  </si>
  <si>
    <t>LOW C REAR STOP</t>
  </si>
  <si>
    <t xml:space="preserve">RUBBER SOCKET </t>
  </si>
  <si>
    <t>TANGGAL</t>
  </si>
  <si>
    <t>PIC</t>
  </si>
  <si>
    <t>MASUKIN DISINI UNTUK TANGGAL</t>
  </si>
  <si>
    <t>MASUKIN DINSINI UNTUK PIC</t>
  </si>
  <si>
    <t>MASUKIN DISINI UNTUK NAMA TEFA</t>
  </si>
  <si>
    <t>NAMA TEFA</t>
  </si>
  <si>
    <t>SUCI FITRIYANI LESTARI</t>
  </si>
  <si>
    <t>16 MEI - 26 MEI 2023</t>
  </si>
  <si>
    <t>REGA ADITHYA SANTOSO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</si>
</sst>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name val="Times New Roman"/>
    </font>
    <font>
      <b/>
      <sz val="18"/>
      <name val="Times New Roman"/>
    </font>
    <font>
      <b/>
      <sz val="12"/>
      <name val="Times New Roman"/>
    </font>
    <font>
      <sz val="8"/>
      <name val="Times New Roman"/>
    </font>
    <font>
      <sz val="12"/>
      <name val="Times New Roman"/>
      <family val="1"/>
    </font>
    <font>
      <b/>
      <sz val="12"/>
      <name val="Times New Roman"/>
      <family val="1"/>
    </font>
    <font>
      <b/>
      <sz val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left" vertical="center"/>
    </xf>
    <xf numFmtId="0" fontId="2" fillId="0" borderId="13" xfId="0" applyFont="1" applyBorder="1">
      <alignment vertical="center"/>
    </xf>
    <xf numFmtId="0" fontId="0" fillId="0" borderId="14" xfId="0" applyBorder="1">
      <alignment vertical="center"/>
    </xf>
    <xf numFmtId="0" fontId="2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>
      <alignment vertical="center"/>
    </xf>
    <xf numFmtId="14" fontId="0" fillId="0" borderId="8" xfId="0" applyNumberForma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27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4450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66675</xdr:rowOff>
    </xdr:to>
    <xdr:sp macro="" textlink="">
      <xdr:nvSpPr>
        <xdr:cNvPr id="4" name="TextBox 2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47675" y="219075"/>
          <a:ext cx="3286125" cy="276225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9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A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B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C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46</xdr:row>
      <xdr:rowOff>114300</xdr:rowOff>
    </xdr:from>
    <xdr:to>
      <xdr:col>10</xdr:col>
      <xdr:colOff>436880</xdr:colOff>
      <xdr:row>51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D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E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F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10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11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12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299210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47675" y="20002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13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4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5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6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7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8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9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A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B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5</xdr:row>
      <xdr:rowOff>19050</xdr:rowOff>
    </xdr:from>
    <xdr:to>
      <xdr:col>2</xdr:col>
      <xdr:colOff>19050</xdr:colOff>
      <xdr:row>7</xdr:row>
      <xdr:rowOff>180975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CxnSpPr/>
      </xdr:nvCxnSpPr>
      <xdr:spPr>
        <a:xfrm flipH="1">
          <a:off x="1838325" y="1019175"/>
          <a:ext cx="9525" cy="56197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</xdr:row>
      <xdr:rowOff>0</xdr:rowOff>
    </xdr:from>
    <xdr:to>
      <xdr:col>7</xdr:col>
      <xdr:colOff>9525</xdr:colOff>
      <xdr:row>7</xdr:row>
      <xdr:rowOff>161925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CxnSpPr/>
      </xdr:nvCxnSpPr>
      <xdr:spPr>
        <a:xfrm flipH="1">
          <a:off x="5257800" y="1000125"/>
          <a:ext cx="9525" cy="56197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</xdr:row>
      <xdr:rowOff>57150</xdr:rowOff>
    </xdr:from>
    <xdr:to>
      <xdr:col>12</xdr:col>
      <xdr:colOff>0</xdr:colOff>
      <xdr:row>7</xdr:row>
      <xdr:rowOff>133350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CxnSpPr/>
      </xdr:nvCxnSpPr>
      <xdr:spPr>
        <a:xfrm>
          <a:off x="8686800" y="1057275"/>
          <a:ext cx="0" cy="4762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1</xdr:row>
          <xdr:rowOff>85725</xdr:rowOff>
        </xdr:from>
        <xdr:to>
          <xdr:col>0</xdr:col>
          <xdr:colOff>485775</xdr:colOff>
          <xdr:row>3</xdr:row>
          <xdr:rowOff>28575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1</xdr:row>
          <xdr:rowOff>57150</xdr:rowOff>
        </xdr:from>
        <xdr:to>
          <xdr:col>0</xdr:col>
          <xdr:colOff>523875</xdr:colOff>
          <xdr:row>3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1</xdr:row>
          <xdr:rowOff>57150</xdr:rowOff>
        </xdr:from>
        <xdr:to>
          <xdr:col>0</xdr:col>
          <xdr:colOff>495300</xdr:colOff>
          <xdr:row>3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7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8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view="pageBreakPreview" topLeftCell="D9" zoomScaleNormal="100" zoomScaleSheetLayoutView="100" workbookViewId="0">
      <selection activeCell="G17" sqref="G17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x14ac:dyDescent="0.25">
      <c r="J1" s="34" t="s">
        <v>0</v>
      </c>
      <c r="K1" s="35"/>
    </row>
    <row r="2" spans="1:1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22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45062</v>
      </c>
      <c r="B10" s="30" t="s">
        <v>25</v>
      </c>
      <c r="C10" s="10">
        <v>22500</v>
      </c>
      <c r="D10" s="30" t="s">
        <v>26</v>
      </c>
      <c r="E10" s="10">
        <v>8</v>
      </c>
      <c r="F10" s="10">
        <v>3040</v>
      </c>
      <c r="G10" s="10">
        <f t="shared" ref="G10:G16" si="0">SUM(H10+I10)</f>
        <v>3052</v>
      </c>
      <c r="H10" s="10">
        <v>3040</v>
      </c>
      <c r="I10" s="10">
        <v>12</v>
      </c>
      <c r="J10" s="24">
        <f t="shared" ref="J10:J16" si="1">SUM(H10/F10*100)</f>
        <v>100</v>
      </c>
      <c r="K10" s="25"/>
    </row>
    <row r="11" spans="1:11" ht="21.95" customHeight="1" x14ac:dyDescent="0.25">
      <c r="A11" s="27">
        <v>45063</v>
      </c>
      <c r="B11" s="30" t="s">
        <v>25</v>
      </c>
      <c r="C11" s="10">
        <v>22500</v>
      </c>
      <c r="D11" s="30" t="s">
        <v>26</v>
      </c>
      <c r="E11" s="10">
        <v>8</v>
      </c>
      <c r="F11" s="10">
        <v>3040</v>
      </c>
      <c r="G11" s="10">
        <f t="shared" si="0"/>
        <v>3059</v>
      </c>
      <c r="H11" s="10">
        <v>3040</v>
      </c>
      <c r="I11" s="10">
        <v>19</v>
      </c>
      <c r="J11" s="24">
        <f t="shared" si="1"/>
        <v>100</v>
      </c>
      <c r="K11" s="25"/>
    </row>
    <row r="12" spans="1:11" ht="21.95" customHeight="1" x14ac:dyDescent="0.25">
      <c r="A12" s="27">
        <v>45065</v>
      </c>
      <c r="B12" s="30" t="s">
        <v>25</v>
      </c>
      <c r="C12" s="10">
        <v>22500</v>
      </c>
      <c r="D12" s="30" t="s">
        <v>26</v>
      </c>
      <c r="E12" s="10">
        <v>8</v>
      </c>
      <c r="F12" s="10">
        <v>3040</v>
      </c>
      <c r="G12" s="10">
        <f t="shared" si="0"/>
        <v>3060</v>
      </c>
      <c r="H12" s="10">
        <v>3040</v>
      </c>
      <c r="I12" s="10">
        <v>20</v>
      </c>
      <c r="J12" s="24">
        <f t="shared" si="1"/>
        <v>100</v>
      </c>
      <c r="K12" s="25"/>
    </row>
    <row r="13" spans="1:11" ht="21.95" customHeight="1" x14ac:dyDescent="0.25">
      <c r="A13" s="27">
        <v>45068</v>
      </c>
      <c r="B13" s="30" t="s">
        <v>25</v>
      </c>
      <c r="C13" s="10">
        <v>22500</v>
      </c>
      <c r="D13" s="30" t="s">
        <v>26</v>
      </c>
      <c r="E13" s="10">
        <v>8</v>
      </c>
      <c r="F13" s="10">
        <v>3040</v>
      </c>
      <c r="G13" s="10">
        <f t="shared" si="0"/>
        <v>3081</v>
      </c>
      <c r="H13" s="10">
        <v>3040</v>
      </c>
      <c r="I13" s="10">
        <v>41</v>
      </c>
      <c r="J13" s="24">
        <f t="shared" si="1"/>
        <v>100</v>
      </c>
      <c r="K13" s="25"/>
    </row>
    <row r="14" spans="1:11" ht="21.95" customHeight="1" x14ac:dyDescent="0.25">
      <c r="A14" s="27">
        <v>45069</v>
      </c>
      <c r="B14" s="30" t="s">
        <v>25</v>
      </c>
      <c r="C14" s="10">
        <v>22500</v>
      </c>
      <c r="D14" s="30" t="s">
        <v>26</v>
      </c>
      <c r="E14" s="10">
        <v>8</v>
      </c>
      <c r="F14" s="10">
        <v>3040</v>
      </c>
      <c r="G14" s="10">
        <f t="shared" si="0"/>
        <v>3052</v>
      </c>
      <c r="H14" s="10">
        <v>3040</v>
      </c>
      <c r="I14" s="10">
        <v>12</v>
      </c>
      <c r="J14" s="24">
        <f t="shared" si="1"/>
        <v>100</v>
      </c>
      <c r="K14" s="25"/>
    </row>
    <row r="15" spans="1:11" ht="21.95" customHeight="1" x14ac:dyDescent="0.25">
      <c r="A15" s="27">
        <v>45070</v>
      </c>
      <c r="B15" s="30" t="s">
        <v>25</v>
      </c>
      <c r="C15" s="10">
        <v>22500</v>
      </c>
      <c r="D15" s="30" t="s">
        <v>26</v>
      </c>
      <c r="E15" s="10">
        <v>8</v>
      </c>
      <c r="F15" s="10">
        <v>3040</v>
      </c>
      <c r="G15" s="10">
        <f t="shared" si="0"/>
        <v>3062</v>
      </c>
      <c r="H15" s="10">
        <v>3040</v>
      </c>
      <c r="I15" s="10">
        <v>22</v>
      </c>
      <c r="J15" s="24">
        <f t="shared" si="1"/>
        <v>100</v>
      </c>
      <c r="K15" s="25"/>
    </row>
    <row r="16" spans="1:11" ht="21.95" customHeight="1" x14ac:dyDescent="0.25">
      <c r="A16" s="27">
        <v>45071</v>
      </c>
      <c r="B16" s="30" t="s">
        <v>25</v>
      </c>
      <c r="C16" s="10">
        <v>22500</v>
      </c>
      <c r="D16" s="30" t="s">
        <v>26</v>
      </c>
      <c r="E16" s="10">
        <v>8</v>
      </c>
      <c r="F16" s="10">
        <v>3040</v>
      </c>
      <c r="G16" s="10">
        <f t="shared" si="0"/>
        <v>3058</v>
      </c>
      <c r="H16" s="10">
        <v>3040</v>
      </c>
      <c r="I16" s="10">
        <v>18</v>
      </c>
      <c r="J16" s="24">
        <f t="shared" si="1"/>
        <v>100</v>
      </c>
      <c r="K16" s="25"/>
    </row>
    <row r="17" spans="1:11" ht="21.95" customHeight="1" x14ac:dyDescent="0.25">
      <c r="A17" s="27">
        <v>45072</v>
      </c>
      <c r="B17" s="30" t="s">
        <v>25</v>
      </c>
      <c r="C17" s="10">
        <v>22500</v>
      </c>
      <c r="D17" s="30" t="s">
        <v>26</v>
      </c>
      <c r="E17" s="10">
        <v>8</v>
      </c>
      <c r="F17" s="10">
        <v>3040</v>
      </c>
      <c r="G17" s="10">
        <f t="shared" ref="G17" si="2">SUM(H17+I17)</f>
        <v>3052</v>
      </c>
      <c r="H17" s="10">
        <v>3040</v>
      </c>
      <c r="I17" s="10">
        <v>12</v>
      </c>
      <c r="J17" s="24">
        <f t="shared" ref="J17" si="3">SUM(H17/F17*100)</f>
        <v>100</v>
      </c>
      <c r="K17" s="25"/>
    </row>
    <row r="18" spans="1:11" ht="21.95" customHeight="1" x14ac:dyDescent="0.25">
      <c r="A18" s="27"/>
      <c r="B18" s="30"/>
      <c r="C18" s="10"/>
      <c r="D18" s="3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30"/>
      <c r="C19" s="10"/>
      <c r="D19" s="3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30"/>
      <c r="C20" s="10"/>
      <c r="D20" s="3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30"/>
      <c r="C21" s="10"/>
      <c r="D21" s="3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30"/>
      <c r="C22" s="10"/>
      <c r="D22" s="3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30"/>
      <c r="C23" s="10"/>
      <c r="D23" s="3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30"/>
      <c r="C24" s="10"/>
      <c r="D24" s="3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30"/>
      <c r="C25" s="10"/>
      <c r="D25" s="3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30"/>
      <c r="C26" s="10"/>
      <c r="D26" s="3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30"/>
      <c r="C27" s="10"/>
      <c r="D27" s="3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30"/>
      <c r="C28" s="10"/>
      <c r="D28" s="3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30"/>
      <c r="C29" s="10"/>
      <c r="D29" s="3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30"/>
      <c r="C30" s="10"/>
      <c r="D30" s="3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30"/>
      <c r="C31" s="10"/>
      <c r="D31" s="3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32</v>
      </c>
      <c r="B48" s="46"/>
      <c r="C48" s="13">
        <f>COUNT(A10:A47)</f>
        <v>8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31</v>
      </c>
      <c r="B49" s="48"/>
      <c r="C49" s="13">
        <f>SUM(F10:F47)</f>
        <v>24320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30</v>
      </c>
      <c r="B50" s="48"/>
      <c r="C50" s="13">
        <f>SUM(H10:H47)</f>
        <v>24320</v>
      </c>
      <c r="F50" s="4"/>
      <c r="G50" s="4"/>
      <c r="H50" s="4"/>
      <c r="I50" s="4"/>
      <c r="J50" s="4"/>
      <c r="K50" s="21"/>
    </row>
    <row r="51" spans="1:11" x14ac:dyDescent="0.25">
      <c r="A51" s="49" t="s">
        <v>29</v>
      </c>
      <c r="B51" s="50"/>
      <c r="C51" s="31">
        <f>SUM(J10:J47)</f>
        <v>800</v>
      </c>
      <c r="F51" s="38"/>
      <c r="G51" s="38"/>
      <c r="H51" s="38"/>
      <c r="I51" s="38"/>
      <c r="J51" s="4"/>
      <c r="K51" s="39"/>
    </row>
    <row r="52" spans="1:11" x14ac:dyDescent="0.25">
      <c r="A52" s="51" t="s">
        <v>28</v>
      </c>
      <c r="B52" s="52"/>
      <c r="C52" s="13">
        <f>COUNTA(B10:B47)</f>
        <v>8</v>
      </c>
      <c r="F52" s="38"/>
      <c r="G52" s="38"/>
      <c r="H52" s="38"/>
      <c r="I52" s="38"/>
      <c r="J52" s="4"/>
      <c r="K52" s="39"/>
    </row>
    <row r="53" spans="1:11" x14ac:dyDescent="0.25">
      <c r="A53" s="51" t="s">
        <v>27</v>
      </c>
      <c r="B53" s="52"/>
      <c r="C53" s="31">
        <f>C51/C52</f>
        <v>100</v>
      </c>
      <c r="F53" s="38"/>
      <c r="G53" s="38"/>
      <c r="H53" s="38"/>
      <c r="I53" s="38"/>
      <c r="J53" s="4"/>
      <c r="K53" s="39"/>
    </row>
    <row r="54" spans="1:11" x14ac:dyDescent="0.25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</sheetData>
  <mergeCells count="13">
    <mergeCell ref="J1:K1"/>
    <mergeCell ref="E48:K48"/>
    <mergeCell ref="F49:H49"/>
    <mergeCell ref="I51:I53"/>
    <mergeCell ref="K51:K53"/>
    <mergeCell ref="A4:K6"/>
    <mergeCell ref="F51:H53"/>
    <mergeCell ref="A48:B48"/>
    <mergeCell ref="A49:B49"/>
    <mergeCell ref="A50:B50"/>
    <mergeCell ref="A51:B51"/>
    <mergeCell ref="A52:B52"/>
    <mergeCell ref="A53:B53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4420-91D3-4F4A-9A90-19F352ACB36F}">
  <dimension ref="A1:K55"/>
  <sheetViews>
    <sheetView view="pageBreakPreview" zoomScaleNormal="100" zoomScaleSheetLayoutView="100" workbookViewId="0">
      <selection activeCell="D13" sqref="D13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62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45062</v>
      </c>
      <c r="B10" s="10" t="s">
        <v>63</v>
      </c>
      <c r="C10" s="10" t="s">
        <v>64</v>
      </c>
      <c r="D10" s="10" t="s">
        <v>36</v>
      </c>
      <c r="E10" s="10">
        <v>3</v>
      </c>
      <c r="F10" s="10">
        <v>1875</v>
      </c>
      <c r="G10" s="10">
        <f t="shared" ref="G10:G16" si="0">SUM(H10:I10)</f>
        <v>1630</v>
      </c>
      <c r="H10" s="10">
        <v>1600</v>
      </c>
      <c r="I10" s="10">
        <v>30</v>
      </c>
      <c r="J10" s="33">
        <f t="shared" ref="J10:J16" si="1">H10/F10*100</f>
        <v>85.333333333333343</v>
      </c>
      <c r="K10" s="25"/>
    </row>
    <row r="11" spans="1:11" ht="21.95" customHeight="1" x14ac:dyDescent="0.25">
      <c r="A11" s="27"/>
      <c r="B11" s="10" t="s">
        <v>25</v>
      </c>
      <c r="C11" s="10">
        <v>22500</v>
      </c>
      <c r="D11" s="10" t="s">
        <v>36</v>
      </c>
      <c r="E11" s="10">
        <v>5</v>
      </c>
      <c r="F11" s="10">
        <v>3125</v>
      </c>
      <c r="G11" s="10">
        <f t="shared" si="0"/>
        <v>3206</v>
      </c>
      <c r="H11" s="10">
        <v>3125</v>
      </c>
      <c r="I11" s="10">
        <v>81</v>
      </c>
      <c r="J11" s="33">
        <f t="shared" si="1"/>
        <v>100</v>
      </c>
      <c r="K11" s="25"/>
    </row>
    <row r="12" spans="1:11" ht="21.95" customHeight="1" x14ac:dyDescent="0.25">
      <c r="A12" s="27">
        <v>45063</v>
      </c>
      <c r="B12" s="10" t="s">
        <v>63</v>
      </c>
      <c r="C12" s="10" t="s">
        <v>64</v>
      </c>
      <c r="D12" s="10" t="s">
        <v>36</v>
      </c>
      <c r="E12" s="10">
        <v>1</v>
      </c>
      <c r="F12" s="10">
        <v>625</v>
      </c>
      <c r="G12" s="10">
        <f t="shared" si="0"/>
        <v>704</v>
      </c>
      <c r="H12" s="10">
        <v>625</v>
      </c>
      <c r="I12" s="10">
        <v>79</v>
      </c>
      <c r="J12" s="33">
        <f t="shared" si="1"/>
        <v>100</v>
      </c>
      <c r="K12" s="25"/>
    </row>
    <row r="13" spans="1:11" ht="21.95" customHeight="1" x14ac:dyDescent="0.25">
      <c r="A13" s="27"/>
      <c r="B13" s="10" t="s">
        <v>25</v>
      </c>
      <c r="C13" s="10">
        <v>22500</v>
      </c>
      <c r="D13" s="10" t="s">
        <v>36</v>
      </c>
      <c r="E13" s="10">
        <v>7</v>
      </c>
      <c r="F13" s="10">
        <v>4375</v>
      </c>
      <c r="G13" s="10">
        <f t="shared" si="0"/>
        <v>4412</v>
      </c>
      <c r="H13" s="10">
        <v>4375</v>
      </c>
      <c r="I13" s="10">
        <v>37</v>
      </c>
      <c r="J13" s="33">
        <f t="shared" si="1"/>
        <v>100</v>
      </c>
      <c r="K13" s="25"/>
    </row>
    <row r="14" spans="1:11" ht="21.95" customHeight="1" x14ac:dyDescent="0.25">
      <c r="A14" s="27">
        <v>45065</v>
      </c>
      <c r="B14" s="10" t="s">
        <v>63</v>
      </c>
      <c r="C14" s="10" t="s">
        <v>64</v>
      </c>
      <c r="D14" s="10" t="s">
        <v>36</v>
      </c>
      <c r="E14" s="10">
        <v>3</v>
      </c>
      <c r="F14" s="10">
        <v>1875</v>
      </c>
      <c r="G14" s="10">
        <f t="shared" si="0"/>
        <v>1621</v>
      </c>
      <c r="H14" s="10">
        <v>1600</v>
      </c>
      <c r="I14" s="10">
        <v>21</v>
      </c>
      <c r="J14" s="33">
        <f t="shared" si="1"/>
        <v>85.333333333333343</v>
      </c>
      <c r="K14" s="25"/>
    </row>
    <row r="15" spans="1:11" ht="21.95" customHeight="1" x14ac:dyDescent="0.25">
      <c r="A15" s="27"/>
      <c r="B15" s="10" t="s">
        <v>99</v>
      </c>
      <c r="C15" s="10" t="s">
        <v>100</v>
      </c>
      <c r="D15" s="10" t="s">
        <v>36</v>
      </c>
      <c r="E15" s="10">
        <v>3</v>
      </c>
      <c r="F15" s="10">
        <v>1875</v>
      </c>
      <c r="G15" s="10">
        <f t="shared" si="0"/>
        <v>1449</v>
      </c>
      <c r="H15" s="10">
        <v>1400</v>
      </c>
      <c r="I15" s="10">
        <v>49</v>
      </c>
      <c r="J15" s="33">
        <f t="shared" si="1"/>
        <v>74.666666666666671</v>
      </c>
      <c r="K15" s="25"/>
    </row>
    <row r="16" spans="1:11" ht="21.95" customHeight="1" x14ac:dyDescent="0.25">
      <c r="A16" s="27">
        <v>45068</v>
      </c>
      <c r="B16" s="10" t="s">
        <v>25</v>
      </c>
      <c r="C16" s="10">
        <v>22500</v>
      </c>
      <c r="D16" s="10" t="s">
        <v>36</v>
      </c>
      <c r="E16" s="10">
        <v>8</v>
      </c>
      <c r="F16" s="10">
        <v>5000</v>
      </c>
      <c r="G16" s="10">
        <f t="shared" si="0"/>
        <v>5052</v>
      </c>
      <c r="H16" s="10">
        <v>5000</v>
      </c>
      <c r="I16" s="10">
        <v>52</v>
      </c>
      <c r="J16" s="33">
        <f t="shared" si="1"/>
        <v>100</v>
      </c>
      <c r="K16" s="25"/>
    </row>
    <row r="17" spans="1:11" ht="21.95" customHeight="1" x14ac:dyDescent="0.25">
      <c r="A17" s="27">
        <v>45069</v>
      </c>
      <c r="B17" s="10" t="s">
        <v>25</v>
      </c>
      <c r="C17" s="10">
        <v>22500</v>
      </c>
      <c r="D17" s="10" t="s">
        <v>36</v>
      </c>
      <c r="E17" s="10">
        <v>7</v>
      </c>
      <c r="F17" s="10">
        <v>4375</v>
      </c>
      <c r="G17" s="10">
        <f t="shared" ref="G17" si="2">SUM(H17:I17)</f>
        <v>4422</v>
      </c>
      <c r="H17" s="10">
        <v>4375</v>
      </c>
      <c r="I17" s="10">
        <v>47</v>
      </c>
      <c r="J17" s="33">
        <f t="shared" ref="J17" si="3">H17/F17*100</f>
        <v>100</v>
      </c>
      <c r="K17" s="25"/>
    </row>
    <row r="18" spans="1:11" ht="21.95" customHeight="1" x14ac:dyDescent="0.25">
      <c r="A18" s="27">
        <v>45070</v>
      </c>
      <c r="B18" s="10" t="s">
        <v>25</v>
      </c>
      <c r="C18" s="10">
        <v>22500</v>
      </c>
      <c r="D18" s="10" t="s">
        <v>36</v>
      </c>
      <c r="E18" s="10">
        <v>7</v>
      </c>
      <c r="F18" s="10">
        <v>4375</v>
      </c>
      <c r="G18" s="10">
        <f t="shared" ref="G18:G22" si="4">SUM(H18:I18)</f>
        <v>4422</v>
      </c>
      <c r="H18" s="10">
        <v>4375</v>
      </c>
      <c r="I18" s="10">
        <v>47</v>
      </c>
      <c r="J18" s="33">
        <f t="shared" ref="J18:J22" si="5">H18/F18*100</f>
        <v>100</v>
      </c>
      <c r="K18" s="25"/>
    </row>
    <row r="19" spans="1:11" ht="21.95" customHeight="1" x14ac:dyDescent="0.25">
      <c r="A19" s="27">
        <v>45071</v>
      </c>
      <c r="B19" s="10" t="s">
        <v>25</v>
      </c>
      <c r="C19" s="10">
        <v>22500</v>
      </c>
      <c r="D19" s="10" t="s">
        <v>36</v>
      </c>
      <c r="E19" s="10">
        <v>4</v>
      </c>
      <c r="F19" s="10">
        <v>2500</v>
      </c>
      <c r="G19" s="10">
        <f t="shared" si="4"/>
        <v>2530</v>
      </c>
      <c r="H19" s="10">
        <v>2500</v>
      </c>
      <c r="I19" s="10">
        <v>30</v>
      </c>
      <c r="J19" s="33">
        <f t="shared" si="5"/>
        <v>100</v>
      </c>
      <c r="K19" s="25"/>
    </row>
    <row r="20" spans="1:11" ht="21.95" customHeight="1" x14ac:dyDescent="0.25">
      <c r="A20" s="27"/>
      <c r="B20" s="10" t="s">
        <v>63</v>
      </c>
      <c r="C20" s="10" t="s">
        <v>64</v>
      </c>
      <c r="D20" s="10" t="s">
        <v>36</v>
      </c>
      <c r="E20" s="10">
        <v>4</v>
      </c>
      <c r="F20" s="10">
        <v>2500</v>
      </c>
      <c r="G20" s="10">
        <f t="shared" si="4"/>
        <v>2541</v>
      </c>
      <c r="H20" s="10">
        <v>2500</v>
      </c>
      <c r="I20" s="10">
        <v>41</v>
      </c>
      <c r="J20" s="33">
        <f t="shared" si="5"/>
        <v>100</v>
      </c>
      <c r="K20" s="25"/>
    </row>
    <row r="21" spans="1:11" ht="21.95" customHeight="1" x14ac:dyDescent="0.25">
      <c r="A21" s="27">
        <v>45072</v>
      </c>
      <c r="B21" s="10" t="s">
        <v>63</v>
      </c>
      <c r="C21" s="10" t="s">
        <v>64</v>
      </c>
      <c r="D21" s="10" t="s">
        <v>36</v>
      </c>
      <c r="E21" s="10">
        <v>3</v>
      </c>
      <c r="F21" s="10">
        <v>1875</v>
      </c>
      <c r="G21" s="10">
        <f t="shared" si="4"/>
        <v>1603</v>
      </c>
      <c r="H21" s="10">
        <v>1590</v>
      </c>
      <c r="I21" s="10">
        <v>13</v>
      </c>
      <c r="J21" s="33">
        <f t="shared" si="5"/>
        <v>84.8</v>
      </c>
      <c r="K21" s="25"/>
    </row>
    <row r="22" spans="1:11" ht="21.95" customHeight="1" x14ac:dyDescent="0.25">
      <c r="A22" s="27"/>
      <c r="B22" s="10" t="s">
        <v>25</v>
      </c>
      <c r="C22" s="10">
        <v>22500</v>
      </c>
      <c r="D22" s="10" t="s">
        <v>36</v>
      </c>
      <c r="E22" s="10">
        <v>3</v>
      </c>
      <c r="F22" s="10">
        <v>1875</v>
      </c>
      <c r="G22" s="10">
        <f t="shared" si="4"/>
        <v>1820</v>
      </c>
      <c r="H22" s="10">
        <v>1800</v>
      </c>
      <c r="I22" s="10">
        <v>20</v>
      </c>
      <c r="J22" s="24">
        <f t="shared" si="5"/>
        <v>96</v>
      </c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32</v>
      </c>
      <c r="B48" s="46"/>
      <c r="C48" s="13">
        <f>COUNT(A10:A47)</f>
        <v>8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31</v>
      </c>
      <c r="B49" s="48"/>
      <c r="C49" s="13">
        <f>SUM(F10:F47)</f>
        <v>36250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30</v>
      </c>
      <c r="B50" s="48"/>
      <c r="C50" s="13">
        <f>SUM(H10:H47)</f>
        <v>34865</v>
      </c>
      <c r="F50" s="4"/>
      <c r="G50" s="4"/>
      <c r="H50" s="4"/>
      <c r="I50" s="4"/>
      <c r="J50" s="4"/>
      <c r="K50" s="21"/>
    </row>
    <row r="51" spans="1:11" x14ac:dyDescent="0.25">
      <c r="A51" s="49" t="s">
        <v>29</v>
      </c>
      <c r="B51" s="50"/>
      <c r="C51" s="31">
        <f>SUM(J10:J47)</f>
        <v>1226.1333333333334</v>
      </c>
      <c r="F51" s="38"/>
      <c r="G51" s="38"/>
      <c r="H51" s="38"/>
      <c r="I51" s="38"/>
      <c r="J51" s="4"/>
      <c r="K51" s="39"/>
    </row>
    <row r="52" spans="1:11" x14ac:dyDescent="0.25">
      <c r="A52" s="51" t="s">
        <v>28</v>
      </c>
      <c r="B52" s="52"/>
      <c r="C52" s="13">
        <f>COUNTA(B10:B47)</f>
        <v>13</v>
      </c>
      <c r="F52" s="38"/>
      <c r="G52" s="38"/>
      <c r="H52" s="38"/>
      <c r="I52" s="38"/>
      <c r="J52" s="4"/>
      <c r="K52" s="39"/>
    </row>
    <row r="53" spans="1:11" x14ac:dyDescent="0.25">
      <c r="A53" s="51" t="s">
        <v>27</v>
      </c>
      <c r="B53" s="52"/>
      <c r="C53" s="31">
        <f>C51/C52</f>
        <v>94.317948717948724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F6278-0428-40A8-894D-99199C78625B}">
  <dimension ref="A1:K55"/>
  <sheetViews>
    <sheetView view="pageBreakPreview" topLeftCell="A11" zoomScaleNormal="100" zoomScaleSheetLayoutView="100" workbookViewId="0">
      <selection activeCell="A25" sqref="A25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65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45062</v>
      </c>
      <c r="B10" s="10" t="s">
        <v>54</v>
      </c>
      <c r="C10" s="10" t="s">
        <v>51</v>
      </c>
      <c r="D10" s="10" t="s">
        <v>36</v>
      </c>
      <c r="E10" s="10">
        <v>1</v>
      </c>
      <c r="F10" s="10">
        <v>375</v>
      </c>
      <c r="G10" s="10">
        <f t="shared" ref="G10:G15" si="0">SUM(H10:I10)</f>
        <v>320</v>
      </c>
      <c r="H10" s="10">
        <v>300</v>
      </c>
      <c r="I10" s="10">
        <v>20</v>
      </c>
      <c r="J10" s="24">
        <f t="shared" ref="J10:J15" si="1">H10/F10*100</f>
        <v>80</v>
      </c>
      <c r="K10" s="25"/>
    </row>
    <row r="11" spans="1:11" ht="21.95" customHeight="1" x14ac:dyDescent="0.25">
      <c r="A11" s="27"/>
      <c r="B11" s="10" t="s">
        <v>66</v>
      </c>
      <c r="C11" s="10" t="s">
        <v>67</v>
      </c>
      <c r="D11" s="30" t="s">
        <v>36</v>
      </c>
      <c r="E11" s="10">
        <v>3</v>
      </c>
      <c r="F11" s="10">
        <v>1125</v>
      </c>
      <c r="G11" s="10">
        <f t="shared" si="0"/>
        <v>812</v>
      </c>
      <c r="H11" s="10">
        <v>800</v>
      </c>
      <c r="I11" s="10">
        <v>12</v>
      </c>
      <c r="J11" s="33">
        <f t="shared" si="1"/>
        <v>71.111111111111114</v>
      </c>
      <c r="K11" s="25"/>
    </row>
    <row r="12" spans="1:11" ht="21.95" customHeight="1" x14ac:dyDescent="0.25">
      <c r="A12" s="27">
        <v>45063</v>
      </c>
      <c r="B12" s="10" t="s">
        <v>66</v>
      </c>
      <c r="C12" s="10" t="s">
        <v>67</v>
      </c>
      <c r="D12" s="10" t="s">
        <v>36</v>
      </c>
      <c r="E12" s="10">
        <v>3</v>
      </c>
      <c r="F12" s="10">
        <v>1125</v>
      </c>
      <c r="G12" s="10">
        <f t="shared" si="0"/>
        <v>1053</v>
      </c>
      <c r="H12" s="10">
        <v>1000</v>
      </c>
      <c r="I12" s="10">
        <v>53</v>
      </c>
      <c r="J12" s="33">
        <f t="shared" si="1"/>
        <v>88.888888888888886</v>
      </c>
      <c r="K12" s="25"/>
    </row>
    <row r="13" spans="1:11" ht="21.95" customHeight="1" x14ac:dyDescent="0.25">
      <c r="A13" s="27">
        <v>45065</v>
      </c>
      <c r="B13" s="10" t="s">
        <v>66</v>
      </c>
      <c r="C13" s="10" t="s">
        <v>67</v>
      </c>
      <c r="D13" s="10" t="s">
        <v>36</v>
      </c>
      <c r="E13" s="10">
        <v>2</v>
      </c>
      <c r="F13" s="10">
        <v>750</v>
      </c>
      <c r="G13" s="10">
        <f t="shared" si="0"/>
        <v>762</v>
      </c>
      <c r="H13" s="10">
        <v>750</v>
      </c>
      <c r="I13" s="10">
        <v>12</v>
      </c>
      <c r="J13" s="33">
        <f t="shared" si="1"/>
        <v>100</v>
      </c>
      <c r="K13" s="25"/>
    </row>
    <row r="14" spans="1:11" ht="21.95" customHeight="1" x14ac:dyDescent="0.25">
      <c r="A14" s="27">
        <v>45068</v>
      </c>
      <c r="B14" s="10" t="s">
        <v>66</v>
      </c>
      <c r="C14" s="10" t="s">
        <v>67</v>
      </c>
      <c r="D14" s="10" t="s">
        <v>36</v>
      </c>
      <c r="E14" s="10">
        <v>2</v>
      </c>
      <c r="F14" s="10">
        <v>750</v>
      </c>
      <c r="G14" s="10">
        <f t="shared" si="0"/>
        <v>650</v>
      </c>
      <c r="H14" s="10">
        <v>600</v>
      </c>
      <c r="I14" s="10">
        <v>50</v>
      </c>
      <c r="J14" s="33">
        <f t="shared" si="1"/>
        <v>80</v>
      </c>
      <c r="K14" s="25"/>
    </row>
    <row r="15" spans="1:11" ht="21.95" customHeight="1" x14ac:dyDescent="0.25">
      <c r="A15" s="27"/>
      <c r="B15" s="10" t="s">
        <v>99</v>
      </c>
      <c r="C15" s="10" t="s">
        <v>100</v>
      </c>
      <c r="D15" s="10" t="s">
        <v>36</v>
      </c>
      <c r="E15" s="10">
        <v>2</v>
      </c>
      <c r="F15" s="10">
        <v>1250</v>
      </c>
      <c r="G15" s="10">
        <f t="shared" si="0"/>
        <v>752</v>
      </c>
      <c r="H15" s="10">
        <v>740</v>
      </c>
      <c r="I15" s="10">
        <v>12</v>
      </c>
      <c r="J15" s="33">
        <f t="shared" si="1"/>
        <v>59.199999999999996</v>
      </c>
      <c r="K15" s="25"/>
    </row>
    <row r="16" spans="1:11" ht="21.95" customHeight="1" x14ac:dyDescent="0.25">
      <c r="A16" s="27">
        <v>45069</v>
      </c>
      <c r="B16" s="10" t="s">
        <v>66</v>
      </c>
      <c r="C16" s="10" t="s">
        <v>67</v>
      </c>
      <c r="D16" s="10" t="s">
        <v>36</v>
      </c>
      <c r="E16" s="10">
        <v>3</v>
      </c>
      <c r="F16" s="10">
        <v>1125</v>
      </c>
      <c r="G16" s="10">
        <f t="shared" ref="G16:G24" si="2">SUM(H16:I16)</f>
        <v>1050</v>
      </c>
      <c r="H16" s="10">
        <v>1000</v>
      </c>
      <c r="I16" s="10">
        <v>50</v>
      </c>
      <c r="J16" s="33">
        <f t="shared" ref="J16:J24" si="3">H16/F16*100</f>
        <v>88.888888888888886</v>
      </c>
      <c r="K16" s="25"/>
    </row>
    <row r="17" spans="1:11" ht="21.95" customHeight="1" x14ac:dyDescent="0.25">
      <c r="A17" s="27"/>
      <c r="B17" s="10" t="s">
        <v>99</v>
      </c>
      <c r="C17" s="10" t="s">
        <v>100</v>
      </c>
      <c r="D17" s="10" t="s">
        <v>36</v>
      </c>
      <c r="E17" s="10">
        <v>2</v>
      </c>
      <c r="F17" s="10">
        <v>625</v>
      </c>
      <c r="G17" s="10">
        <f t="shared" si="2"/>
        <v>312</v>
      </c>
      <c r="H17" s="10">
        <v>300</v>
      </c>
      <c r="I17" s="10">
        <v>12</v>
      </c>
      <c r="J17" s="33">
        <f t="shared" si="3"/>
        <v>48</v>
      </c>
      <c r="K17" s="25"/>
    </row>
    <row r="18" spans="1:11" ht="21.95" customHeight="1" x14ac:dyDescent="0.25">
      <c r="A18" s="27">
        <v>45070</v>
      </c>
      <c r="B18" s="30" t="s">
        <v>54</v>
      </c>
      <c r="C18" s="30" t="s">
        <v>51</v>
      </c>
      <c r="D18" s="10" t="s">
        <v>36</v>
      </c>
      <c r="E18" s="10">
        <v>2</v>
      </c>
      <c r="F18" s="10">
        <v>750</v>
      </c>
      <c r="G18" s="10">
        <f t="shared" si="2"/>
        <v>549</v>
      </c>
      <c r="H18" s="10">
        <v>530</v>
      </c>
      <c r="I18" s="10">
        <v>19</v>
      </c>
      <c r="J18" s="33">
        <f t="shared" si="3"/>
        <v>70.666666666666671</v>
      </c>
      <c r="K18" s="25"/>
    </row>
    <row r="19" spans="1:11" ht="21.95" customHeight="1" x14ac:dyDescent="0.25">
      <c r="A19" s="27"/>
      <c r="B19" s="30" t="s">
        <v>66</v>
      </c>
      <c r="C19" s="30" t="s">
        <v>67</v>
      </c>
      <c r="D19" s="10" t="s">
        <v>36</v>
      </c>
      <c r="E19" s="10">
        <v>2</v>
      </c>
      <c r="F19" s="10">
        <v>750</v>
      </c>
      <c r="G19" s="10">
        <f t="shared" si="2"/>
        <v>549</v>
      </c>
      <c r="H19" s="10">
        <v>530</v>
      </c>
      <c r="I19" s="10">
        <v>19</v>
      </c>
      <c r="J19" s="33">
        <f t="shared" si="3"/>
        <v>70.666666666666671</v>
      </c>
      <c r="K19" s="25"/>
    </row>
    <row r="20" spans="1:11" ht="21.95" customHeight="1" x14ac:dyDescent="0.25">
      <c r="A20" s="27"/>
      <c r="B20" s="30" t="s">
        <v>99</v>
      </c>
      <c r="C20" s="30" t="s">
        <v>100</v>
      </c>
      <c r="D20" s="10" t="s">
        <v>36</v>
      </c>
      <c r="E20" s="10">
        <v>1</v>
      </c>
      <c r="F20" s="10">
        <v>625</v>
      </c>
      <c r="G20" s="10">
        <f t="shared" si="2"/>
        <v>569</v>
      </c>
      <c r="H20" s="10">
        <v>550</v>
      </c>
      <c r="I20" s="10">
        <v>19</v>
      </c>
      <c r="J20" s="33">
        <f t="shared" si="3"/>
        <v>88</v>
      </c>
      <c r="K20" s="25"/>
    </row>
    <row r="21" spans="1:11" ht="21.95" customHeight="1" x14ac:dyDescent="0.25">
      <c r="A21" s="27">
        <v>45071</v>
      </c>
      <c r="B21" s="10" t="s">
        <v>66</v>
      </c>
      <c r="C21" s="10" t="s">
        <v>67</v>
      </c>
      <c r="D21" s="10" t="s">
        <v>36</v>
      </c>
      <c r="E21" s="10">
        <v>2</v>
      </c>
      <c r="F21" s="10">
        <v>750</v>
      </c>
      <c r="G21" s="10">
        <f t="shared" si="2"/>
        <v>445</v>
      </c>
      <c r="H21" s="10">
        <v>430</v>
      </c>
      <c r="I21" s="10">
        <v>15</v>
      </c>
      <c r="J21" s="33">
        <f t="shared" si="3"/>
        <v>57.333333333333336</v>
      </c>
      <c r="K21" s="25"/>
    </row>
    <row r="22" spans="1:11" ht="21.95" customHeight="1" x14ac:dyDescent="0.25">
      <c r="A22" s="27"/>
      <c r="B22" s="10" t="s">
        <v>54</v>
      </c>
      <c r="C22" s="10" t="s">
        <v>51</v>
      </c>
      <c r="D22" s="10" t="s">
        <v>36</v>
      </c>
      <c r="E22" s="10">
        <v>2</v>
      </c>
      <c r="F22" s="10">
        <v>750</v>
      </c>
      <c r="G22" s="10">
        <f t="shared" si="2"/>
        <v>448</v>
      </c>
      <c r="H22" s="10">
        <v>430</v>
      </c>
      <c r="I22" s="10">
        <v>18</v>
      </c>
      <c r="J22" s="33">
        <f t="shared" si="3"/>
        <v>57.333333333333336</v>
      </c>
      <c r="K22" s="25"/>
    </row>
    <row r="23" spans="1:11" ht="21.95" customHeight="1" x14ac:dyDescent="0.25">
      <c r="A23" s="27">
        <v>45072</v>
      </c>
      <c r="B23" s="10" t="s">
        <v>54</v>
      </c>
      <c r="C23" s="10" t="s">
        <v>51</v>
      </c>
      <c r="D23" s="10" t="s">
        <v>36</v>
      </c>
      <c r="E23" s="10">
        <v>1</v>
      </c>
      <c r="F23" s="10">
        <v>375</v>
      </c>
      <c r="G23" s="10">
        <f t="shared" si="2"/>
        <v>387</v>
      </c>
      <c r="H23" s="10">
        <v>375</v>
      </c>
      <c r="I23" s="10">
        <v>12</v>
      </c>
      <c r="J23" s="33">
        <f t="shared" si="3"/>
        <v>100</v>
      </c>
      <c r="K23" s="25"/>
    </row>
    <row r="24" spans="1:11" ht="21.95" customHeight="1" x14ac:dyDescent="0.25">
      <c r="A24" s="27"/>
      <c r="B24" s="10" t="s">
        <v>66</v>
      </c>
      <c r="C24" s="10" t="s">
        <v>67</v>
      </c>
      <c r="D24" s="10" t="s">
        <v>36</v>
      </c>
      <c r="E24" s="10">
        <v>1</v>
      </c>
      <c r="F24" s="10">
        <v>375</v>
      </c>
      <c r="G24" s="10">
        <f t="shared" si="2"/>
        <v>394</v>
      </c>
      <c r="H24" s="10">
        <v>375</v>
      </c>
      <c r="I24" s="10">
        <v>19</v>
      </c>
      <c r="J24" s="33">
        <f t="shared" si="3"/>
        <v>100</v>
      </c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32</v>
      </c>
      <c r="B48" s="46"/>
      <c r="C48" s="13">
        <f>COUNT(A10:A47)</f>
        <v>8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31</v>
      </c>
      <c r="B49" s="48"/>
      <c r="C49" s="13">
        <f>SUM(F10:F47)</f>
        <v>11500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30</v>
      </c>
      <c r="B50" s="48"/>
      <c r="C50" s="13">
        <f>SUM(H10:H47)</f>
        <v>8710</v>
      </c>
      <c r="F50" s="4"/>
      <c r="G50" s="4"/>
      <c r="H50" s="4"/>
      <c r="I50" s="4"/>
      <c r="J50" s="4"/>
      <c r="K50" s="21"/>
    </row>
    <row r="51" spans="1:11" x14ac:dyDescent="0.25">
      <c r="A51" s="49" t="s">
        <v>29</v>
      </c>
      <c r="B51" s="50"/>
      <c r="C51" s="31">
        <f>SUM(J10:J47)</f>
        <v>1160.088888888889</v>
      </c>
      <c r="F51" s="38"/>
      <c r="G51" s="38"/>
      <c r="H51" s="38"/>
      <c r="I51" s="38"/>
      <c r="J51" s="4"/>
      <c r="K51" s="39"/>
    </row>
    <row r="52" spans="1:11" x14ac:dyDescent="0.25">
      <c r="A52" s="51" t="s">
        <v>28</v>
      </c>
      <c r="B52" s="52"/>
      <c r="C52" s="13">
        <f>COUNTA(B10:B47)</f>
        <v>15</v>
      </c>
      <c r="F52" s="38"/>
      <c r="G52" s="38"/>
      <c r="H52" s="38"/>
      <c r="I52" s="38"/>
      <c r="J52" s="4"/>
      <c r="K52" s="39"/>
    </row>
    <row r="53" spans="1:11" x14ac:dyDescent="0.25">
      <c r="A53" s="51" t="s">
        <v>27</v>
      </c>
      <c r="B53" s="52"/>
      <c r="C53" s="31">
        <f>C51/C52</f>
        <v>77.339259259259265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4B3C-7078-4A7E-A336-FCA21E2444CE}">
  <dimension ref="A1:K55"/>
  <sheetViews>
    <sheetView view="pageBreakPreview" topLeftCell="D2" zoomScaleNormal="100" zoomScaleSheetLayoutView="100" workbookViewId="0">
      <selection activeCell="H17" sqref="H17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68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45062</v>
      </c>
      <c r="B10" s="10" t="s">
        <v>38</v>
      </c>
      <c r="C10" s="10" t="s">
        <v>39</v>
      </c>
      <c r="D10" s="10" t="s">
        <v>26</v>
      </c>
      <c r="E10" s="10">
        <v>8</v>
      </c>
      <c r="F10" s="10">
        <v>320</v>
      </c>
      <c r="G10" s="10">
        <f t="shared" ref="G10:G17" si="0">SUM(H10:I10)</f>
        <v>325</v>
      </c>
      <c r="H10" s="10">
        <v>320</v>
      </c>
      <c r="I10" s="10">
        <v>5</v>
      </c>
      <c r="J10" s="24">
        <f t="shared" ref="J10:J17" si="1">H10/F10*100</f>
        <v>100</v>
      </c>
      <c r="K10" s="25"/>
    </row>
    <row r="11" spans="1:11" ht="21.95" customHeight="1" x14ac:dyDescent="0.25">
      <c r="A11" s="27">
        <v>45063</v>
      </c>
      <c r="B11" s="30" t="s">
        <v>57</v>
      </c>
      <c r="C11" s="30" t="s">
        <v>75</v>
      </c>
      <c r="D11" s="10" t="s">
        <v>26</v>
      </c>
      <c r="E11" s="10">
        <v>7</v>
      </c>
      <c r="F11" s="10">
        <v>350</v>
      </c>
      <c r="G11" s="10">
        <f t="shared" si="0"/>
        <v>313</v>
      </c>
      <c r="H11" s="10">
        <v>300</v>
      </c>
      <c r="I11" s="10">
        <v>13</v>
      </c>
      <c r="J11" s="33">
        <f t="shared" si="1"/>
        <v>85.714285714285708</v>
      </c>
      <c r="K11" s="25"/>
    </row>
    <row r="12" spans="1:11" ht="21.95" customHeight="1" x14ac:dyDescent="0.25">
      <c r="A12" s="27">
        <v>45065</v>
      </c>
      <c r="B12" s="10" t="s">
        <v>95</v>
      </c>
      <c r="C12" s="10" t="s">
        <v>96</v>
      </c>
      <c r="D12" s="10" t="s">
        <v>26</v>
      </c>
      <c r="E12" s="10">
        <v>4</v>
      </c>
      <c r="F12" s="10">
        <v>180</v>
      </c>
      <c r="G12" s="10">
        <f t="shared" si="0"/>
        <v>174</v>
      </c>
      <c r="H12" s="10">
        <v>170</v>
      </c>
      <c r="I12" s="10">
        <v>4</v>
      </c>
      <c r="J12" s="33">
        <f t="shared" si="1"/>
        <v>94.444444444444443</v>
      </c>
      <c r="K12" s="25"/>
    </row>
    <row r="13" spans="1:11" ht="21.95" customHeight="1" x14ac:dyDescent="0.25">
      <c r="A13" s="27">
        <v>45068</v>
      </c>
      <c r="B13" s="10" t="s">
        <v>95</v>
      </c>
      <c r="C13" s="10" t="s">
        <v>96</v>
      </c>
      <c r="D13" s="10" t="s">
        <v>26</v>
      </c>
      <c r="E13" s="10">
        <v>3</v>
      </c>
      <c r="F13" s="10">
        <v>135</v>
      </c>
      <c r="G13" s="10">
        <f t="shared" si="0"/>
        <v>143</v>
      </c>
      <c r="H13" s="10">
        <v>135</v>
      </c>
      <c r="I13" s="10">
        <v>8</v>
      </c>
      <c r="J13" s="33">
        <f t="shared" si="1"/>
        <v>100</v>
      </c>
      <c r="K13" s="25"/>
    </row>
    <row r="14" spans="1:11" ht="21.95" customHeight="1" x14ac:dyDescent="0.25">
      <c r="A14" s="27">
        <v>45069</v>
      </c>
      <c r="B14" s="10" t="s">
        <v>95</v>
      </c>
      <c r="C14" s="10" t="s">
        <v>96</v>
      </c>
      <c r="D14" s="10" t="s">
        <v>26</v>
      </c>
      <c r="E14" s="10">
        <v>4</v>
      </c>
      <c r="F14" s="10">
        <v>180</v>
      </c>
      <c r="G14" s="10">
        <f t="shared" si="0"/>
        <v>154</v>
      </c>
      <c r="H14" s="10">
        <v>150</v>
      </c>
      <c r="I14" s="10">
        <v>4</v>
      </c>
      <c r="J14" s="33">
        <f t="shared" si="1"/>
        <v>83.333333333333343</v>
      </c>
      <c r="K14" s="25"/>
    </row>
    <row r="15" spans="1:11" ht="21.95" customHeight="1" x14ac:dyDescent="0.25">
      <c r="A15" s="27">
        <v>45070</v>
      </c>
      <c r="B15" s="10" t="s">
        <v>95</v>
      </c>
      <c r="C15" s="10" t="s">
        <v>96</v>
      </c>
      <c r="D15" s="10" t="s">
        <v>26</v>
      </c>
      <c r="E15" s="10">
        <v>3</v>
      </c>
      <c r="F15" s="10">
        <v>135</v>
      </c>
      <c r="G15" s="10">
        <f t="shared" si="0"/>
        <v>138</v>
      </c>
      <c r="H15" s="10">
        <v>135</v>
      </c>
      <c r="I15" s="10">
        <v>3</v>
      </c>
      <c r="J15" s="33">
        <f t="shared" si="1"/>
        <v>100</v>
      </c>
      <c r="K15" s="25"/>
    </row>
    <row r="16" spans="1:11" ht="21.95" customHeight="1" x14ac:dyDescent="0.25">
      <c r="A16" s="27">
        <v>45071</v>
      </c>
      <c r="B16" s="10" t="s">
        <v>95</v>
      </c>
      <c r="C16" s="10" t="s">
        <v>96</v>
      </c>
      <c r="D16" s="10" t="s">
        <v>26</v>
      </c>
      <c r="E16" s="10">
        <v>3</v>
      </c>
      <c r="F16" s="10">
        <v>135</v>
      </c>
      <c r="G16" s="10">
        <f t="shared" si="0"/>
        <v>132</v>
      </c>
      <c r="H16" s="10">
        <v>126</v>
      </c>
      <c r="I16" s="10">
        <v>6</v>
      </c>
      <c r="J16" s="33">
        <f t="shared" si="1"/>
        <v>93.333333333333329</v>
      </c>
      <c r="K16" s="25"/>
    </row>
    <row r="17" spans="1:11" ht="21.95" customHeight="1" x14ac:dyDescent="0.25">
      <c r="A17" s="27">
        <v>45072</v>
      </c>
      <c r="B17" s="10" t="s">
        <v>57</v>
      </c>
      <c r="C17" s="10" t="s">
        <v>98</v>
      </c>
      <c r="D17" s="10" t="s">
        <v>26</v>
      </c>
      <c r="E17" s="10">
        <v>3</v>
      </c>
      <c r="F17" s="10">
        <v>300</v>
      </c>
      <c r="G17" s="10">
        <f t="shared" si="0"/>
        <v>302</v>
      </c>
      <c r="H17" s="10">
        <v>300</v>
      </c>
      <c r="I17" s="10">
        <v>2</v>
      </c>
      <c r="J17" s="24">
        <f t="shared" si="1"/>
        <v>100</v>
      </c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32</v>
      </c>
      <c r="B48" s="46"/>
      <c r="C48" s="13">
        <f>COUNT(A10:A47)</f>
        <v>8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31</v>
      </c>
      <c r="B49" s="48"/>
      <c r="C49" s="13">
        <f>SUM(F10:F47)</f>
        <v>1735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30</v>
      </c>
      <c r="B50" s="48"/>
      <c r="C50" s="13">
        <f>SUM(H10:H47)</f>
        <v>1636</v>
      </c>
      <c r="F50" s="4"/>
      <c r="G50" s="4"/>
      <c r="H50" s="4"/>
      <c r="I50" s="4"/>
      <c r="J50" s="4"/>
      <c r="K50" s="21"/>
    </row>
    <row r="51" spans="1:11" x14ac:dyDescent="0.25">
      <c r="A51" s="49" t="s">
        <v>29</v>
      </c>
      <c r="B51" s="50"/>
      <c r="C51" s="31">
        <f>SUM(J10:J47)</f>
        <v>756.82539682539687</v>
      </c>
      <c r="F51" s="38"/>
      <c r="G51" s="38"/>
      <c r="H51" s="38"/>
      <c r="I51" s="38"/>
      <c r="J51" s="4"/>
      <c r="K51" s="39"/>
    </row>
    <row r="52" spans="1:11" x14ac:dyDescent="0.25">
      <c r="A52" s="51" t="s">
        <v>28</v>
      </c>
      <c r="B52" s="52"/>
      <c r="C52" s="13">
        <f>COUNTA(B10:B47)</f>
        <v>8</v>
      </c>
      <c r="F52" s="38"/>
      <c r="G52" s="38"/>
      <c r="H52" s="38"/>
      <c r="I52" s="38"/>
      <c r="J52" s="4"/>
      <c r="K52" s="39"/>
    </row>
    <row r="53" spans="1:11" x14ac:dyDescent="0.25">
      <c r="A53" s="51" t="s">
        <v>27</v>
      </c>
      <c r="B53" s="52"/>
      <c r="C53" s="31">
        <f>C51/C52</f>
        <v>94.603174603174608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F246-B197-438C-8504-5F03AF6DC21D}">
  <dimension ref="A1:K55"/>
  <sheetViews>
    <sheetView view="pageBreakPreview" topLeftCell="A2" zoomScaleNormal="100" zoomScaleSheetLayoutView="100" workbookViewId="0">
      <selection activeCell="A10" sqref="A10:A17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69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45062</v>
      </c>
      <c r="B10" s="10" t="s">
        <v>38</v>
      </c>
      <c r="C10" s="10" t="s">
        <v>39</v>
      </c>
      <c r="D10" s="10" t="s">
        <v>26</v>
      </c>
      <c r="E10" s="10">
        <v>8</v>
      </c>
      <c r="F10" s="10">
        <v>320</v>
      </c>
      <c r="G10" s="32">
        <f t="shared" ref="G10:G17" si="0">SUM(H10:I10)</f>
        <v>326</v>
      </c>
      <c r="H10" s="10">
        <v>320</v>
      </c>
      <c r="I10" s="10">
        <v>6</v>
      </c>
      <c r="J10" s="24">
        <f t="shared" ref="J10:J17" si="1">H10/F10*100</f>
        <v>100</v>
      </c>
      <c r="K10" s="25"/>
    </row>
    <row r="11" spans="1:11" ht="21.95" customHeight="1" x14ac:dyDescent="0.25">
      <c r="A11" s="27">
        <v>45063</v>
      </c>
      <c r="B11" s="30" t="s">
        <v>74</v>
      </c>
      <c r="C11" s="30" t="s">
        <v>58</v>
      </c>
      <c r="D11" s="10" t="s">
        <v>26</v>
      </c>
      <c r="E11" s="10">
        <v>8</v>
      </c>
      <c r="F11" s="10">
        <v>400</v>
      </c>
      <c r="G11" s="32">
        <f t="shared" si="0"/>
        <v>416</v>
      </c>
      <c r="H11" s="10">
        <v>400</v>
      </c>
      <c r="I11" s="10">
        <v>16</v>
      </c>
      <c r="J11" s="24">
        <f t="shared" si="1"/>
        <v>100</v>
      </c>
      <c r="K11" s="25"/>
    </row>
    <row r="12" spans="1:11" ht="21.95" customHeight="1" x14ac:dyDescent="0.25">
      <c r="A12" s="27">
        <v>45065</v>
      </c>
      <c r="B12" s="10" t="s">
        <v>95</v>
      </c>
      <c r="C12" s="10" t="s">
        <v>103</v>
      </c>
      <c r="D12" s="10" t="s">
        <v>26</v>
      </c>
      <c r="E12" s="10">
        <v>4</v>
      </c>
      <c r="F12" s="10">
        <v>180</v>
      </c>
      <c r="G12" s="32">
        <f t="shared" si="0"/>
        <v>205</v>
      </c>
      <c r="H12" s="10">
        <v>180</v>
      </c>
      <c r="I12" s="10">
        <v>25</v>
      </c>
      <c r="J12" s="24">
        <f t="shared" si="1"/>
        <v>100</v>
      </c>
      <c r="K12" s="25"/>
    </row>
    <row r="13" spans="1:11" ht="21.95" customHeight="1" x14ac:dyDescent="0.25">
      <c r="A13" s="27">
        <v>45068</v>
      </c>
      <c r="B13" s="10" t="s">
        <v>95</v>
      </c>
      <c r="C13" s="10" t="s">
        <v>103</v>
      </c>
      <c r="D13" s="10" t="s">
        <v>26</v>
      </c>
      <c r="E13" s="10">
        <v>7</v>
      </c>
      <c r="F13" s="10">
        <v>315</v>
      </c>
      <c r="G13" s="32">
        <f t="shared" si="0"/>
        <v>287</v>
      </c>
      <c r="H13" s="10">
        <v>281</v>
      </c>
      <c r="I13" s="10">
        <v>6</v>
      </c>
      <c r="J13" s="33">
        <f t="shared" si="1"/>
        <v>89.206349206349216</v>
      </c>
      <c r="K13" s="25"/>
    </row>
    <row r="14" spans="1:11" ht="21.95" customHeight="1" x14ac:dyDescent="0.25">
      <c r="A14" s="27">
        <v>45069</v>
      </c>
      <c r="B14" s="10" t="s">
        <v>95</v>
      </c>
      <c r="C14" s="10" t="s">
        <v>103</v>
      </c>
      <c r="D14" s="10" t="s">
        <v>26</v>
      </c>
      <c r="E14" s="10">
        <v>4</v>
      </c>
      <c r="F14" s="10">
        <v>200</v>
      </c>
      <c r="G14" s="32">
        <f t="shared" si="0"/>
        <v>209</v>
      </c>
      <c r="H14" s="10">
        <v>200</v>
      </c>
      <c r="I14" s="10">
        <v>9</v>
      </c>
      <c r="J14" s="33">
        <f t="shared" si="1"/>
        <v>100</v>
      </c>
      <c r="K14" s="25"/>
    </row>
    <row r="15" spans="1:11" ht="21.95" customHeight="1" x14ac:dyDescent="0.25">
      <c r="A15" s="27">
        <v>45070</v>
      </c>
      <c r="B15" s="10" t="s">
        <v>95</v>
      </c>
      <c r="C15" s="10" t="s">
        <v>103</v>
      </c>
      <c r="D15" s="10" t="s">
        <v>26</v>
      </c>
      <c r="E15" s="10">
        <v>4</v>
      </c>
      <c r="F15" s="10">
        <v>180</v>
      </c>
      <c r="G15" s="32">
        <f t="shared" si="0"/>
        <v>149</v>
      </c>
      <c r="H15" s="10">
        <v>130</v>
      </c>
      <c r="I15" s="10">
        <v>19</v>
      </c>
      <c r="J15" s="33">
        <f t="shared" si="1"/>
        <v>72.222222222222214</v>
      </c>
      <c r="K15" s="25"/>
    </row>
    <row r="16" spans="1:11" ht="21.95" customHeight="1" x14ac:dyDescent="0.25">
      <c r="A16" s="27">
        <v>45071</v>
      </c>
      <c r="B16" s="10" t="s">
        <v>95</v>
      </c>
      <c r="C16" s="10" t="s">
        <v>103</v>
      </c>
      <c r="D16" s="10" t="s">
        <v>26</v>
      </c>
      <c r="E16" s="10">
        <v>3</v>
      </c>
      <c r="F16" s="10">
        <v>135</v>
      </c>
      <c r="G16" s="32">
        <f t="shared" si="0"/>
        <v>140</v>
      </c>
      <c r="H16" s="10">
        <v>135</v>
      </c>
      <c r="I16" s="10">
        <v>5</v>
      </c>
      <c r="J16" s="33">
        <f t="shared" si="1"/>
        <v>100</v>
      </c>
      <c r="K16" s="25"/>
    </row>
    <row r="17" spans="1:11" ht="21.95" customHeight="1" x14ac:dyDescent="0.25">
      <c r="A17" s="27">
        <v>45072</v>
      </c>
      <c r="B17" s="10" t="s">
        <v>74</v>
      </c>
      <c r="C17" s="10" t="s">
        <v>98</v>
      </c>
      <c r="D17" s="10" t="s">
        <v>26</v>
      </c>
      <c r="E17" s="10">
        <v>3</v>
      </c>
      <c r="F17" s="10">
        <v>300</v>
      </c>
      <c r="G17" s="32">
        <f t="shared" si="0"/>
        <v>302</v>
      </c>
      <c r="H17" s="10">
        <v>300</v>
      </c>
      <c r="I17" s="10">
        <v>2</v>
      </c>
      <c r="J17" s="33">
        <f t="shared" si="1"/>
        <v>100</v>
      </c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32</v>
      </c>
      <c r="B48" s="46"/>
      <c r="C48" s="13">
        <f>COUNT(A10:A47)</f>
        <v>8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31</v>
      </c>
      <c r="B49" s="48"/>
      <c r="C49" s="13">
        <f>SUM(F10:F47)</f>
        <v>2030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30</v>
      </c>
      <c r="B50" s="48"/>
      <c r="C50" s="13">
        <f>SUM(H10:H47)</f>
        <v>1946</v>
      </c>
      <c r="F50" s="4"/>
      <c r="G50" s="4"/>
      <c r="H50" s="4"/>
      <c r="I50" s="4"/>
      <c r="J50" s="4"/>
      <c r="K50" s="21"/>
    </row>
    <row r="51" spans="1:11" x14ac:dyDescent="0.25">
      <c r="A51" s="49" t="s">
        <v>29</v>
      </c>
      <c r="B51" s="50"/>
      <c r="C51" s="31">
        <f>SUM(J10:J47)</f>
        <v>761.42857142857144</v>
      </c>
      <c r="F51" s="38"/>
      <c r="G51" s="38"/>
      <c r="H51" s="38"/>
      <c r="I51" s="38"/>
      <c r="J51" s="4"/>
      <c r="K51" s="39"/>
    </row>
    <row r="52" spans="1:11" x14ac:dyDescent="0.25">
      <c r="A52" s="51" t="s">
        <v>28</v>
      </c>
      <c r="B52" s="52"/>
      <c r="C52" s="13">
        <f>COUNTA(B10:B47)</f>
        <v>8</v>
      </c>
      <c r="F52" s="38"/>
      <c r="G52" s="38"/>
      <c r="H52" s="38"/>
      <c r="I52" s="38"/>
      <c r="J52" s="4"/>
      <c r="K52" s="39"/>
    </row>
    <row r="53" spans="1:11" x14ac:dyDescent="0.25">
      <c r="A53" s="51" t="s">
        <v>27</v>
      </c>
      <c r="B53" s="52"/>
      <c r="C53" s="31">
        <f>C51/C52</f>
        <v>95.178571428571431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30DA-B14C-4197-BABF-FC82AAA1A587}">
  <dimension ref="A1:K53"/>
  <sheetViews>
    <sheetView view="pageBreakPreview" topLeftCell="A2" zoomScaleNormal="100" zoomScaleSheetLayoutView="100" workbookViewId="0">
      <selection activeCell="A13" sqref="A13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29" t="s">
        <v>70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45062</v>
      </c>
      <c r="B10" s="30" t="s">
        <v>66</v>
      </c>
      <c r="C10" s="30" t="s">
        <v>67</v>
      </c>
      <c r="D10" s="30" t="s">
        <v>26</v>
      </c>
      <c r="E10" s="10">
        <v>6</v>
      </c>
      <c r="F10" s="10">
        <v>600</v>
      </c>
      <c r="G10" s="10">
        <f>SUM(H10:I10)</f>
        <v>601</v>
      </c>
      <c r="H10" s="10">
        <v>600</v>
      </c>
      <c r="I10" s="10">
        <v>1</v>
      </c>
      <c r="J10" s="24">
        <f>H10/F10*100</f>
        <v>100</v>
      </c>
      <c r="K10" s="25"/>
    </row>
    <row r="11" spans="1:11" ht="21.95" customHeight="1" x14ac:dyDescent="0.25">
      <c r="A11" s="27">
        <v>45063</v>
      </c>
      <c r="B11" s="30" t="s">
        <v>66</v>
      </c>
      <c r="C11" s="30" t="s">
        <v>67</v>
      </c>
      <c r="D11" s="30" t="s">
        <v>26</v>
      </c>
      <c r="E11" s="10">
        <v>8</v>
      </c>
      <c r="F11" s="10">
        <v>800</v>
      </c>
      <c r="G11" s="10">
        <f>SUM(H11:I11)</f>
        <v>804</v>
      </c>
      <c r="H11" s="10">
        <v>800</v>
      </c>
      <c r="I11" s="10">
        <v>4</v>
      </c>
      <c r="J11" s="24">
        <f>H11/F11*100</f>
        <v>100</v>
      </c>
      <c r="K11" s="25"/>
    </row>
    <row r="12" spans="1:11" ht="21.95" customHeight="1" x14ac:dyDescent="0.25">
      <c r="A12" s="27">
        <v>45068</v>
      </c>
      <c r="B12" s="30" t="s">
        <v>66</v>
      </c>
      <c r="C12" s="30" t="s">
        <v>67</v>
      </c>
      <c r="D12" s="30" t="s">
        <v>26</v>
      </c>
      <c r="E12" s="10">
        <v>5</v>
      </c>
      <c r="F12" s="10">
        <v>500</v>
      </c>
      <c r="G12" s="10">
        <f>SUM(H12:I12)</f>
        <v>506</v>
      </c>
      <c r="H12" s="10">
        <v>500</v>
      </c>
      <c r="I12" s="10">
        <v>6</v>
      </c>
      <c r="J12" s="24">
        <f>H12/F12*100</f>
        <v>100</v>
      </c>
      <c r="K12" s="25"/>
    </row>
    <row r="13" spans="1:11" ht="21.95" customHeight="1" x14ac:dyDescent="0.25">
      <c r="A13" s="27">
        <v>45069</v>
      </c>
      <c r="B13" s="30" t="s">
        <v>66</v>
      </c>
      <c r="C13" s="30" t="s">
        <v>67</v>
      </c>
      <c r="D13" s="30" t="s">
        <v>26</v>
      </c>
      <c r="E13" s="10">
        <v>3</v>
      </c>
      <c r="F13" s="10">
        <v>300</v>
      </c>
      <c r="G13" s="10">
        <f>SUM(H13:I13)</f>
        <v>301</v>
      </c>
      <c r="H13" s="10">
        <v>300</v>
      </c>
      <c r="I13" s="10">
        <v>1</v>
      </c>
      <c r="J13" s="24">
        <f>H13/F13*100</f>
        <v>100</v>
      </c>
      <c r="K13" s="25"/>
    </row>
    <row r="14" spans="1:11" ht="21.95" customHeight="1" x14ac:dyDescent="0.25">
      <c r="A14" s="27">
        <v>45070</v>
      </c>
      <c r="B14" s="30" t="s">
        <v>66</v>
      </c>
      <c r="C14" s="30" t="s">
        <v>67</v>
      </c>
      <c r="D14" s="30" t="s">
        <v>26</v>
      </c>
      <c r="E14" s="10">
        <v>5</v>
      </c>
      <c r="F14" s="10">
        <v>500</v>
      </c>
      <c r="G14" s="10">
        <f>SUM(H14:I14)</f>
        <v>506</v>
      </c>
      <c r="H14" s="10">
        <v>500</v>
      </c>
      <c r="I14" s="10">
        <v>6</v>
      </c>
      <c r="J14" s="24">
        <f>H14/F14*100</f>
        <v>100</v>
      </c>
      <c r="K14" s="25"/>
    </row>
    <row r="15" spans="1:11" ht="21.95" customHeight="1" x14ac:dyDescent="0.25">
      <c r="A15" s="27">
        <v>45071</v>
      </c>
      <c r="B15" s="30" t="s">
        <v>66</v>
      </c>
      <c r="C15" s="30" t="s">
        <v>67</v>
      </c>
      <c r="D15" s="30" t="s">
        <v>26</v>
      </c>
      <c r="E15" s="10">
        <v>7</v>
      </c>
      <c r="F15" s="10">
        <v>700</v>
      </c>
      <c r="G15" s="10">
        <f>SUM(H15:I15)</f>
        <v>705</v>
      </c>
      <c r="H15" s="10">
        <v>700</v>
      </c>
      <c r="I15" s="10">
        <v>5</v>
      </c>
      <c r="J15" s="24">
        <f>H15/F15*100</f>
        <v>100</v>
      </c>
      <c r="K15" s="25"/>
    </row>
    <row r="16" spans="1:11" ht="21.95" customHeight="1" x14ac:dyDescent="0.25">
      <c r="A16" s="27">
        <v>45072</v>
      </c>
      <c r="B16" s="30" t="s">
        <v>66</v>
      </c>
      <c r="C16" s="30" t="s">
        <v>67</v>
      </c>
      <c r="D16" s="30" t="s">
        <v>26</v>
      </c>
      <c r="E16" s="10">
        <v>8</v>
      </c>
      <c r="F16" s="10">
        <v>800</v>
      </c>
      <c r="G16" s="10">
        <f>SUM(H16:I16)</f>
        <v>802</v>
      </c>
      <c r="H16" s="10">
        <v>800</v>
      </c>
      <c r="I16" s="10">
        <v>2</v>
      </c>
      <c r="J16" s="24">
        <f>H16/F16*100</f>
        <v>100</v>
      </c>
      <c r="K16" s="25"/>
    </row>
    <row r="17" spans="1:11" ht="21.95" customHeight="1" x14ac:dyDescent="0.25">
      <c r="A17" s="27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8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8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" customHeight="1" x14ac:dyDescent="0.25">
      <c r="A46" s="11" t="s">
        <v>17</v>
      </c>
      <c r="B46" s="12"/>
      <c r="E46" s="36" t="s">
        <v>18</v>
      </c>
      <c r="F46" s="36"/>
      <c r="G46" s="37"/>
      <c r="H46" s="37"/>
      <c r="I46" s="37"/>
      <c r="J46" s="37"/>
      <c r="K46" s="37"/>
    </row>
    <row r="47" spans="1:11" ht="21" customHeight="1" x14ac:dyDescent="0.25">
      <c r="A47" s="14" t="s">
        <v>19</v>
      </c>
      <c r="B47" s="15"/>
      <c r="F47" s="38"/>
      <c r="G47" s="38"/>
      <c r="H47" s="38"/>
      <c r="I47" s="4"/>
      <c r="J47" s="4"/>
      <c r="K47" s="21"/>
    </row>
    <row r="48" spans="1:11" ht="21" customHeight="1" x14ac:dyDescent="0.25">
      <c r="A48" s="14" t="s">
        <v>20</v>
      </c>
      <c r="B48" s="15"/>
      <c r="F48" s="4"/>
      <c r="G48" s="4"/>
      <c r="H48" s="4"/>
      <c r="I48" s="4"/>
      <c r="J48" s="4"/>
      <c r="K48" s="21"/>
    </row>
    <row r="49" spans="1:11" x14ac:dyDescent="0.25">
      <c r="A49" s="16" t="s">
        <v>21</v>
      </c>
      <c r="F49" s="38"/>
      <c r="G49" s="38"/>
      <c r="H49" s="38"/>
      <c r="I49" s="38"/>
      <c r="J49" s="4"/>
      <c r="K49" s="39"/>
    </row>
    <row r="50" spans="1:11" x14ac:dyDescent="0.25">
      <c r="A50" s="17"/>
      <c r="F50" s="38"/>
      <c r="G50" s="38"/>
      <c r="H50" s="38"/>
      <c r="I50" s="38"/>
      <c r="J50" s="4"/>
      <c r="K50" s="39"/>
    </row>
    <row r="51" spans="1:11" x14ac:dyDescent="0.25">
      <c r="A51" s="17"/>
      <c r="F51" s="38"/>
      <c r="G51" s="38"/>
      <c r="H51" s="38"/>
      <c r="I51" s="38"/>
      <c r="J51" s="4"/>
      <c r="K51" s="39"/>
    </row>
    <row r="52" spans="1:11" ht="16.5" thickBot="1" x14ac:dyDescent="0.3">
      <c r="A52" s="18"/>
      <c r="B52" s="19"/>
      <c r="C52" s="19"/>
      <c r="D52" s="19"/>
      <c r="E52" s="19"/>
      <c r="F52" s="19"/>
      <c r="G52" s="19"/>
      <c r="H52" s="19"/>
      <c r="I52" s="19"/>
      <c r="J52" s="19"/>
      <c r="K52" s="26"/>
    </row>
    <row r="53" spans="1:11" ht="16.5" thickTop="1" x14ac:dyDescent="0.25"/>
  </sheetData>
  <mergeCells count="7">
    <mergeCell ref="J1:K1"/>
    <mergeCell ref="A4:K6"/>
    <mergeCell ref="E46:K46"/>
    <mergeCell ref="F47:H47"/>
    <mergeCell ref="F49:H51"/>
    <mergeCell ref="I49:I51"/>
    <mergeCell ref="K49:K51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341D3-81CF-4922-964C-0E638A87EEB2}">
  <dimension ref="A1:K55"/>
  <sheetViews>
    <sheetView view="pageBreakPreview" topLeftCell="D2" zoomScaleNormal="100" zoomScaleSheetLayoutView="100" workbookViewId="0">
      <selection activeCell="I17" sqref="I17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29" t="s">
        <v>71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8">
        <v>45062</v>
      </c>
      <c r="B10" s="30" t="s">
        <v>41</v>
      </c>
      <c r="C10" s="30" t="s">
        <v>42</v>
      </c>
      <c r="D10" s="30" t="s">
        <v>26</v>
      </c>
      <c r="E10" s="10">
        <v>8</v>
      </c>
      <c r="F10" s="10">
        <v>600</v>
      </c>
      <c r="G10" s="10">
        <f t="shared" ref="G10:G16" si="0">SUM(H10:I10)</f>
        <v>660</v>
      </c>
      <c r="H10" s="10">
        <v>600</v>
      </c>
      <c r="I10" s="10">
        <v>60</v>
      </c>
      <c r="J10" s="24">
        <f t="shared" ref="J10:J16" si="1">H10/F10*100</f>
        <v>100</v>
      </c>
      <c r="K10" s="25"/>
    </row>
    <row r="11" spans="1:11" ht="21.95" customHeight="1" x14ac:dyDescent="0.25">
      <c r="A11" s="27">
        <v>45063</v>
      </c>
      <c r="B11" s="30" t="s">
        <v>41</v>
      </c>
      <c r="C11" s="30" t="s">
        <v>42</v>
      </c>
      <c r="D11" s="30" t="s">
        <v>26</v>
      </c>
      <c r="E11" s="10">
        <v>8</v>
      </c>
      <c r="F11" s="10">
        <v>600</v>
      </c>
      <c r="G11" s="10">
        <f t="shared" si="0"/>
        <v>650</v>
      </c>
      <c r="H11" s="10">
        <v>600</v>
      </c>
      <c r="I11" s="10">
        <v>50</v>
      </c>
      <c r="J11" s="24">
        <f t="shared" si="1"/>
        <v>100</v>
      </c>
      <c r="K11" s="25"/>
    </row>
    <row r="12" spans="1:11" ht="21.95" customHeight="1" x14ac:dyDescent="0.25">
      <c r="A12" s="27">
        <v>45065</v>
      </c>
      <c r="B12" s="30" t="s">
        <v>41</v>
      </c>
      <c r="C12" s="30" t="s">
        <v>42</v>
      </c>
      <c r="D12" s="30" t="s">
        <v>26</v>
      </c>
      <c r="E12" s="10">
        <v>6</v>
      </c>
      <c r="F12" s="10">
        <v>450</v>
      </c>
      <c r="G12" s="10">
        <f t="shared" si="0"/>
        <v>427</v>
      </c>
      <c r="H12" s="10">
        <v>400</v>
      </c>
      <c r="I12" s="10">
        <v>27</v>
      </c>
      <c r="J12" s="33">
        <f t="shared" si="1"/>
        <v>88.888888888888886</v>
      </c>
      <c r="K12" s="25"/>
    </row>
    <row r="13" spans="1:11" ht="21.95" customHeight="1" x14ac:dyDescent="0.25">
      <c r="A13" s="27">
        <v>45068</v>
      </c>
      <c r="B13" s="30" t="s">
        <v>41</v>
      </c>
      <c r="C13" s="30" t="s">
        <v>42</v>
      </c>
      <c r="D13" s="30" t="s">
        <v>26</v>
      </c>
      <c r="E13" s="10">
        <v>8</v>
      </c>
      <c r="F13" s="10">
        <v>600</v>
      </c>
      <c r="G13" s="10">
        <f t="shared" si="0"/>
        <v>627</v>
      </c>
      <c r="H13" s="10">
        <v>600</v>
      </c>
      <c r="I13" s="10">
        <v>27</v>
      </c>
      <c r="J13" s="33">
        <f t="shared" si="1"/>
        <v>100</v>
      </c>
      <c r="K13" s="25"/>
    </row>
    <row r="14" spans="1:11" ht="21.95" customHeight="1" x14ac:dyDescent="0.25">
      <c r="A14" s="27">
        <v>45069</v>
      </c>
      <c r="B14" s="30" t="s">
        <v>41</v>
      </c>
      <c r="C14" s="30" t="s">
        <v>42</v>
      </c>
      <c r="D14" s="30" t="s">
        <v>26</v>
      </c>
      <c r="E14" s="10">
        <v>8</v>
      </c>
      <c r="F14" s="10">
        <v>600</v>
      </c>
      <c r="G14" s="10">
        <f t="shared" si="0"/>
        <v>612</v>
      </c>
      <c r="H14" s="10">
        <v>600</v>
      </c>
      <c r="I14" s="10">
        <v>12</v>
      </c>
      <c r="J14" s="33">
        <f t="shared" si="1"/>
        <v>100</v>
      </c>
      <c r="K14" s="25"/>
    </row>
    <row r="15" spans="1:11" ht="21.95" customHeight="1" x14ac:dyDescent="0.25">
      <c r="A15" s="27">
        <v>45070</v>
      </c>
      <c r="B15" s="30" t="s">
        <v>41</v>
      </c>
      <c r="C15" s="30" t="s">
        <v>42</v>
      </c>
      <c r="D15" s="30" t="s">
        <v>26</v>
      </c>
      <c r="E15" s="10">
        <v>7</v>
      </c>
      <c r="F15" s="10">
        <v>525</v>
      </c>
      <c r="G15" s="10">
        <f t="shared" si="0"/>
        <v>515</v>
      </c>
      <c r="H15" s="10">
        <v>500</v>
      </c>
      <c r="I15" s="10">
        <v>15</v>
      </c>
      <c r="J15" s="33">
        <f t="shared" si="1"/>
        <v>95.238095238095227</v>
      </c>
      <c r="K15" s="25"/>
    </row>
    <row r="16" spans="1:11" ht="21.95" customHeight="1" x14ac:dyDescent="0.25">
      <c r="A16" s="27">
        <v>45071</v>
      </c>
      <c r="B16" s="30" t="s">
        <v>41</v>
      </c>
      <c r="C16" s="30" t="s">
        <v>42</v>
      </c>
      <c r="D16" s="30" t="s">
        <v>26</v>
      </c>
      <c r="E16" s="10">
        <v>6</v>
      </c>
      <c r="F16" s="10">
        <v>450</v>
      </c>
      <c r="G16" s="10">
        <f t="shared" si="0"/>
        <v>433</v>
      </c>
      <c r="H16" s="10">
        <v>420</v>
      </c>
      <c r="I16" s="10">
        <v>13</v>
      </c>
      <c r="J16" s="33">
        <f t="shared" si="1"/>
        <v>93.333333333333329</v>
      </c>
      <c r="K16" s="25"/>
    </row>
    <row r="17" spans="1:11" ht="21.95" customHeight="1" x14ac:dyDescent="0.25">
      <c r="A17" s="27">
        <v>45072</v>
      </c>
      <c r="B17" s="30" t="s">
        <v>41</v>
      </c>
      <c r="C17" s="30" t="s">
        <v>42</v>
      </c>
      <c r="D17" s="30" t="s">
        <v>26</v>
      </c>
      <c r="E17" s="10">
        <v>4</v>
      </c>
      <c r="F17" s="10">
        <v>300</v>
      </c>
      <c r="G17" s="10">
        <f t="shared" ref="G17" si="2">SUM(H17:I17)</f>
        <v>280</v>
      </c>
      <c r="H17" s="10">
        <v>270</v>
      </c>
      <c r="I17" s="10">
        <v>10</v>
      </c>
      <c r="J17" s="33">
        <f t="shared" ref="J17" si="3">H17/F17*100</f>
        <v>90</v>
      </c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32</v>
      </c>
      <c r="B48" s="46"/>
      <c r="C48" s="13">
        <f>COUNT(A10:A47)</f>
        <v>8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31</v>
      </c>
      <c r="B49" s="48"/>
      <c r="C49" s="13">
        <f>SUM(F10:F47)</f>
        <v>4125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30</v>
      </c>
      <c r="B50" s="48"/>
      <c r="C50" s="13">
        <f>SUM(H10:H47)</f>
        <v>3990</v>
      </c>
      <c r="F50" s="4"/>
      <c r="G50" s="4"/>
      <c r="H50" s="4"/>
      <c r="I50" s="4"/>
      <c r="J50" s="4"/>
      <c r="K50" s="21"/>
    </row>
    <row r="51" spans="1:11" x14ac:dyDescent="0.25">
      <c r="A51" s="49" t="s">
        <v>29</v>
      </c>
      <c r="B51" s="50"/>
      <c r="C51" s="31">
        <f>SUM(J10:J47)</f>
        <v>767.46031746031747</v>
      </c>
      <c r="F51" s="38"/>
      <c r="G51" s="38"/>
      <c r="H51" s="38"/>
      <c r="I51" s="38"/>
      <c r="J51" s="4"/>
      <c r="K51" s="39"/>
    </row>
    <row r="52" spans="1:11" x14ac:dyDescent="0.25">
      <c r="A52" s="51" t="s">
        <v>28</v>
      </c>
      <c r="B52" s="52"/>
      <c r="C52" s="13">
        <f>COUNTA(B10:B47)</f>
        <v>8</v>
      </c>
      <c r="F52" s="38"/>
      <c r="G52" s="38"/>
      <c r="H52" s="38"/>
      <c r="I52" s="38"/>
      <c r="J52" s="4"/>
      <c r="K52" s="39"/>
    </row>
    <row r="53" spans="1:11" x14ac:dyDescent="0.25">
      <c r="A53" s="51" t="s">
        <v>27</v>
      </c>
      <c r="B53" s="52"/>
      <c r="C53" s="31">
        <f>C51/C52</f>
        <v>95.932539682539684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74D98-5F50-43DF-A0BB-AC56825D1766}">
  <dimension ref="A1:K55"/>
  <sheetViews>
    <sheetView view="pageBreakPreview" topLeftCell="A3" zoomScaleNormal="100" zoomScaleSheetLayoutView="100" workbookViewId="0">
      <selection activeCell="A17" sqref="A17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29" t="s">
        <v>72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8">
        <v>45062</v>
      </c>
      <c r="B10" s="30" t="s">
        <v>25</v>
      </c>
      <c r="C10" s="10">
        <v>22500</v>
      </c>
      <c r="D10" s="30" t="s">
        <v>26</v>
      </c>
      <c r="E10" s="10">
        <v>7</v>
      </c>
      <c r="F10" s="10">
        <v>2660</v>
      </c>
      <c r="G10" s="10">
        <f t="shared" ref="G10:G17" si="0">SUM(H10:I10)</f>
        <v>2620</v>
      </c>
      <c r="H10" s="10">
        <v>2600</v>
      </c>
      <c r="I10" s="10">
        <v>20</v>
      </c>
      <c r="J10" s="33">
        <f t="shared" ref="J10:J17" si="1">H10/F10*100</f>
        <v>97.744360902255636</v>
      </c>
      <c r="K10" s="25"/>
    </row>
    <row r="11" spans="1:11" ht="21.95" customHeight="1" x14ac:dyDescent="0.25">
      <c r="A11" s="27">
        <v>45063</v>
      </c>
      <c r="B11" s="30" t="s">
        <v>25</v>
      </c>
      <c r="C11" s="10">
        <v>22500</v>
      </c>
      <c r="D11" s="30" t="s">
        <v>26</v>
      </c>
      <c r="E11" s="10">
        <v>7</v>
      </c>
      <c r="F11" s="10">
        <v>2660</v>
      </c>
      <c r="G11" s="10">
        <f t="shared" si="0"/>
        <v>2476</v>
      </c>
      <c r="H11" s="10">
        <v>2400</v>
      </c>
      <c r="I11" s="10">
        <v>76</v>
      </c>
      <c r="J11" s="33">
        <f t="shared" si="1"/>
        <v>90.225563909774436</v>
      </c>
      <c r="K11" s="25"/>
    </row>
    <row r="12" spans="1:11" ht="21.95" customHeight="1" x14ac:dyDescent="0.25">
      <c r="A12" s="27">
        <v>45065</v>
      </c>
      <c r="B12" s="30" t="s">
        <v>25</v>
      </c>
      <c r="C12" s="10">
        <v>22500</v>
      </c>
      <c r="D12" s="30" t="s">
        <v>26</v>
      </c>
      <c r="E12" s="10">
        <v>7</v>
      </c>
      <c r="F12" s="10">
        <v>2660</v>
      </c>
      <c r="G12" s="10">
        <f t="shared" si="0"/>
        <v>2734</v>
      </c>
      <c r="H12" s="10">
        <v>2660</v>
      </c>
      <c r="I12" s="10">
        <v>74</v>
      </c>
      <c r="J12" s="33">
        <f t="shared" si="1"/>
        <v>100</v>
      </c>
      <c r="K12" s="25"/>
    </row>
    <row r="13" spans="1:11" ht="21.95" customHeight="1" x14ac:dyDescent="0.25">
      <c r="A13" s="27">
        <v>45068</v>
      </c>
      <c r="B13" s="30" t="s">
        <v>25</v>
      </c>
      <c r="C13" s="10">
        <v>22500</v>
      </c>
      <c r="D13" s="30" t="s">
        <v>26</v>
      </c>
      <c r="E13" s="10">
        <v>8</v>
      </c>
      <c r="F13" s="10">
        <v>3040</v>
      </c>
      <c r="G13" s="10">
        <f t="shared" si="0"/>
        <v>3096</v>
      </c>
      <c r="H13" s="10">
        <v>3040</v>
      </c>
      <c r="I13" s="10">
        <v>56</v>
      </c>
      <c r="J13" s="33">
        <f t="shared" si="1"/>
        <v>100</v>
      </c>
      <c r="K13" s="25"/>
    </row>
    <row r="14" spans="1:11" ht="21.95" customHeight="1" x14ac:dyDescent="0.25">
      <c r="A14" s="27">
        <v>45069</v>
      </c>
      <c r="B14" s="30" t="s">
        <v>25</v>
      </c>
      <c r="C14" s="10">
        <v>22500</v>
      </c>
      <c r="D14" s="30" t="s">
        <v>26</v>
      </c>
      <c r="E14" s="10">
        <v>8</v>
      </c>
      <c r="F14" s="10">
        <v>3040</v>
      </c>
      <c r="G14" s="10">
        <f t="shared" si="0"/>
        <v>3067</v>
      </c>
      <c r="H14" s="10">
        <v>3040</v>
      </c>
      <c r="I14" s="10">
        <v>27</v>
      </c>
      <c r="J14" s="33">
        <f t="shared" si="1"/>
        <v>100</v>
      </c>
      <c r="K14" s="25"/>
    </row>
    <row r="15" spans="1:11" ht="21.95" customHeight="1" x14ac:dyDescent="0.25">
      <c r="A15" s="27">
        <v>45070</v>
      </c>
      <c r="B15" s="30" t="s">
        <v>25</v>
      </c>
      <c r="C15" s="10">
        <v>22500</v>
      </c>
      <c r="D15" s="30" t="s">
        <v>26</v>
      </c>
      <c r="E15" s="10">
        <v>4</v>
      </c>
      <c r="F15" s="10">
        <v>1520</v>
      </c>
      <c r="G15" s="10">
        <f t="shared" si="0"/>
        <v>1580</v>
      </c>
      <c r="H15" s="10">
        <v>1520</v>
      </c>
      <c r="I15" s="10">
        <v>60</v>
      </c>
      <c r="J15" s="33">
        <f t="shared" si="1"/>
        <v>100</v>
      </c>
      <c r="K15" s="25"/>
    </row>
    <row r="16" spans="1:11" ht="21.95" customHeight="1" x14ac:dyDescent="0.25">
      <c r="A16" s="27">
        <v>45071</v>
      </c>
      <c r="B16" s="10" t="s">
        <v>63</v>
      </c>
      <c r="C16" s="10" t="s">
        <v>64</v>
      </c>
      <c r="D16" s="30" t="s">
        <v>26</v>
      </c>
      <c r="E16" s="10">
        <v>6</v>
      </c>
      <c r="F16" s="10">
        <v>1200</v>
      </c>
      <c r="G16" s="10">
        <f t="shared" si="0"/>
        <v>1207</v>
      </c>
      <c r="H16" s="10">
        <v>1200</v>
      </c>
      <c r="I16" s="10">
        <v>7</v>
      </c>
      <c r="J16" s="33">
        <f t="shared" si="1"/>
        <v>100</v>
      </c>
      <c r="K16" s="25"/>
    </row>
    <row r="17" spans="1:11" ht="21.95" customHeight="1" x14ac:dyDescent="0.25">
      <c r="A17" s="27">
        <v>44983</v>
      </c>
      <c r="B17" s="10" t="s">
        <v>25</v>
      </c>
      <c r="C17" s="10">
        <v>22500</v>
      </c>
      <c r="D17" s="30" t="s">
        <v>26</v>
      </c>
      <c r="E17" s="10">
        <v>8</v>
      </c>
      <c r="F17" s="10">
        <v>3040</v>
      </c>
      <c r="G17" s="10">
        <f t="shared" si="0"/>
        <v>3042</v>
      </c>
      <c r="H17" s="10">
        <v>3040</v>
      </c>
      <c r="I17" s="10">
        <v>2</v>
      </c>
      <c r="J17" s="33">
        <f t="shared" si="1"/>
        <v>100</v>
      </c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33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32</v>
      </c>
      <c r="B48" s="46"/>
      <c r="C48" s="13">
        <f>COUNT(A10:A47)</f>
        <v>8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31</v>
      </c>
      <c r="B49" s="48"/>
      <c r="C49" s="13">
        <f>SUM(F10:F47)</f>
        <v>19820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30</v>
      </c>
      <c r="B50" s="48"/>
      <c r="C50" s="13">
        <f>SUM(H10:H47)</f>
        <v>19500</v>
      </c>
      <c r="F50" s="4"/>
      <c r="G50" s="4"/>
      <c r="H50" s="4"/>
      <c r="I50" s="4"/>
      <c r="J50" s="4"/>
      <c r="K50" s="21"/>
    </row>
    <row r="51" spans="1:11" x14ac:dyDescent="0.25">
      <c r="A51" s="49" t="s">
        <v>29</v>
      </c>
      <c r="B51" s="50"/>
      <c r="C51" s="31">
        <f>SUM(J10:J47)</f>
        <v>787.96992481203006</v>
      </c>
      <c r="F51" s="38"/>
      <c r="G51" s="38"/>
      <c r="H51" s="38"/>
      <c r="I51" s="38"/>
      <c r="J51" s="4"/>
      <c r="K51" s="39"/>
    </row>
    <row r="52" spans="1:11" x14ac:dyDescent="0.25">
      <c r="A52" s="51" t="s">
        <v>28</v>
      </c>
      <c r="B52" s="52"/>
      <c r="C52" s="13">
        <f>COUNTA(B10:B47)</f>
        <v>8</v>
      </c>
      <c r="F52" s="38"/>
      <c r="G52" s="38"/>
      <c r="H52" s="38"/>
      <c r="I52" s="38"/>
      <c r="J52" s="4"/>
      <c r="K52" s="39"/>
    </row>
    <row r="53" spans="1:11" x14ac:dyDescent="0.25">
      <c r="A53" s="51" t="s">
        <v>27</v>
      </c>
      <c r="B53" s="52"/>
      <c r="C53" s="31">
        <f>C51/C52</f>
        <v>98.496240601503757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DB64-43AC-4902-B77B-2C3065F91B6F}">
  <dimension ref="A1:K55"/>
  <sheetViews>
    <sheetView view="pageBreakPreview" topLeftCell="D4" zoomScaleNormal="100" zoomScaleSheetLayoutView="100" workbookViewId="0">
      <selection activeCell="H17" sqref="H17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73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45062</v>
      </c>
      <c r="B10" s="30" t="s">
        <v>74</v>
      </c>
      <c r="C10" s="10" t="s">
        <v>75</v>
      </c>
      <c r="D10" s="10" t="s">
        <v>26</v>
      </c>
      <c r="E10" s="10">
        <v>4</v>
      </c>
      <c r="F10" s="10">
        <v>200</v>
      </c>
      <c r="G10" s="10">
        <f t="shared" ref="G10:G17" si="0">SUM(H10:I10)</f>
        <v>205</v>
      </c>
      <c r="H10" s="10">
        <v>200</v>
      </c>
      <c r="I10" s="10">
        <v>5</v>
      </c>
      <c r="J10" s="24">
        <f t="shared" ref="J10:J17" si="1">H10/F10*100</f>
        <v>100</v>
      </c>
      <c r="K10" s="25"/>
    </row>
    <row r="11" spans="1:11" ht="21.95" customHeight="1" x14ac:dyDescent="0.25">
      <c r="A11" s="27">
        <v>45063</v>
      </c>
      <c r="B11" s="30" t="s">
        <v>74</v>
      </c>
      <c r="C11" s="10" t="s">
        <v>75</v>
      </c>
      <c r="D11" s="10" t="s">
        <v>26</v>
      </c>
      <c r="E11" s="10">
        <v>4</v>
      </c>
      <c r="F11" s="10">
        <v>200</v>
      </c>
      <c r="G11" s="10">
        <f t="shared" si="0"/>
        <v>204</v>
      </c>
      <c r="H11" s="10">
        <v>200</v>
      </c>
      <c r="I11" s="10">
        <v>4</v>
      </c>
      <c r="J11" s="24">
        <f t="shared" si="1"/>
        <v>100</v>
      </c>
      <c r="K11" s="25"/>
    </row>
    <row r="12" spans="1:11" ht="21.95" customHeight="1" x14ac:dyDescent="0.25">
      <c r="A12" s="27">
        <v>45065</v>
      </c>
      <c r="B12" s="10" t="s">
        <v>101</v>
      </c>
      <c r="C12" s="10" t="s">
        <v>104</v>
      </c>
      <c r="D12" s="10" t="s">
        <v>26</v>
      </c>
      <c r="E12" s="10">
        <v>8</v>
      </c>
      <c r="F12" s="10">
        <v>200</v>
      </c>
      <c r="G12" s="10">
        <f t="shared" si="0"/>
        <v>206</v>
      </c>
      <c r="H12" s="10">
        <v>200</v>
      </c>
      <c r="I12" s="10">
        <v>6</v>
      </c>
      <c r="J12" s="24">
        <f t="shared" si="1"/>
        <v>100</v>
      </c>
      <c r="K12" s="25"/>
    </row>
    <row r="13" spans="1:11" ht="21.95" customHeight="1" x14ac:dyDescent="0.25">
      <c r="A13" s="27">
        <v>45068</v>
      </c>
      <c r="B13" s="10" t="s">
        <v>101</v>
      </c>
      <c r="C13" s="10" t="s">
        <v>104</v>
      </c>
      <c r="D13" s="10" t="s">
        <v>26</v>
      </c>
      <c r="E13" s="10">
        <v>8</v>
      </c>
      <c r="F13" s="10">
        <v>200</v>
      </c>
      <c r="G13" s="10">
        <f t="shared" si="0"/>
        <v>202</v>
      </c>
      <c r="H13" s="10">
        <v>200</v>
      </c>
      <c r="I13" s="10">
        <v>2</v>
      </c>
      <c r="J13" s="24">
        <f t="shared" si="1"/>
        <v>100</v>
      </c>
      <c r="K13" s="25"/>
    </row>
    <row r="14" spans="1:11" ht="21.95" customHeight="1" x14ac:dyDescent="0.25">
      <c r="A14" s="27">
        <v>45069</v>
      </c>
      <c r="B14" s="10" t="s">
        <v>74</v>
      </c>
      <c r="C14" s="10" t="s">
        <v>75</v>
      </c>
      <c r="D14" s="10" t="s">
        <v>26</v>
      </c>
      <c r="E14" s="10">
        <v>6</v>
      </c>
      <c r="F14" s="10">
        <v>300</v>
      </c>
      <c r="G14" s="10">
        <f t="shared" si="0"/>
        <v>308</v>
      </c>
      <c r="H14" s="10">
        <v>300</v>
      </c>
      <c r="I14" s="10">
        <v>8</v>
      </c>
      <c r="J14" s="24">
        <f t="shared" si="1"/>
        <v>100</v>
      </c>
      <c r="K14" s="25"/>
    </row>
    <row r="15" spans="1:11" ht="21.95" customHeight="1" x14ac:dyDescent="0.25">
      <c r="A15" s="27">
        <v>45070</v>
      </c>
      <c r="B15" s="10" t="s">
        <v>74</v>
      </c>
      <c r="C15" s="10" t="s">
        <v>75</v>
      </c>
      <c r="D15" s="10" t="s">
        <v>26</v>
      </c>
      <c r="E15" s="10">
        <v>6</v>
      </c>
      <c r="F15" s="10">
        <v>300</v>
      </c>
      <c r="G15" s="10">
        <f t="shared" si="0"/>
        <v>308</v>
      </c>
      <c r="H15" s="10">
        <v>300</v>
      </c>
      <c r="I15" s="10">
        <v>8</v>
      </c>
      <c r="J15" s="24">
        <f t="shared" si="1"/>
        <v>100</v>
      </c>
      <c r="K15" s="25"/>
    </row>
    <row r="16" spans="1:11" ht="21.95" customHeight="1" x14ac:dyDescent="0.25">
      <c r="A16" s="27">
        <v>45071</v>
      </c>
      <c r="B16" s="10" t="s">
        <v>63</v>
      </c>
      <c r="C16" s="10" t="s">
        <v>64</v>
      </c>
      <c r="D16" s="10" t="s">
        <v>26</v>
      </c>
      <c r="E16" s="10">
        <v>3</v>
      </c>
      <c r="F16" s="10">
        <v>600</v>
      </c>
      <c r="G16" s="10">
        <f t="shared" si="0"/>
        <v>505</v>
      </c>
      <c r="H16" s="10">
        <v>500</v>
      </c>
      <c r="I16" s="10">
        <v>5</v>
      </c>
      <c r="J16" s="33">
        <f t="shared" si="1"/>
        <v>83.333333333333343</v>
      </c>
      <c r="K16" s="25"/>
    </row>
    <row r="17" spans="1:11" ht="21.95" customHeight="1" x14ac:dyDescent="0.25">
      <c r="A17" s="27">
        <v>45072</v>
      </c>
      <c r="B17" s="10" t="s">
        <v>101</v>
      </c>
      <c r="C17" s="10" t="s">
        <v>104</v>
      </c>
      <c r="D17" s="10" t="s">
        <v>26</v>
      </c>
      <c r="E17" s="10">
        <v>8</v>
      </c>
      <c r="F17" s="10">
        <v>200</v>
      </c>
      <c r="G17" s="10">
        <f t="shared" si="0"/>
        <v>202</v>
      </c>
      <c r="H17" s="10">
        <v>200</v>
      </c>
      <c r="I17" s="10">
        <v>2</v>
      </c>
      <c r="J17" s="24">
        <f t="shared" si="1"/>
        <v>100</v>
      </c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32</v>
      </c>
      <c r="B48" s="46"/>
      <c r="C48" s="13">
        <f>COUNT(A10:A47)</f>
        <v>8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31</v>
      </c>
      <c r="B49" s="48"/>
      <c r="C49" s="13">
        <f>SUM(F10:F47)</f>
        <v>2200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30</v>
      </c>
      <c r="B50" s="48"/>
      <c r="C50" s="13">
        <f>SUM(H10:H47)</f>
        <v>2100</v>
      </c>
      <c r="F50" s="4"/>
      <c r="G50" s="4"/>
      <c r="H50" s="4"/>
      <c r="I50" s="4"/>
      <c r="J50" s="4"/>
      <c r="K50" s="21"/>
    </row>
    <row r="51" spans="1:11" x14ac:dyDescent="0.25">
      <c r="A51" s="49" t="s">
        <v>29</v>
      </c>
      <c r="B51" s="50"/>
      <c r="C51" s="31">
        <f>SUM(J10:J47)</f>
        <v>783.33333333333337</v>
      </c>
      <c r="F51" s="38"/>
      <c r="G51" s="38"/>
      <c r="H51" s="38"/>
      <c r="I51" s="38"/>
      <c r="J51" s="4"/>
      <c r="K51" s="39"/>
    </row>
    <row r="52" spans="1:11" x14ac:dyDescent="0.25">
      <c r="A52" s="51" t="s">
        <v>28</v>
      </c>
      <c r="B52" s="52"/>
      <c r="C52" s="13">
        <f>COUNTA(B10:B47)</f>
        <v>8</v>
      </c>
      <c r="F52" s="38"/>
      <c r="G52" s="38"/>
      <c r="H52" s="38"/>
      <c r="I52" s="38"/>
      <c r="J52" s="4"/>
      <c r="K52" s="39"/>
    </row>
    <row r="53" spans="1:11" x14ac:dyDescent="0.25">
      <c r="A53" s="51" t="s">
        <v>27</v>
      </c>
      <c r="B53" s="52"/>
      <c r="C53" s="31">
        <f>C51/C52</f>
        <v>97.916666666666671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2097-E0B9-4723-A1B2-03D4B90DDDA4}">
  <dimension ref="A1:K55"/>
  <sheetViews>
    <sheetView view="pageBreakPreview" topLeftCell="A3" zoomScaleNormal="100" zoomScaleSheetLayoutView="100" workbookViewId="0">
      <selection activeCell="C17" sqref="C17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76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45062</v>
      </c>
      <c r="B10" s="10" t="s">
        <v>25</v>
      </c>
      <c r="C10" s="10">
        <v>22500</v>
      </c>
      <c r="D10" s="10" t="s">
        <v>26</v>
      </c>
      <c r="E10" s="10">
        <v>8</v>
      </c>
      <c r="F10" s="10">
        <v>3040</v>
      </c>
      <c r="G10" s="10">
        <f t="shared" ref="G10:G16" si="0">SUM(H10:I10)</f>
        <v>3118</v>
      </c>
      <c r="H10" s="10">
        <v>3040</v>
      </c>
      <c r="I10" s="10">
        <v>78</v>
      </c>
      <c r="J10" s="24">
        <f t="shared" ref="J10:J16" si="1">H10/F10*100</f>
        <v>100</v>
      </c>
      <c r="K10" s="25"/>
    </row>
    <row r="11" spans="1:11" ht="21.95" customHeight="1" x14ac:dyDescent="0.25">
      <c r="A11" s="27">
        <v>45063</v>
      </c>
      <c r="B11" s="10" t="s">
        <v>25</v>
      </c>
      <c r="C11" s="10">
        <v>22500</v>
      </c>
      <c r="D11" s="10" t="s">
        <v>26</v>
      </c>
      <c r="E11" s="10">
        <v>7</v>
      </c>
      <c r="F11" s="10">
        <v>2660</v>
      </c>
      <c r="G11" s="10">
        <f t="shared" si="0"/>
        <v>2597</v>
      </c>
      <c r="H11" s="10">
        <v>2580</v>
      </c>
      <c r="I11" s="10">
        <v>17</v>
      </c>
      <c r="J11" s="33">
        <f t="shared" si="1"/>
        <v>96.992481203007515</v>
      </c>
      <c r="K11" s="25"/>
    </row>
    <row r="12" spans="1:11" ht="21.95" customHeight="1" x14ac:dyDescent="0.25">
      <c r="A12" s="27">
        <v>45065</v>
      </c>
      <c r="B12" s="10" t="s">
        <v>25</v>
      </c>
      <c r="C12" s="10">
        <v>22500</v>
      </c>
      <c r="D12" s="10" t="s">
        <v>26</v>
      </c>
      <c r="E12" s="10">
        <v>7</v>
      </c>
      <c r="F12" s="10">
        <v>2660</v>
      </c>
      <c r="G12" s="10">
        <f t="shared" si="0"/>
        <v>2672</v>
      </c>
      <c r="H12" s="10">
        <v>2660</v>
      </c>
      <c r="I12" s="10">
        <v>12</v>
      </c>
      <c r="J12" s="33">
        <f t="shared" si="1"/>
        <v>100</v>
      </c>
      <c r="K12" s="25"/>
    </row>
    <row r="13" spans="1:11" ht="21.95" customHeight="1" x14ac:dyDescent="0.25">
      <c r="A13" s="27">
        <v>45068</v>
      </c>
      <c r="B13" s="10" t="s">
        <v>25</v>
      </c>
      <c r="C13" s="10">
        <v>22500</v>
      </c>
      <c r="D13" s="10" t="s">
        <v>26</v>
      </c>
      <c r="E13" s="10">
        <v>8</v>
      </c>
      <c r="F13" s="10">
        <v>3040</v>
      </c>
      <c r="G13" s="10">
        <f t="shared" si="0"/>
        <v>3120</v>
      </c>
      <c r="H13" s="10">
        <v>3040</v>
      </c>
      <c r="I13" s="10">
        <v>80</v>
      </c>
      <c r="J13" s="33">
        <f t="shared" si="1"/>
        <v>100</v>
      </c>
      <c r="K13" s="25"/>
    </row>
    <row r="14" spans="1:11" ht="21.95" customHeight="1" x14ac:dyDescent="0.25">
      <c r="A14" s="27">
        <v>45069</v>
      </c>
      <c r="B14" s="10" t="s">
        <v>25</v>
      </c>
      <c r="C14" s="10">
        <v>22500</v>
      </c>
      <c r="D14" s="10" t="s">
        <v>26</v>
      </c>
      <c r="E14" s="10">
        <v>8</v>
      </c>
      <c r="F14" s="10">
        <v>3040</v>
      </c>
      <c r="G14" s="10">
        <f t="shared" si="0"/>
        <v>3093</v>
      </c>
      <c r="H14" s="10">
        <v>3040</v>
      </c>
      <c r="I14" s="10">
        <v>53</v>
      </c>
      <c r="J14" s="33">
        <f t="shared" si="1"/>
        <v>100</v>
      </c>
      <c r="K14" s="25"/>
    </row>
    <row r="15" spans="1:11" ht="21.95" customHeight="1" x14ac:dyDescent="0.25">
      <c r="A15" s="27">
        <v>45070</v>
      </c>
      <c r="B15" s="10" t="s">
        <v>25</v>
      </c>
      <c r="C15" s="10">
        <v>22500</v>
      </c>
      <c r="D15" s="10" t="s">
        <v>26</v>
      </c>
      <c r="E15" s="10">
        <v>6</v>
      </c>
      <c r="F15" s="10">
        <v>2280</v>
      </c>
      <c r="G15" s="10">
        <f t="shared" si="0"/>
        <v>2100</v>
      </c>
      <c r="H15" s="10">
        <v>2090</v>
      </c>
      <c r="I15" s="10">
        <v>10</v>
      </c>
      <c r="J15" s="33">
        <f t="shared" si="1"/>
        <v>91.666666666666657</v>
      </c>
      <c r="K15" s="25"/>
    </row>
    <row r="16" spans="1:11" ht="21.95" customHeight="1" x14ac:dyDescent="0.25">
      <c r="A16" s="27">
        <v>45071</v>
      </c>
      <c r="B16" s="10" t="s">
        <v>25</v>
      </c>
      <c r="C16" s="10">
        <v>22500</v>
      </c>
      <c r="D16" s="10" t="s">
        <v>26</v>
      </c>
      <c r="E16" s="10">
        <v>7</v>
      </c>
      <c r="F16" s="10">
        <v>2660</v>
      </c>
      <c r="G16" s="10">
        <f t="shared" si="0"/>
        <v>2530</v>
      </c>
      <c r="H16" s="10">
        <v>2500</v>
      </c>
      <c r="I16" s="10">
        <v>30</v>
      </c>
      <c r="J16" s="33">
        <f t="shared" si="1"/>
        <v>93.984962406015043</v>
      </c>
      <c r="K16" s="25"/>
    </row>
    <row r="17" spans="1:11" ht="21.95" customHeight="1" x14ac:dyDescent="0.25">
      <c r="A17" s="27">
        <v>45072</v>
      </c>
      <c r="B17" s="10" t="s">
        <v>25</v>
      </c>
      <c r="C17" s="10">
        <v>22500</v>
      </c>
      <c r="D17" s="10" t="s">
        <v>26</v>
      </c>
      <c r="E17" s="10">
        <v>8</v>
      </c>
      <c r="F17" s="10">
        <v>3040</v>
      </c>
      <c r="G17" s="10">
        <f t="shared" ref="G17" si="2">SUM(H17:I17)</f>
        <v>3052</v>
      </c>
      <c r="H17" s="10">
        <v>3040</v>
      </c>
      <c r="I17" s="10">
        <v>12</v>
      </c>
      <c r="J17" s="33">
        <f t="shared" ref="J17" si="3">H17/F17*100</f>
        <v>100</v>
      </c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32</v>
      </c>
      <c r="B48" s="46"/>
      <c r="C48" s="13">
        <f>COUNT(A10:A47)</f>
        <v>8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31</v>
      </c>
      <c r="B49" s="48"/>
      <c r="C49" s="13">
        <f>SUM(F10:F47)</f>
        <v>22420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30</v>
      </c>
      <c r="B50" s="48"/>
      <c r="C50" s="13">
        <f>SUM(H10:H47)</f>
        <v>21990</v>
      </c>
      <c r="F50" s="4"/>
      <c r="G50" s="4"/>
      <c r="H50" s="4"/>
      <c r="I50" s="4"/>
      <c r="J50" s="4"/>
      <c r="K50" s="21"/>
    </row>
    <row r="51" spans="1:11" x14ac:dyDescent="0.25">
      <c r="A51" s="49" t="s">
        <v>29</v>
      </c>
      <c r="B51" s="50"/>
      <c r="C51" s="31">
        <f>SUM(J10:J47)</f>
        <v>782.64411027568917</v>
      </c>
      <c r="F51" s="38"/>
      <c r="G51" s="38"/>
      <c r="H51" s="38"/>
      <c r="I51" s="38"/>
      <c r="J51" s="4"/>
      <c r="K51" s="39"/>
    </row>
    <row r="52" spans="1:11" x14ac:dyDescent="0.25">
      <c r="A52" s="51" t="s">
        <v>28</v>
      </c>
      <c r="B52" s="52"/>
      <c r="C52" s="13">
        <f>COUNTA(B10:B47)</f>
        <v>8</v>
      </c>
      <c r="F52" s="38"/>
      <c r="G52" s="38"/>
      <c r="H52" s="38"/>
      <c r="I52" s="38"/>
      <c r="J52" s="4"/>
      <c r="K52" s="39"/>
    </row>
    <row r="53" spans="1:11" x14ac:dyDescent="0.25">
      <c r="A53" s="51" t="s">
        <v>27</v>
      </c>
      <c r="B53" s="52"/>
      <c r="C53" s="31">
        <f>C51/C52</f>
        <v>97.830513784461147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AFEA-3F1F-4EB2-A7E7-D2460AADD2D3}">
  <dimension ref="A1:K55"/>
  <sheetViews>
    <sheetView view="pageBreakPreview" topLeftCell="H4" zoomScaleNormal="100" zoomScaleSheetLayoutView="100" workbookViewId="0">
      <selection activeCell="H17" sqref="H17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78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45062</v>
      </c>
      <c r="B10" s="10" t="s">
        <v>79</v>
      </c>
      <c r="C10" s="10" t="s">
        <v>56</v>
      </c>
      <c r="D10" s="10" t="s">
        <v>26</v>
      </c>
      <c r="E10" s="10">
        <v>4</v>
      </c>
      <c r="F10" s="10">
        <v>212</v>
      </c>
      <c r="G10" s="10">
        <f t="shared" ref="G10:G16" si="0">SUM(H10:I10)</f>
        <v>190</v>
      </c>
      <c r="H10" s="10">
        <v>180</v>
      </c>
      <c r="I10" s="10">
        <v>10</v>
      </c>
      <c r="J10" s="33">
        <f t="shared" ref="J10:J16" si="1">H10/F10*100</f>
        <v>84.905660377358487</v>
      </c>
      <c r="K10" s="25"/>
    </row>
    <row r="11" spans="1:11" ht="21.95" customHeight="1" x14ac:dyDescent="0.25">
      <c r="A11" s="27">
        <v>45063</v>
      </c>
      <c r="B11" s="10" t="s">
        <v>79</v>
      </c>
      <c r="C11" s="10" t="s">
        <v>56</v>
      </c>
      <c r="D11" s="10" t="s">
        <v>26</v>
      </c>
      <c r="E11" s="10">
        <v>8</v>
      </c>
      <c r="F11" s="10">
        <v>424</v>
      </c>
      <c r="G11" s="10">
        <f t="shared" si="0"/>
        <v>428</v>
      </c>
      <c r="H11" s="10">
        <v>424</v>
      </c>
      <c r="I11" s="10">
        <v>4</v>
      </c>
      <c r="J11" s="33">
        <f t="shared" si="1"/>
        <v>100</v>
      </c>
      <c r="K11" s="25"/>
    </row>
    <row r="12" spans="1:11" ht="21.95" customHeight="1" x14ac:dyDescent="0.25">
      <c r="A12" s="27">
        <v>45065</v>
      </c>
      <c r="B12" s="10" t="s">
        <v>79</v>
      </c>
      <c r="C12" s="10" t="s">
        <v>56</v>
      </c>
      <c r="D12" s="10" t="s">
        <v>26</v>
      </c>
      <c r="E12" s="10">
        <v>8</v>
      </c>
      <c r="F12" s="10">
        <v>424</v>
      </c>
      <c r="G12" s="10">
        <f t="shared" si="0"/>
        <v>426</v>
      </c>
      <c r="H12" s="10">
        <v>424</v>
      </c>
      <c r="I12" s="10">
        <v>2</v>
      </c>
      <c r="J12" s="33">
        <f t="shared" si="1"/>
        <v>100</v>
      </c>
      <c r="K12" s="25"/>
    </row>
    <row r="13" spans="1:11" ht="21.95" customHeight="1" x14ac:dyDescent="0.25">
      <c r="A13" s="27">
        <v>45068</v>
      </c>
      <c r="B13" s="10" t="s">
        <v>79</v>
      </c>
      <c r="C13" s="10" t="s">
        <v>56</v>
      </c>
      <c r="D13" s="10" t="s">
        <v>26</v>
      </c>
      <c r="E13" s="10">
        <v>8</v>
      </c>
      <c r="F13" s="10">
        <v>424</v>
      </c>
      <c r="G13" s="10">
        <f t="shared" si="0"/>
        <v>432</v>
      </c>
      <c r="H13" s="10">
        <v>424</v>
      </c>
      <c r="I13" s="10">
        <v>8</v>
      </c>
      <c r="J13" s="33">
        <f t="shared" si="1"/>
        <v>100</v>
      </c>
      <c r="K13" s="25"/>
    </row>
    <row r="14" spans="1:11" ht="21.95" customHeight="1" x14ac:dyDescent="0.25">
      <c r="A14" s="27">
        <v>45069</v>
      </c>
      <c r="B14" s="10" t="s">
        <v>79</v>
      </c>
      <c r="C14" s="10" t="s">
        <v>56</v>
      </c>
      <c r="D14" s="10" t="s">
        <v>26</v>
      </c>
      <c r="E14" s="10">
        <v>8</v>
      </c>
      <c r="F14" s="10">
        <v>424</v>
      </c>
      <c r="G14" s="10">
        <f t="shared" si="0"/>
        <v>426</v>
      </c>
      <c r="H14" s="10">
        <v>424</v>
      </c>
      <c r="I14" s="10">
        <v>2</v>
      </c>
      <c r="J14" s="33">
        <f t="shared" si="1"/>
        <v>100</v>
      </c>
      <c r="K14" s="25"/>
    </row>
    <row r="15" spans="1:11" ht="21.95" customHeight="1" x14ac:dyDescent="0.25">
      <c r="A15" s="27">
        <v>45070</v>
      </c>
      <c r="B15" s="10" t="s">
        <v>79</v>
      </c>
      <c r="C15" s="10" t="s">
        <v>56</v>
      </c>
      <c r="D15" s="10" t="s">
        <v>26</v>
      </c>
      <c r="E15" s="10">
        <v>8</v>
      </c>
      <c r="F15" s="10">
        <v>424</v>
      </c>
      <c r="G15" s="10">
        <f t="shared" si="0"/>
        <v>429</v>
      </c>
      <c r="H15" s="10">
        <v>424</v>
      </c>
      <c r="I15" s="10">
        <v>5</v>
      </c>
      <c r="J15" s="33">
        <f t="shared" si="1"/>
        <v>100</v>
      </c>
      <c r="K15" s="25"/>
    </row>
    <row r="16" spans="1:11" ht="21.95" customHeight="1" x14ac:dyDescent="0.25">
      <c r="A16" s="27">
        <v>45071</v>
      </c>
      <c r="B16" s="10" t="s">
        <v>79</v>
      </c>
      <c r="C16" s="10" t="s">
        <v>56</v>
      </c>
      <c r="D16" s="10" t="s">
        <v>26</v>
      </c>
      <c r="E16" s="10">
        <v>8</v>
      </c>
      <c r="F16" s="10">
        <v>424</v>
      </c>
      <c r="G16" s="10">
        <f t="shared" si="0"/>
        <v>433</v>
      </c>
      <c r="H16" s="10">
        <v>424</v>
      </c>
      <c r="I16" s="10">
        <v>9</v>
      </c>
      <c r="J16" s="33">
        <f t="shared" si="1"/>
        <v>100</v>
      </c>
      <c r="K16" s="25"/>
    </row>
    <row r="17" spans="1:11" ht="21.95" customHeight="1" x14ac:dyDescent="0.25">
      <c r="A17" s="27">
        <v>45072</v>
      </c>
      <c r="B17" s="10" t="s">
        <v>79</v>
      </c>
      <c r="C17" s="10" t="s">
        <v>56</v>
      </c>
      <c r="D17" s="10" t="s">
        <v>26</v>
      </c>
      <c r="E17" s="10">
        <v>8</v>
      </c>
      <c r="F17" s="10">
        <v>424</v>
      </c>
      <c r="G17" s="10">
        <f t="shared" ref="G17" si="2">SUM(H17:I17)</f>
        <v>425</v>
      </c>
      <c r="H17" s="10">
        <v>424</v>
      </c>
      <c r="I17" s="10">
        <v>1</v>
      </c>
      <c r="J17" s="33">
        <f t="shared" ref="J17" si="3">H17/F17*100</f>
        <v>100</v>
      </c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32</v>
      </c>
      <c r="B48" s="46"/>
      <c r="C48" s="13">
        <f>COUNT(A10:A47)</f>
        <v>8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31</v>
      </c>
      <c r="B49" s="48"/>
      <c r="C49" s="13">
        <f>SUM(F10:F47)</f>
        <v>3180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30</v>
      </c>
      <c r="B50" s="48"/>
      <c r="C50" s="13">
        <f>SUM(H10:H47)</f>
        <v>3148</v>
      </c>
      <c r="F50" s="4"/>
      <c r="G50" s="4"/>
      <c r="H50" s="4"/>
      <c r="I50" s="4"/>
      <c r="J50" s="4"/>
      <c r="K50" s="21"/>
    </row>
    <row r="51" spans="1:11" x14ac:dyDescent="0.25">
      <c r="A51" s="49" t="s">
        <v>29</v>
      </c>
      <c r="B51" s="50"/>
      <c r="C51" s="31">
        <f>SUM(J10:J47)</f>
        <v>784.90566037735846</v>
      </c>
      <c r="F51" s="38"/>
      <c r="G51" s="38"/>
      <c r="H51" s="38"/>
      <c r="I51" s="38"/>
      <c r="J51" s="4"/>
      <c r="K51" s="39"/>
    </row>
    <row r="52" spans="1:11" x14ac:dyDescent="0.25">
      <c r="A52" s="51" t="s">
        <v>28</v>
      </c>
      <c r="B52" s="52"/>
      <c r="C52" s="13">
        <f>COUNTA(B10:B47)</f>
        <v>8</v>
      </c>
      <c r="F52" s="38"/>
      <c r="G52" s="38"/>
      <c r="H52" s="38"/>
      <c r="I52" s="38"/>
      <c r="J52" s="4"/>
      <c r="K52" s="39"/>
    </row>
    <row r="53" spans="1:11" x14ac:dyDescent="0.25">
      <c r="A53" s="51" t="s">
        <v>27</v>
      </c>
      <c r="B53" s="52"/>
      <c r="C53" s="31">
        <f>C51/C52</f>
        <v>98.113207547169807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49F2-99F1-4161-B112-B111C8F82E8D}">
  <dimension ref="A1:K55"/>
  <sheetViews>
    <sheetView view="pageBreakPreview" topLeftCell="A7" zoomScaleNormal="100" zoomScaleSheetLayoutView="100" workbookViewId="0">
      <selection activeCell="H17" sqref="H17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29" t="s">
        <v>24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45062</v>
      </c>
      <c r="B10" s="30" t="s">
        <v>25</v>
      </c>
      <c r="C10" s="10">
        <v>22500</v>
      </c>
      <c r="D10" s="30" t="s">
        <v>26</v>
      </c>
      <c r="E10" s="10">
        <v>8</v>
      </c>
      <c r="F10" s="10">
        <v>3040</v>
      </c>
      <c r="G10" s="10">
        <f t="shared" ref="G10:G16" si="0">SUM(H10+I10)</f>
        <v>3052</v>
      </c>
      <c r="H10" s="10">
        <v>3040</v>
      </c>
      <c r="I10" s="10">
        <v>12</v>
      </c>
      <c r="J10" s="24">
        <f t="shared" ref="J10:J16" si="1">SUM(H10/F10*100)</f>
        <v>100</v>
      </c>
      <c r="K10" s="25"/>
    </row>
    <row r="11" spans="1:11" ht="21.95" customHeight="1" x14ac:dyDescent="0.25">
      <c r="A11" s="27">
        <v>45063</v>
      </c>
      <c r="B11" s="30" t="s">
        <v>25</v>
      </c>
      <c r="C11" s="10">
        <v>22500</v>
      </c>
      <c r="D11" s="30" t="s">
        <v>26</v>
      </c>
      <c r="E11" s="10">
        <v>8</v>
      </c>
      <c r="F11" s="10">
        <v>3040</v>
      </c>
      <c r="G11" s="10">
        <f t="shared" si="0"/>
        <v>3059</v>
      </c>
      <c r="H11" s="10">
        <v>3040</v>
      </c>
      <c r="I11" s="10">
        <v>19</v>
      </c>
      <c r="J11" s="24">
        <f t="shared" si="1"/>
        <v>100</v>
      </c>
      <c r="K11" s="25"/>
    </row>
    <row r="12" spans="1:11" ht="21.95" customHeight="1" x14ac:dyDescent="0.25">
      <c r="A12" s="27">
        <v>45065</v>
      </c>
      <c r="B12" s="30" t="s">
        <v>25</v>
      </c>
      <c r="C12" s="10">
        <v>22500</v>
      </c>
      <c r="D12" s="30" t="s">
        <v>26</v>
      </c>
      <c r="E12" s="10">
        <v>8</v>
      </c>
      <c r="F12" s="10">
        <v>3040</v>
      </c>
      <c r="G12" s="10">
        <f t="shared" si="0"/>
        <v>3060</v>
      </c>
      <c r="H12" s="10">
        <v>3040</v>
      </c>
      <c r="I12" s="10">
        <v>20</v>
      </c>
      <c r="J12" s="24">
        <f t="shared" si="1"/>
        <v>100</v>
      </c>
      <c r="K12" s="25"/>
    </row>
    <row r="13" spans="1:11" ht="21.95" customHeight="1" x14ac:dyDescent="0.25">
      <c r="A13" s="27">
        <v>45068</v>
      </c>
      <c r="B13" s="30" t="s">
        <v>25</v>
      </c>
      <c r="C13" s="10">
        <v>22500</v>
      </c>
      <c r="D13" s="30" t="s">
        <v>26</v>
      </c>
      <c r="E13" s="10">
        <v>8</v>
      </c>
      <c r="F13" s="10">
        <v>3040</v>
      </c>
      <c r="G13" s="10">
        <f t="shared" si="0"/>
        <v>3081</v>
      </c>
      <c r="H13" s="10">
        <v>3040</v>
      </c>
      <c r="I13" s="10">
        <v>41</v>
      </c>
      <c r="J13" s="24">
        <f t="shared" si="1"/>
        <v>100</v>
      </c>
      <c r="K13" s="25"/>
    </row>
    <row r="14" spans="1:11" ht="21.95" customHeight="1" x14ac:dyDescent="0.25">
      <c r="A14" s="27">
        <v>45069</v>
      </c>
      <c r="B14" s="30" t="s">
        <v>25</v>
      </c>
      <c r="C14" s="10">
        <v>22500</v>
      </c>
      <c r="D14" s="30" t="s">
        <v>26</v>
      </c>
      <c r="E14" s="10">
        <v>8</v>
      </c>
      <c r="F14" s="10">
        <v>3040</v>
      </c>
      <c r="G14" s="10">
        <f t="shared" si="0"/>
        <v>3052</v>
      </c>
      <c r="H14" s="10">
        <v>3040</v>
      </c>
      <c r="I14" s="10">
        <v>12</v>
      </c>
      <c r="J14" s="24">
        <f t="shared" si="1"/>
        <v>100</v>
      </c>
      <c r="K14" s="25"/>
    </row>
    <row r="15" spans="1:11" ht="21.95" customHeight="1" x14ac:dyDescent="0.25">
      <c r="A15" s="27">
        <v>45070</v>
      </c>
      <c r="B15" s="30" t="s">
        <v>25</v>
      </c>
      <c r="C15" s="10">
        <v>22500</v>
      </c>
      <c r="D15" s="30" t="s">
        <v>26</v>
      </c>
      <c r="E15" s="10">
        <v>8</v>
      </c>
      <c r="F15" s="10">
        <v>3040</v>
      </c>
      <c r="G15" s="10">
        <f t="shared" si="0"/>
        <v>3062</v>
      </c>
      <c r="H15" s="10">
        <v>3040</v>
      </c>
      <c r="I15" s="10">
        <v>22</v>
      </c>
      <c r="J15" s="24">
        <f t="shared" si="1"/>
        <v>100</v>
      </c>
      <c r="K15" s="25"/>
    </row>
    <row r="16" spans="1:11" ht="21.95" customHeight="1" x14ac:dyDescent="0.25">
      <c r="A16" s="27">
        <v>45071</v>
      </c>
      <c r="B16" s="30" t="s">
        <v>25</v>
      </c>
      <c r="C16" s="10">
        <v>22500</v>
      </c>
      <c r="D16" s="30" t="s">
        <v>26</v>
      </c>
      <c r="E16" s="10">
        <v>8</v>
      </c>
      <c r="F16" s="10">
        <v>3040</v>
      </c>
      <c r="G16" s="10">
        <f t="shared" si="0"/>
        <v>3058</v>
      </c>
      <c r="H16" s="10">
        <v>3040</v>
      </c>
      <c r="I16" s="10">
        <v>18</v>
      </c>
      <c r="J16" s="24">
        <f t="shared" si="1"/>
        <v>100</v>
      </c>
      <c r="K16" s="25"/>
    </row>
    <row r="17" spans="1:11" ht="21.95" customHeight="1" x14ac:dyDescent="0.25">
      <c r="A17" s="27">
        <v>45072</v>
      </c>
      <c r="B17" s="30" t="s">
        <v>25</v>
      </c>
      <c r="C17" s="10">
        <v>22500</v>
      </c>
      <c r="D17" s="30" t="s">
        <v>26</v>
      </c>
      <c r="E17" s="10">
        <v>8</v>
      </c>
      <c r="F17" s="10">
        <v>3040</v>
      </c>
      <c r="G17" s="10">
        <f t="shared" ref="G17" si="2">SUM(H17+I17)</f>
        <v>3059</v>
      </c>
      <c r="H17" s="10">
        <v>3040</v>
      </c>
      <c r="I17" s="10">
        <v>19</v>
      </c>
      <c r="J17" s="24">
        <f t="shared" ref="J17" si="3">SUM(H17/F17*100)</f>
        <v>100</v>
      </c>
      <c r="K17" s="25"/>
    </row>
    <row r="18" spans="1:11" ht="21.95" customHeight="1" x14ac:dyDescent="0.25">
      <c r="A18" s="27"/>
      <c r="B18" s="30"/>
      <c r="C18" s="10"/>
      <c r="D18" s="3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30"/>
      <c r="C19" s="10"/>
      <c r="D19" s="3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30"/>
      <c r="C20" s="10"/>
      <c r="D20" s="3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30"/>
      <c r="C21" s="10"/>
      <c r="D21" s="3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30"/>
      <c r="C22" s="10"/>
      <c r="D22" s="3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30"/>
      <c r="C23" s="10"/>
      <c r="D23" s="3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30"/>
      <c r="C24" s="10"/>
      <c r="D24" s="3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30"/>
      <c r="C25" s="10"/>
      <c r="D25" s="3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30"/>
      <c r="C26" s="10"/>
      <c r="D26" s="3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30"/>
      <c r="C27" s="10"/>
      <c r="D27" s="3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30"/>
      <c r="C28" s="10"/>
      <c r="D28" s="3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30"/>
      <c r="C29" s="10"/>
      <c r="D29" s="3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30"/>
      <c r="C30" s="10"/>
      <c r="D30" s="3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30"/>
      <c r="C31" s="10"/>
      <c r="D31" s="3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32</v>
      </c>
      <c r="B48" s="46"/>
      <c r="C48" s="13">
        <f>COUNT(A10:A47)</f>
        <v>8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31</v>
      </c>
      <c r="B49" s="48"/>
      <c r="C49" s="13">
        <f>SUM(F10:F47)</f>
        <v>24320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30</v>
      </c>
      <c r="B50" s="48"/>
      <c r="C50" s="13">
        <f>SUM(H10:H47)</f>
        <v>24320</v>
      </c>
      <c r="F50" s="4"/>
      <c r="G50" s="4"/>
      <c r="H50" s="4"/>
      <c r="I50" s="4"/>
      <c r="J50" s="4"/>
      <c r="K50" s="21"/>
    </row>
    <row r="51" spans="1:11" x14ac:dyDescent="0.25">
      <c r="A51" s="49" t="s">
        <v>29</v>
      </c>
      <c r="B51" s="50"/>
      <c r="C51" s="31">
        <f>SUM(J10:J47)</f>
        <v>800</v>
      </c>
      <c r="F51" s="38"/>
      <c r="G51" s="38"/>
      <c r="H51" s="38"/>
      <c r="I51" s="38"/>
      <c r="J51" s="4"/>
      <c r="K51" s="39"/>
    </row>
    <row r="52" spans="1:11" x14ac:dyDescent="0.25">
      <c r="A52" s="51" t="s">
        <v>28</v>
      </c>
      <c r="B52" s="52"/>
      <c r="C52" s="13">
        <f>COUNTA(B10:B47)</f>
        <v>8</v>
      </c>
      <c r="F52" s="38"/>
      <c r="G52" s="38"/>
      <c r="H52" s="38"/>
      <c r="I52" s="38"/>
      <c r="J52" s="4"/>
      <c r="K52" s="39"/>
    </row>
    <row r="53" spans="1:11" x14ac:dyDescent="0.25">
      <c r="A53" s="51" t="s">
        <v>27</v>
      </c>
      <c r="B53" s="52"/>
      <c r="C53" s="31">
        <f>C51/C52</f>
        <v>100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honeticPr fontId="3" type="noConversion"/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6C361-04D6-4E90-A2F6-F74C6DEC0719}">
  <dimension ref="A1:K55"/>
  <sheetViews>
    <sheetView view="pageBreakPreview" topLeftCell="A4" zoomScaleNormal="100" zoomScaleSheetLayoutView="100" workbookViewId="0">
      <selection activeCell="C12" sqref="C12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80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45062</v>
      </c>
      <c r="B10" s="10" t="s">
        <v>52</v>
      </c>
      <c r="C10" s="10">
        <v>39009</v>
      </c>
      <c r="D10" s="10" t="s">
        <v>26</v>
      </c>
      <c r="E10" s="10">
        <v>6</v>
      </c>
      <c r="F10" s="10">
        <v>570</v>
      </c>
      <c r="G10" s="10">
        <f t="shared" ref="G10:G17" si="0">SUM(H10:I10)</f>
        <v>520</v>
      </c>
      <c r="H10" s="10">
        <v>500</v>
      </c>
      <c r="I10" s="10">
        <v>20</v>
      </c>
      <c r="J10" s="33">
        <f t="shared" ref="J10:J17" si="1">H10/F10*100</f>
        <v>87.719298245614027</v>
      </c>
      <c r="K10" s="25"/>
    </row>
    <row r="11" spans="1:11" ht="21.95" customHeight="1" x14ac:dyDescent="0.25">
      <c r="A11" s="27">
        <v>45063</v>
      </c>
      <c r="B11" s="10" t="s">
        <v>52</v>
      </c>
      <c r="C11" s="10">
        <v>39009</v>
      </c>
      <c r="D11" s="10" t="s">
        <v>26</v>
      </c>
      <c r="E11" s="10">
        <v>8</v>
      </c>
      <c r="F11" s="10">
        <v>760</v>
      </c>
      <c r="G11" s="10">
        <f t="shared" si="0"/>
        <v>799</v>
      </c>
      <c r="H11" s="10">
        <v>760</v>
      </c>
      <c r="I11" s="10">
        <v>39</v>
      </c>
      <c r="J11" s="33">
        <f t="shared" si="1"/>
        <v>100</v>
      </c>
      <c r="K11" s="25"/>
    </row>
    <row r="12" spans="1:11" ht="21.95" customHeight="1" x14ac:dyDescent="0.25">
      <c r="A12" s="27">
        <v>45065</v>
      </c>
      <c r="B12" s="10" t="s">
        <v>52</v>
      </c>
      <c r="C12" s="10">
        <v>39009</v>
      </c>
      <c r="D12" s="10" t="s">
        <v>26</v>
      </c>
      <c r="E12" s="10">
        <v>8</v>
      </c>
      <c r="F12" s="10">
        <v>760</v>
      </c>
      <c r="G12" s="10">
        <f t="shared" si="0"/>
        <v>787</v>
      </c>
      <c r="H12" s="10">
        <v>760</v>
      </c>
      <c r="I12" s="10">
        <v>27</v>
      </c>
      <c r="J12" s="33">
        <f t="shared" si="1"/>
        <v>100</v>
      </c>
      <c r="K12" s="25"/>
    </row>
    <row r="13" spans="1:11" ht="21.95" customHeight="1" x14ac:dyDescent="0.25">
      <c r="A13" s="27">
        <v>45068</v>
      </c>
      <c r="B13" s="10" t="s">
        <v>99</v>
      </c>
      <c r="C13" s="10" t="s">
        <v>100</v>
      </c>
      <c r="D13" s="10" t="s">
        <v>26</v>
      </c>
      <c r="E13" s="10">
        <v>8</v>
      </c>
      <c r="F13" s="10">
        <v>1600</v>
      </c>
      <c r="G13" s="10">
        <f t="shared" si="0"/>
        <v>1630</v>
      </c>
      <c r="H13" s="10">
        <v>1600</v>
      </c>
      <c r="I13" s="10">
        <v>30</v>
      </c>
      <c r="J13" s="33">
        <f t="shared" si="1"/>
        <v>100</v>
      </c>
      <c r="K13" s="25"/>
    </row>
    <row r="14" spans="1:11" ht="21.95" customHeight="1" x14ac:dyDescent="0.25">
      <c r="A14" s="27">
        <v>45069</v>
      </c>
      <c r="B14" s="10" t="s">
        <v>52</v>
      </c>
      <c r="C14" s="10">
        <v>39009</v>
      </c>
      <c r="D14" s="10" t="s">
        <v>26</v>
      </c>
      <c r="E14" s="10">
        <v>8</v>
      </c>
      <c r="F14" s="10">
        <v>760</v>
      </c>
      <c r="G14" s="10">
        <f t="shared" si="0"/>
        <v>775</v>
      </c>
      <c r="H14" s="10">
        <v>760</v>
      </c>
      <c r="I14" s="10">
        <v>15</v>
      </c>
      <c r="J14" s="33">
        <f t="shared" si="1"/>
        <v>100</v>
      </c>
      <c r="K14" s="25"/>
    </row>
    <row r="15" spans="1:11" ht="21.95" customHeight="1" x14ac:dyDescent="0.25">
      <c r="A15" s="27">
        <v>45070</v>
      </c>
      <c r="B15" s="10" t="s">
        <v>52</v>
      </c>
      <c r="C15" s="10">
        <v>39009</v>
      </c>
      <c r="D15" s="10" t="s">
        <v>26</v>
      </c>
      <c r="E15" s="10">
        <v>6</v>
      </c>
      <c r="F15" s="10">
        <v>570</v>
      </c>
      <c r="G15" s="10">
        <f t="shared" si="0"/>
        <v>509</v>
      </c>
      <c r="H15" s="10">
        <v>500</v>
      </c>
      <c r="I15" s="10">
        <v>9</v>
      </c>
      <c r="J15" s="33">
        <f t="shared" si="1"/>
        <v>87.719298245614027</v>
      </c>
      <c r="K15" s="25"/>
    </row>
    <row r="16" spans="1:11" ht="21.95" customHeight="1" x14ac:dyDescent="0.25">
      <c r="A16" s="27">
        <v>45071</v>
      </c>
      <c r="B16" s="10" t="s">
        <v>63</v>
      </c>
      <c r="C16" s="10" t="s">
        <v>64</v>
      </c>
      <c r="D16" s="10" t="s">
        <v>26</v>
      </c>
      <c r="E16" s="10">
        <v>4</v>
      </c>
      <c r="F16" s="10">
        <v>800</v>
      </c>
      <c r="G16" s="10">
        <f t="shared" si="0"/>
        <v>850</v>
      </c>
      <c r="H16" s="10">
        <v>800</v>
      </c>
      <c r="I16" s="10">
        <v>50</v>
      </c>
      <c r="J16" s="33">
        <f t="shared" si="1"/>
        <v>100</v>
      </c>
      <c r="K16" s="25"/>
    </row>
    <row r="17" spans="1:11" ht="21.95" customHeight="1" x14ac:dyDescent="0.25">
      <c r="A17" s="27">
        <v>45072</v>
      </c>
      <c r="B17" s="10" t="s">
        <v>52</v>
      </c>
      <c r="C17" s="10">
        <v>39009</v>
      </c>
      <c r="D17" s="10" t="s">
        <v>26</v>
      </c>
      <c r="E17" s="10">
        <v>8</v>
      </c>
      <c r="F17" s="10">
        <v>760</v>
      </c>
      <c r="G17" s="10">
        <f t="shared" si="0"/>
        <v>772</v>
      </c>
      <c r="H17" s="10">
        <v>760</v>
      </c>
      <c r="I17" s="10">
        <v>12</v>
      </c>
      <c r="J17" s="33">
        <f t="shared" si="1"/>
        <v>100</v>
      </c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33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33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32</v>
      </c>
      <c r="B48" s="46"/>
      <c r="C48" s="13">
        <f>COUNT(A10:A47)</f>
        <v>8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31</v>
      </c>
      <c r="B49" s="48"/>
      <c r="C49" s="13">
        <f>SUM(F10:F47)</f>
        <v>6580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30</v>
      </c>
      <c r="B50" s="48"/>
      <c r="C50" s="13">
        <f>SUM(H10:H47)</f>
        <v>6440</v>
      </c>
      <c r="F50" s="4"/>
      <c r="G50" s="4"/>
      <c r="H50" s="4"/>
      <c r="I50" s="4"/>
      <c r="J50" s="4"/>
      <c r="K50" s="21"/>
    </row>
    <row r="51" spans="1:11" x14ac:dyDescent="0.25">
      <c r="A51" s="49" t="s">
        <v>29</v>
      </c>
      <c r="B51" s="50"/>
      <c r="C51" s="31">
        <f>SUM(J10:J47)</f>
        <v>775.43859649122805</v>
      </c>
      <c r="F51" s="38"/>
      <c r="G51" s="38"/>
      <c r="H51" s="38"/>
      <c r="I51" s="38"/>
      <c r="J51" s="4"/>
      <c r="K51" s="39"/>
    </row>
    <row r="52" spans="1:11" x14ac:dyDescent="0.25">
      <c r="A52" s="51" t="s">
        <v>28</v>
      </c>
      <c r="B52" s="52"/>
      <c r="C52" s="13">
        <f>COUNTA(B10:B47)</f>
        <v>8</v>
      </c>
      <c r="F52" s="38"/>
      <c r="G52" s="38"/>
      <c r="H52" s="38"/>
      <c r="I52" s="38"/>
      <c r="J52" s="4"/>
      <c r="K52" s="39"/>
    </row>
    <row r="53" spans="1:11" x14ac:dyDescent="0.25">
      <c r="A53" s="51" t="s">
        <v>27</v>
      </c>
      <c r="B53" s="52"/>
      <c r="C53" s="31">
        <f>C51/C52</f>
        <v>96.929824561403507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0A84D-9D6D-4AB1-81A2-F7EF9C780092}">
  <dimension ref="A1:K55"/>
  <sheetViews>
    <sheetView view="pageBreakPreview" topLeftCell="D2" zoomScaleNormal="100" zoomScaleSheetLayoutView="100" workbookViewId="0">
      <selection activeCell="I17" sqref="I17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81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45062</v>
      </c>
      <c r="B10" s="10" t="s">
        <v>52</v>
      </c>
      <c r="C10" s="10">
        <v>39009</v>
      </c>
      <c r="D10" s="10" t="s">
        <v>26</v>
      </c>
      <c r="E10" s="10">
        <v>6</v>
      </c>
      <c r="F10" s="10">
        <v>570</v>
      </c>
      <c r="G10" s="10">
        <f t="shared" ref="G10:G17" si="0">SUM(H10:I10)</f>
        <v>542</v>
      </c>
      <c r="H10" s="10">
        <v>530</v>
      </c>
      <c r="I10" s="10">
        <v>12</v>
      </c>
      <c r="J10" s="33">
        <f t="shared" ref="J10:J17" si="1">H10/F10*100</f>
        <v>92.982456140350877</v>
      </c>
      <c r="K10" s="25"/>
    </row>
    <row r="11" spans="1:11" ht="21.95" customHeight="1" x14ac:dyDescent="0.25">
      <c r="A11" s="27">
        <v>45063</v>
      </c>
      <c r="B11" s="10" t="s">
        <v>52</v>
      </c>
      <c r="C11" s="10">
        <v>39009</v>
      </c>
      <c r="D11" s="10" t="s">
        <v>26</v>
      </c>
      <c r="E11" s="10">
        <v>5</v>
      </c>
      <c r="F11" s="10">
        <v>475</v>
      </c>
      <c r="G11" s="10">
        <f t="shared" si="0"/>
        <v>459</v>
      </c>
      <c r="H11" s="10">
        <v>440</v>
      </c>
      <c r="I11" s="10">
        <v>19</v>
      </c>
      <c r="J11" s="33">
        <f t="shared" si="1"/>
        <v>92.631578947368425</v>
      </c>
      <c r="K11" s="25"/>
    </row>
    <row r="12" spans="1:11" ht="21.95" customHeight="1" x14ac:dyDescent="0.25">
      <c r="A12" s="27">
        <v>45065</v>
      </c>
      <c r="B12" s="10" t="s">
        <v>52</v>
      </c>
      <c r="C12" s="10">
        <v>39009</v>
      </c>
      <c r="D12" s="10" t="s">
        <v>26</v>
      </c>
      <c r="E12" s="10">
        <v>8</v>
      </c>
      <c r="F12" s="10">
        <v>760</v>
      </c>
      <c r="G12" s="10">
        <f t="shared" si="0"/>
        <v>774</v>
      </c>
      <c r="H12" s="10">
        <v>760</v>
      </c>
      <c r="I12" s="10">
        <v>14</v>
      </c>
      <c r="J12" s="33">
        <f t="shared" si="1"/>
        <v>100</v>
      </c>
      <c r="K12" s="25"/>
    </row>
    <row r="13" spans="1:11" ht="21.95" customHeight="1" x14ac:dyDescent="0.25">
      <c r="A13" s="27">
        <v>45068</v>
      </c>
      <c r="B13" s="10" t="s">
        <v>99</v>
      </c>
      <c r="C13" s="10" t="s">
        <v>100</v>
      </c>
      <c r="D13" s="10" t="s">
        <v>26</v>
      </c>
      <c r="E13" s="10">
        <v>8</v>
      </c>
      <c r="F13" s="10">
        <v>1600</v>
      </c>
      <c r="G13" s="10">
        <f t="shared" si="0"/>
        <v>1635</v>
      </c>
      <c r="H13" s="10">
        <v>1600</v>
      </c>
      <c r="I13" s="10">
        <v>35</v>
      </c>
      <c r="J13" s="33">
        <f t="shared" si="1"/>
        <v>100</v>
      </c>
      <c r="K13" s="25"/>
    </row>
    <row r="14" spans="1:11" ht="21.95" customHeight="1" x14ac:dyDescent="0.25">
      <c r="A14" s="27">
        <v>45069</v>
      </c>
      <c r="B14" s="10" t="s">
        <v>52</v>
      </c>
      <c r="C14" s="10">
        <v>39009</v>
      </c>
      <c r="D14" s="10" t="s">
        <v>26</v>
      </c>
      <c r="E14" s="10">
        <v>8</v>
      </c>
      <c r="F14" s="10">
        <v>760</v>
      </c>
      <c r="G14" s="10">
        <f t="shared" si="0"/>
        <v>770</v>
      </c>
      <c r="H14" s="10">
        <v>760</v>
      </c>
      <c r="I14" s="10">
        <v>10</v>
      </c>
      <c r="J14" s="33">
        <f t="shared" si="1"/>
        <v>100</v>
      </c>
      <c r="K14" s="25"/>
    </row>
    <row r="15" spans="1:11" ht="21.95" customHeight="1" x14ac:dyDescent="0.25">
      <c r="A15" s="27">
        <v>45070</v>
      </c>
      <c r="B15" s="10" t="s">
        <v>110</v>
      </c>
      <c r="C15" s="10" t="s">
        <v>111</v>
      </c>
      <c r="D15" s="10" t="s">
        <v>26</v>
      </c>
      <c r="E15" s="10">
        <v>8</v>
      </c>
      <c r="F15" s="10">
        <v>400</v>
      </c>
      <c r="G15" s="10">
        <f t="shared" si="0"/>
        <v>430</v>
      </c>
      <c r="H15" s="10">
        <v>400</v>
      </c>
      <c r="I15" s="10">
        <v>30</v>
      </c>
      <c r="J15" s="33">
        <f t="shared" si="1"/>
        <v>100</v>
      </c>
      <c r="K15" s="25"/>
    </row>
    <row r="16" spans="1:11" ht="21.95" customHeight="1" x14ac:dyDescent="0.25">
      <c r="A16" s="27">
        <v>45071</v>
      </c>
      <c r="B16" s="10" t="s">
        <v>110</v>
      </c>
      <c r="C16" s="10" t="s">
        <v>111</v>
      </c>
      <c r="D16" s="10" t="s">
        <v>26</v>
      </c>
      <c r="E16" s="10">
        <v>7</v>
      </c>
      <c r="F16" s="10">
        <v>350</v>
      </c>
      <c r="G16" s="10">
        <f t="shared" si="0"/>
        <v>370</v>
      </c>
      <c r="H16" s="10">
        <v>350</v>
      </c>
      <c r="I16" s="10">
        <v>20</v>
      </c>
      <c r="J16" s="33">
        <f t="shared" si="1"/>
        <v>100</v>
      </c>
      <c r="K16" s="25"/>
    </row>
    <row r="17" spans="1:11" ht="21.95" customHeight="1" x14ac:dyDescent="0.25">
      <c r="A17" s="27">
        <v>45072</v>
      </c>
      <c r="B17" s="10" t="s">
        <v>52</v>
      </c>
      <c r="C17" s="10">
        <v>39009</v>
      </c>
      <c r="D17" s="10" t="s">
        <v>26</v>
      </c>
      <c r="E17" s="10">
        <v>8</v>
      </c>
      <c r="F17" s="10">
        <v>760</v>
      </c>
      <c r="G17" s="10">
        <f t="shared" si="0"/>
        <v>772</v>
      </c>
      <c r="H17" s="10">
        <v>760</v>
      </c>
      <c r="I17" s="10">
        <v>12</v>
      </c>
      <c r="J17" s="33">
        <f t="shared" si="1"/>
        <v>100</v>
      </c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32</v>
      </c>
      <c r="B48" s="46"/>
      <c r="C48" s="13">
        <f>COUNT(A10:A47)</f>
        <v>8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31</v>
      </c>
      <c r="B49" s="48"/>
      <c r="C49" s="13">
        <f>SUM(F10:F47)</f>
        <v>5675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30</v>
      </c>
      <c r="B50" s="48"/>
      <c r="C50" s="13">
        <f>SUM(H10:H47)</f>
        <v>5600</v>
      </c>
      <c r="F50" s="4"/>
      <c r="G50" s="4"/>
      <c r="H50" s="4"/>
      <c r="I50" s="4"/>
      <c r="J50" s="4"/>
      <c r="K50" s="21"/>
    </row>
    <row r="51" spans="1:11" x14ac:dyDescent="0.25">
      <c r="A51" s="49" t="s">
        <v>29</v>
      </c>
      <c r="B51" s="50"/>
      <c r="C51" s="31">
        <f>SUM(J10:J47)</f>
        <v>785.61403508771923</v>
      </c>
      <c r="F51" s="38"/>
      <c r="G51" s="38"/>
      <c r="H51" s="38"/>
      <c r="I51" s="38"/>
      <c r="J51" s="4"/>
      <c r="K51" s="39"/>
    </row>
    <row r="52" spans="1:11" x14ac:dyDescent="0.25">
      <c r="A52" s="51" t="s">
        <v>28</v>
      </c>
      <c r="B52" s="52"/>
      <c r="C52" s="13">
        <f>COUNTA(B10:B47)</f>
        <v>8</v>
      </c>
      <c r="F52" s="38"/>
      <c r="G52" s="38"/>
      <c r="H52" s="38"/>
      <c r="I52" s="38"/>
      <c r="J52" s="4"/>
      <c r="K52" s="39"/>
    </row>
    <row r="53" spans="1:11" x14ac:dyDescent="0.25">
      <c r="A53" s="51" t="s">
        <v>27</v>
      </c>
      <c r="B53" s="52"/>
      <c r="C53" s="31">
        <f>C51/C52</f>
        <v>98.201754385964904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B1C93-1A98-4F17-B659-E61F4ED8DBF9}">
  <dimension ref="A1:K55"/>
  <sheetViews>
    <sheetView view="pageBreakPreview" topLeftCell="D2" zoomScaleNormal="100" zoomScaleSheetLayoutView="100" workbookViewId="0">
      <selection activeCell="I17" sqref="I17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82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45062</v>
      </c>
      <c r="B10" s="10" t="s">
        <v>79</v>
      </c>
      <c r="C10" s="10" t="s">
        <v>56</v>
      </c>
      <c r="D10" s="10" t="s">
        <v>26</v>
      </c>
      <c r="E10" s="10">
        <v>5</v>
      </c>
      <c r="F10" s="10">
        <v>265</v>
      </c>
      <c r="G10" s="10">
        <f t="shared" ref="G10:G17" si="0">SUM(H10:I10)</f>
        <v>267</v>
      </c>
      <c r="H10" s="10">
        <v>265</v>
      </c>
      <c r="I10" s="10">
        <v>2</v>
      </c>
      <c r="J10" s="24">
        <f t="shared" ref="J10:J17" si="1">H10/F10*100</f>
        <v>100</v>
      </c>
      <c r="K10" s="25"/>
    </row>
    <row r="11" spans="1:11" ht="21.95" customHeight="1" x14ac:dyDescent="0.25">
      <c r="A11" s="27">
        <v>45063</v>
      </c>
      <c r="B11" s="10" t="s">
        <v>79</v>
      </c>
      <c r="C11" s="10" t="s">
        <v>56</v>
      </c>
      <c r="D11" s="10" t="s">
        <v>26</v>
      </c>
      <c r="E11" s="10">
        <v>7</v>
      </c>
      <c r="F11" s="10">
        <v>371</v>
      </c>
      <c r="G11" s="10">
        <f t="shared" si="0"/>
        <v>372</v>
      </c>
      <c r="H11" s="10">
        <v>371</v>
      </c>
      <c r="I11" s="10">
        <v>1</v>
      </c>
      <c r="J11" s="24">
        <f t="shared" si="1"/>
        <v>100</v>
      </c>
      <c r="K11" s="25"/>
    </row>
    <row r="12" spans="1:11" ht="21.95" customHeight="1" x14ac:dyDescent="0.25">
      <c r="A12" s="27">
        <v>45065</v>
      </c>
      <c r="B12" s="10" t="s">
        <v>79</v>
      </c>
      <c r="C12" s="10" t="s">
        <v>56</v>
      </c>
      <c r="D12" s="10" t="s">
        <v>26</v>
      </c>
      <c r="E12" s="10">
        <v>3</v>
      </c>
      <c r="F12" s="10">
        <v>159</v>
      </c>
      <c r="G12" s="10">
        <f t="shared" si="0"/>
        <v>164</v>
      </c>
      <c r="H12" s="10">
        <v>159</v>
      </c>
      <c r="I12" s="10">
        <v>5</v>
      </c>
      <c r="J12" s="24">
        <f t="shared" si="1"/>
        <v>100</v>
      </c>
      <c r="K12" s="25"/>
    </row>
    <row r="13" spans="1:11" ht="21.95" customHeight="1" x14ac:dyDescent="0.25">
      <c r="A13" s="27">
        <v>45068</v>
      </c>
      <c r="B13" s="10" t="s">
        <v>95</v>
      </c>
      <c r="C13" s="10" t="s">
        <v>96</v>
      </c>
      <c r="D13" s="10" t="s">
        <v>26</v>
      </c>
      <c r="E13" s="10">
        <v>4</v>
      </c>
      <c r="F13" s="10">
        <v>180</v>
      </c>
      <c r="G13" s="10">
        <f t="shared" si="0"/>
        <v>186</v>
      </c>
      <c r="H13" s="10">
        <v>180</v>
      </c>
      <c r="I13" s="10">
        <v>6</v>
      </c>
      <c r="J13" s="24">
        <f t="shared" si="1"/>
        <v>100</v>
      </c>
      <c r="K13" s="25"/>
    </row>
    <row r="14" spans="1:11" ht="21.95" customHeight="1" x14ac:dyDescent="0.25">
      <c r="A14" s="27">
        <v>45069</v>
      </c>
      <c r="B14" s="10" t="s">
        <v>95</v>
      </c>
      <c r="C14" s="10" t="s">
        <v>96</v>
      </c>
      <c r="D14" s="10" t="s">
        <v>26</v>
      </c>
      <c r="E14" s="10">
        <v>4</v>
      </c>
      <c r="F14" s="10">
        <v>180</v>
      </c>
      <c r="G14" s="10">
        <f t="shared" si="0"/>
        <v>186</v>
      </c>
      <c r="H14" s="10">
        <v>180</v>
      </c>
      <c r="I14" s="10">
        <v>6</v>
      </c>
      <c r="J14" s="24">
        <f t="shared" si="1"/>
        <v>100</v>
      </c>
      <c r="K14" s="25"/>
    </row>
    <row r="15" spans="1:11" ht="21.95" customHeight="1" x14ac:dyDescent="0.25">
      <c r="A15" s="27">
        <v>45070</v>
      </c>
      <c r="B15" s="10" t="s">
        <v>79</v>
      </c>
      <c r="C15" s="10" t="s">
        <v>56</v>
      </c>
      <c r="D15" s="10" t="s">
        <v>26</v>
      </c>
      <c r="E15" s="10">
        <v>8</v>
      </c>
      <c r="F15" s="10">
        <v>480</v>
      </c>
      <c r="G15" s="10">
        <f t="shared" si="0"/>
        <v>482</v>
      </c>
      <c r="H15" s="10">
        <v>480</v>
      </c>
      <c r="I15" s="10">
        <v>2</v>
      </c>
      <c r="J15" s="24">
        <f t="shared" si="1"/>
        <v>100</v>
      </c>
      <c r="K15" s="25"/>
    </row>
    <row r="16" spans="1:11" ht="21.95" customHeight="1" x14ac:dyDescent="0.25">
      <c r="A16" s="27">
        <v>45071</v>
      </c>
      <c r="B16" s="10" t="s">
        <v>79</v>
      </c>
      <c r="C16" s="10" t="s">
        <v>56</v>
      </c>
      <c r="D16" s="10" t="s">
        <v>26</v>
      </c>
      <c r="E16" s="10">
        <v>7</v>
      </c>
      <c r="F16" s="10">
        <v>371</v>
      </c>
      <c r="G16" s="10">
        <f t="shared" si="0"/>
        <v>342</v>
      </c>
      <c r="H16" s="10">
        <v>340</v>
      </c>
      <c r="I16" s="10">
        <v>2</v>
      </c>
      <c r="J16" s="33">
        <f t="shared" si="1"/>
        <v>91.644204851752022</v>
      </c>
      <c r="K16" s="25"/>
    </row>
    <row r="17" spans="1:11" ht="21.95" customHeight="1" x14ac:dyDescent="0.25">
      <c r="A17" s="27">
        <v>45072</v>
      </c>
      <c r="B17" s="10" t="s">
        <v>79</v>
      </c>
      <c r="C17" s="10" t="s">
        <v>56</v>
      </c>
      <c r="D17" s="10" t="s">
        <v>26</v>
      </c>
      <c r="E17" s="10">
        <v>6</v>
      </c>
      <c r="F17" s="10">
        <v>318</v>
      </c>
      <c r="G17" s="10">
        <f t="shared" si="0"/>
        <v>309</v>
      </c>
      <c r="H17" s="10">
        <v>300</v>
      </c>
      <c r="I17" s="10">
        <v>9</v>
      </c>
      <c r="J17" s="24">
        <f t="shared" si="1"/>
        <v>94.339622641509436</v>
      </c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32</v>
      </c>
      <c r="B48" s="46"/>
      <c r="C48" s="13">
        <f>COUNT(A10:A47)</f>
        <v>8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31</v>
      </c>
      <c r="B49" s="48"/>
      <c r="C49" s="13">
        <f>SUM(F10:F47)</f>
        <v>2324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30</v>
      </c>
      <c r="B50" s="48"/>
      <c r="C50" s="13">
        <f>SUM(H10:H47)</f>
        <v>2275</v>
      </c>
      <c r="F50" s="4"/>
      <c r="G50" s="4"/>
      <c r="H50" s="4"/>
      <c r="I50" s="4"/>
      <c r="J50" s="4"/>
      <c r="K50" s="21"/>
    </row>
    <row r="51" spans="1:11" x14ac:dyDescent="0.25">
      <c r="A51" s="49" t="s">
        <v>29</v>
      </c>
      <c r="B51" s="50"/>
      <c r="C51" s="31">
        <f>SUM(J10:J47)</f>
        <v>785.9838274932614</v>
      </c>
      <c r="F51" s="38"/>
      <c r="G51" s="38"/>
      <c r="H51" s="38"/>
      <c r="I51" s="38"/>
      <c r="J51" s="4"/>
      <c r="K51" s="39"/>
    </row>
    <row r="52" spans="1:11" x14ac:dyDescent="0.25">
      <c r="A52" s="51" t="s">
        <v>28</v>
      </c>
      <c r="B52" s="52"/>
      <c r="C52" s="13">
        <f>COUNTA(B10:B47)</f>
        <v>8</v>
      </c>
      <c r="F52" s="38"/>
      <c r="G52" s="38"/>
      <c r="H52" s="38"/>
      <c r="I52" s="38"/>
      <c r="J52" s="4"/>
      <c r="K52" s="39"/>
    </row>
    <row r="53" spans="1:11" x14ac:dyDescent="0.25">
      <c r="A53" s="51" t="s">
        <v>27</v>
      </c>
      <c r="B53" s="52"/>
      <c r="C53" s="31">
        <f>C51/C52</f>
        <v>98.247978436657675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0940-3A7F-4676-9D0B-B15CAFA511BC}">
  <dimension ref="A1:K55"/>
  <sheetViews>
    <sheetView view="pageBreakPreview" topLeftCell="D2" zoomScaleNormal="100" zoomScaleSheetLayoutView="100" workbookViewId="0">
      <selection activeCell="F17" sqref="F17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83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45062</v>
      </c>
      <c r="B10" s="10" t="s">
        <v>54</v>
      </c>
      <c r="C10" s="10" t="s">
        <v>51</v>
      </c>
      <c r="D10" s="10" t="s">
        <v>26</v>
      </c>
      <c r="E10" s="10">
        <v>8</v>
      </c>
      <c r="F10" s="10">
        <v>912</v>
      </c>
      <c r="G10" s="10">
        <f t="shared" ref="G10:G16" si="0">SUM(H10:I10)</f>
        <v>966</v>
      </c>
      <c r="H10" s="10">
        <v>912</v>
      </c>
      <c r="I10" s="10">
        <v>54</v>
      </c>
      <c r="J10" s="24">
        <f t="shared" ref="J10:J16" si="1">H10/F10*100</f>
        <v>100</v>
      </c>
      <c r="K10" s="25"/>
    </row>
    <row r="11" spans="1:11" ht="21.95" customHeight="1" x14ac:dyDescent="0.25">
      <c r="A11" s="27">
        <v>45063</v>
      </c>
      <c r="B11" s="10" t="s">
        <v>54</v>
      </c>
      <c r="C11" s="10" t="s">
        <v>51</v>
      </c>
      <c r="D11" s="10" t="s">
        <v>26</v>
      </c>
      <c r="E11" s="10">
        <v>8</v>
      </c>
      <c r="F11" s="10">
        <v>912</v>
      </c>
      <c r="G11" s="10">
        <f t="shared" si="0"/>
        <v>1008</v>
      </c>
      <c r="H11" s="10">
        <v>912</v>
      </c>
      <c r="I11" s="10">
        <v>96</v>
      </c>
      <c r="J11" s="24">
        <f t="shared" si="1"/>
        <v>100</v>
      </c>
      <c r="K11" s="25"/>
    </row>
    <row r="12" spans="1:11" ht="21.95" customHeight="1" x14ac:dyDescent="0.25">
      <c r="A12" s="27">
        <v>45065</v>
      </c>
      <c r="B12" s="10" t="s">
        <v>54</v>
      </c>
      <c r="C12" s="10" t="s">
        <v>51</v>
      </c>
      <c r="D12" s="10" t="s">
        <v>26</v>
      </c>
      <c r="E12" s="10">
        <v>8</v>
      </c>
      <c r="F12" s="10">
        <v>912</v>
      </c>
      <c r="G12" s="10">
        <f t="shared" si="0"/>
        <v>940</v>
      </c>
      <c r="H12" s="10">
        <v>912</v>
      </c>
      <c r="I12" s="10">
        <v>28</v>
      </c>
      <c r="J12" s="24">
        <f t="shared" si="1"/>
        <v>100</v>
      </c>
      <c r="K12" s="25"/>
    </row>
    <row r="13" spans="1:11" ht="21.95" customHeight="1" x14ac:dyDescent="0.25">
      <c r="A13" s="27">
        <v>45068</v>
      </c>
      <c r="B13" s="10" t="s">
        <v>46</v>
      </c>
      <c r="C13" s="10" t="s">
        <v>47</v>
      </c>
      <c r="D13" s="10" t="s">
        <v>26</v>
      </c>
      <c r="E13" s="10">
        <v>5</v>
      </c>
      <c r="F13" s="10">
        <v>635</v>
      </c>
      <c r="G13" s="10">
        <f t="shared" si="0"/>
        <v>599</v>
      </c>
      <c r="H13" s="10">
        <v>580</v>
      </c>
      <c r="I13" s="10">
        <v>19</v>
      </c>
      <c r="J13" s="33">
        <f t="shared" si="1"/>
        <v>91.338582677165363</v>
      </c>
      <c r="K13" s="25"/>
    </row>
    <row r="14" spans="1:11" ht="21.95" customHeight="1" x14ac:dyDescent="0.25">
      <c r="A14" s="27">
        <v>45069</v>
      </c>
      <c r="B14" s="10" t="s">
        <v>107</v>
      </c>
      <c r="C14" s="10" t="s">
        <v>108</v>
      </c>
      <c r="D14" s="10" t="s">
        <v>26</v>
      </c>
      <c r="E14" s="10">
        <v>4</v>
      </c>
      <c r="F14" s="10">
        <v>1036</v>
      </c>
      <c r="G14" s="10">
        <f t="shared" si="0"/>
        <v>892</v>
      </c>
      <c r="H14" s="10">
        <v>880</v>
      </c>
      <c r="I14" s="10">
        <v>12</v>
      </c>
      <c r="J14" s="33">
        <f t="shared" si="1"/>
        <v>84.942084942084932</v>
      </c>
      <c r="K14" s="25"/>
    </row>
    <row r="15" spans="1:11" ht="21.95" customHeight="1" x14ac:dyDescent="0.25">
      <c r="A15" s="27">
        <v>45070</v>
      </c>
      <c r="B15" s="10" t="s">
        <v>54</v>
      </c>
      <c r="C15" s="10" t="s">
        <v>51</v>
      </c>
      <c r="D15" s="10" t="s">
        <v>26</v>
      </c>
      <c r="E15" s="10">
        <v>8</v>
      </c>
      <c r="F15" s="10">
        <v>912</v>
      </c>
      <c r="G15" s="10">
        <f t="shared" si="0"/>
        <v>951</v>
      </c>
      <c r="H15" s="10">
        <v>912</v>
      </c>
      <c r="I15" s="10">
        <v>39</v>
      </c>
      <c r="J15" s="33">
        <f t="shared" si="1"/>
        <v>100</v>
      </c>
      <c r="K15" s="25"/>
    </row>
    <row r="16" spans="1:11" ht="21.95" customHeight="1" x14ac:dyDescent="0.25">
      <c r="A16" s="27">
        <v>45071</v>
      </c>
      <c r="B16" s="10" t="s">
        <v>107</v>
      </c>
      <c r="C16" s="10" t="s">
        <v>108</v>
      </c>
      <c r="D16" s="10" t="s">
        <v>26</v>
      </c>
      <c r="E16" s="10">
        <v>4</v>
      </c>
      <c r="F16" s="10">
        <v>1036</v>
      </c>
      <c r="G16" s="10">
        <f t="shared" si="0"/>
        <v>849</v>
      </c>
      <c r="H16" s="10">
        <v>800</v>
      </c>
      <c r="I16" s="10">
        <v>49</v>
      </c>
      <c r="J16" s="33">
        <f t="shared" si="1"/>
        <v>77.220077220077215</v>
      </c>
      <c r="K16" s="25"/>
    </row>
    <row r="17" spans="1:11" ht="21.95" customHeight="1" x14ac:dyDescent="0.25">
      <c r="A17" s="27">
        <v>45072</v>
      </c>
      <c r="B17" s="10" t="s">
        <v>107</v>
      </c>
      <c r="C17" s="10" t="s">
        <v>108</v>
      </c>
      <c r="D17" s="10" t="s">
        <v>26</v>
      </c>
      <c r="E17" s="10">
        <v>3</v>
      </c>
      <c r="F17" s="10">
        <v>518</v>
      </c>
      <c r="G17" s="10">
        <f t="shared" ref="G17" si="2">SUM(H17:I17)</f>
        <v>572</v>
      </c>
      <c r="H17" s="10">
        <v>554</v>
      </c>
      <c r="I17" s="10">
        <v>18</v>
      </c>
      <c r="J17" s="33">
        <f t="shared" ref="J17" si="3">H17/F17*100</f>
        <v>106.94980694980696</v>
      </c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32</v>
      </c>
      <c r="B48" s="46"/>
      <c r="C48" s="13">
        <f>COUNT(A10:A47)</f>
        <v>8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31</v>
      </c>
      <c r="B49" s="48"/>
      <c r="C49" s="13">
        <f>SUM(F10:F47)</f>
        <v>6873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30</v>
      </c>
      <c r="B50" s="48"/>
      <c r="C50" s="13">
        <f>SUM(H10:H47)</f>
        <v>6462</v>
      </c>
      <c r="F50" s="4"/>
      <c r="G50" s="4"/>
      <c r="H50" s="4"/>
      <c r="I50" s="4"/>
      <c r="J50" s="4"/>
      <c r="K50" s="21"/>
    </row>
    <row r="51" spans="1:11" x14ac:dyDescent="0.25">
      <c r="A51" s="49" t="s">
        <v>29</v>
      </c>
      <c r="B51" s="50"/>
      <c r="C51" s="31">
        <f>SUM(J10:J47)</f>
        <v>760.45055178913458</v>
      </c>
      <c r="F51" s="38"/>
      <c r="G51" s="38"/>
      <c r="H51" s="38"/>
      <c r="I51" s="38"/>
      <c r="J51" s="4"/>
      <c r="K51" s="39"/>
    </row>
    <row r="52" spans="1:11" x14ac:dyDescent="0.25">
      <c r="A52" s="51" t="s">
        <v>28</v>
      </c>
      <c r="B52" s="52"/>
      <c r="C52" s="13">
        <f>COUNTA(B10:B47)</f>
        <v>8</v>
      </c>
      <c r="F52" s="38"/>
      <c r="G52" s="38"/>
      <c r="H52" s="38"/>
      <c r="I52" s="38"/>
      <c r="J52" s="4"/>
      <c r="K52" s="39"/>
    </row>
    <row r="53" spans="1:11" x14ac:dyDescent="0.25">
      <c r="A53" s="51" t="s">
        <v>27</v>
      </c>
      <c r="B53" s="52"/>
      <c r="C53" s="31">
        <f>C51/C52</f>
        <v>95.056318973641822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42F07-5E48-47E2-B01E-F370D08B29CF}">
  <dimension ref="A1:K55"/>
  <sheetViews>
    <sheetView view="pageBreakPreview" topLeftCell="A3" zoomScaleNormal="100" zoomScaleSheetLayoutView="100" workbookViewId="0">
      <selection activeCell="A17" sqref="A17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84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45062</v>
      </c>
      <c r="B10" s="10" t="s">
        <v>85</v>
      </c>
      <c r="C10" s="10">
        <v>8825633600</v>
      </c>
      <c r="D10" s="10" t="s">
        <v>26</v>
      </c>
      <c r="E10" s="10">
        <v>8</v>
      </c>
      <c r="F10" s="10">
        <v>704</v>
      </c>
      <c r="G10" s="10">
        <f t="shared" ref="G10:G17" si="0">SUM(H10:I10)</f>
        <v>732</v>
      </c>
      <c r="H10" s="10">
        <v>704</v>
      </c>
      <c r="I10" s="10">
        <v>28</v>
      </c>
      <c r="J10" s="24">
        <f t="shared" ref="J10:J17" si="1">H10/F10*100</f>
        <v>100</v>
      </c>
      <c r="K10" s="25"/>
    </row>
    <row r="11" spans="1:11" ht="21.95" customHeight="1" x14ac:dyDescent="0.25">
      <c r="A11" s="27">
        <v>45063</v>
      </c>
      <c r="B11" s="10" t="s">
        <v>85</v>
      </c>
      <c r="C11" s="10">
        <v>8825633600</v>
      </c>
      <c r="D11" s="10" t="s">
        <v>26</v>
      </c>
      <c r="E11" s="10">
        <v>8</v>
      </c>
      <c r="F11" s="10">
        <v>704</v>
      </c>
      <c r="G11" s="10">
        <f t="shared" si="0"/>
        <v>722</v>
      </c>
      <c r="H11" s="10">
        <v>704</v>
      </c>
      <c r="I11" s="10">
        <v>18</v>
      </c>
      <c r="J11" s="24">
        <f t="shared" si="1"/>
        <v>100</v>
      </c>
      <c r="K11" s="25"/>
    </row>
    <row r="12" spans="1:11" ht="21.95" customHeight="1" x14ac:dyDescent="0.25">
      <c r="A12" s="27">
        <v>45065</v>
      </c>
      <c r="B12" s="10" t="s">
        <v>85</v>
      </c>
      <c r="C12" s="10">
        <v>8825633600</v>
      </c>
      <c r="D12" s="10" t="s">
        <v>26</v>
      </c>
      <c r="E12" s="10">
        <v>8</v>
      </c>
      <c r="F12" s="10">
        <v>704</v>
      </c>
      <c r="G12" s="10">
        <f t="shared" si="0"/>
        <v>716</v>
      </c>
      <c r="H12" s="10">
        <v>704</v>
      </c>
      <c r="I12" s="10">
        <v>12</v>
      </c>
      <c r="J12" s="24">
        <f t="shared" si="1"/>
        <v>100</v>
      </c>
      <c r="K12" s="25"/>
    </row>
    <row r="13" spans="1:11" ht="21.95" customHeight="1" x14ac:dyDescent="0.25">
      <c r="A13" s="27">
        <v>45068</v>
      </c>
      <c r="B13" s="10" t="s">
        <v>43</v>
      </c>
      <c r="C13" s="10" t="s">
        <v>44</v>
      </c>
      <c r="D13" s="10" t="s">
        <v>26</v>
      </c>
      <c r="E13" s="10">
        <v>8</v>
      </c>
      <c r="F13" s="10">
        <v>1200</v>
      </c>
      <c r="G13" s="10">
        <f t="shared" si="0"/>
        <v>1228</v>
      </c>
      <c r="H13" s="10">
        <v>1200</v>
      </c>
      <c r="I13" s="10">
        <v>28</v>
      </c>
      <c r="J13" s="24">
        <f t="shared" si="1"/>
        <v>100</v>
      </c>
      <c r="K13" s="25"/>
    </row>
    <row r="14" spans="1:11" ht="21.95" customHeight="1" x14ac:dyDescent="0.25">
      <c r="A14" s="27">
        <v>45069</v>
      </c>
      <c r="B14" s="10" t="s">
        <v>85</v>
      </c>
      <c r="C14" s="10">
        <v>8825633600</v>
      </c>
      <c r="D14" s="10" t="s">
        <v>26</v>
      </c>
      <c r="E14" s="10">
        <v>8</v>
      </c>
      <c r="F14" s="10">
        <v>704</v>
      </c>
      <c r="G14" s="10">
        <f t="shared" si="0"/>
        <v>723</v>
      </c>
      <c r="H14" s="10">
        <v>704</v>
      </c>
      <c r="I14" s="10">
        <v>19</v>
      </c>
      <c r="J14" s="24">
        <f t="shared" si="1"/>
        <v>100</v>
      </c>
      <c r="K14" s="25"/>
    </row>
    <row r="15" spans="1:11" ht="21.95" customHeight="1" x14ac:dyDescent="0.25">
      <c r="A15" s="27">
        <v>45070</v>
      </c>
      <c r="B15" s="10" t="s">
        <v>85</v>
      </c>
      <c r="C15" s="10">
        <v>8825633600</v>
      </c>
      <c r="D15" s="10" t="s">
        <v>26</v>
      </c>
      <c r="E15" s="10">
        <v>4</v>
      </c>
      <c r="F15" s="10">
        <v>352</v>
      </c>
      <c r="G15" s="10">
        <f t="shared" si="0"/>
        <v>313</v>
      </c>
      <c r="H15" s="10">
        <v>300</v>
      </c>
      <c r="I15" s="10">
        <v>13</v>
      </c>
      <c r="J15" s="33">
        <f t="shared" si="1"/>
        <v>85.227272727272734</v>
      </c>
      <c r="K15" s="25"/>
    </row>
    <row r="16" spans="1:11" ht="21.95" customHeight="1" x14ac:dyDescent="0.25">
      <c r="A16" s="27">
        <v>45071</v>
      </c>
      <c r="B16" s="10" t="s">
        <v>113</v>
      </c>
      <c r="C16" s="10" t="s">
        <v>108</v>
      </c>
      <c r="D16" s="10" t="s">
        <v>26</v>
      </c>
      <c r="E16" s="10">
        <v>3</v>
      </c>
      <c r="F16" s="10">
        <v>777</v>
      </c>
      <c r="G16" s="10">
        <f t="shared" si="0"/>
        <v>634</v>
      </c>
      <c r="H16" s="10">
        <v>600</v>
      </c>
      <c r="I16" s="10">
        <v>34</v>
      </c>
      <c r="J16" s="33">
        <f t="shared" si="1"/>
        <v>77.220077220077215</v>
      </c>
      <c r="K16" s="25"/>
    </row>
    <row r="17" spans="1:11" ht="21.95" customHeight="1" x14ac:dyDescent="0.25">
      <c r="A17" s="27">
        <v>45072</v>
      </c>
      <c r="B17" s="10" t="s">
        <v>85</v>
      </c>
      <c r="C17" s="10">
        <v>8825633600</v>
      </c>
      <c r="D17" s="10" t="s">
        <v>26</v>
      </c>
      <c r="E17" s="10">
        <v>8</v>
      </c>
      <c r="F17" s="10">
        <v>704</v>
      </c>
      <c r="G17" s="10">
        <f t="shared" si="0"/>
        <v>716</v>
      </c>
      <c r="H17" s="10">
        <v>704</v>
      </c>
      <c r="I17" s="10">
        <v>12</v>
      </c>
      <c r="J17" s="33">
        <f t="shared" si="1"/>
        <v>100</v>
      </c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32</v>
      </c>
      <c r="B48" s="46"/>
      <c r="C48" s="13">
        <f>COUNT(A10:A47)</f>
        <v>8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31</v>
      </c>
      <c r="B49" s="48"/>
      <c r="C49" s="13">
        <f>SUM(F10:F47)</f>
        <v>5849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30</v>
      </c>
      <c r="B50" s="48"/>
      <c r="C50" s="13">
        <f>SUM(H10:H47)</f>
        <v>5620</v>
      </c>
      <c r="F50" s="4"/>
      <c r="G50" s="4"/>
      <c r="H50" s="4"/>
      <c r="I50" s="4"/>
      <c r="J50" s="4"/>
      <c r="K50" s="21"/>
    </row>
    <row r="51" spans="1:11" x14ac:dyDescent="0.25">
      <c r="A51" s="49" t="s">
        <v>29</v>
      </c>
      <c r="B51" s="50"/>
      <c r="C51" s="31">
        <f>SUM(J10:J47)</f>
        <v>762.44734994734995</v>
      </c>
      <c r="F51" s="38"/>
      <c r="G51" s="38"/>
      <c r="H51" s="38"/>
      <c r="I51" s="38"/>
      <c r="J51" s="4"/>
      <c r="K51" s="39"/>
    </row>
    <row r="52" spans="1:11" x14ac:dyDescent="0.25">
      <c r="A52" s="51" t="s">
        <v>28</v>
      </c>
      <c r="B52" s="52"/>
      <c r="C52" s="13">
        <f>COUNTA(B10:B47)</f>
        <v>8</v>
      </c>
      <c r="F52" s="38"/>
      <c r="G52" s="38"/>
      <c r="H52" s="38"/>
      <c r="I52" s="38"/>
      <c r="J52" s="4"/>
      <c r="K52" s="39"/>
    </row>
    <row r="53" spans="1:11" x14ac:dyDescent="0.25">
      <c r="A53" s="51" t="s">
        <v>27</v>
      </c>
      <c r="B53" s="52"/>
      <c r="C53" s="31">
        <f>C51/C52</f>
        <v>95.305918743418744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FB3B-2383-4FF2-955A-26377F1D9D0D}">
  <dimension ref="A1:K55"/>
  <sheetViews>
    <sheetView view="pageBreakPreview" topLeftCell="A2" zoomScaleNormal="100" zoomScaleSheetLayoutView="100" workbookViewId="0">
      <selection activeCell="C15" sqref="C15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86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45062</v>
      </c>
      <c r="B10" s="10" t="s">
        <v>34</v>
      </c>
      <c r="C10" s="10" t="s">
        <v>35</v>
      </c>
      <c r="D10" s="10" t="s">
        <v>26</v>
      </c>
      <c r="E10" s="10">
        <v>7</v>
      </c>
      <c r="F10" s="10">
        <v>616</v>
      </c>
      <c r="G10" s="10">
        <f t="shared" ref="G10:G17" si="0">SUM(H10:I10)</f>
        <v>612</v>
      </c>
      <c r="H10" s="10">
        <v>600</v>
      </c>
      <c r="I10" s="10">
        <v>12</v>
      </c>
      <c r="J10" s="33">
        <f t="shared" ref="J10:J17" si="1">H10/F10*100</f>
        <v>97.402597402597408</v>
      </c>
      <c r="K10" s="25"/>
    </row>
    <row r="11" spans="1:11" ht="21.95" customHeight="1" x14ac:dyDescent="0.25">
      <c r="A11" s="27">
        <v>45063</v>
      </c>
      <c r="B11" s="10" t="s">
        <v>34</v>
      </c>
      <c r="C11" s="10" t="s">
        <v>35</v>
      </c>
      <c r="D11" s="10" t="s">
        <v>26</v>
      </c>
      <c r="E11" s="10">
        <v>8</v>
      </c>
      <c r="F11" s="10">
        <v>704</v>
      </c>
      <c r="G11" s="10">
        <f t="shared" si="0"/>
        <v>706</v>
      </c>
      <c r="H11" s="10">
        <v>704</v>
      </c>
      <c r="I11" s="10">
        <v>2</v>
      </c>
      <c r="J11" s="33">
        <f t="shared" si="1"/>
        <v>100</v>
      </c>
      <c r="K11" s="25"/>
    </row>
    <row r="12" spans="1:11" ht="21.95" customHeight="1" x14ac:dyDescent="0.25">
      <c r="A12" s="27">
        <v>45065</v>
      </c>
      <c r="B12" s="10" t="s">
        <v>34</v>
      </c>
      <c r="C12" s="10" t="s">
        <v>35</v>
      </c>
      <c r="D12" s="10" t="s">
        <v>26</v>
      </c>
      <c r="E12" s="10">
        <v>8</v>
      </c>
      <c r="F12" s="10">
        <v>704</v>
      </c>
      <c r="G12" s="10">
        <f t="shared" si="0"/>
        <v>707</v>
      </c>
      <c r="H12" s="10">
        <v>704</v>
      </c>
      <c r="I12" s="10">
        <v>3</v>
      </c>
      <c r="J12" s="33">
        <f t="shared" si="1"/>
        <v>100</v>
      </c>
      <c r="K12" s="25"/>
    </row>
    <row r="13" spans="1:11" ht="21.95" customHeight="1" x14ac:dyDescent="0.25">
      <c r="A13" s="27">
        <v>45068</v>
      </c>
      <c r="B13" s="10" t="s">
        <v>105</v>
      </c>
      <c r="C13" s="10" t="s">
        <v>96</v>
      </c>
      <c r="D13" s="10" t="s">
        <v>26</v>
      </c>
      <c r="E13" s="10">
        <v>8</v>
      </c>
      <c r="F13" s="10">
        <v>360</v>
      </c>
      <c r="G13" s="10">
        <f t="shared" si="0"/>
        <v>366</v>
      </c>
      <c r="H13" s="10">
        <v>360</v>
      </c>
      <c r="I13" s="10">
        <v>6</v>
      </c>
      <c r="J13" s="33">
        <f t="shared" si="1"/>
        <v>100</v>
      </c>
      <c r="K13" s="25"/>
    </row>
    <row r="14" spans="1:11" ht="21.95" customHeight="1" x14ac:dyDescent="0.25">
      <c r="A14" s="27">
        <v>45069</v>
      </c>
      <c r="B14" s="10" t="s">
        <v>34</v>
      </c>
      <c r="C14" s="10" t="s">
        <v>35</v>
      </c>
      <c r="D14" s="10" t="s">
        <v>26</v>
      </c>
      <c r="E14" s="10">
        <v>8</v>
      </c>
      <c r="F14" s="10">
        <v>704</v>
      </c>
      <c r="G14" s="10">
        <f t="shared" si="0"/>
        <v>708</v>
      </c>
      <c r="H14" s="10">
        <v>704</v>
      </c>
      <c r="I14" s="10">
        <v>4</v>
      </c>
      <c r="J14" s="33">
        <f t="shared" si="1"/>
        <v>100</v>
      </c>
      <c r="K14" s="25"/>
    </row>
    <row r="15" spans="1:11" ht="21.95" customHeight="1" x14ac:dyDescent="0.25">
      <c r="A15" s="27">
        <v>45070</v>
      </c>
      <c r="B15" s="10" t="s">
        <v>105</v>
      </c>
      <c r="C15" s="10" t="s">
        <v>96</v>
      </c>
      <c r="D15" s="10" t="s">
        <v>26</v>
      </c>
      <c r="E15" s="10">
        <v>7</v>
      </c>
      <c r="F15" s="10">
        <v>315</v>
      </c>
      <c r="G15" s="10">
        <f t="shared" si="0"/>
        <v>304</v>
      </c>
      <c r="H15" s="10">
        <v>300</v>
      </c>
      <c r="I15" s="10">
        <v>4</v>
      </c>
      <c r="J15" s="33">
        <f t="shared" si="1"/>
        <v>95.238095238095227</v>
      </c>
      <c r="K15" s="25"/>
    </row>
    <row r="16" spans="1:11" ht="21.95" customHeight="1" x14ac:dyDescent="0.25">
      <c r="A16" s="27">
        <v>45071</v>
      </c>
      <c r="B16" s="10" t="s">
        <v>34</v>
      </c>
      <c r="C16" s="10" t="s">
        <v>35</v>
      </c>
      <c r="D16" s="10" t="s">
        <v>26</v>
      </c>
      <c r="E16" s="10">
        <v>6</v>
      </c>
      <c r="F16" s="10">
        <v>528</v>
      </c>
      <c r="G16" s="10">
        <f t="shared" si="0"/>
        <v>531</v>
      </c>
      <c r="H16" s="10">
        <v>528</v>
      </c>
      <c r="I16" s="10">
        <v>3</v>
      </c>
      <c r="J16" s="33">
        <f t="shared" si="1"/>
        <v>100</v>
      </c>
      <c r="K16" s="25"/>
    </row>
    <row r="17" spans="1:11" ht="21.95" customHeight="1" x14ac:dyDescent="0.25">
      <c r="A17" s="27">
        <v>44983</v>
      </c>
      <c r="B17" s="10" t="s">
        <v>63</v>
      </c>
      <c r="C17" s="10" t="s">
        <v>64</v>
      </c>
      <c r="D17" s="10" t="s">
        <v>26</v>
      </c>
      <c r="E17" s="10">
        <v>3</v>
      </c>
      <c r="F17" s="10">
        <v>600</v>
      </c>
      <c r="G17" s="10">
        <f t="shared" si="0"/>
        <v>502</v>
      </c>
      <c r="H17" s="10">
        <v>500</v>
      </c>
      <c r="I17" s="10">
        <v>2</v>
      </c>
      <c r="J17" s="33">
        <f t="shared" si="1"/>
        <v>83.333333333333343</v>
      </c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32</v>
      </c>
      <c r="B48" s="46"/>
      <c r="C48" s="13">
        <f>COUNT(A10:A47)</f>
        <v>8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31</v>
      </c>
      <c r="B49" s="48"/>
      <c r="C49" s="13">
        <f>SUM(F10:F47)</f>
        <v>4531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30</v>
      </c>
      <c r="B50" s="48"/>
      <c r="C50" s="13">
        <f>SUM(H10:H47)</f>
        <v>4400</v>
      </c>
      <c r="F50" s="4"/>
      <c r="G50" s="4"/>
      <c r="H50" s="4"/>
      <c r="I50" s="4"/>
      <c r="J50" s="4"/>
      <c r="K50" s="21"/>
    </row>
    <row r="51" spans="1:11" x14ac:dyDescent="0.25">
      <c r="A51" s="49" t="s">
        <v>29</v>
      </c>
      <c r="B51" s="50"/>
      <c r="C51" s="31">
        <f>SUM(J10:J47)</f>
        <v>775.97402597402595</v>
      </c>
      <c r="F51" s="38"/>
      <c r="G51" s="38"/>
      <c r="H51" s="38"/>
      <c r="I51" s="38"/>
      <c r="J51" s="4"/>
      <c r="K51" s="39"/>
    </row>
    <row r="52" spans="1:11" x14ac:dyDescent="0.25">
      <c r="A52" s="51" t="s">
        <v>28</v>
      </c>
      <c r="B52" s="52"/>
      <c r="C52" s="13">
        <f>COUNTA(B10:B47)</f>
        <v>8</v>
      </c>
      <c r="F52" s="38"/>
      <c r="G52" s="38"/>
      <c r="H52" s="38"/>
      <c r="I52" s="38"/>
      <c r="J52" s="4"/>
      <c r="K52" s="39"/>
    </row>
    <row r="53" spans="1:11" x14ac:dyDescent="0.25">
      <c r="A53" s="51" t="s">
        <v>27</v>
      </c>
      <c r="B53" s="52"/>
      <c r="C53" s="31">
        <f>C51/C52</f>
        <v>96.996753246753244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0F57-4648-4A16-8808-10F2584E9A23}">
  <dimension ref="A1:K55"/>
  <sheetViews>
    <sheetView view="pageBreakPreview" topLeftCell="A2" zoomScaleNormal="100" zoomScaleSheetLayoutView="100" workbookViewId="0">
      <selection activeCell="B17" sqref="B17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3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77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45062</v>
      </c>
      <c r="B10" s="10" t="s">
        <v>79</v>
      </c>
      <c r="C10" s="10" t="s">
        <v>56</v>
      </c>
      <c r="D10" s="10" t="s">
        <v>26</v>
      </c>
      <c r="E10" s="10">
        <v>8</v>
      </c>
      <c r="F10" s="10">
        <v>424</v>
      </c>
      <c r="G10" s="32">
        <f t="shared" ref="G10:G17" si="0">SUM(H10:I10)</f>
        <v>428</v>
      </c>
      <c r="H10" s="10">
        <v>424</v>
      </c>
      <c r="I10" s="10">
        <v>4</v>
      </c>
      <c r="J10" s="33">
        <f t="shared" ref="J10:J17" si="1">H10/F10*100</f>
        <v>100</v>
      </c>
      <c r="K10" s="25"/>
    </row>
    <row r="11" spans="1:11" ht="21.95" customHeight="1" x14ac:dyDescent="0.25">
      <c r="A11" s="27">
        <v>45063</v>
      </c>
      <c r="B11" s="30" t="s">
        <v>43</v>
      </c>
      <c r="C11" s="30" t="s">
        <v>44</v>
      </c>
      <c r="D11" s="10" t="s">
        <v>26</v>
      </c>
      <c r="E11" s="10">
        <v>7</v>
      </c>
      <c r="F11" s="10">
        <v>887</v>
      </c>
      <c r="G11" s="32">
        <f t="shared" si="0"/>
        <v>775</v>
      </c>
      <c r="H11" s="10">
        <v>760</v>
      </c>
      <c r="I11" s="10">
        <v>15</v>
      </c>
      <c r="J11" s="33">
        <f t="shared" si="1"/>
        <v>85.682074408117245</v>
      </c>
      <c r="K11" s="25"/>
    </row>
    <row r="12" spans="1:11" ht="21.95" customHeight="1" x14ac:dyDescent="0.25">
      <c r="A12" s="27">
        <v>45065</v>
      </c>
      <c r="B12" s="30" t="s">
        <v>43</v>
      </c>
      <c r="C12" s="30" t="s">
        <v>44</v>
      </c>
      <c r="D12" s="10" t="s">
        <v>26</v>
      </c>
      <c r="E12" s="10">
        <v>8</v>
      </c>
      <c r="F12" s="10">
        <v>1200</v>
      </c>
      <c r="G12" s="32">
        <f t="shared" si="0"/>
        <v>1212</v>
      </c>
      <c r="H12" s="10">
        <v>1200</v>
      </c>
      <c r="I12" s="10">
        <v>12</v>
      </c>
      <c r="J12" s="33">
        <f t="shared" si="1"/>
        <v>100</v>
      </c>
      <c r="K12" s="25"/>
    </row>
    <row r="13" spans="1:11" ht="21.95" customHeight="1" x14ac:dyDescent="0.25">
      <c r="A13" s="27">
        <v>45068</v>
      </c>
      <c r="B13" s="10" t="s">
        <v>43</v>
      </c>
      <c r="C13" s="10" t="s">
        <v>44</v>
      </c>
      <c r="D13" s="10" t="s">
        <v>26</v>
      </c>
      <c r="E13" s="10">
        <v>8</v>
      </c>
      <c r="F13" s="10">
        <v>1200</v>
      </c>
      <c r="G13" s="32">
        <f t="shared" si="0"/>
        <v>1221</v>
      </c>
      <c r="H13" s="10">
        <v>1200</v>
      </c>
      <c r="I13" s="10">
        <v>21</v>
      </c>
      <c r="J13" s="33">
        <f t="shared" si="1"/>
        <v>100</v>
      </c>
      <c r="K13" s="25"/>
    </row>
    <row r="14" spans="1:11" ht="21.95" customHeight="1" x14ac:dyDescent="0.25">
      <c r="A14" s="27">
        <v>45069</v>
      </c>
      <c r="B14" s="10" t="s">
        <v>34</v>
      </c>
      <c r="C14" s="10" t="s">
        <v>35</v>
      </c>
      <c r="D14" s="10" t="s">
        <v>26</v>
      </c>
      <c r="E14" s="10">
        <v>8</v>
      </c>
      <c r="F14" s="10">
        <v>704</v>
      </c>
      <c r="G14" s="32">
        <f t="shared" si="0"/>
        <v>709</v>
      </c>
      <c r="H14" s="10">
        <v>704</v>
      </c>
      <c r="I14" s="10">
        <v>5</v>
      </c>
      <c r="J14" s="33">
        <f t="shared" si="1"/>
        <v>100</v>
      </c>
      <c r="K14" s="25"/>
    </row>
    <row r="15" spans="1:11" ht="21.95" customHeight="1" x14ac:dyDescent="0.25">
      <c r="A15" s="27">
        <v>45070</v>
      </c>
      <c r="B15" s="10" t="s">
        <v>43</v>
      </c>
      <c r="C15" s="10" t="s">
        <v>44</v>
      </c>
      <c r="D15" s="10" t="s">
        <v>26</v>
      </c>
      <c r="E15" s="10">
        <v>7</v>
      </c>
      <c r="F15" s="10">
        <v>1050</v>
      </c>
      <c r="G15" s="32">
        <f t="shared" si="0"/>
        <v>939</v>
      </c>
      <c r="H15" s="10">
        <v>900</v>
      </c>
      <c r="I15" s="10">
        <v>39</v>
      </c>
      <c r="J15" s="33">
        <f t="shared" si="1"/>
        <v>85.714285714285708</v>
      </c>
      <c r="K15" s="25"/>
    </row>
    <row r="16" spans="1:11" ht="21.95" customHeight="1" x14ac:dyDescent="0.25">
      <c r="A16" s="27">
        <v>45071</v>
      </c>
      <c r="B16" s="10" t="s">
        <v>107</v>
      </c>
      <c r="C16" s="10" t="s">
        <v>108</v>
      </c>
      <c r="D16" s="10" t="s">
        <v>26</v>
      </c>
      <c r="E16" s="10">
        <v>2</v>
      </c>
      <c r="F16" s="10">
        <v>518</v>
      </c>
      <c r="G16" s="32">
        <f t="shared" si="0"/>
        <v>471</v>
      </c>
      <c r="H16" s="10">
        <v>450</v>
      </c>
      <c r="I16" s="10">
        <v>21</v>
      </c>
      <c r="J16" s="33">
        <f t="shared" si="1"/>
        <v>86.872586872586879</v>
      </c>
      <c r="K16" s="25"/>
    </row>
    <row r="17" spans="1:11" ht="21.95" customHeight="1" x14ac:dyDescent="0.25">
      <c r="A17" s="27">
        <v>45072</v>
      </c>
      <c r="B17" s="10" t="s">
        <v>43</v>
      </c>
      <c r="C17" s="10" t="s">
        <v>44</v>
      </c>
      <c r="D17" s="10" t="s">
        <v>26</v>
      </c>
      <c r="E17" s="10">
        <v>8</v>
      </c>
      <c r="F17" s="10">
        <v>1200</v>
      </c>
      <c r="G17" s="32">
        <f t="shared" si="0"/>
        <v>1212</v>
      </c>
      <c r="H17" s="10">
        <v>1200</v>
      </c>
      <c r="I17" s="10">
        <v>12</v>
      </c>
      <c r="J17" s="33">
        <f t="shared" si="1"/>
        <v>100</v>
      </c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32</v>
      </c>
      <c r="B48" s="46"/>
      <c r="C48" s="13">
        <f>COUNT(A10:A47)</f>
        <v>8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31</v>
      </c>
      <c r="B49" s="48"/>
      <c r="C49" s="13">
        <f>SUM(F10:F47)</f>
        <v>7183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30</v>
      </c>
      <c r="B50" s="48"/>
      <c r="C50" s="13">
        <f>SUM(H10:H47)</f>
        <v>6838</v>
      </c>
      <c r="F50" s="4"/>
      <c r="G50" s="4"/>
      <c r="H50" s="4"/>
      <c r="I50" s="4"/>
      <c r="J50" s="4"/>
      <c r="K50" s="21"/>
    </row>
    <row r="51" spans="1:11" x14ac:dyDescent="0.25">
      <c r="A51" s="49" t="s">
        <v>29</v>
      </c>
      <c r="B51" s="50"/>
      <c r="C51" s="31">
        <f>SUM(J10:J47)</f>
        <v>758.26894699498985</v>
      </c>
      <c r="F51" s="38"/>
      <c r="G51" s="38"/>
      <c r="H51" s="38"/>
      <c r="I51" s="38"/>
      <c r="J51" s="4"/>
      <c r="K51" s="39"/>
    </row>
    <row r="52" spans="1:11" x14ac:dyDescent="0.25">
      <c r="A52" s="51" t="s">
        <v>28</v>
      </c>
      <c r="B52" s="52"/>
      <c r="C52" s="13">
        <f>COUNTA(B10:B47)</f>
        <v>8</v>
      </c>
      <c r="F52" s="38"/>
      <c r="G52" s="38"/>
      <c r="H52" s="38"/>
      <c r="I52" s="38"/>
      <c r="J52" s="4"/>
      <c r="K52" s="39"/>
    </row>
    <row r="53" spans="1:11" x14ac:dyDescent="0.25">
      <c r="A53" s="51" t="s">
        <v>27</v>
      </c>
      <c r="B53" s="52"/>
      <c r="C53" s="31">
        <f>C51/C52</f>
        <v>94.783618374373731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B57B2-078B-400F-A577-7F641F17EFF1}">
  <dimension ref="A1:K55"/>
  <sheetViews>
    <sheetView view="pageBreakPreview" topLeftCell="A2" zoomScaleNormal="100" zoomScaleSheetLayoutView="100" workbookViewId="0">
      <selection activeCell="B7" sqref="B7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3" t="s">
        <v>1</v>
      </c>
      <c r="B4" s="54"/>
      <c r="C4" s="54"/>
      <c r="D4" s="54"/>
      <c r="E4" s="54"/>
      <c r="F4" s="54"/>
      <c r="G4" s="54"/>
      <c r="H4" s="54"/>
      <c r="I4" s="54"/>
      <c r="J4" s="54"/>
      <c r="K4" s="55"/>
    </row>
    <row r="5" spans="1:11" ht="15.75" customHeight="1" x14ac:dyDescent="0.25">
      <c r="A5" s="53"/>
      <c r="B5" s="54"/>
      <c r="C5" s="54"/>
      <c r="D5" s="54"/>
      <c r="E5" s="54"/>
      <c r="F5" s="54"/>
      <c r="G5" s="54"/>
      <c r="H5" s="54"/>
      <c r="I5" s="54"/>
      <c r="J5" s="54"/>
      <c r="K5" s="55"/>
    </row>
    <row r="6" spans="1:11" ht="6.95" customHeight="1" x14ac:dyDescent="0.25">
      <c r="A6" s="53"/>
      <c r="B6" s="54"/>
      <c r="C6" s="54"/>
      <c r="D6" s="54"/>
      <c r="E6" s="54"/>
      <c r="F6" s="54"/>
      <c r="G6" s="54"/>
      <c r="H6" s="54"/>
      <c r="I6" s="54"/>
      <c r="J6" s="54"/>
      <c r="K6" s="55"/>
    </row>
    <row r="7" spans="1:11" ht="24" customHeight="1" x14ac:dyDescent="0.25">
      <c r="A7" s="5" t="s">
        <v>2</v>
      </c>
      <c r="B7" s="6" t="s">
        <v>87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45062</v>
      </c>
      <c r="B10" s="10" t="s">
        <v>57</v>
      </c>
      <c r="C10" s="10" t="s">
        <v>88</v>
      </c>
      <c r="D10" s="10" t="s">
        <v>26</v>
      </c>
      <c r="E10" s="10">
        <v>3</v>
      </c>
      <c r="F10" s="10">
        <v>321</v>
      </c>
      <c r="G10" s="32">
        <f t="shared" ref="G10:G16" si="0">SUM(H10:I10)</f>
        <v>330</v>
      </c>
      <c r="H10" s="10">
        <v>321</v>
      </c>
      <c r="I10" s="10">
        <v>9</v>
      </c>
      <c r="J10" s="24">
        <f t="shared" ref="J10:J16" si="1">H10/F10*100</f>
        <v>100</v>
      </c>
      <c r="K10" s="25"/>
    </row>
    <row r="11" spans="1:11" ht="21.95" customHeight="1" x14ac:dyDescent="0.25">
      <c r="A11" s="27">
        <v>45063</v>
      </c>
      <c r="B11" s="30" t="s">
        <v>37</v>
      </c>
      <c r="C11" s="10">
        <v>86901</v>
      </c>
      <c r="D11" s="10" t="s">
        <v>26</v>
      </c>
      <c r="E11" s="10">
        <v>5</v>
      </c>
      <c r="F11" s="10">
        <v>450</v>
      </c>
      <c r="G11" s="32">
        <f t="shared" si="0"/>
        <v>408</v>
      </c>
      <c r="H11" s="10">
        <v>400</v>
      </c>
      <c r="I11" s="10">
        <v>8</v>
      </c>
      <c r="J11" s="33">
        <f t="shared" si="1"/>
        <v>88.888888888888886</v>
      </c>
      <c r="K11" s="25"/>
    </row>
    <row r="12" spans="1:11" ht="21.95" customHeight="1" x14ac:dyDescent="0.25">
      <c r="A12" s="27">
        <v>45065</v>
      </c>
      <c r="B12" s="10" t="s">
        <v>57</v>
      </c>
      <c r="C12" s="10" t="s">
        <v>88</v>
      </c>
      <c r="D12" s="10" t="s">
        <v>26</v>
      </c>
      <c r="E12" s="10">
        <v>3</v>
      </c>
      <c r="F12" s="10">
        <v>321</v>
      </c>
      <c r="G12" s="32">
        <f t="shared" si="0"/>
        <v>328</v>
      </c>
      <c r="H12" s="10">
        <v>321</v>
      </c>
      <c r="I12" s="10">
        <v>7</v>
      </c>
      <c r="J12" s="33">
        <f t="shared" si="1"/>
        <v>100</v>
      </c>
      <c r="K12" s="25"/>
    </row>
    <row r="13" spans="1:11" ht="21.95" customHeight="1" x14ac:dyDescent="0.25">
      <c r="A13" s="27">
        <v>45068</v>
      </c>
      <c r="B13" s="10" t="s">
        <v>57</v>
      </c>
      <c r="C13" s="10" t="s">
        <v>88</v>
      </c>
      <c r="D13" s="10" t="s">
        <v>26</v>
      </c>
      <c r="E13" s="10">
        <v>3</v>
      </c>
      <c r="F13" s="10">
        <v>321</v>
      </c>
      <c r="G13" s="32">
        <f t="shared" si="0"/>
        <v>328</v>
      </c>
      <c r="H13" s="10">
        <v>321</v>
      </c>
      <c r="I13" s="10">
        <v>7</v>
      </c>
      <c r="J13" s="33">
        <f t="shared" si="1"/>
        <v>100</v>
      </c>
      <c r="K13" s="25"/>
    </row>
    <row r="14" spans="1:11" ht="21.95" customHeight="1" x14ac:dyDescent="0.25">
      <c r="A14" s="27">
        <v>45069</v>
      </c>
      <c r="B14" s="10" t="s">
        <v>57</v>
      </c>
      <c r="C14" s="10" t="s">
        <v>88</v>
      </c>
      <c r="D14" s="10" t="s">
        <v>26</v>
      </c>
      <c r="E14" s="10">
        <v>3</v>
      </c>
      <c r="F14" s="10">
        <v>321</v>
      </c>
      <c r="G14" s="32">
        <f t="shared" si="0"/>
        <v>328</v>
      </c>
      <c r="H14" s="10">
        <v>321</v>
      </c>
      <c r="I14" s="10">
        <v>7</v>
      </c>
      <c r="J14" s="33">
        <f t="shared" si="1"/>
        <v>100</v>
      </c>
      <c r="K14" s="25"/>
    </row>
    <row r="15" spans="1:11" ht="21.95" customHeight="1" x14ac:dyDescent="0.25">
      <c r="A15" s="27">
        <v>45070</v>
      </c>
      <c r="B15" s="10" t="s">
        <v>46</v>
      </c>
      <c r="C15" s="10" t="s">
        <v>47</v>
      </c>
      <c r="D15" s="10" t="s">
        <v>26</v>
      </c>
      <c r="E15" s="10">
        <v>4</v>
      </c>
      <c r="F15" s="10">
        <v>508</v>
      </c>
      <c r="G15" s="32">
        <f t="shared" si="0"/>
        <v>419</v>
      </c>
      <c r="H15" s="10">
        <v>400</v>
      </c>
      <c r="I15" s="10">
        <v>19</v>
      </c>
      <c r="J15" s="33">
        <f t="shared" si="1"/>
        <v>78.740157480314963</v>
      </c>
      <c r="K15" s="25"/>
    </row>
    <row r="16" spans="1:11" ht="21.95" customHeight="1" x14ac:dyDescent="0.25">
      <c r="A16" s="27">
        <v>45071</v>
      </c>
      <c r="B16" s="10" t="s">
        <v>101</v>
      </c>
      <c r="C16" s="10" t="s">
        <v>104</v>
      </c>
      <c r="D16" s="10" t="s">
        <v>26</v>
      </c>
      <c r="E16" s="10">
        <v>5</v>
      </c>
      <c r="F16" s="10">
        <v>125</v>
      </c>
      <c r="G16" s="32">
        <f t="shared" si="0"/>
        <v>127</v>
      </c>
      <c r="H16" s="10">
        <v>125</v>
      </c>
      <c r="I16" s="10">
        <v>2</v>
      </c>
      <c r="J16" s="33">
        <f t="shared" si="1"/>
        <v>100</v>
      </c>
      <c r="K16" s="25"/>
    </row>
    <row r="17" spans="1:11" ht="21.95" customHeight="1" x14ac:dyDescent="0.25">
      <c r="A17" s="27">
        <v>45072</v>
      </c>
      <c r="B17" s="10" t="s">
        <v>101</v>
      </c>
      <c r="C17" s="10" t="s">
        <v>104</v>
      </c>
      <c r="D17" s="10" t="s">
        <v>26</v>
      </c>
      <c r="E17" s="10">
        <v>8</v>
      </c>
      <c r="F17" s="10">
        <v>200</v>
      </c>
      <c r="G17" s="32">
        <f t="shared" ref="G17" si="2">SUM(H17:I17)</f>
        <v>204</v>
      </c>
      <c r="H17" s="10">
        <v>200</v>
      </c>
      <c r="I17" s="10">
        <v>4</v>
      </c>
      <c r="J17" s="33">
        <f t="shared" ref="J17" si="3">H17/F17*100</f>
        <v>100</v>
      </c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32</v>
      </c>
      <c r="B48" s="46"/>
      <c r="C48" s="13">
        <f>COUNT(A10:A47)</f>
        <v>8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31</v>
      </c>
      <c r="B49" s="48"/>
      <c r="C49" s="13">
        <f>SUM(F10:F47)</f>
        <v>2567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30</v>
      </c>
      <c r="B50" s="48"/>
      <c r="C50" s="13">
        <f>SUM(H10:H47)</f>
        <v>2409</v>
      </c>
      <c r="F50" s="4"/>
      <c r="G50" s="4"/>
      <c r="H50" s="4"/>
      <c r="I50" s="4"/>
      <c r="J50" s="4"/>
      <c r="K50" s="21"/>
    </row>
    <row r="51" spans="1:11" x14ac:dyDescent="0.25">
      <c r="A51" s="49" t="s">
        <v>29</v>
      </c>
      <c r="B51" s="50"/>
      <c r="C51" s="31">
        <f>SUM(J10:J47)</f>
        <v>767.62904636920393</v>
      </c>
      <c r="F51" s="38"/>
      <c r="G51" s="38"/>
      <c r="H51" s="38"/>
      <c r="I51" s="38"/>
      <c r="J51" s="4"/>
      <c r="K51" s="39"/>
    </row>
    <row r="52" spans="1:11" x14ac:dyDescent="0.25">
      <c r="A52" s="51" t="s">
        <v>28</v>
      </c>
      <c r="B52" s="52"/>
      <c r="C52" s="13">
        <f>COUNTA(B10:B47)</f>
        <v>8</v>
      </c>
      <c r="F52" s="38"/>
      <c r="G52" s="38"/>
      <c r="H52" s="38"/>
      <c r="I52" s="38"/>
      <c r="J52" s="4"/>
      <c r="K52" s="39"/>
    </row>
    <row r="53" spans="1:11" x14ac:dyDescent="0.25">
      <c r="A53" s="51" t="s">
        <v>27</v>
      </c>
      <c r="B53" s="52"/>
      <c r="C53" s="31">
        <f>C51/C52</f>
        <v>95.953630796150492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BDD73-A666-423A-90FC-4F62B68ED73C}">
  <dimension ref="A1:K55"/>
  <sheetViews>
    <sheetView view="pageBreakPreview" topLeftCell="A2" zoomScaleNormal="100" zoomScaleSheetLayoutView="100" workbookViewId="0">
      <selection activeCell="A17" sqref="A17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3" t="s">
        <v>1</v>
      </c>
      <c r="B4" s="54"/>
      <c r="C4" s="54"/>
      <c r="D4" s="54"/>
      <c r="E4" s="54"/>
      <c r="F4" s="54"/>
      <c r="G4" s="54"/>
      <c r="H4" s="54"/>
      <c r="I4" s="54"/>
      <c r="J4" s="54"/>
      <c r="K4" s="55"/>
    </row>
    <row r="5" spans="1:11" ht="15.75" customHeight="1" x14ac:dyDescent="0.25">
      <c r="A5" s="53"/>
      <c r="B5" s="54"/>
      <c r="C5" s="54"/>
      <c r="D5" s="54"/>
      <c r="E5" s="54"/>
      <c r="F5" s="54"/>
      <c r="G5" s="54"/>
      <c r="H5" s="54"/>
      <c r="I5" s="54"/>
      <c r="J5" s="54"/>
      <c r="K5" s="55"/>
    </row>
    <row r="6" spans="1:11" ht="6.95" customHeight="1" x14ac:dyDescent="0.25">
      <c r="A6" s="53"/>
      <c r="B6" s="54"/>
      <c r="C6" s="54"/>
      <c r="D6" s="54"/>
      <c r="E6" s="54"/>
      <c r="F6" s="54"/>
      <c r="G6" s="54"/>
      <c r="H6" s="54"/>
      <c r="I6" s="54"/>
      <c r="J6" s="54"/>
      <c r="K6" s="55"/>
    </row>
    <row r="7" spans="1:11" ht="24" customHeight="1" x14ac:dyDescent="0.25">
      <c r="A7" s="5" t="s">
        <v>2</v>
      </c>
      <c r="B7" s="29" t="s">
        <v>89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8">
        <v>45062</v>
      </c>
      <c r="B10" s="30" t="s">
        <v>85</v>
      </c>
      <c r="C10" s="10">
        <v>8825633600</v>
      </c>
      <c r="D10" s="30" t="s">
        <v>26</v>
      </c>
      <c r="E10" s="10">
        <v>6</v>
      </c>
      <c r="F10" s="10">
        <v>528</v>
      </c>
      <c r="G10" s="10">
        <f t="shared" ref="G10:G15" si="0">SUM(H10:I10)</f>
        <v>538</v>
      </c>
      <c r="H10" s="10">
        <v>528</v>
      </c>
      <c r="I10" s="10">
        <v>10</v>
      </c>
      <c r="J10" s="24">
        <f t="shared" ref="J10:J15" si="1">H10/F10*100</f>
        <v>100</v>
      </c>
      <c r="K10" s="25"/>
    </row>
    <row r="11" spans="1:11" ht="21.95" customHeight="1" x14ac:dyDescent="0.25">
      <c r="A11" s="27">
        <v>45063</v>
      </c>
      <c r="B11" s="30" t="s">
        <v>85</v>
      </c>
      <c r="C11" s="10">
        <v>8825633600</v>
      </c>
      <c r="D11" s="30" t="s">
        <v>26</v>
      </c>
      <c r="E11" s="10">
        <v>8</v>
      </c>
      <c r="F11" s="10">
        <v>704</v>
      </c>
      <c r="G11" s="10">
        <f t="shared" si="0"/>
        <v>711</v>
      </c>
      <c r="H11" s="10">
        <v>704</v>
      </c>
      <c r="I11" s="10">
        <v>7</v>
      </c>
      <c r="J11" s="24">
        <f t="shared" si="1"/>
        <v>100</v>
      </c>
      <c r="K11" s="25"/>
    </row>
    <row r="12" spans="1:11" ht="21.95" customHeight="1" x14ac:dyDescent="0.25">
      <c r="A12" s="27">
        <v>45065</v>
      </c>
      <c r="B12" s="30" t="s">
        <v>85</v>
      </c>
      <c r="C12" s="10">
        <v>8825633600</v>
      </c>
      <c r="D12" s="30" t="s">
        <v>26</v>
      </c>
      <c r="E12" s="10">
        <v>8</v>
      </c>
      <c r="F12" s="10">
        <v>704</v>
      </c>
      <c r="G12" s="10">
        <f t="shared" si="0"/>
        <v>709</v>
      </c>
      <c r="H12" s="10">
        <v>704</v>
      </c>
      <c r="I12" s="10">
        <v>5</v>
      </c>
      <c r="J12" s="24">
        <f t="shared" si="1"/>
        <v>100</v>
      </c>
      <c r="K12" s="25"/>
    </row>
    <row r="13" spans="1:11" ht="21.95" customHeight="1" x14ac:dyDescent="0.25">
      <c r="A13" s="27">
        <v>45068</v>
      </c>
      <c r="B13" s="30" t="s">
        <v>85</v>
      </c>
      <c r="C13" s="10">
        <v>8825633600</v>
      </c>
      <c r="D13" s="30" t="s">
        <v>26</v>
      </c>
      <c r="E13" s="10">
        <v>8</v>
      </c>
      <c r="F13" s="10">
        <v>704</v>
      </c>
      <c r="G13" s="10">
        <f t="shared" si="0"/>
        <v>706</v>
      </c>
      <c r="H13" s="10">
        <v>704</v>
      </c>
      <c r="I13" s="10">
        <v>2</v>
      </c>
      <c r="J13" s="24">
        <f t="shared" si="1"/>
        <v>100</v>
      </c>
      <c r="K13" s="25"/>
    </row>
    <row r="14" spans="1:11" ht="21.95" customHeight="1" x14ac:dyDescent="0.25">
      <c r="A14" s="27">
        <v>45069</v>
      </c>
      <c r="B14" s="30" t="s">
        <v>85</v>
      </c>
      <c r="C14" s="10">
        <v>8825633600</v>
      </c>
      <c r="D14" s="30" t="s">
        <v>26</v>
      </c>
      <c r="E14" s="10">
        <v>8</v>
      </c>
      <c r="F14" s="10">
        <v>704</v>
      </c>
      <c r="G14" s="10">
        <f t="shared" si="0"/>
        <v>721</v>
      </c>
      <c r="H14" s="10">
        <v>704</v>
      </c>
      <c r="I14" s="10">
        <v>17</v>
      </c>
      <c r="J14" s="24">
        <f t="shared" si="1"/>
        <v>100</v>
      </c>
      <c r="K14" s="25"/>
    </row>
    <row r="15" spans="1:11" ht="21.95" customHeight="1" x14ac:dyDescent="0.25">
      <c r="A15" s="27">
        <v>45070</v>
      </c>
      <c r="B15" s="30" t="s">
        <v>112</v>
      </c>
      <c r="C15" s="30" t="s">
        <v>111</v>
      </c>
      <c r="D15" s="30" t="s">
        <v>26</v>
      </c>
      <c r="E15" s="10">
        <v>8</v>
      </c>
      <c r="F15" s="10">
        <v>400</v>
      </c>
      <c r="G15" s="10">
        <f t="shared" si="0"/>
        <v>440</v>
      </c>
      <c r="H15" s="10">
        <v>400</v>
      </c>
      <c r="I15" s="10">
        <v>40</v>
      </c>
      <c r="J15" s="24">
        <f t="shared" si="1"/>
        <v>100</v>
      </c>
      <c r="K15" s="25"/>
    </row>
    <row r="16" spans="1:11" ht="21.95" customHeight="1" x14ac:dyDescent="0.25">
      <c r="A16" s="27">
        <v>45071</v>
      </c>
      <c r="B16" s="30" t="s">
        <v>112</v>
      </c>
      <c r="C16" s="30" t="s">
        <v>111</v>
      </c>
      <c r="D16" s="30" t="s">
        <v>26</v>
      </c>
      <c r="E16" s="10">
        <v>8</v>
      </c>
      <c r="F16" s="10">
        <v>400</v>
      </c>
      <c r="G16" s="10">
        <f t="shared" ref="G16:G17" si="2">SUM(H16:I16)</f>
        <v>434</v>
      </c>
      <c r="H16" s="10">
        <v>400</v>
      </c>
      <c r="I16" s="10">
        <v>34</v>
      </c>
      <c r="J16" s="24">
        <f t="shared" ref="J16:J17" si="3">H16/F16*100</f>
        <v>100</v>
      </c>
      <c r="K16" s="25"/>
    </row>
    <row r="17" spans="1:11" ht="21.95" customHeight="1" x14ac:dyDescent="0.25">
      <c r="A17" s="27">
        <v>45072</v>
      </c>
      <c r="B17" s="10" t="s">
        <v>85</v>
      </c>
      <c r="C17" s="10">
        <v>8825633600</v>
      </c>
      <c r="D17" s="30" t="s">
        <v>26</v>
      </c>
      <c r="E17" s="10">
        <v>8</v>
      </c>
      <c r="F17" s="10">
        <v>704</v>
      </c>
      <c r="G17" s="10">
        <f t="shared" si="2"/>
        <v>717</v>
      </c>
      <c r="H17" s="10">
        <v>704</v>
      </c>
      <c r="I17" s="10">
        <v>13</v>
      </c>
      <c r="J17" s="24">
        <f t="shared" si="3"/>
        <v>100</v>
      </c>
      <c r="K17" s="25"/>
    </row>
    <row r="18" spans="1:11" ht="21.95" customHeight="1" x14ac:dyDescent="0.25">
      <c r="A18" s="27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32</v>
      </c>
      <c r="B48" s="46"/>
      <c r="C48" s="13">
        <f>COUNT(A10:A47)</f>
        <v>8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31</v>
      </c>
      <c r="B49" s="48"/>
      <c r="C49" s="13">
        <f>SUM(F10:F47)</f>
        <v>4848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30</v>
      </c>
      <c r="B50" s="48"/>
      <c r="C50" s="13">
        <f>SUM(H10:H47)</f>
        <v>4848</v>
      </c>
      <c r="F50" s="4"/>
      <c r="G50" s="4"/>
      <c r="H50" s="4"/>
      <c r="I50" s="4"/>
      <c r="J50" s="4"/>
      <c r="K50" s="21"/>
    </row>
    <row r="51" spans="1:11" x14ac:dyDescent="0.25">
      <c r="A51" s="49" t="s">
        <v>29</v>
      </c>
      <c r="B51" s="50"/>
      <c r="C51" s="31">
        <f>SUM(J10:J47)</f>
        <v>800</v>
      </c>
      <c r="F51" s="38"/>
      <c r="G51" s="38"/>
      <c r="H51" s="38"/>
      <c r="I51" s="38"/>
      <c r="J51" s="4"/>
      <c r="K51" s="39"/>
    </row>
    <row r="52" spans="1:11" x14ac:dyDescent="0.25">
      <c r="A52" s="51" t="s">
        <v>28</v>
      </c>
      <c r="B52" s="52"/>
      <c r="C52" s="13">
        <f>COUNTA(B10:B47)</f>
        <v>8</v>
      </c>
      <c r="F52" s="38"/>
      <c r="G52" s="38"/>
      <c r="H52" s="38"/>
      <c r="I52" s="38"/>
      <c r="J52" s="4"/>
      <c r="K52" s="39"/>
    </row>
    <row r="53" spans="1:11" x14ac:dyDescent="0.25">
      <c r="A53" s="51" t="s">
        <v>27</v>
      </c>
      <c r="B53" s="52"/>
      <c r="C53" s="31">
        <f>C51/C52</f>
        <v>100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F063-BBFC-42EA-A0D9-FBAE350EBA20}">
  <dimension ref="B2:N15"/>
  <sheetViews>
    <sheetView topLeftCell="B1" workbookViewId="0">
      <selection activeCell="E14" sqref="E14"/>
    </sheetView>
  </sheetViews>
  <sheetFormatPr defaultRowHeight="15.75" x14ac:dyDescent="0.25"/>
  <cols>
    <col min="2" max="2" width="15" bestFit="1" customWidth="1"/>
  </cols>
  <sheetData>
    <row r="2" spans="2:14" ht="16.5" thickBot="1" x14ac:dyDescent="0.3"/>
    <row r="3" spans="2:14" ht="16.5" thickTop="1" x14ac:dyDescent="0.25">
      <c r="B3" s="56" t="s">
        <v>116</v>
      </c>
      <c r="C3" s="57"/>
      <c r="D3" s="58"/>
      <c r="F3" s="56" t="s">
        <v>117</v>
      </c>
      <c r="G3" s="57"/>
      <c r="H3" s="57"/>
      <c r="I3" s="58"/>
      <c r="K3" s="56" t="s">
        <v>118</v>
      </c>
      <c r="L3" s="57"/>
      <c r="M3" s="57"/>
      <c r="N3" s="58"/>
    </row>
    <row r="4" spans="2:14" x14ac:dyDescent="0.25">
      <c r="B4" s="59"/>
      <c r="C4" s="60"/>
      <c r="D4" s="61"/>
      <c r="F4" s="59"/>
      <c r="G4" s="60"/>
      <c r="H4" s="60"/>
      <c r="I4" s="61"/>
      <c r="K4" s="59"/>
      <c r="L4" s="60"/>
      <c r="M4" s="60"/>
      <c r="N4" s="61"/>
    </row>
    <row r="5" spans="2:14" ht="16.5" thickBot="1" x14ac:dyDescent="0.3">
      <c r="B5" s="62"/>
      <c r="C5" s="63"/>
      <c r="D5" s="64"/>
      <c r="F5" s="62"/>
      <c r="G5" s="63"/>
      <c r="H5" s="63"/>
      <c r="I5" s="64"/>
      <c r="K5" s="62"/>
      <c r="L5" s="63"/>
      <c r="M5" s="63"/>
      <c r="N5" s="64"/>
    </row>
    <row r="6" spans="2:14" ht="16.5" thickTop="1" x14ac:dyDescent="0.25">
      <c r="B6" s="4"/>
      <c r="C6" s="4"/>
      <c r="D6" s="4"/>
      <c r="F6" s="4"/>
      <c r="G6" s="4"/>
      <c r="H6" s="4"/>
      <c r="I6" s="4"/>
      <c r="K6" s="4"/>
      <c r="L6" s="4"/>
      <c r="M6" s="4"/>
      <c r="N6" s="4"/>
    </row>
    <row r="7" spans="2:14" x14ac:dyDescent="0.25">
      <c r="B7" s="4"/>
      <c r="C7" s="4"/>
      <c r="D7" s="4"/>
      <c r="F7" s="4"/>
      <c r="G7" s="4"/>
      <c r="H7" s="4"/>
      <c r="I7" s="4"/>
      <c r="K7" s="4"/>
      <c r="L7" s="4"/>
      <c r="M7" s="4"/>
      <c r="N7" s="4"/>
    </row>
    <row r="8" spans="2:14" ht="16.5" thickBot="1" x14ac:dyDescent="0.3"/>
    <row r="9" spans="2:14" ht="16.5" thickTop="1" x14ac:dyDescent="0.25">
      <c r="B9" s="65" t="s">
        <v>121</v>
      </c>
      <c r="C9" s="66"/>
      <c r="D9" s="67"/>
      <c r="F9" s="65" t="s">
        <v>120</v>
      </c>
      <c r="G9" s="66"/>
      <c r="H9" s="66"/>
      <c r="I9" s="67"/>
      <c r="K9" s="65" t="s">
        <v>23</v>
      </c>
      <c r="L9" s="66"/>
      <c r="M9" s="66"/>
      <c r="N9" s="67"/>
    </row>
    <row r="10" spans="2:14" x14ac:dyDescent="0.25">
      <c r="B10" s="68"/>
      <c r="C10" s="69"/>
      <c r="D10" s="70"/>
      <c r="F10" s="68"/>
      <c r="G10" s="69"/>
      <c r="H10" s="69"/>
      <c r="I10" s="70"/>
      <c r="K10" s="68"/>
      <c r="L10" s="69"/>
      <c r="M10" s="69"/>
      <c r="N10" s="70"/>
    </row>
    <row r="11" spans="2:14" ht="16.5" thickBot="1" x14ac:dyDescent="0.3">
      <c r="B11" s="71"/>
      <c r="C11" s="72"/>
      <c r="D11" s="73"/>
      <c r="F11" s="71"/>
      <c r="G11" s="72"/>
      <c r="H11" s="72"/>
      <c r="I11" s="73"/>
      <c r="K11" s="71"/>
      <c r="L11" s="72"/>
      <c r="M11" s="72"/>
      <c r="N11" s="73"/>
    </row>
    <row r="12" spans="2:14" ht="16.5" thickTop="1" x14ac:dyDescent="0.25"/>
    <row r="13" spans="2:14" x14ac:dyDescent="0.25">
      <c r="B13" t="s">
        <v>114</v>
      </c>
      <c r="C13" t="str">
        <f>B9</f>
        <v>16 MEI - 26 MEI 2023</v>
      </c>
    </row>
    <row r="14" spans="2:14" x14ac:dyDescent="0.25">
      <c r="B14" t="s">
        <v>115</v>
      </c>
      <c r="C14" t="str">
        <f>F9</f>
        <v>SUCI FITRIYANI LESTARI</v>
      </c>
    </row>
    <row r="15" spans="2:14" x14ac:dyDescent="0.25">
      <c r="B15" t="s">
        <v>119</v>
      </c>
      <c r="C15" t="str">
        <f>K9</f>
        <v>MUTU A</v>
      </c>
    </row>
  </sheetData>
  <mergeCells count="6">
    <mergeCell ref="B3:D5"/>
    <mergeCell ref="B9:D11"/>
    <mergeCell ref="F3:I5"/>
    <mergeCell ref="F9:I11"/>
    <mergeCell ref="K3:N5"/>
    <mergeCell ref="K9:N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BC72C-1548-4A0F-B0BB-1A1E189772ED}">
  <dimension ref="A1:K55"/>
  <sheetViews>
    <sheetView view="pageBreakPreview" topLeftCell="A4" zoomScaleNormal="100" zoomScaleSheetLayoutView="100" workbookViewId="0">
      <selection activeCell="A17" sqref="A17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29" t="s">
        <v>122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45062</v>
      </c>
      <c r="B10" s="30" t="s">
        <v>25</v>
      </c>
      <c r="C10" s="10">
        <v>22500</v>
      </c>
      <c r="D10" s="30" t="s">
        <v>26</v>
      </c>
      <c r="E10" s="10">
        <v>8</v>
      </c>
      <c r="F10" s="10">
        <v>3040</v>
      </c>
      <c r="G10" s="10">
        <f t="shared" ref="G10:G16" si="0">SUM(H10+I10)</f>
        <v>3052</v>
      </c>
      <c r="H10" s="10">
        <v>3040</v>
      </c>
      <c r="I10" s="10">
        <v>12</v>
      </c>
      <c r="J10" s="24">
        <f t="shared" ref="J10:J16" si="1">SUM(H10/F10*100)</f>
        <v>100</v>
      </c>
      <c r="K10" s="25"/>
    </row>
    <row r="11" spans="1:11" ht="21.95" customHeight="1" x14ac:dyDescent="0.25">
      <c r="A11" s="27">
        <v>45063</v>
      </c>
      <c r="B11" s="30" t="s">
        <v>25</v>
      </c>
      <c r="C11" s="10">
        <v>22500</v>
      </c>
      <c r="D11" s="30" t="s">
        <v>26</v>
      </c>
      <c r="E11" s="10">
        <v>8</v>
      </c>
      <c r="F11" s="10">
        <v>3040</v>
      </c>
      <c r="G11" s="10">
        <f t="shared" si="0"/>
        <v>3059</v>
      </c>
      <c r="H11" s="10">
        <v>3040</v>
      </c>
      <c r="I11" s="10">
        <v>19</v>
      </c>
      <c r="J11" s="24">
        <f t="shared" si="1"/>
        <v>100</v>
      </c>
      <c r="K11" s="25"/>
    </row>
    <row r="12" spans="1:11" ht="21.95" customHeight="1" x14ac:dyDescent="0.25">
      <c r="A12" s="27">
        <v>45065</v>
      </c>
      <c r="B12" s="30" t="s">
        <v>25</v>
      </c>
      <c r="C12" s="10">
        <v>22500</v>
      </c>
      <c r="D12" s="30" t="s">
        <v>26</v>
      </c>
      <c r="E12" s="10">
        <v>8</v>
      </c>
      <c r="F12" s="10">
        <v>3040</v>
      </c>
      <c r="G12" s="10">
        <f t="shared" si="0"/>
        <v>3060</v>
      </c>
      <c r="H12" s="10">
        <v>3040</v>
      </c>
      <c r="I12" s="10">
        <v>20</v>
      </c>
      <c r="J12" s="24">
        <f t="shared" si="1"/>
        <v>100</v>
      </c>
      <c r="K12" s="25"/>
    </row>
    <row r="13" spans="1:11" ht="21.95" customHeight="1" x14ac:dyDescent="0.25">
      <c r="A13" s="27">
        <v>45068</v>
      </c>
      <c r="B13" s="30" t="s">
        <v>25</v>
      </c>
      <c r="C13" s="10">
        <v>22500</v>
      </c>
      <c r="D13" s="30" t="s">
        <v>26</v>
      </c>
      <c r="E13" s="10">
        <v>8</v>
      </c>
      <c r="F13" s="10">
        <v>3040</v>
      </c>
      <c r="G13" s="10">
        <f t="shared" si="0"/>
        <v>3081</v>
      </c>
      <c r="H13" s="10">
        <v>3040</v>
      </c>
      <c r="I13" s="10">
        <v>41</v>
      </c>
      <c r="J13" s="24">
        <f t="shared" si="1"/>
        <v>100</v>
      </c>
      <c r="K13" s="25"/>
    </row>
    <row r="14" spans="1:11" ht="21.95" customHeight="1" x14ac:dyDescent="0.25">
      <c r="A14" s="27">
        <v>45069</v>
      </c>
      <c r="B14" s="30" t="s">
        <v>25</v>
      </c>
      <c r="C14" s="10">
        <v>22500</v>
      </c>
      <c r="D14" s="30" t="s">
        <v>26</v>
      </c>
      <c r="E14" s="10">
        <v>8</v>
      </c>
      <c r="F14" s="10">
        <v>3040</v>
      </c>
      <c r="G14" s="10">
        <f t="shared" si="0"/>
        <v>3052</v>
      </c>
      <c r="H14" s="10">
        <v>3040</v>
      </c>
      <c r="I14" s="10">
        <v>12</v>
      </c>
      <c r="J14" s="24">
        <f t="shared" si="1"/>
        <v>100</v>
      </c>
      <c r="K14" s="25"/>
    </row>
    <row r="15" spans="1:11" ht="21.95" customHeight="1" x14ac:dyDescent="0.25">
      <c r="A15" s="27">
        <v>45070</v>
      </c>
      <c r="B15" s="30" t="s">
        <v>25</v>
      </c>
      <c r="C15" s="10">
        <v>22500</v>
      </c>
      <c r="D15" s="30" t="s">
        <v>26</v>
      </c>
      <c r="E15" s="10">
        <v>8</v>
      </c>
      <c r="F15" s="10">
        <v>3040</v>
      </c>
      <c r="G15" s="10">
        <f t="shared" si="0"/>
        <v>3062</v>
      </c>
      <c r="H15" s="10">
        <v>3040</v>
      </c>
      <c r="I15" s="10">
        <v>22</v>
      </c>
      <c r="J15" s="24">
        <f t="shared" si="1"/>
        <v>100</v>
      </c>
      <c r="K15" s="25"/>
    </row>
    <row r="16" spans="1:11" ht="21.95" customHeight="1" x14ac:dyDescent="0.25">
      <c r="A16" s="27">
        <v>45071</v>
      </c>
      <c r="B16" s="30" t="s">
        <v>25</v>
      </c>
      <c r="C16" s="10">
        <v>22500</v>
      </c>
      <c r="D16" s="30" t="s">
        <v>26</v>
      </c>
      <c r="E16" s="10">
        <v>8</v>
      </c>
      <c r="F16" s="10">
        <v>3040</v>
      </c>
      <c r="G16" s="10">
        <f t="shared" si="0"/>
        <v>3058</v>
      </c>
      <c r="H16" s="10">
        <v>3040</v>
      </c>
      <c r="I16" s="10">
        <v>18</v>
      </c>
      <c r="J16" s="24">
        <f t="shared" si="1"/>
        <v>100</v>
      </c>
      <c r="K16" s="25"/>
    </row>
    <row r="17" spans="1:11" ht="21.95" customHeight="1" x14ac:dyDescent="0.25">
      <c r="A17" s="27">
        <v>45072</v>
      </c>
      <c r="B17" s="30" t="s">
        <v>25</v>
      </c>
      <c r="C17" s="10">
        <v>22500</v>
      </c>
      <c r="D17" s="30" t="s">
        <v>26</v>
      </c>
      <c r="E17" s="10">
        <v>8</v>
      </c>
      <c r="F17" s="10">
        <v>3040</v>
      </c>
      <c r="G17" s="10">
        <f t="shared" ref="G17" si="2">SUM(H17+I17)</f>
        <v>3052</v>
      </c>
      <c r="H17" s="10">
        <v>3040</v>
      </c>
      <c r="I17" s="10">
        <v>12</v>
      </c>
      <c r="J17" s="24">
        <f t="shared" ref="J17" si="3">SUM(H17/F17*100)</f>
        <v>100</v>
      </c>
      <c r="K17" s="25"/>
    </row>
    <row r="18" spans="1:11" ht="21.95" customHeight="1" x14ac:dyDescent="0.25">
      <c r="A18" s="27"/>
      <c r="B18" s="30"/>
      <c r="C18" s="10"/>
      <c r="D18" s="3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27"/>
      <c r="B19" s="30"/>
      <c r="C19" s="10"/>
      <c r="D19" s="3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27"/>
      <c r="B20" s="30"/>
      <c r="C20" s="10"/>
      <c r="D20" s="3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27"/>
      <c r="B21" s="30"/>
      <c r="C21" s="10"/>
      <c r="D21" s="3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27"/>
      <c r="B22" s="30"/>
      <c r="C22" s="10"/>
      <c r="D22" s="3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30"/>
      <c r="C23" s="10"/>
      <c r="D23" s="3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30"/>
      <c r="C24" s="10"/>
      <c r="D24" s="3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30"/>
      <c r="C25" s="10"/>
      <c r="D25" s="3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30"/>
      <c r="C26" s="10"/>
      <c r="D26" s="3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30"/>
      <c r="C27" s="10"/>
      <c r="D27" s="3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30"/>
      <c r="C28" s="10"/>
      <c r="D28" s="3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30"/>
      <c r="C29" s="10"/>
      <c r="D29" s="3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30"/>
      <c r="C30" s="10"/>
      <c r="D30" s="3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30"/>
      <c r="C31" s="10"/>
      <c r="D31" s="3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32</v>
      </c>
      <c r="B48" s="46"/>
      <c r="C48" s="13">
        <f>COUNT(A10:A47)</f>
        <v>8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31</v>
      </c>
      <c r="B49" s="48"/>
      <c r="C49" s="13">
        <f>SUM(F10:F47)</f>
        <v>24320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30</v>
      </c>
      <c r="B50" s="48"/>
      <c r="C50" s="13">
        <f>SUM(H10:H47)</f>
        <v>24320</v>
      </c>
      <c r="F50" s="4"/>
      <c r="G50" s="4"/>
      <c r="H50" s="4"/>
      <c r="I50" s="4"/>
      <c r="J50" s="4"/>
      <c r="K50" s="21"/>
    </row>
    <row r="51" spans="1:11" x14ac:dyDescent="0.25">
      <c r="A51" s="49" t="s">
        <v>29</v>
      </c>
      <c r="B51" s="50"/>
      <c r="C51" s="31">
        <f>SUM(J10:J47)</f>
        <v>800</v>
      </c>
      <c r="F51" s="38"/>
      <c r="G51" s="38"/>
      <c r="H51" s="38"/>
      <c r="I51" s="38"/>
      <c r="J51" s="4"/>
      <c r="K51" s="39"/>
    </row>
    <row r="52" spans="1:11" x14ac:dyDescent="0.25">
      <c r="A52" s="51" t="s">
        <v>28</v>
      </c>
      <c r="B52" s="52"/>
      <c r="C52" s="13">
        <f>COUNTA(B10:B47)</f>
        <v>8</v>
      </c>
      <c r="F52" s="38"/>
      <c r="G52" s="38"/>
      <c r="H52" s="38"/>
      <c r="I52" s="38"/>
      <c r="J52" s="4"/>
      <c r="K52" s="39"/>
    </row>
    <row r="53" spans="1:11" x14ac:dyDescent="0.25">
      <c r="A53" s="51" t="s">
        <v>27</v>
      </c>
      <c r="B53" s="52"/>
      <c r="C53" s="31">
        <f>C51/C52</f>
        <v>100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C5D0-C8B8-4DB2-AEF5-B372BDB2E2B6}">
  <dimension ref="A1:K55"/>
  <sheetViews>
    <sheetView view="pageBreakPreview" topLeftCell="A7" zoomScaleNormal="100" zoomScaleSheetLayoutView="100" workbookViewId="0">
      <selection activeCell="A8" sqref="A8:G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33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45062</v>
      </c>
      <c r="B10" s="10" t="s">
        <v>34</v>
      </c>
      <c r="C10" s="10" t="s">
        <v>35</v>
      </c>
      <c r="D10" s="10" t="s">
        <v>36</v>
      </c>
      <c r="E10" s="10">
        <v>3</v>
      </c>
      <c r="F10" s="10">
        <v>1125</v>
      </c>
      <c r="G10" s="10">
        <f t="shared" ref="G10:G22" si="0">SUM(H10:I10)</f>
        <v>970</v>
      </c>
      <c r="H10" s="10">
        <v>900</v>
      </c>
      <c r="I10" s="10">
        <v>70</v>
      </c>
      <c r="J10" s="24">
        <f t="shared" ref="J10:J22" si="1">H10/F10*100</f>
        <v>80</v>
      </c>
      <c r="K10" s="25"/>
    </row>
    <row r="11" spans="1:11" ht="21.95" customHeight="1" x14ac:dyDescent="0.25">
      <c r="A11" s="27"/>
      <c r="B11" s="10" t="s">
        <v>37</v>
      </c>
      <c r="C11" s="10">
        <v>86901</v>
      </c>
      <c r="D11" s="10" t="s">
        <v>36</v>
      </c>
      <c r="E11" s="10">
        <v>1</v>
      </c>
      <c r="F11" s="10">
        <v>375</v>
      </c>
      <c r="G11" s="10">
        <f t="shared" si="0"/>
        <v>332</v>
      </c>
      <c r="H11" s="10">
        <v>300</v>
      </c>
      <c r="I11" s="10">
        <v>32</v>
      </c>
      <c r="J11" s="24">
        <f t="shared" si="1"/>
        <v>80</v>
      </c>
      <c r="K11" s="25"/>
    </row>
    <row r="12" spans="1:11" ht="21.95" customHeight="1" x14ac:dyDescent="0.25">
      <c r="A12" s="27"/>
      <c r="B12" s="10" t="s">
        <v>38</v>
      </c>
      <c r="C12" s="10" t="s">
        <v>39</v>
      </c>
      <c r="D12" s="10" t="s">
        <v>36</v>
      </c>
      <c r="E12" s="10">
        <v>2</v>
      </c>
      <c r="F12" s="10">
        <v>750</v>
      </c>
      <c r="G12" s="10">
        <f t="shared" si="0"/>
        <v>680</v>
      </c>
      <c r="H12" s="10">
        <v>670</v>
      </c>
      <c r="I12" s="10">
        <v>10</v>
      </c>
      <c r="J12" s="33">
        <f t="shared" si="1"/>
        <v>89.333333333333329</v>
      </c>
      <c r="K12" s="25"/>
    </row>
    <row r="13" spans="1:11" ht="21.95" customHeight="1" x14ac:dyDescent="0.25">
      <c r="A13" s="27">
        <v>45063</v>
      </c>
      <c r="B13" s="10" t="s">
        <v>34</v>
      </c>
      <c r="C13" s="10" t="s">
        <v>35</v>
      </c>
      <c r="D13" s="10" t="s">
        <v>36</v>
      </c>
      <c r="E13" s="10">
        <v>2</v>
      </c>
      <c r="F13" s="10">
        <v>750</v>
      </c>
      <c r="G13" s="10">
        <f t="shared" si="0"/>
        <v>625</v>
      </c>
      <c r="H13" s="10">
        <v>600</v>
      </c>
      <c r="I13" s="10">
        <v>25</v>
      </c>
      <c r="J13" s="33">
        <f t="shared" si="1"/>
        <v>80</v>
      </c>
      <c r="K13" s="25"/>
    </row>
    <row r="14" spans="1:11" ht="21.95" customHeight="1" x14ac:dyDescent="0.25">
      <c r="A14" s="27"/>
      <c r="B14" s="10" t="s">
        <v>57</v>
      </c>
      <c r="C14" s="10" t="s">
        <v>88</v>
      </c>
      <c r="D14" s="10" t="s">
        <v>36</v>
      </c>
      <c r="E14" s="10">
        <v>1</v>
      </c>
      <c r="F14" s="10">
        <v>375</v>
      </c>
      <c r="G14" s="10">
        <f t="shared" si="0"/>
        <v>112</v>
      </c>
      <c r="H14" s="10">
        <v>100</v>
      </c>
      <c r="I14" s="10">
        <v>12</v>
      </c>
      <c r="J14" s="33">
        <f t="shared" si="1"/>
        <v>26.666666666666668</v>
      </c>
      <c r="K14" s="25"/>
    </row>
    <row r="15" spans="1:11" ht="21.95" customHeight="1" x14ac:dyDescent="0.25">
      <c r="A15" s="27"/>
      <c r="B15" s="10" t="s">
        <v>37</v>
      </c>
      <c r="C15" s="10">
        <v>86901</v>
      </c>
      <c r="D15" s="10" t="s">
        <v>36</v>
      </c>
      <c r="E15" s="10">
        <v>3</v>
      </c>
      <c r="F15" s="10">
        <v>1125</v>
      </c>
      <c r="G15" s="10">
        <f t="shared" si="0"/>
        <v>1057</v>
      </c>
      <c r="H15" s="10">
        <v>1040</v>
      </c>
      <c r="I15" s="10">
        <v>17</v>
      </c>
      <c r="J15" s="33">
        <f t="shared" si="1"/>
        <v>92.444444444444443</v>
      </c>
      <c r="K15" s="25"/>
    </row>
    <row r="16" spans="1:11" ht="21.95" customHeight="1" x14ac:dyDescent="0.25">
      <c r="A16" s="27">
        <v>45065</v>
      </c>
      <c r="B16" s="10" t="s">
        <v>37</v>
      </c>
      <c r="C16" s="10">
        <v>86901</v>
      </c>
      <c r="D16" s="10" t="s">
        <v>36</v>
      </c>
      <c r="E16" s="10">
        <v>2</v>
      </c>
      <c r="F16" s="10">
        <v>750</v>
      </c>
      <c r="G16" s="10">
        <f t="shared" si="0"/>
        <v>584</v>
      </c>
      <c r="H16" s="10">
        <v>570</v>
      </c>
      <c r="I16" s="10">
        <v>14</v>
      </c>
      <c r="J16" s="33">
        <f t="shared" si="1"/>
        <v>76</v>
      </c>
      <c r="K16" s="25"/>
    </row>
    <row r="17" spans="1:11" ht="21.95" customHeight="1" x14ac:dyDescent="0.25">
      <c r="A17" s="27"/>
      <c r="B17" s="10" t="s">
        <v>57</v>
      </c>
      <c r="C17" s="10" t="s">
        <v>88</v>
      </c>
      <c r="D17" s="10" t="s">
        <v>36</v>
      </c>
      <c r="E17" s="10">
        <v>1</v>
      </c>
      <c r="F17" s="10">
        <v>375</v>
      </c>
      <c r="G17" s="10">
        <f t="shared" si="0"/>
        <v>387</v>
      </c>
      <c r="H17" s="10">
        <v>375</v>
      </c>
      <c r="I17" s="10">
        <v>12</v>
      </c>
      <c r="J17" s="33">
        <f t="shared" si="1"/>
        <v>100</v>
      </c>
      <c r="K17" s="25"/>
    </row>
    <row r="18" spans="1:11" ht="21.95" customHeight="1" x14ac:dyDescent="0.25">
      <c r="A18" s="27"/>
      <c r="B18" s="10" t="s">
        <v>34</v>
      </c>
      <c r="C18" s="10" t="s">
        <v>35</v>
      </c>
      <c r="D18" s="10" t="s">
        <v>36</v>
      </c>
      <c r="E18" s="10">
        <v>3</v>
      </c>
      <c r="F18" s="10">
        <v>1125</v>
      </c>
      <c r="G18" s="10">
        <f t="shared" si="0"/>
        <v>1150</v>
      </c>
      <c r="H18" s="10">
        <v>1125</v>
      </c>
      <c r="I18" s="10">
        <v>25</v>
      </c>
      <c r="J18" s="33">
        <f t="shared" si="1"/>
        <v>100</v>
      </c>
      <c r="K18" s="25"/>
    </row>
    <row r="19" spans="1:11" ht="21.95" customHeight="1" x14ac:dyDescent="0.25">
      <c r="A19" s="27">
        <v>45070</v>
      </c>
      <c r="B19" s="30" t="s">
        <v>34</v>
      </c>
      <c r="C19" s="10" t="s">
        <v>35</v>
      </c>
      <c r="D19" s="10" t="s">
        <v>36</v>
      </c>
      <c r="E19" s="10">
        <v>2</v>
      </c>
      <c r="F19" s="10">
        <v>750</v>
      </c>
      <c r="G19" s="10">
        <f t="shared" si="0"/>
        <v>463</v>
      </c>
      <c r="H19" s="10">
        <v>450</v>
      </c>
      <c r="I19" s="10">
        <v>13</v>
      </c>
      <c r="J19" s="33">
        <f t="shared" si="1"/>
        <v>60</v>
      </c>
      <c r="K19" s="25"/>
    </row>
    <row r="20" spans="1:11" ht="21.95" customHeight="1" x14ac:dyDescent="0.25">
      <c r="A20" s="27"/>
      <c r="B20" s="30" t="s">
        <v>37</v>
      </c>
      <c r="C20" s="10">
        <v>86901</v>
      </c>
      <c r="D20" s="10" t="s">
        <v>36</v>
      </c>
      <c r="E20" s="10">
        <v>2</v>
      </c>
      <c r="F20" s="10">
        <v>750</v>
      </c>
      <c r="G20" s="10">
        <f t="shared" si="0"/>
        <v>767</v>
      </c>
      <c r="H20" s="10">
        <v>750</v>
      </c>
      <c r="I20" s="10">
        <v>17</v>
      </c>
      <c r="J20" s="33">
        <f t="shared" si="1"/>
        <v>100</v>
      </c>
      <c r="K20" s="25"/>
    </row>
    <row r="21" spans="1:11" ht="21.95" customHeight="1" x14ac:dyDescent="0.25">
      <c r="A21" s="27">
        <v>45071</v>
      </c>
      <c r="B21" s="10" t="s">
        <v>34</v>
      </c>
      <c r="C21" s="10" t="s">
        <v>35</v>
      </c>
      <c r="D21" s="10" t="s">
        <v>36</v>
      </c>
      <c r="E21" s="10">
        <v>2</v>
      </c>
      <c r="F21" s="10">
        <v>750</v>
      </c>
      <c r="G21" s="10">
        <f t="shared" si="0"/>
        <v>470</v>
      </c>
      <c r="H21" s="10">
        <v>458</v>
      </c>
      <c r="I21" s="10">
        <v>12</v>
      </c>
      <c r="J21" s="33">
        <f t="shared" si="1"/>
        <v>61.06666666666667</v>
      </c>
      <c r="K21" s="25"/>
    </row>
    <row r="22" spans="1:11" ht="21.95" customHeight="1" x14ac:dyDescent="0.25">
      <c r="A22" s="27"/>
      <c r="B22" s="10" t="s">
        <v>37</v>
      </c>
      <c r="C22" s="10">
        <v>86901</v>
      </c>
      <c r="D22" s="10" t="s">
        <v>36</v>
      </c>
      <c r="E22" s="10">
        <v>2</v>
      </c>
      <c r="F22" s="10">
        <v>750</v>
      </c>
      <c r="G22" s="10">
        <f t="shared" si="0"/>
        <v>548</v>
      </c>
      <c r="H22" s="10">
        <v>542</v>
      </c>
      <c r="I22" s="10">
        <v>6</v>
      </c>
      <c r="J22" s="33">
        <f t="shared" si="1"/>
        <v>72.266666666666666</v>
      </c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32</v>
      </c>
      <c r="B48" s="46"/>
      <c r="C48" s="13">
        <f>COUNT(A10:A47)</f>
        <v>5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31</v>
      </c>
      <c r="B49" s="48"/>
      <c r="C49" s="13">
        <f>SUM(F10:F47)</f>
        <v>9750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30</v>
      </c>
      <c r="B50" s="48"/>
      <c r="C50" s="13">
        <f>SUM(H10:H47)</f>
        <v>7880</v>
      </c>
      <c r="F50" s="4"/>
      <c r="G50" s="4"/>
      <c r="H50" s="4"/>
      <c r="I50" s="4"/>
      <c r="J50" s="4"/>
      <c r="K50" s="21"/>
    </row>
    <row r="51" spans="1:11" x14ac:dyDescent="0.25">
      <c r="A51" s="49" t="s">
        <v>29</v>
      </c>
      <c r="B51" s="50"/>
      <c r="C51" s="31">
        <f>SUM(J10:J47)</f>
        <v>1017.7777777777778</v>
      </c>
      <c r="F51" s="38"/>
      <c r="G51" s="38"/>
      <c r="H51" s="38"/>
      <c r="I51" s="38"/>
      <c r="J51" s="4"/>
      <c r="K51" s="39"/>
    </row>
    <row r="52" spans="1:11" x14ac:dyDescent="0.25">
      <c r="A52" s="51" t="s">
        <v>28</v>
      </c>
      <c r="B52" s="52"/>
      <c r="C52" s="13">
        <f>COUNTA(B10:B47)</f>
        <v>13</v>
      </c>
      <c r="F52" s="38"/>
      <c r="G52" s="38"/>
      <c r="H52" s="38"/>
      <c r="I52" s="38"/>
      <c r="J52" s="4"/>
      <c r="K52" s="39"/>
    </row>
    <row r="53" spans="1:11" x14ac:dyDescent="0.25">
      <c r="A53" s="51" t="s">
        <v>27</v>
      </c>
      <c r="B53" s="52"/>
      <c r="C53" s="31">
        <f>C51/C52</f>
        <v>78.290598290598297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7E3F-365F-405A-9347-F8F438E9E2EC}">
  <dimension ref="A1:K55"/>
  <sheetViews>
    <sheetView view="pageBreakPreview" topLeftCell="A22" zoomScaleNormal="100" zoomScaleSheetLayoutView="100" workbookViewId="0">
      <selection activeCell="A22" sqref="A22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40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45062</v>
      </c>
      <c r="B10" s="10" t="s">
        <v>41</v>
      </c>
      <c r="C10" s="10" t="s">
        <v>42</v>
      </c>
      <c r="D10" s="10" t="s">
        <v>36</v>
      </c>
      <c r="E10" s="10">
        <v>2</v>
      </c>
      <c r="F10" s="10">
        <v>750</v>
      </c>
      <c r="G10" s="10">
        <f t="shared" ref="G10:G21" si="0">SUM(H10:I10)</f>
        <v>784</v>
      </c>
      <c r="H10" s="10">
        <v>750</v>
      </c>
      <c r="I10" s="10">
        <v>34</v>
      </c>
      <c r="J10" s="24">
        <f t="shared" ref="J10:J21" si="1">H10/F10*100</f>
        <v>100</v>
      </c>
      <c r="K10" s="25"/>
    </row>
    <row r="11" spans="1:11" ht="21.95" customHeight="1" x14ac:dyDescent="0.25">
      <c r="A11" s="27"/>
      <c r="B11" s="10" t="s">
        <v>43</v>
      </c>
      <c r="C11" s="10" t="s">
        <v>44</v>
      </c>
      <c r="D11" s="10" t="s">
        <v>36</v>
      </c>
      <c r="E11" s="10">
        <v>4</v>
      </c>
      <c r="F11" s="10">
        <v>1500</v>
      </c>
      <c r="G11" s="10">
        <f t="shared" si="0"/>
        <v>1542</v>
      </c>
      <c r="H11" s="10">
        <v>1500</v>
      </c>
      <c r="I11" s="10">
        <v>42</v>
      </c>
      <c r="J11" s="24">
        <f t="shared" si="1"/>
        <v>100</v>
      </c>
      <c r="K11" s="25"/>
    </row>
    <row r="12" spans="1:11" ht="21.95" customHeight="1" x14ac:dyDescent="0.25">
      <c r="A12" s="27">
        <v>45063</v>
      </c>
      <c r="B12" s="10" t="s">
        <v>43</v>
      </c>
      <c r="C12" s="10" t="s">
        <v>44</v>
      </c>
      <c r="D12" s="10" t="s">
        <v>36</v>
      </c>
      <c r="E12" s="10">
        <v>3</v>
      </c>
      <c r="F12" s="10">
        <v>1125</v>
      </c>
      <c r="G12" s="10">
        <f t="shared" si="0"/>
        <v>1131</v>
      </c>
      <c r="H12" s="10">
        <v>1125</v>
      </c>
      <c r="I12" s="10">
        <v>6</v>
      </c>
      <c r="J12" s="33">
        <f t="shared" si="1"/>
        <v>100</v>
      </c>
      <c r="K12" s="25"/>
    </row>
    <row r="13" spans="1:11" ht="21.95" customHeight="1" x14ac:dyDescent="0.25">
      <c r="A13" s="27"/>
      <c r="B13" s="10" t="s">
        <v>41</v>
      </c>
      <c r="C13" s="10" t="s">
        <v>42</v>
      </c>
      <c r="D13" s="10" t="s">
        <v>36</v>
      </c>
      <c r="E13" s="10">
        <v>2</v>
      </c>
      <c r="F13" s="10">
        <v>750</v>
      </c>
      <c r="G13" s="10">
        <f t="shared" si="0"/>
        <v>762</v>
      </c>
      <c r="H13" s="10">
        <v>750</v>
      </c>
      <c r="I13" s="10">
        <v>12</v>
      </c>
      <c r="J13" s="33">
        <f t="shared" si="1"/>
        <v>100</v>
      </c>
      <c r="K13" s="25"/>
    </row>
    <row r="14" spans="1:11" ht="21.95" customHeight="1" x14ac:dyDescent="0.25">
      <c r="A14" s="27">
        <v>45065</v>
      </c>
      <c r="B14" s="10" t="s">
        <v>41</v>
      </c>
      <c r="C14" s="10" t="s">
        <v>42</v>
      </c>
      <c r="D14" s="10" t="s">
        <v>36</v>
      </c>
      <c r="E14" s="10">
        <v>2</v>
      </c>
      <c r="F14" s="10">
        <v>750</v>
      </c>
      <c r="G14" s="10">
        <f t="shared" si="0"/>
        <v>760</v>
      </c>
      <c r="H14" s="10">
        <v>750</v>
      </c>
      <c r="I14" s="10">
        <v>10</v>
      </c>
      <c r="J14" s="33">
        <f t="shared" si="1"/>
        <v>100</v>
      </c>
      <c r="K14" s="25"/>
    </row>
    <row r="15" spans="1:11" ht="21.95" customHeight="1" x14ac:dyDescent="0.25">
      <c r="A15" s="27"/>
      <c r="B15" s="10" t="s">
        <v>43</v>
      </c>
      <c r="C15" s="10" t="s">
        <v>44</v>
      </c>
      <c r="D15" s="10" t="s">
        <v>36</v>
      </c>
      <c r="E15" s="10">
        <v>2</v>
      </c>
      <c r="F15" s="10">
        <v>750</v>
      </c>
      <c r="G15" s="10">
        <f t="shared" si="0"/>
        <v>784</v>
      </c>
      <c r="H15" s="10">
        <v>750</v>
      </c>
      <c r="I15" s="10">
        <v>34</v>
      </c>
      <c r="J15" s="33">
        <f t="shared" si="1"/>
        <v>100</v>
      </c>
      <c r="K15" s="25"/>
    </row>
    <row r="16" spans="1:11" ht="21.95" customHeight="1" x14ac:dyDescent="0.25">
      <c r="A16" s="27"/>
      <c r="B16" s="10" t="s">
        <v>97</v>
      </c>
      <c r="C16" s="10" t="s">
        <v>98</v>
      </c>
      <c r="D16" s="10" t="s">
        <v>36</v>
      </c>
      <c r="E16" s="10">
        <v>1</v>
      </c>
      <c r="F16" s="10">
        <v>375</v>
      </c>
      <c r="G16" s="10">
        <f t="shared" si="0"/>
        <v>389</v>
      </c>
      <c r="H16" s="10">
        <v>375</v>
      </c>
      <c r="I16" s="10">
        <v>14</v>
      </c>
      <c r="J16" s="33">
        <f t="shared" si="1"/>
        <v>100</v>
      </c>
      <c r="K16" s="25"/>
    </row>
    <row r="17" spans="1:11" ht="21.95" customHeight="1" x14ac:dyDescent="0.25">
      <c r="A17" s="27">
        <v>45068</v>
      </c>
      <c r="B17" s="10" t="s">
        <v>43</v>
      </c>
      <c r="C17" s="10" t="s">
        <v>44</v>
      </c>
      <c r="D17" s="10" t="s">
        <v>36</v>
      </c>
      <c r="E17" s="10">
        <v>3</v>
      </c>
      <c r="F17" s="10">
        <v>1125</v>
      </c>
      <c r="G17" s="10">
        <f t="shared" si="0"/>
        <v>1174</v>
      </c>
      <c r="H17" s="10">
        <v>1125</v>
      </c>
      <c r="I17" s="10">
        <v>49</v>
      </c>
      <c r="J17" s="33">
        <f t="shared" si="1"/>
        <v>100</v>
      </c>
      <c r="K17" s="25"/>
    </row>
    <row r="18" spans="1:11" ht="21.95" customHeight="1" x14ac:dyDescent="0.25">
      <c r="A18" s="27"/>
      <c r="B18" s="10" t="s">
        <v>41</v>
      </c>
      <c r="C18" s="10" t="s">
        <v>42</v>
      </c>
      <c r="D18" s="10" t="s">
        <v>36</v>
      </c>
      <c r="E18" s="10">
        <v>2</v>
      </c>
      <c r="F18" s="10">
        <v>750</v>
      </c>
      <c r="G18" s="10">
        <f t="shared" si="0"/>
        <v>765</v>
      </c>
      <c r="H18" s="10">
        <v>750</v>
      </c>
      <c r="I18" s="10">
        <v>15</v>
      </c>
      <c r="J18" s="33">
        <f t="shared" si="1"/>
        <v>100</v>
      </c>
      <c r="K18" s="25"/>
    </row>
    <row r="19" spans="1:11" ht="21.95" customHeight="1" x14ac:dyDescent="0.25">
      <c r="A19" s="27"/>
      <c r="B19" s="10" t="s">
        <v>97</v>
      </c>
      <c r="C19" s="10" t="s">
        <v>106</v>
      </c>
      <c r="D19" s="10" t="s">
        <v>36</v>
      </c>
      <c r="E19" s="10">
        <v>1</v>
      </c>
      <c r="F19" s="10">
        <v>375</v>
      </c>
      <c r="G19" s="10">
        <f t="shared" si="0"/>
        <v>401</v>
      </c>
      <c r="H19" s="10">
        <v>375</v>
      </c>
      <c r="I19" s="10">
        <v>26</v>
      </c>
      <c r="J19" s="33">
        <f t="shared" si="1"/>
        <v>100</v>
      </c>
      <c r="K19" s="25"/>
    </row>
    <row r="20" spans="1:11" ht="21.95" customHeight="1" x14ac:dyDescent="0.25">
      <c r="A20" s="27">
        <v>45069</v>
      </c>
      <c r="B20" s="10" t="s">
        <v>43</v>
      </c>
      <c r="C20" s="10" t="s">
        <v>44</v>
      </c>
      <c r="D20" s="10" t="s">
        <v>36</v>
      </c>
      <c r="E20" s="10">
        <v>3</v>
      </c>
      <c r="F20" s="10">
        <v>1125</v>
      </c>
      <c r="G20" s="10">
        <f t="shared" si="0"/>
        <v>1157</v>
      </c>
      <c r="H20" s="10">
        <v>1125</v>
      </c>
      <c r="I20" s="10">
        <v>32</v>
      </c>
      <c r="J20" s="33">
        <f t="shared" si="1"/>
        <v>100</v>
      </c>
      <c r="K20" s="25"/>
    </row>
    <row r="21" spans="1:11" ht="21.95" customHeight="1" x14ac:dyDescent="0.25">
      <c r="A21" s="27">
        <v>45070</v>
      </c>
      <c r="B21" s="10" t="s">
        <v>41</v>
      </c>
      <c r="C21" s="10" t="s">
        <v>42</v>
      </c>
      <c r="D21" s="10" t="s">
        <v>36</v>
      </c>
      <c r="E21" s="10">
        <v>3</v>
      </c>
      <c r="F21" s="10">
        <v>1125</v>
      </c>
      <c r="G21" s="10">
        <f t="shared" si="0"/>
        <v>1037</v>
      </c>
      <c r="H21" s="10">
        <v>1000</v>
      </c>
      <c r="I21" s="10">
        <v>37</v>
      </c>
      <c r="J21" s="33">
        <f t="shared" si="1"/>
        <v>88.888888888888886</v>
      </c>
      <c r="K21" s="25"/>
    </row>
    <row r="22" spans="1:11" ht="21.95" customHeight="1" x14ac:dyDescent="0.25">
      <c r="A22" s="27">
        <v>45071</v>
      </c>
      <c r="B22" s="30" t="s">
        <v>43</v>
      </c>
      <c r="C22" s="30" t="s">
        <v>44</v>
      </c>
      <c r="D22" s="10" t="s">
        <v>36</v>
      </c>
      <c r="E22" s="10">
        <v>3</v>
      </c>
      <c r="F22" s="10">
        <v>1125</v>
      </c>
      <c r="G22" s="10">
        <f t="shared" ref="G22:G24" si="2">SUM(H22:I22)</f>
        <v>927</v>
      </c>
      <c r="H22" s="10">
        <v>900</v>
      </c>
      <c r="I22" s="10">
        <v>27</v>
      </c>
      <c r="J22" s="33">
        <f t="shared" ref="J22:J24" si="3">H22/F22*100</f>
        <v>80</v>
      </c>
      <c r="K22" s="25"/>
    </row>
    <row r="23" spans="1:11" ht="21.95" customHeight="1" x14ac:dyDescent="0.25">
      <c r="A23" s="27"/>
      <c r="B23" s="30" t="s">
        <v>41</v>
      </c>
      <c r="C23" s="30" t="s">
        <v>42</v>
      </c>
      <c r="D23" s="10" t="s">
        <v>36</v>
      </c>
      <c r="E23" s="10">
        <v>1</v>
      </c>
      <c r="F23" s="10">
        <v>375</v>
      </c>
      <c r="G23" s="10">
        <f t="shared" si="2"/>
        <v>315</v>
      </c>
      <c r="H23" s="10">
        <v>303</v>
      </c>
      <c r="I23" s="10">
        <v>12</v>
      </c>
      <c r="J23" s="33">
        <f t="shared" si="3"/>
        <v>80.800000000000011</v>
      </c>
      <c r="K23" s="25"/>
    </row>
    <row r="24" spans="1:11" ht="21.95" customHeight="1" x14ac:dyDescent="0.25">
      <c r="A24" s="27">
        <v>45072</v>
      </c>
      <c r="B24" s="30" t="s">
        <v>41</v>
      </c>
      <c r="C24" s="30" t="s">
        <v>42</v>
      </c>
      <c r="D24" s="10" t="s">
        <v>36</v>
      </c>
      <c r="E24" s="10">
        <v>1</v>
      </c>
      <c r="F24" s="10">
        <v>375</v>
      </c>
      <c r="G24" s="10">
        <f t="shared" si="2"/>
        <v>387</v>
      </c>
      <c r="H24" s="10">
        <v>375</v>
      </c>
      <c r="I24" s="10">
        <v>12</v>
      </c>
      <c r="J24" s="33">
        <f t="shared" si="3"/>
        <v>100</v>
      </c>
      <c r="K24" s="25"/>
    </row>
    <row r="25" spans="1:11" ht="21.95" customHeight="1" x14ac:dyDescent="0.25">
      <c r="A25" s="27"/>
      <c r="B25" s="30"/>
      <c r="C25" s="30"/>
      <c r="D25" s="10"/>
      <c r="E25" s="10"/>
      <c r="F25" s="10"/>
      <c r="G25" s="10"/>
      <c r="H25" s="10"/>
      <c r="I25" s="10"/>
      <c r="J25" s="33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33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33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33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33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33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33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33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32</v>
      </c>
      <c r="B48" s="46"/>
      <c r="C48" s="13">
        <f>COUNT(A10:A47)</f>
        <v>8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31</v>
      </c>
      <c r="B49" s="48"/>
      <c r="C49" s="13">
        <f>SUM(F10:F47)</f>
        <v>12375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30</v>
      </c>
      <c r="B50" s="48"/>
      <c r="C50" s="13">
        <f>SUM(H10:H47)</f>
        <v>11953</v>
      </c>
      <c r="F50" s="4"/>
      <c r="G50" s="4"/>
      <c r="H50" s="4"/>
      <c r="I50" s="4"/>
      <c r="J50" s="4"/>
      <c r="K50" s="21"/>
    </row>
    <row r="51" spans="1:11" x14ac:dyDescent="0.25">
      <c r="A51" s="49" t="s">
        <v>29</v>
      </c>
      <c r="B51" s="50"/>
      <c r="C51" s="31">
        <f>SUM(J10:J47)</f>
        <v>1449.6888888888889</v>
      </c>
      <c r="F51" s="38"/>
      <c r="G51" s="38"/>
      <c r="H51" s="38"/>
      <c r="I51" s="38"/>
      <c r="J51" s="4"/>
      <c r="K51" s="39"/>
    </row>
    <row r="52" spans="1:11" x14ac:dyDescent="0.25">
      <c r="A52" s="51" t="s">
        <v>28</v>
      </c>
      <c r="B52" s="52"/>
      <c r="C52" s="13">
        <f>COUNTA(B10:B47)</f>
        <v>15</v>
      </c>
      <c r="F52" s="38"/>
      <c r="G52" s="38"/>
      <c r="H52" s="38"/>
      <c r="I52" s="38"/>
      <c r="J52" s="4"/>
      <c r="K52" s="39"/>
    </row>
    <row r="53" spans="1:11" x14ac:dyDescent="0.25">
      <c r="A53" s="51" t="s">
        <v>27</v>
      </c>
      <c r="B53" s="52"/>
      <c r="C53" s="31">
        <f>C51/C52</f>
        <v>96.645925925925923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88C6-4C66-43E0-A6A5-245719720C61}">
  <dimension ref="A1:K55"/>
  <sheetViews>
    <sheetView view="pageBreakPreview" topLeftCell="A10" zoomScaleNormal="100" zoomScaleSheetLayoutView="100" workbookViewId="0">
      <selection activeCell="B24" sqref="B24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45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45062</v>
      </c>
      <c r="B10" s="10" t="s">
        <v>46</v>
      </c>
      <c r="C10" s="10" t="s">
        <v>47</v>
      </c>
      <c r="D10" s="10" t="s">
        <v>48</v>
      </c>
      <c r="E10" s="10">
        <v>2</v>
      </c>
      <c r="F10" s="10">
        <v>750</v>
      </c>
      <c r="G10" s="10">
        <f t="shared" ref="G10:G22" si="0">SUM(H10:I10)</f>
        <v>600</v>
      </c>
      <c r="H10" s="10">
        <v>590</v>
      </c>
      <c r="I10" s="10">
        <v>10</v>
      </c>
      <c r="J10" s="33">
        <f t="shared" ref="J10:J22" si="1">H10/F10*100</f>
        <v>78.666666666666657</v>
      </c>
      <c r="K10" s="25"/>
    </row>
    <row r="11" spans="1:11" ht="21.95" customHeight="1" x14ac:dyDescent="0.25">
      <c r="A11" s="27"/>
      <c r="B11" s="10" t="s">
        <v>43</v>
      </c>
      <c r="C11" s="10" t="s">
        <v>44</v>
      </c>
      <c r="D11" s="10" t="s">
        <v>48</v>
      </c>
      <c r="E11" s="10">
        <v>4</v>
      </c>
      <c r="F11" s="10">
        <v>1500</v>
      </c>
      <c r="G11" s="10">
        <f t="shared" si="0"/>
        <v>1532</v>
      </c>
      <c r="H11" s="10">
        <v>1500</v>
      </c>
      <c r="I11" s="10">
        <v>32</v>
      </c>
      <c r="J11" s="33">
        <f t="shared" si="1"/>
        <v>100</v>
      </c>
      <c r="K11" s="25"/>
    </row>
    <row r="12" spans="1:11" ht="21.95" customHeight="1" x14ac:dyDescent="0.25">
      <c r="A12" s="27">
        <v>45063</v>
      </c>
      <c r="B12" s="10" t="s">
        <v>43</v>
      </c>
      <c r="C12" s="10" t="s">
        <v>44</v>
      </c>
      <c r="D12" s="10" t="s">
        <v>48</v>
      </c>
      <c r="E12" s="10">
        <v>2</v>
      </c>
      <c r="F12" s="10">
        <v>750</v>
      </c>
      <c r="G12" s="10">
        <f t="shared" si="0"/>
        <v>467</v>
      </c>
      <c r="H12" s="10">
        <v>460</v>
      </c>
      <c r="I12" s="10">
        <v>7</v>
      </c>
      <c r="J12" s="33">
        <f t="shared" si="1"/>
        <v>61.333333333333329</v>
      </c>
      <c r="K12" s="25"/>
    </row>
    <row r="13" spans="1:11" ht="21.95" customHeight="1" x14ac:dyDescent="0.25">
      <c r="A13" s="27"/>
      <c r="B13" s="10" t="s">
        <v>90</v>
      </c>
      <c r="C13" s="10" t="s">
        <v>91</v>
      </c>
      <c r="D13" s="10" t="s">
        <v>48</v>
      </c>
      <c r="E13" s="10">
        <v>4</v>
      </c>
      <c r="F13" s="10">
        <v>1500</v>
      </c>
      <c r="G13" s="10">
        <f t="shared" si="0"/>
        <v>1201</v>
      </c>
      <c r="H13" s="10">
        <v>1190</v>
      </c>
      <c r="I13" s="10">
        <v>11</v>
      </c>
      <c r="J13" s="33">
        <f t="shared" si="1"/>
        <v>79.333333333333329</v>
      </c>
      <c r="K13" s="25"/>
    </row>
    <row r="14" spans="1:11" ht="21.95" customHeight="1" x14ac:dyDescent="0.25">
      <c r="A14" s="27">
        <v>45065</v>
      </c>
      <c r="B14" s="10" t="s">
        <v>93</v>
      </c>
      <c r="C14" s="10" t="s">
        <v>44</v>
      </c>
      <c r="D14" s="10" t="s">
        <v>48</v>
      </c>
      <c r="E14" s="10">
        <v>2</v>
      </c>
      <c r="F14" s="10">
        <v>750</v>
      </c>
      <c r="G14" s="10">
        <f t="shared" si="0"/>
        <v>476</v>
      </c>
      <c r="H14" s="10">
        <v>460</v>
      </c>
      <c r="I14" s="10">
        <v>16</v>
      </c>
      <c r="J14" s="33">
        <f t="shared" si="1"/>
        <v>61.333333333333329</v>
      </c>
      <c r="K14" s="25"/>
    </row>
    <row r="15" spans="1:11" ht="21.95" customHeight="1" x14ac:dyDescent="0.25">
      <c r="A15" s="27"/>
      <c r="B15" s="10" t="s">
        <v>94</v>
      </c>
      <c r="C15" s="10">
        <v>86901</v>
      </c>
      <c r="D15" s="10" t="s">
        <v>48</v>
      </c>
      <c r="E15" s="10">
        <v>1</v>
      </c>
      <c r="F15" s="10">
        <v>375</v>
      </c>
      <c r="G15" s="10">
        <f t="shared" si="0"/>
        <v>121</v>
      </c>
      <c r="H15" s="10">
        <v>100</v>
      </c>
      <c r="I15" s="10">
        <v>21</v>
      </c>
      <c r="J15" s="33">
        <f t="shared" si="1"/>
        <v>26.666666666666668</v>
      </c>
      <c r="K15" s="25"/>
    </row>
    <row r="16" spans="1:11" ht="21.95" customHeight="1" x14ac:dyDescent="0.25">
      <c r="A16" s="27"/>
      <c r="B16" s="10" t="s">
        <v>54</v>
      </c>
      <c r="C16" s="10" t="s">
        <v>51</v>
      </c>
      <c r="D16" s="10" t="s">
        <v>48</v>
      </c>
      <c r="E16" s="10">
        <v>3</v>
      </c>
      <c r="F16" s="10">
        <v>1125</v>
      </c>
      <c r="G16" s="10">
        <f t="shared" si="0"/>
        <v>1154</v>
      </c>
      <c r="H16" s="10">
        <v>1125</v>
      </c>
      <c r="I16" s="10">
        <v>29</v>
      </c>
      <c r="J16" s="33">
        <f t="shared" si="1"/>
        <v>100</v>
      </c>
      <c r="K16" s="25"/>
    </row>
    <row r="17" spans="1:11" ht="21.95" customHeight="1" x14ac:dyDescent="0.25">
      <c r="A17" s="27">
        <v>45070</v>
      </c>
      <c r="B17" s="30" t="s">
        <v>112</v>
      </c>
      <c r="C17" s="30" t="s">
        <v>111</v>
      </c>
      <c r="D17" s="10" t="s">
        <v>48</v>
      </c>
      <c r="E17" s="10">
        <v>2</v>
      </c>
      <c r="F17" s="10">
        <v>750</v>
      </c>
      <c r="G17" s="10">
        <f t="shared" si="0"/>
        <v>480</v>
      </c>
      <c r="H17" s="10">
        <v>468</v>
      </c>
      <c r="I17" s="10">
        <v>12</v>
      </c>
      <c r="J17" s="33">
        <f t="shared" si="1"/>
        <v>62.4</v>
      </c>
      <c r="K17" s="25"/>
    </row>
    <row r="18" spans="1:11" ht="21.95" customHeight="1" x14ac:dyDescent="0.25">
      <c r="A18" s="27"/>
      <c r="B18" s="30" t="s">
        <v>43</v>
      </c>
      <c r="C18" s="30" t="s">
        <v>44</v>
      </c>
      <c r="D18" s="10" t="s">
        <v>48</v>
      </c>
      <c r="E18" s="10">
        <v>3</v>
      </c>
      <c r="F18" s="10">
        <v>1125</v>
      </c>
      <c r="G18" s="10">
        <f t="shared" si="0"/>
        <v>1143</v>
      </c>
      <c r="H18" s="10">
        <v>1125</v>
      </c>
      <c r="I18" s="10">
        <v>18</v>
      </c>
      <c r="J18" s="33">
        <f t="shared" si="1"/>
        <v>100</v>
      </c>
      <c r="K18" s="25"/>
    </row>
    <row r="19" spans="1:11" ht="21.95" customHeight="1" x14ac:dyDescent="0.25">
      <c r="A19" s="27"/>
      <c r="B19" s="30" t="s">
        <v>46</v>
      </c>
      <c r="C19" s="30" t="s">
        <v>47</v>
      </c>
      <c r="D19" s="10" t="s">
        <v>48</v>
      </c>
      <c r="E19" s="10">
        <v>2</v>
      </c>
      <c r="F19" s="10">
        <v>750</v>
      </c>
      <c r="G19" s="10">
        <f t="shared" si="0"/>
        <v>660</v>
      </c>
      <c r="H19" s="10">
        <v>650</v>
      </c>
      <c r="I19" s="10">
        <v>10</v>
      </c>
      <c r="J19" s="33">
        <f t="shared" si="1"/>
        <v>86.666666666666671</v>
      </c>
      <c r="K19" s="25"/>
    </row>
    <row r="20" spans="1:11" ht="21.95" customHeight="1" x14ac:dyDescent="0.25">
      <c r="A20" s="27">
        <v>45071</v>
      </c>
      <c r="B20" s="10" t="s">
        <v>112</v>
      </c>
      <c r="C20" s="10" t="s">
        <v>111</v>
      </c>
      <c r="D20" s="10" t="s">
        <v>48</v>
      </c>
      <c r="E20" s="10">
        <v>1</v>
      </c>
      <c r="F20" s="10">
        <v>375</v>
      </c>
      <c r="G20" s="10">
        <f t="shared" si="0"/>
        <v>308</v>
      </c>
      <c r="H20" s="10">
        <v>300</v>
      </c>
      <c r="I20" s="10">
        <v>8</v>
      </c>
      <c r="J20" s="33">
        <f t="shared" si="1"/>
        <v>80</v>
      </c>
      <c r="K20" s="25"/>
    </row>
    <row r="21" spans="1:11" ht="21.95" customHeight="1" x14ac:dyDescent="0.25">
      <c r="A21" s="27"/>
      <c r="B21" s="10" t="s">
        <v>46</v>
      </c>
      <c r="C21" s="10" t="s">
        <v>47</v>
      </c>
      <c r="D21" s="10" t="s">
        <v>48</v>
      </c>
      <c r="E21" s="10">
        <v>2</v>
      </c>
      <c r="F21" s="10">
        <v>750</v>
      </c>
      <c r="G21" s="10">
        <f t="shared" si="0"/>
        <v>597</v>
      </c>
      <c r="H21" s="10">
        <v>595</v>
      </c>
      <c r="I21" s="10">
        <v>2</v>
      </c>
      <c r="J21" s="33">
        <f t="shared" si="1"/>
        <v>79.333333333333329</v>
      </c>
      <c r="K21" s="25"/>
    </row>
    <row r="22" spans="1:11" ht="21.95" customHeight="1" x14ac:dyDescent="0.25">
      <c r="A22" s="27">
        <v>45072</v>
      </c>
      <c r="B22" s="10" t="s">
        <v>43</v>
      </c>
      <c r="C22" s="10" t="s">
        <v>44</v>
      </c>
      <c r="D22" s="10" t="s">
        <v>48</v>
      </c>
      <c r="E22" s="10">
        <v>1</v>
      </c>
      <c r="F22" s="10">
        <v>375</v>
      </c>
      <c r="G22" s="10">
        <f t="shared" si="0"/>
        <v>220</v>
      </c>
      <c r="H22" s="10">
        <v>200</v>
      </c>
      <c r="I22" s="10">
        <v>20</v>
      </c>
      <c r="J22" s="33">
        <f t="shared" si="1"/>
        <v>53.333333333333336</v>
      </c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33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33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33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33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33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33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33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33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33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33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33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33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33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33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33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33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33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33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32</v>
      </c>
      <c r="B48" s="46"/>
      <c r="C48" s="13">
        <f>COUNT(A10:A47)</f>
        <v>6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31</v>
      </c>
      <c r="B49" s="48"/>
      <c r="C49" s="13">
        <f>SUM(F10:F47)</f>
        <v>10875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30</v>
      </c>
      <c r="B50" s="48"/>
      <c r="C50" s="13">
        <f>SUM(H10:H47)</f>
        <v>8763</v>
      </c>
      <c r="F50" s="4"/>
      <c r="G50" s="4"/>
      <c r="H50" s="4"/>
      <c r="I50" s="4"/>
      <c r="J50" s="4"/>
      <c r="K50" s="21"/>
    </row>
    <row r="51" spans="1:11" x14ac:dyDescent="0.25">
      <c r="A51" s="49" t="s">
        <v>29</v>
      </c>
      <c r="B51" s="50"/>
      <c r="C51" s="31">
        <f>SUM(J10:J47)</f>
        <v>969.06666666666672</v>
      </c>
      <c r="F51" s="38"/>
      <c r="G51" s="38"/>
      <c r="H51" s="38"/>
      <c r="I51" s="38"/>
      <c r="J51" s="4"/>
      <c r="K51" s="39"/>
    </row>
    <row r="52" spans="1:11" x14ac:dyDescent="0.25">
      <c r="A52" s="51" t="s">
        <v>28</v>
      </c>
      <c r="B52" s="52"/>
      <c r="C52" s="13">
        <f>COUNTA(B10:B47)</f>
        <v>13</v>
      </c>
      <c r="F52" s="38"/>
      <c r="G52" s="38"/>
      <c r="H52" s="38"/>
      <c r="I52" s="38"/>
      <c r="J52" s="4"/>
      <c r="K52" s="39"/>
    </row>
    <row r="53" spans="1:11" x14ac:dyDescent="0.25">
      <c r="A53" s="51" t="s">
        <v>27</v>
      </c>
      <c r="B53" s="52"/>
      <c r="C53" s="31">
        <f>C51/C52</f>
        <v>74.543589743589749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3718-438C-4E33-91AF-747205381332}">
  <dimension ref="A1:K55"/>
  <sheetViews>
    <sheetView view="pageBreakPreview" topLeftCell="A4" zoomScaleNormal="100" zoomScaleSheetLayoutView="100" workbookViewId="0">
      <selection activeCell="A8" sqref="A8:G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49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45062</v>
      </c>
      <c r="B10" s="10" t="s">
        <v>50</v>
      </c>
      <c r="C10" s="10">
        <v>882563360</v>
      </c>
      <c r="D10" s="10" t="s">
        <v>36</v>
      </c>
      <c r="E10" s="10">
        <v>1</v>
      </c>
      <c r="F10" s="10">
        <v>375</v>
      </c>
      <c r="G10" s="10">
        <f t="shared" ref="G10:G15" si="0">SUM(H10:I10)</f>
        <v>311</v>
      </c>
      <c r="H10" s="10">
        <v>300</v>
      </c>
      <c r="I10" s="10">
        <v>11</v>
      </c>
      <c r="J10" s="24">
        <f t="shared" ref="J10:J15" si="1">H10/F10*100</f>
        <v>80</v>
      </c>
      <c r="K10" s="25"/>
    </row>
    <row r="11" spans="1:11" ht="21.95" customHeight="1" x14ac:dyDescent="0.25">
      <c r="A11" s="27"/>
      <c r="B11" s="10" t="s">
        <v>52</v>
      </c>
      <c r="C11" s="10">
        <v>39009</v>
      </c>
      <c r="D11" s="10" t="s">
        <v>36</v>
      </c>
      <c r="E11" s="10">
        <v>3</v>
      </c>
      <c r="F11" s="10">
        <v>1125</v>
      </c>
      <c r="G11" s="10">
        <f t="shared" si="0"/>
        <v>1189</v>
      </c>
      <c r="H11" s="10">
        <v>1125</v>
      </c>
      <c r="I11" s="10">
        <v>64</v>
      </c>
      <c r="J11" s="24">
        <f t="shared" si="1"/>
        <v>100</v>
      </c>
      <c r="K11" s="25"/>
    </row>
    <row r="12" spans="1:11" ht="21.95" customHeight="1" x14ac:dyDescent="0.25">
      <c r="A12" s="27">
        <v>45063</v>
      </c>
      <c r="B12" s="10" t="s">
        <v>50</v>
      </c>
      <c r="C12" s="10">
        <v>882563360</v>
      </c>
      <c r="D12" s="10" t="s">
        <v>36</v>
      </c>
      <c r="E12" s="10">
        <v>2</v>
      </c>
      <c r="F12" s="10">
        <v>750</v>
      </c>
      <c r="G12" s="10">
        <f t="shared" si="0"/>
        <v>424</v>
      </c>
      <c r="H12" s="10">
        <v>400</v>
      </c>
      <c r="I12" s="10">
        <v>24</v>
      </c>
      <c r="J12" s="33">
        <f t="shared" si="1"/>
        <v>53.333333333333336</v>
      </c>
      <c r="K12" s="25"/>
    </row>
    <row r="13" spans="1:11" ht="21.95" customHeight="1" x14ac:dyDescent="0.25">
      <c r="A13" s="27"/>
      <c r="B13" s="10" t="s">
        <v>52</v>
      </c>
      <c r="C13" s="10">
        <v>39009</v>
      </c>
      <c r="D13" s="10" t="s">
        <v>36</v>
      </c>
      <c r="E13" s="10">
        <v>3</v>
      </c>
      <c r="F13" s="10">
        <v>1125</v>
      </c>
      <c r="G13" s="10">
        <f t="shared" si="0"/>
        <v>867</v>
      </c>
      <c r="H13" s="10">
        <v>800</v>
      </c>
      <c r="I13" s="10">
        <v>67</v>
      </c>
      <c r="J13" s="33">
        <f t="shared" si="1"/>
        <v>71.111111111111114</v>
      </c>
      <c r="K13" s="25"/>
    </row>
    <row r="14" spans="1:11" ht="21.95" customHeight="1" x14ac:dyDescent="0.25">
      <c r="A14" s="27">
        <v>45065</v>
      </c>
      <c r="B14" s="10" t="s">
        <v>52</v>
      </c>
      <c r="C14" s="10">
        <v>39009</v>
      </c>
      <c r="D14" s="10" t="s">
        <v>36</v>
      </c>
      <c r="E14" s="10">
        <v>2</v>
      </c>
      <c r="F14" s="10">
        <v>750</v>
      </c>
      <c r="G14" s="10">
        <f t="shared" si="0"/>
        <v>632</v>
      </c>
      <c r="H14" s="10">
        <v>600</v>
      </c>
      <c r="I14" s="10">
        <v>32</v>
      </c>
      <c r="J14" s="33">
        <f t="shared" si="1"/>
        <v>80</v>
      </c>
      <c r="K14" s="25"/>
    </row>
    <row r="15" spans="1:11" ht="21.95" customHeight="1" x14ac:dyDescent="0.25">
      <c r="A15" s="27"/>
      <c r="B15" s="10" t="s">
        <v>85</v>
      </c>
      <c r="C15" s="10">
        <v>8825633600</v>
      </c>
      <c r="D15" s="10" t="s">
        <v>36</v>
      </c>
      <c r="E15" s="10">
        <v>2</v>
      </c>
      <c r="F15" s="10">
        <v>750</v>
      </c>
      <c r="G15" s="10">
        <f t="shared" si="0"/>
        <v>513</v>
      </c>
      <c r="H15" s="10">
        <v>500</v>
      </c>
      <c r="I15" s="10">
        <v>13</v>
      </c>
      <c r="J15" s="33">
        <f t="shared" si="1"/>
        <v>66.666666666666657</v>
      </c>
      <c r="K15" s="25"/>
    </row>
    <row r="16" spans="1:11" ht="21.95" customHeight="1" x14ac:dyDescent="0.25">
      <c r="A16" s="27">
        <v>45068</v>
      </c>
      <c r="B16" s="10" t="s">
        <v>52</v>
      </c>
      <c r="C16" s="10">
        <v>39009</v>
      </c>
      <c r="D16" s="10" t="s">
        <v>36</v>
      </c>
      <c r="E16" s="10">
        <v>2</v>
      </c>
      <c r="F16" s="10">
        <v>750</v>
      </c>
      <c r="G16" s="10">
        <f t="shared" ref="G16" si="2">SUM(H16:I16)</f>
        <v>509</v>
      </c>
      <c r="H16" s="10">
        <v>500</v>
      </c>
      <c r="I16" s="10">
        <v>9</v>
      </c>
      <c r="J16" s="33">
        <f t="shared" ref="J16:J17" si="3">H16/F16*100</f>
        <v>66.666666666666657</v>
      </c>
      <c r="K16" s="25"/>
    </row>
    <row r="17" spans="1:11" ht="21.95" customHeight="1" x14ac:dyDescent="0.25">
      <c r="A17" s="27"/>
      <c r="B17" s="10" t="s">
        <v>85</v>
      </c>
      <c r="C17" s="10">
        <v>8825633600</v>
      </c>
      <c r="D17" s="10" t="s">
        <v>36</v>
      </c>
      <c r="E17" s="10">
        <v>3</v>
      </c>
      <c r="F17" s="10">
        <v>1125</v>
      </c>
      <c r="G17" s="10">
        <f>SUM(H17:I17)</f>
        <v>833</v>
      </c>
      <c r="H17" s="10">
        <v>820</v>
      </c>
      <c r="I17" s="10">
        <v>13</v>
      </c>
      <c r="J17" s="33">
        <f t="shared" si="3"/>
        <v>72.888888888888886</v>
      </c>
      <c r="K17" s="25"/>
    </row>
    <row r="18" spans="1:11" ht="21.95" customHeight="1" x14ac:dyDescent="0.25">
      <c r="A18" s="27">
        <v>45069</v>
      </c>
      <c r="B18" s="10" t="s">
        <v>52</v>
      </c>
      <c r="C18" s="10">
        <v>39009</v>
      </c>
      <c r="D18" s="10" t="s">
        <v>36</v>
      </c>
      <c r="E18" s="10">
        <v>2</v>
      </c>
      <c r="F18" s="10">
        <v>750</v>
      </c>
      <c r="G18" s="10">
        <f t="shared" ref="G18" si="4">SUM(H18:I18)</f>
        <v>465</v>
      </c>
      <c r="H18" s="10">
        <v>450</v>
      </c>
      <c r="I18" s="10">
        <v>15</v>
      </c>
      <c r="J18" s="33">
        <f t="shared" ref="J18:J23" si="5">H18/F18*100</f>
        <v>60</v>
      </c>
      <c r="K18" s="25"/>
    </row>
    <row r="19" spans="1:11" ht="21.95" customHeight="1" x14ac:dyDescent="0.25">
      <c r="A19" s="27"/>
      <c r="B19" s="10" t="s">
        <v>85</v>
      </c>
      <c r="C19" s="10">
        <v>8825633600</v>
      </c>
      <c r="D19" s="10" t="s">
        <v>36</v>
      </c>
      <c r="E19" s="10">
        <v>3</v>
      </c>
      <c r="F19" s="10">
        <v>1125</v>
      </c>
      <c r="G19" s="10">
        <f>SUM(H19:I19)</f>
        <v>890</v>
      </c>
      <c r="H19" s="10">
        <v>880</v>
      </c>
      <c r="I19" s="10">
        <v>10</v>
      </c>
      <c r="J19" s="33">
        <f t="shared" si="5"/>
        <v>78.222222222222229</v>
      </c>
      <c r="K19" s="25"/>
    </row>
    <row r="20" spans="1:11" ht="21.95" customHeight="1" x14ac:dyDescent="0.25">
      <c r="A20" s="27">
        <v>45070</v>
      </c>
      <c r="B20" s="10" t="s">
        <v>52</v>
      </c>
      <c r="C20" s="10">
        <v>39009</v>
      </c>
      <c r="D20" s="10" t="s">
        <v>36</v>
      </c>
      <c r="E20" s="10">
        <v>3</v>
      </c>
      <c r="F20" s="10">
        <v>1125</v>
      </c>
      <c r="G20" s="10">
        <f>SUM(H20:I20)</f>
        <v>912</v>
      </c>
      <c r="H20" s="10">
        <v>900</v>
      </c>
      <c r="I20" s="10">
        <v>12</v>
      </c>
      <c r="J20" s="33">
        <f t="shared" si="5"/>
        <v>80</v>
      </c>
      <c r="K20" s="25"/>
    </row>
    <row r="21" spans="1:11" ht="21.95" customHeight="1" x14ac:dyDescent="0.25">
      <c r="A21" s="27"/>
      <c r="B21" s="10" t="s">
        <v>85</v>
      </c>
      <c r="C21" s="10">
        <v>8825633600</v>
      </c>
      <c r="D21" s="10" t="s">
        <v>36</v>
      </c>
      <c r="E21" s="10">
        <v>2</v>
      </c>
      <c r="F21" s="10">
        <v>750</v>
      </c>
      <c r="G21" s="10">
        <f>SUM(H21:I21)</f>
        <v>772</v>
      </c>
      <c r="H21" s="10">
        <v>750</v>
      </c>
      <c r="I21" s="10">
        <v>22</v>
      </c>
      <c r="J21" s="33">
        <f t="shared" si="5"/>
        <v>100</v>
      </c>
      <c r="K21" s="25"/>
    </row>
    <row r="22" spans="1:11" ht="21.95" customHeight="1" x14ac:dyDescent="0.25">
      <c r="A22" s="27">
        <v>45071</v>
      </c>
      <c r="B22" s="10" t="s">
        <v>85</v>
      </c>
      <c r="C22" s="10">
        <v>8825633600</v>
      </c>
      <c r="D22" s="10" t="s">
        <v>36</v>
      </c>
      <c r="E22" s="10">
        <v>1</v>
      </c>
      <c r="F22" s="10">
        <v>375</v>
      </c>
      <c r="G22" s="10">
        <f>SUM(H22:I22)</f>
        <v>387</v>
      </c>
      <c r="H22" s="10">
        <v>375</v>
      </c>
      <c r="I22" s="10">
        <v>12</v>
      </c>
      <c r="J22" s="33">
        <f t="shared" si="5"/>
        <v>100</v>
      </c>
      <c r="K22" s="25"/>
    </row>
    <row r="23" spans="1:11" ht="21.95" customHeight="1" x14ac:dyDescent="0.25">
      <c r="A23" s="27"/>
      <c r="B23" s="10" t="s">
        <v>52</v>
      </c>
      <c r="C23" s="10">
        <v>39009</v>
      </c>
      <c r="D23" s="10" t="s">
        <v>36</v>
      </c>
      <c r="E23" s="10">
        <v>2</v>
      </c>
      <c r="F23" s="10">
        <v>750</v>
      </c>
      <c r="G23" s="10">
        <f>SUM(H23:I23)</f>
        <v>760</v>
      </c>
      <c r="H23" s="10">
        <v>750</v>
      </c>
      <c r="I23" s="10">
        <v>10</v>
      </c>
      <c r="J23" s="33">
        <f t="shared" si="5"/>
        <v>100</v>
      </c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33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33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33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33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33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33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33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33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33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33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33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33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33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33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32</v>
      </c>
      <c r="B48" s="46"/>
      <c r="C48" s="13">
        <f>COUNT(A10:A47)</f>
        <v>7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31</v>
      </c>
      <c r="B49" s="48"/>
      <c r="C49" s="13">
        <f>SUM(F10:F47)</f>
        <v>11625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30</v>
      </c>
      <c r="B50" s="48"/>
      <c r="C50" s="13">
        <f>SUM(H10:H47)</f>
        <v>9150</v>
      </c>
      <c r="F50" s="4"/>
      <c r="G50" s="4"/>
      <c r="H50" s="4"/>
      <c r="I50" s="4"/>
      <c r="J50" s="4"/>
      <c r="K50" s="21"/>
    </row>
    <row r="51" spans="1:11" x14ac:dyDescent="0.25">
      <c r="A51" s="49" t="s">
        <v>29</v>
      </c>
      <c r="B51" s="50"/>
      <c r="C51" s="31">
        <f>SUM(J10:J47)</f>
        <v>1108.8888888888889</v>
      </c>
      <c r="F51" s="38"/>
      <c r="G51" s="38"/>
      <c r="H51" s="38"/>
      <c r="I51" s="38"/>
      <c r="J51" s="4"/>
      <c r="K51" s="39"/>
    </row>
    <row r="52" spans="1:11" x14ac:dyDescent="0.25">
      <c r="A52" s="51" t="s">
        <v>28</v>
      </c>
      <c r="B52" s="52"/>
      <c r="C52" s="13">
        <f>COUNTA(B10:B47)</f>
        <v>14</v>
      </c>
      <c r="F52" s="38"/>
      <c r="G52" s="38"/>
      <c r="H52" s="38"/>
      <c r="I52" s="38"/>
      <c r="J52" s="4"/>
      <c r="K52" s="39"/>
    </row>
    <row r="53" spans="1:11" x14ac:dyDescent="0.25">
      <c r="A53" s="51" t="s">
        <v>27</v>
      </c>
      <c r="B53" s="52"/>
      <c r="C53" s="31">
        <f>C51/C52</f>
        <v>79.206349206349202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AB35-862F-4637-A5C5-E555151706CD}">
  <dimension ref="A1:K55"/>
  <sheetViews>
    <sheetView tabSelected="1" view="pageBreakPreview" topLeftCell="A22" zoomScaleNormal="100" zoomScaleSheetLayoutView="100" workbookViewId="0">
      <selection activeCell="B22" sqref="B22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53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45062</v>
      </c>
      <c r="B10" s="10" t="s">
        <v>54</v>
      </c>
      <c r="C10" s="10" t="s">
        <v>51</v>
      </c>
      <c r="D10" s="10" t="s">
        <v>36</v>
      </c>
      <c r="E10" s="10">
        <v>3</v>
      </c>
      <c r="F10" s="10">
        <v>1125</v>
      </c>
      <c r="G10" s="10">
        <f t="shared" ref="G10:G15" si="0">SUM(H10:I10)</f>
        <v>1189</v>
      </c>
      <c r="H10" s="10">
        <v>1125</v>
      </c>
      <c r="I10" s="10">
        <v>64</v>
      </c>
      <c r="J10" s="24">
        <f t="shared" ref="J10:J15" si="1">H10/F10*100</f>
        <v>100</v>
      </c>
      <c r="K10" s="25"/>
    </row>
    <row r="11" spans="1:11" ht="21.95" customHeight="1" x14ac:dyDescent="0.25">
      <c r="A11" s="27"/>
      <c r="B11" s="10" t="s">
        <v>55</v>
      </c>
      <c r="C11" s="10" t="s">
        <v>56</v>
      </c>
      <c r="D11" s="10" t="s">
        <v>36</v>
      </c>
      <c r="E11" s="10">
        <v>2</v>
      </c>
      <c r="F11" s="10">
        <v>750</v>
      </c>
      <c r="G11" s="10">
        <f t="shared" si="0"/>
        <v>618</v>
      </c>
      <c r="H11" s="10">
        <v>600</v>
      </c>
      <c r="I11" s="10">
        <v>18</v>
      </c>
      <c r="J11" s="33">
        <f t="shared" si="1"/>
        <v>80</v>
      </c>
      <c r="K11" s="25"/>
    </row>
    <row r="12" spans="1:11" ht="21.95" customHeight="1" x14ac:dyDescent="0.25">
      <c r="A12" s="27">
        <v>45063</v>
      </c>
      <c r="B12" s="10" t="s">
        <v>79</v>
      </c>
      <c r="C12" s="10" t="s">
        <v>56</v>
      </c>
      <c r="D12" s="10" t="s">
        <v>36</v>
      </c>
      <c r="E12" s="10">
        <v>3</v>
      </c>
      <c r="F12" s="10">
        <v>1125</v>
      </c>
      <c r="G12" s="10">
        <f t="shared" si="0"/>
        <v>818</v>
      </c>
      <c r="H12" s="10">
        <v>800</v>
      </c>
      <c r="I12" s="10">
        <v>18</v>
      </c>
      <c r="J12" s="33">
        <f t="shared" si="1"/>
        <v>71.111111111111114</v>
      </c>
      <c r="K12" s="25"/>
    </row>
    <row r="13" spans="1:11" ht="21.95" customHeight="1" x14ac:dyDescent="0.25">
      <c r="A13" s="27"/>
      <c r="B13" s="10" t="s">
        <v>54</v>
      </c>
      <c r="C13" s="10" t="s">
        <v>51</v>
      </c>
      <c r="D13" s="10" t="s">
        <v>36</v>
      </c>
      <c r="E13" s="10">
        <v>4</v>
      </c>
      <c r="F13" s="10">
        <v>1500</v>
      </c>
      <c r="G13" s="10">
        <f t="shared" si="0"/>
        <v>1539</v>
      </c>
      <c r="H13" s="10">
        <v>1500</v>
      </c>
      <c r="I13" s="10">
        <v>39</v>
      </c>
      <c r="J13" s="33">
        <f t="shared" si="1"/>
        <v>100</v>
      </c>
      <c r="K13" s="25"/>
    </row>
    <row r="14" spans="1:11" ht="21.95" customHeight="1" x14ac:dyDescent="0.25">
      <c r="A14" s="27">
        <v>45065</v>
      </c>
      <c r="B14" s="10" t="s">
        <v>79</v>
      </c>
      <c r="C14" s="10" t="s">
        <v>56</v>
      </c>
      <c r="D14" s="10" t="s">
        <v>36</v>
      </c>
      <c r="E14" s="10">
        <v>2</v>
      </c>
      <c r="F14" s="10">
        <v>750</v>
      </c>
      <c r="G14" s="10">
        <f t="shared" si="0"/>
        <v>771</v>
      </c>
      <c r="H14" s="10">
        <v>750</v>
      </c>
      <c r="I14" s="10">
        <v>21</v>
      </c>
      <c r="J14" s="33">
        <f t="shared" si="1"/>
        <v>100</v>
      </c>
      <c r="K14" s="25"/>
    </row>
    <row r="15" spans="1:11" ht="21.95" customHeight="1" x14ac:dyDescent="0.25">
      <c r="A15" s="27"/>
      <c r="B15" s="10" t="s">
        <v>101</v>
      </c>
      <c r="C15" s="10" t="s">
        <v>102</v>
      </c>
      <c r="D15" s="10" t="s">
        <v>36</v>
      </c>
      <c r="E15" s="10">
        <v>1</v>
      </c>
      <c r="F15" s="10">
        <v>375</v>
      </c>
      <c r="G15" s="10">
        <f t="shared" si="0"/>
        <v>383</v>
      </c>
      <c r="H15" s="10">
        <v>375</v>
      </c>
      <c r="I15" s="10">
        <v>8</v>
      </c>
      <c r="J15" s="33">
        <f t="shared" si="1"/>
        <v>100</v>
      </c>
      <c r="K15" s="25"/>
    </row>
    <row r="16" spans="1:11" ht="21.95" customHeight="1" x14ac:dyDescent="0.25">
      <c r="A16" s="27">
        <v>45068</v>
      </c>
      <c r="B16" s="10" t="s">
        <v>79</v>
      </c>
      <c r="C16" s="10" t="s">
        <v>56</v>
      </c>
      <c r="D16" s="10" t="s">
        <v>36</v>
      </c>
      <c r="E16" s="10">
        <v>2</v>
      </c>
      <c r="F16" s="10">
        <v>750</v>
      </c>
      <c r="G16" s="10">
        <f t="shared" ref="G16:G22" si="2">SUM(H16:I16)</f>
        <v>756</v>
      </c>
      <c r="H16" s="10">
        <v>750</v>
      </c>
      <c r="I16" s="10">
        <v>6</v>
      </c>
      <c r="J16" s="33">
        <f t="shared" ref="J16:J22" si="3">H16/F16*100</f>
        <v>100</v>
      </c>
      <c r="K16" s="25"/>
    </row>
    <row r="17" spans="1:11" ht="21.95" customHeight="1" x14ac:dyDescent="0.25">
      <c r="A17" s="27"/>
      <c r="B17" s="10" t="s">
        <v>101</v>
      </c>
      <c r="C17" s="10" t="s">
        <v>102</v>
      </c>
      <c r="D17" s="10" t="s">
        <v>36</v>
      </c>
      <c r="E17" s="10">
        <v>1</v>
      </c>
      <c r="F17" s="10">
        <v>375</v>
      </c>
      <c r="G17" s="10">
        <f t="shared" si="2"/>
        <v>386</v>
      </c>
      <c r="H17" s="10">
        <v>375</v>
      </c>
      <c r="I17" s="10">
        <v>11</v>
      </c>
      <c r="J17" s="33">
        <f t="shared" si="3"/>
        <v>100</v>
      </c>
      <c r="K17" s="25"/>
    </row>
    <row r="18" spans="1:11" ht="21.95" customHeight="1" x14ac:dyDescent="0.25">
      <c r="A18" s="27">
        <v>45069</v>
      </c>
      <c r="B18" s="10" t="s">
        <v>109</v>
      </c>
      <c r="C18" s="10" t="s">
        <v>108</v>
      </c>
      <c r="D18" s="10" t="s">
        <v>36</v>
      </c>
      <c r="E18" s="10">
        <v>2</v>
      </c>
      <c r="F18" s="10">
        <v>750</v>
      </c>
      <c r="G18" s="10">
        <f t="shared" si="2"/>
        <v>762</v>
      </c>
      <c r="H18" s="10">
        <v>750</v>
      </c>
      <c r="I18" s="10">
        <v>12</v>
      </c>
      <c r="J18" s="33">
        <f t="shared" si="3"/>
        <v>100</v>
      </c>
      <c r="K18" s="25"/>
    </row>
    <row r="19" spans="1:11" ht="21.95" customHeight="1" x14ac:dyDescent="0.25">
      <c r="A19" s="27"/>
      <c r="B19" s="10" t="s">
        <v>79</v>
      </c>
      <c r="C19" s="10" t="s">
        <v>56</v>
      </c>
      <c r="D19" s="10" t="s">
        <v>36</v>
      </c>
      <c r="E19" s="10">
        <v>2</v>
      </c>
      <c r="F19" s="10">
        <v>750</v>
      </c>
      <c r="G19" s="10">
        <f t="shared" si="2"/>
        <v>780</v>
      </c>
      <c r="H19" s="10">
        <v>750</v>
      </c>
      <c r="I19" s="10">
        <v>30</v>
      </c>
      <c r="J19" s="33">
        <f t="shared" si="3"/>
        <v>100</v>
      </c>
      <c r="K19" s="25"/>
    </row>
    <row r="20" spans="1:11" ht="21.95" customHeight="1" x14ac:dyDescent="0.25">
      <c r="A20" s="27">
        <v>45070</v>
      </c>
      <c r="B20" s="10" t="s">
        <v>79</v>
      </c>
      <c r="C20" s="10" t="s">
        <v>56</v>
      </c>
      <c r="D20" s="10" t="s">
        <v>36</v>
      </c>
      <c r="E20" s="10">
        <v>2</v>
      </c>
      <c r="F20" s="10">
        <v>750</v>
      </c>
      <c r="G20" s="10">
        <f t="shared" si="2"/>
        <v>761</v>
      </c>
      <c r="H20" s="10">
        <v>750</v>
      </c>
      <c r="I20" s="10">
        <v>11</v>
      </c>
      <c r="J20" s="33">
        <f t="shared" si="3"/>
        <v>100</v>
      </c>
      <c r="K20" s="25"/>
    </row>
    <row r="21" spans="1:11" ht="21.95" customHeight="1" x14ac:dyDescent="0.25">
      <c r="A21" s="27">
        <v>45071</v>
      </c>
      <c r="B21" s="10" t="s">
        <v>79</v>
      </c>
      <c r="C21" s="10" t="s">
        <v>56</v>
      </c>
      <c r="D21" s="10" t="s">
        <v>36</v>
      </c>
      <c r="E21" s="10">
        <v>2</v>
      </c>
      <c r="F21" s="10">
        <v>750</v>
      </c>
      <c r="G21" s="10">
        <f t="shared" si="2"/>
        <v>773</v>
      </c>
      <c r="H21" s="10">
        <v>750</v>
      </c>
      <c r="I21" s="10">
        <v>23</v>
      </c>
      <c r="J21" s="33">
        <f t="shared" si="3"/>
        <v>100</v>
      </c>
      <c r="K21" s="25"/>
    </row>
    <row r="22" spans="1:11" ht="21.95" customHeight="1" x14ac:dyDescent="0.25">
      <c r="A22" s="27">
        <v>45072</v>
      </c>
      <c r="B22" s="10" t="s">
        <v>79</v>
      </c>
      <c r="C22" s="10" t="s">
        <v>56</v>
      </c>
      <c r="D22" s="10" t="s">
        <v>36</v>
      </c>
      <c r="E22" s="10">
        <v>2</v>
      </c>
      <c r="F22" s="10">
        <v>750</v>
      </c>
      <c r="G22" s="10">
        <f t="shared" si="2"/>
        <v>769</v>
      </c>
      <c r="H22" s="10">
        <v>750</v>
      </c>
      <c r="I22" s="10">
        <v>19</v>
      </c>
      <c r="J22" s="33">
        <f t="shared" si="3"/>
        <v>100</v>
      </c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33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32</v>
      </c>
      <c r="B48" s="46"/>
      <c r="C48" s="13">
        <f>COUNT(A10:A47)</f>
        <v>8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31</v>
      </c>
      <c r="B49" s="48"/>
      <c r="C49" s="13">
        <f>SUM(F10:F47)</f>
        <v>10500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30</v>
      </c>
      <c r="B50" s="48"/>
      <c r="C50" s="13">
        <f>SUM(H10:H47)</f>
        <v>10025</v>
      </c>
      <c r="F50" s="4"/>
      <c r="G50" s="4"/>
      <c r="H50" s="4"/>
      <c r="I50" s="4"/>
      <c r="J50" s="4"/>
      <c r="K50" s="21"/>
    </row>
    <row r="51" spans="1:11" x14ac:dyDescent="0.25">
      <c r="A51" s="49" t="s">
        <v>29</v>
      </c>
      <c r="B51" s="50"/>
      <c r="C51" s="31">
        <f>SUM(J10:J47)</f>
        <v>1251.1111111111111</v>
      </c>
      <c r="F51" s="38"/>
      <c r="G51" s="38"/>
      <c r="H51" s="38"/>
      <c r="I51" s="38"/>
      <c r="J51" s="4"/>
      <c r="K51" s="39"/>
    </row>
    <row r="52" spans="1:11" x14ac:dyDescent="0.25">
      <c r="A52" s="51" t="s">
        <v>28</v>
      </c>
      <c r="B52" s="52"/>
      <c r="C52" s="13">
        <f>COUNTA(B10:B47)</f>
        <v>13</v>
      </c>
      <c r="F52" s="38"/>
      <c r="G52" s="38"/>
      <c r="H52" s="38"/>
      <c r="I52" s="38"/>
      <c r="J52" s="4"/>
      <c r="K52" s="39"/>
    </row>
    <row r="53" spans="1:11" x14ac:dyDescent="0.25">
      <c r="A53" s="51" t="s">
        <v>27</v>
      </c>
      <c r="B53" s="52"/>
      <c r="C53" s="31">
        <f>C51/C52</f>
        <v>96.239316239316238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FA53-371B-4B63-BB81-B6CED884D3DD}">
  <dimension ref="A1:K55"/>
  <sheetViews>
    <sheetView view="pageBreakPreview" topLeftCell="A41" zoomScaleNormal="100" zoomScaleSheetLayoutView="100" workbookViewId="0">
      <selection activeCell="C44" sqref="C44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34" t="s">
        <v>0</v>
      </c>
      <c r="K1" s="35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43"/>
    </row>
    <row r="5" spans="1:11" ht="15.75" customHeigh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</row>
    <row r="6" spans="1:11" ht="6.95" customHeight="1" x14ac:dyDescent="0.25">
      <c r="A6" s="44"/>
      <c r="B6" s="41"/>
      <c r="C6" s="41"/>
      <c r="D6" s="41"/>
      <c r="E6" s="41"/>
      <c r="F6" s="41"/>
      <c r="G6" s="41"/>
      <c r="H6" s="41"/>
      <c r="I6" s="41"/>
      <c r="J6" s="42"/>
      <c r="K6" s="43"/>
    </row>
    <row r="7" spans="1:11" ht="24" customHeight="1" x14ac:dyDescent="0.25">
      <c r="A7" s="5" t="s">
        <v>2</v>
      </c>
      <c r="B7" s="6" t="s">
        <v>59</v>
      </c>
      <c r="C7" s="4"/>
      <c r="D7" s="4"/>
      <c r="E7" s="4"/>
      <c r="F7" s="6" t="s">
        <v>3</v>
      </c>
      <c r="G7" s="29" t="str">
        <f>VLOOKUP(Sheet1!B9,Sheet1!C13,1,FALSE)</f>
        <v>16 MEI - 26 MEI 2023</v>
      </c>
      <c r="H7" s="6"/>
      <c r="I7" s="4"/>
      <c r="J7" s="4"/>
      <c r="K7" s="21"/>
    </row>
    <row r="8" spans="1:11" ht="24" customHeight="1" x14ac:dyDescent="0.25">
      <c r="A8" s="5" t="s">
        <v>4</v>
      </c>
      <c r="B8" s="29" t="str">
        <f>VLOOKUP(Sheet1!K9,Sheet1!C15,1,FALSE)</f>
        <v>MUTU A</v>
      </c>
      <c r="C8" s="4"/>
      <c r="D8" s="4"/>
      <c r="E8" s="4"/>
      <c r="F8" s="6" t="s">
        <v>5</v>
      </c>
      <c r="G8" s="29" t="str">
        <f>VLOOKUP(Sheet1!F9,Sheet1!C14,1,FALSE)</f>
        <v>SUCI FITRIYANI LESTARI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27">
        <v>45062</v>
      </c>
      <c r="B10" s="10" t="s">
        <v>57</v>
      </c>
      <c r="C10" s="10" t="s">
        <v>58</v>
      </c>
      <c r="D10" s="10" t="s">
        <v>36</v>
      </c>
      <c r="E10" s="10">
        <v>1</v>
      </c>
      <c r="F10" s="10">
        <v>375</v>
      </c>
      <c r="G10" s="10">
        <f t="shared" ref="G10:G19" si="0">SUM(H10:I10)</f>
        <v>385</v>
      </c>
      <c r="H10" s="10">
        <v>375</v>
      </c>
      <c r="I10" s="10">
        <v>10</v>
      </c>
      <c r="J10" s="24">
        <f t="shared" ref="J10:J19" si="1">H10/F10*100</f>
        <v>100</v>
      </c>
      <c r="K10" s="25"/>
    </row>
    <row r="11" spans="1:11" ht="21.95" customHeight="1" x14ac:dyDescent="0.25">
      <c r="A11" s="27"/>
      <c r="B11" s="10" t="s">
        <v>60</v>
      </c>
      <c r="C11" s="10" t="s">
        <v>61</v>
      </c>
      <c r="D11" s="10" t="s">
        <v>36</v>
      </c>
      <c r="E11" s="10">
        <v>2</v>
      </c>
      <c r="F11" s="10">
        <v>750</v>
      </c>
      <c r="G11" s="10">
        <f t="shared" si="0"/>
        <v>760</v>
      </c>
      <c r="H11" s="10">
        <v>750</v>
      </c>
      <c r="I11" s="10">
        <v>10</v>
      </c>
      <c r="J11" s="33">
        <f t="shared" si="1"/>
        <v>100</v>
      </c>
      <c r="K11" s="25"/>
    </row>
    <row r="12" spans="1:11" ht="21.95" customHeight="1" x14ac:dyDescent="0.25">
      <c r="A12" s="27">
        <v>45063</v>
      </c>
      <c r="B12" s="10" t="s">
        <v>60</v>
      </c>
      <c r="C12" s="10" t="s">
        <v>92</v>
      </c>
      <c r="D12" s="10" t="s">
        <v>36</v>
      </c>
      <c r="E12" s="10">
        <v>1</v>
      </c>
      <c r="F12" s="10">
        <v>375</v>
      </c>
      <c r="G12" s="10">
        <f t="shared" si="0"/>
        <v>411</v>
      </c>
      <c r="H12" s="10">
        <v>375</v>
      </c>
      <c r="I12" s="10">
        <v>36</v>
      </c>
      <c r="J12" s="33">
        <f t="shared" si="1"/>
        <v>100</v>
      </c>
      <c r="K12" s="25"/>
    </row>
    <row r="13" spans="1:11" ht="21.95" customHeight="1" x14ac:dyDescent="0.25">
      <c r="A13" s="27"/>
      <c r="B13" s="10" t="s">
        <v>57</v>
      </c>
      <c r="C13" s="10" t="s">
        <v>58</v>
      </c>
      <c r="D13" s="10" t="s">
        <v>36</v>
      </c>
      <c r="E13" s="10">
        <v>2</v>
      </c>
      <c r="F13" s="10">
        <v>750</v>
      </c>
      <c r="G13" s="10">
        <f t="shared" si="0"/>
        <v>783</v>
      </c>
      <c r="H13" s="10">
        <v>750</v>
      </c>
      <c r="I13" s="10">
        <v>33</v>
      </c>
      <c r="J13" s="33">
        <f t="shared" si="1"/>
        <v>100</v>
      </c>
      <c r="K13" s="25"/>
    </row>
    <row r="14" spans="1:11" ht="21.95" customHeight="1" x14ac:dyDescent="0.25">
      <c r="A14" s="27">
        <v>45065</v>
      </c>
      <c r="B14" s="10" t="s">
        <v>54</v>
      </c>
      <c r="C14" s="10" t="s">
        <v>51</v>
      </c>
      <c r="D14" s="10" t="s">
        <v>36</v>
      </c>
      <c r="E14" s="10">
        <v>2</v>
      </c>
      <c r="F14" s="10">
        <v>750</v>
      </c>
      <c r="G14" s="10">
        <f t="shared" si="0"/>
        <v>762</v>
      </c>
      <c r="H14" s="10">
        <v>750</v>
      </c>
      <c r="I14" s="10">
        <v>12</v>
      </c>
      <c r="J14" s="33">
        <f t="shared" si="1"/>
        <v>100</v>
      </c>
      <c r="K14" s="25"/>
    </row>
    <row r="15" spans="1:11" ht="21.95" customHeight="1" x14ac:dyDescent="0.25">
      <c r="A15" s="27"/>
      <c r="B15" s="10" t="s">
        <v>95</v>
      </c>
      <c r="C15" s="10" t="s">
        <v>96</v>
      </c>
      <c r="D15" s="10" t="s">
        <v>36</v>
      </c>
      <c r="E15" s="10">
        <v>1</v>
      </c>
      <c r="F15" s="10">
        <v>375</v>
      </c>
      <c r="G15" s="10">
        <f t="shared" si="0"/>
        <v>388</v>
      </c>
      <c r="H15" s="10">
        <v>375</v>
      </c>
      <c r="I15" s="10">
        <v>13</v>
      </c>
      <c r="J15" s="33">
        <f t="shared" si="1"/>
        <v>100</v>
      </c>
      <c r="K15" s="25"/>
    </row>
    <row r="16" spans="1:11" ht="21.95" customHeight="1" x14ac:dyDescent="0.25">
      <c r="A16" s="27">
        <v>45068</v>
      </c>
      <c r="B16" s="10" t="s">
        <v>95</v>
      </c>
      <c r="C16" s="10" t="s">
        <v>96</v>
      </c>
      <c r="D16" s="10" t="s">
        <v>36</v>
      </c>
      <c r="E16" s="10">
        <v>2</v>
      </c>
      <c r="F16" s="10">
        <v>750</v>
      </c>
      <c r="G16" s="10">
        <f t="shared" si="0"/>
        <v>759</v>
      </c>
      <c r="H16" s="10">
        <v>750</v>
      </c>
      <c r="I16" s="10">
        <v>9</v>
      </c>
      <c r="J16" s="33">
        <f t="shared" si="1"/>
        <v>100</v>
      </c>
      <c r="K16" s="25"/>
    </row>
    <row r="17" spans="1:11" ht="21.95" customHeight="1" x14ac:dyDescent="0.25">
      <c r="A17" s="27">
        <v>45069</v>
      </c>
      <c r="B17" s="10" t="s">
        <v>95</v>
      </c>
      <c r="C17" s="10" t="s">
        <v>96</v>
      </c>
      <c r="D17" s="10" t="s">
        <v>36</v>
      </c>
      <c r="E17" s="10">
        <v>1</v>
      </c>
      <c r="F17" s="10">
        <v>375</v>
      </c>
      <c r="G17" s="10">
        <f t="shared" si="0"/>
        <v>385</v>
      </c>
      <c r="H17" s="10">
        <v>375</v>
      </c>
      <c r="I17" s="10">
        <v>10</v>
      </c>
      <c r="J17" s="33">
        <f t="shared" si="1"/>
        <v>100</v>
      </c>
      <c r="K17" s="25"/>
    </row>
    <row r="18" spans="1:11" ht="21.95" customHeight="1" x14ac:dyDescent="0.25">
      <c r="A18" s="27"/>
      <c r="B18" s="10" t="s">
        <v>57</v>
      </c>
      <c r="C18" s="10" t="s">
        <v>58</v>
      </c>
      <c r="D18" s="10" t="s">
        <v>36</v>
      </c>
      <c r="E18" s="10">
        <v>2</v>
      </c>
      <c r="F18" s="10">
        <v>750</v>
      </c>
      <c r="G18" s="10">
        <f t="shared" si="0"/>
        <v>505</v>
      </c>
      <c r="H18" s="10">
        <v>500</v>
      </c>
      <c r="I18" s="10">
        <v>5</v>
      </c>
      <c r="J18" s="33">
        <f t="shared" si="1"/>
        <v>66.666666666666657</v>
      </c>
      <c r="K18" s="25"/>
    </row>
    <row r="19" spans="1:11" ht="21.95" customHeight="1" x14ac:dyDescent="0.25">
      <c r="A19" s="27">
        <v>45070</v>
      </c>
      <c r="B19" s="10" t="s">
        <v>95</v>
      </c>
      <c r="C19" s="10" t="s">
        <v>96</v>
      </c>
      <c r="D19" s="10" t="s">
        <v>36</v>
      </c>
      <c r="E19" s="10">
        <v>2</v>
      </c>
      <c r="F19" s="10">
        <v>750</v>
      </c>
      <c r="G19" s="10">
        <f t="shared" si="0"/>
        <v>528</v>
      </c>
      <c r="H19" s="10">
        <v>526</v>
      </c>
      <c r="I19" s="10">
        <v>2</v>
      </c>
      <c r="J19" s="33">
        <f t="shared" si="1"/>
        <v>70.13333333333334</v>
      </c>
      <c r="K19" s="25"/>
    </row>
    <row r="20" spans="1:11" ht="21.95" customHeight="1" x14ac:dyDescent="0.25">
      <c r="A20" s="27">
        <v>45071</v>
      </c>
      <c r="B20" s="10" t="s">
        <v>95</v>
      </c>
      <c r="C20" s="10" t="s">
        <v>96</v>
      </c>
      <c r="D20" s="10" t="s">
        <v>36</v>
      </c>
      <c r="E20" s="10">
        <v>1</v>
      </c>
      <c r="F20" s="10">
        <v>375</v>
      </c>
      <c r="G20" s="10">
        <f t="shared" ref="G20:G21" si="2">SUM(H20:I20)</f>
        <v>387</v>
      </c>
      <c r="H20" s="10">
        <v>375</v>
      </c>
      <c r="I20" s="10">
        <v>12</v>
      </c>
      <c r="J20" s="33">
        <f t="shared" ref="J20:J21" si="3">H20/F20*100</f>
        <v>100</v>
      </c>
      <c r="K20" s="25"/>
    </row>
    <row r="21" spans="1:11" ht="21.95" customHeight="1" x14ac:dyDescent="0.25">
      <c r="A21" s="27">
        <v>45072</v>
      </c>
      <c r="B21" s="10" t="s">
        <v>57</v>
      </c>
      <c r="C21" s="10" t="s">
        <v>98</v>
      </c>
      <c r="D21" s="10" t="s">
        <v>36</v>
      </c>
      <c r="E21" s="10">
        <v>1</v>
      </c>
      <c r="F21" s="10">
        <v>375</v>
      </c>
      <c r="G21" s="10">
        <f t="shared" si="2"/>
        <v>390</v>
      </c>
      <c r="H21" s="10">
        <v>375</v>
      </c>
      <c r="I21" s="10">
        <v>15</v>
      </c>
      <c r="J21" s="24">
        <f t="shared" si="3"/>
        <v>100</v>
      </c>
      <c r="K21" s="25"/>
    </row>
    <row r="22" spans="1:11" ht="21.95" customHeight="1" x14ac:dyDescent="0.25">
      <c r="A22" s="27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27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27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27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27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28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28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28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28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28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5" t="s">
        <v>32</v>
      </c>
      <c r="B48" s="46"/>
      <c r="C48" s="13">
        <f>COUNT(A10:A47)</f>
        <v>8</v>
      </c>
      <c r="E48" s="36" t="s">
        <v>18</v>
      </c>
      <c r="F48" s="36"/>
      <c r="G48" s="37"/>
      <c r="H48" s="37"/>
      <c r="I48" s="37"/>
      <c r="J48" s="37"/>
      <c r="K48" s="37"/>
    </row>
    <row r="49" spans="1:11" ht="21" customHeight="1" x14ac:dyDescent="0.25">
      <c r="A49" s="47" t="s">
        <v>31</v>
      </c>
      <c r="B49" s="48"/>
      <c r="C49" s="13">
        <f>SUM(F10:F47)</f>
        <v>6750</v>
      </c>
      <c r="F49" s="38"/>
      <c r="G49" s="38"/>
      <c r="H49" s="38"/>
      <c r="I49" s="4"/>
      <c r="J49" s="4"/>
      <c r="K49" s="21"/>
    </row>
    <row r="50" spans="1:11" ht="21" customHeight="1" x14ac:dyDescent="0.25">
      <c r="A50" s="47" t="s">
        <v>30</v>
      </c>
      <c r="B50" s="48"/>
      <c r="C50" s="13">
        <f>SUM(H10:H47)</f>
        <v>6276</v>
      </c>
      <c r="F50" s="4"/>
      <c r="G50" s="4"/>
      <c r="H50" s="4"/>
      <c r="I50" s="4"/>
      <c r="J50" s="4"/>
      <c r="K50" s="21"/>
    </row>
    <row r="51" spans="1:11" x14ac:dyDescent="0.25">
      <c r="A51" s="49" t="s">
        <v>29</v>
      </c>
      <c r="B51" s="50"/>
      <c r="C51" s="31">
        <f>SUM(J10:J47)</f>
        <v>1136.8</v>
      </c>
      <c r="F51" s="38"/>
      <c r="G51" s="38"/>
      <c r="H51" s="38"/>
      <c r="I51" s="38"/>
      <c r="J51" s="4"/>
      <c r="K51" s="39"/>
    </row>
    <row r="52" spans="1:11" x14ac:dyDescent="0.25">
      <c r="A52" s="51" t="s">
        <v>28</v>
      </c>
      <c r="B52" s="52"/>
      <c r="C52" s="13">
        <f>COUNTA(B10:B47)</f>
        <v>12</v>
      </c>
      <c r="F52" s="38"/>
      <c r="G52" s="38"/>
      <c r="H52" s="38"/>
      <c r="I52" s="38"/>
      <c r="J52" s="4"/>
      <c r="K52" s="39"/>
    </row>
    <row r="53" spans="1:11" x14ac:dyDescent="0.25">
      <c r="A53" s="51" t="s">
        <v>27</v>
      </c>
      <c r="B53" s="52"/>
      <c r="C53" s="31">
        <f>C51/C52</f>
        <v>94.733333333333334</v>
      </c>
      <c r="F53" s="38"/>
      <c r="G53" s="38"/>
      <c r="H53" s="38"/>
      <c r="I53" s="38"/>
      <c r="J53" s="4"/>
      <c r="K53" s="39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NEW</vt:lpstr>
      <vt:lpstr>NEW (2)</vt:lpstr>
      <vt:lpstr>NEW (3)</vt:lpstr>
      <vt:lpstr>TIARA</vt:lpstr>
      <vt:lpstr>MILA</vt:lpstr>
      <vt:lpstr>MELATI</vt:lpstr>
      <vt:lpstr>NEW (7)</vt:lpstr>
      <vt:lpstr>NEW (8)</vt:lpstr>
      <vt:lpstr>NEW (9)</vt:lpstr>
      <vt:lpstr>NEW (10)</vt:lpstr>
      <vt:lpstr>NEW (11)</vt:lpstr>
      <vt:lpstr>NEW (12)</vt:lpstr>
      <vt:lpstr>NEW (13)</vt:lpstr>
      <vt:lpstr>NEW (14)</vt:lpstr>
      <vt:lpstr>NEW (15)</vt:lpstr>
      <vt:lpstr>NEW (16)</vt:lpstr>
      <vt:lpstr>NEW (17)</vt:lpstr>
      <vt:lpstr>NEW (18)</vt:lpstr>
      <vt:lpstr>NEW (20)</vt:lpstr>
      <vt:lpstr>NEW (21)</vt:lpstr>
      <vt:lpstr>NEW (22)</vt:lpstr>
      <vt:lpstr>NEW (23)</vt:lpstr>
      <vt:lpstr>NEW (24)</vt:lpstr>
      <vt:lpstr>NEW (25)</vt:lpstr>
      <vt:lpstr>NEW (26)</vt:lpstr>
      <vt:lpstr>NEW (27)</vt:lpstr>
      <vt:lpstr>NEW (28)</vt:lpstr>
      <vt:lpstr>NEW (29)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arif_wicaksono</cp:lastModifiedBy>
  <cp:lastPrinted>2023-05-26T02:54:28Z</cp:lastPrinted>
  <dcterms:created xsi:type="dcterms:W3CDTF">2019-06-18T03:39:00Z</dcterms:created>
  <dcterms:modified xsi:type="dcterms:W3CDTF">2023-05-27T15:56:00Z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