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5.xml" ContentType="application/vnd.openxmlformats-officedocument.drawing+xml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"/>
    </mc:Choice>
  </mc:AlternateContent>
  <xr:revisionPtr revIDLastSave="0" documentId="13_ncr:1_{AE5F8904-2FEA-4B36-B281-A68336C18820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  <definedName name="_xlnm.Print_Area" localSheetId="4">'TARGET CYCLE TIME (2)'!$A$3:$H$317</definedName>
  </definedNames>
  <calcPr calcId="191029"/>
</workbook>
</file>

<file path=xl/calcChain.xml><?xml version="1.0" encoding="utf-8"?>
<calcChain xmlns="http://schemas.openxmlformats.org/spreadsheetml/2006/main">
  <c r="G17" i="7" l="1"/>
  <c r="H17" i="7"/>
  <c r="I17" i="7"/>
  <c r="G15" i="7"/>
  <c r="H15" i="7"/>
  <c r="I15" i="7"/>
  <c r="J15" i="7"/>
  <c r="K15" i="7"/>
  <c r="L15" i="7"/>
  <c r="O15" i="7" s="1"/>
  <c r="M15" i="7"/>
  <c r="N15" i="7"/>
  <c r="J13" i="7"/>
  <c r="I13" i="7"/>
  <c r="H13" i="7"/>
  <c r="G13" i="7"/>
  <c r="G11" i="7"/>
  <c r="H11" i="7"/>
  <c r="I11" i="7"/>
  <c r="J11" i="7"/>
  <c r="K11" i="7"/>
  <c r="L11" i="7"/>
  <c r="M11" i="7"/>
  <c r="N11" i="7"/>
  <c r="G9" i="7"/>
  <c r="H9" i="7"/>
  <c r="I9" i="7"/>
  <c r="J9" i="7"/>
  <c r="K9" i="7"/>
  <c r="L9" i="7"/>
  <c r="M9" i="7"/>
  <c r="N9" i="7"/>
  <c r="O31" i="5"/>
  <c r="G29" i="5"/>
  <c r="H29" i="5"/>
  <c r="I29" i="5"/>
  <c r="J29" i="5"/>
  <c r="K29" i="5"/>
  <c r="L29" i="5"/>
  <c r="M29" i="5"/>
  <c r="N29" i="5"/>
  <c r="G27" i="5"/>
  <c r="O27" i="5" s="1"/>
  <c r="H27" i="5"/>
  <c r="I27" i="5"/>
  <c r="G25" i="5"/>
  <c r="H25" i="5"/>
  <c r="I25" i="5"/>
  <c r="J25" i="5"/>
  <c r="K25" i="5"/>
  <c r="L25" i="5"/>
  <c r="M25" i="5"/>
  <c r="M23" i="5"/>
  <c r="L23" i="5"/>
  <c r="K23" i="5"/>
  <c r="J23" i="5"/>
  <c r="I23" i="5"/>
  <c r="H23" i="5"/>
  <c r="G23" i="5"/>
  <c r="G21" i="5"/>
  <c r="H21" i="5"/>
  <c r="I21" i="5"/>
  <c r="J21" i="5"/>
  <c r="K21" i="5"/>
  <c r="L21" i="5"/>
  <c r="M21" i="5"/>
  <c r="N21" i="5"/>
  <c r="M18" i="5"/>
  <c r="N18" i="5"/>
  <c r="K19" i="5"/>
  <c r="J19" i="5"/>
  <c r="G19" i="5"/>
  <c r="H19" i="5"/>
  <c r="I19" i="5"/>
  <c r="G17" i="5"/>
  <c r="H17" i="5"/>
  <c r="I17" i="5"/>
  <c r="J17" i="5"/>
  <c r="K17" i="5"/>
  <c r="L17" i="5"/>
  <c r="M17" i="5"/>
  <c r="N17" i="5"/>
  <c r="G15" i="5"/>
  <c r="H15" i="5"/>
  <c r="I15" i="5"/>
  <c r="J15" i="5"/>
  <c r="K15" i="5"/>
  <c r="L15" i="5"/>
  <c r="M15" i="5"/>
  <c r="N15" i="5"/>
  <c r="K12" i="5"/>
  <c r="L12" i="5"/>
  <c r="M12" i="5"/>
  <c r="N12" i="5"/>
  <c r="I13" i="5"/>
  <c r="H13" i="5"/>
  <c r="G13" i="5"/>
  <c r="G11" i="5"/>
  <c r="H11" i="5"/>
  <c r="I11" i="5"/>
  <c r="J11" i="5"/>
  <c r="K11" i="5"/>
  <c r="L11" i="5"/>
  <c r="M11" i="5"/>
  <c r="N11" i="5"/>
  <c r="G9" i="5"/>
  <c r="H9" i="5"/>
  <c r="I9" i="5"/>
  <c r="J9" i="5"/>
  <c r="K9" i="5"/>
  <c r="L9" i="5"/>
  <c r="M9" i="5"/>
  <c r="N9" i="5"/>
  <c r="G256" i="6"/>
  <c r="G254" i="6"/>
  <c r="G253" i="6"/>
  <c r="G252" i="6"/>
  <c r="G251" i="6"/>
  <c r="G250" i="6"/>
  <c r="F249" i="6"/>
  <c r="G249" i="6" s="1"/>
  <c r="G248" i="6"/>
  <c r="G247" i="6"/>
  <c r="G246" i="6"/>
  <c r="G245" i="6"/>
  <c r="G244" i="6"/>
  <c r="G243" i="6"/>
  <c r="F242" i="6"/>
  <c r="G242" i="6" s="1"/>
  <c r="G241" i="6"/>
  <c r="F240" i="6"/>
  <c r="G240" i="6" s="1"/>
  <c r="G239" i="6"/>
  <c r="F239" i="6"/>
  <c r="F238" i="6"/>
  <c r="G238" i="6" s="1"/>
  <c r="G237" i="6"/>
  <c r="F237" i="6"/>
  <c r="F236" i="6"/>
  <c r="G236" i="6" s="1"/>
  <c r="G235" i="6"/>
  <c r="F235" i="6"/>
  <c r="F234" i="6"/>
  <c r="G234" i="6" s="1"/>
  <c r="G233" i="6"/>
  <c r="F233" i="6"/>
  <c r="F232" i="6"/>
  <c r="G232" i="6" s="1"/>
  <c r="G231" i="6"/>
  <c r="F231" i="6"/>
  <c r="F230" i="6"/>
  <c r="G230" i="6" s="1"/>
  <c r="G229" i="6"/>
  <c r="F229" i="6"/>
  <c r="G228" i="6"/>
  <c r="G227" i="6"/>
  <c r="G226" i="6"/>
  <c r="F226" i="6"/>
  <c r="F225" i="6"/>
  <c r="G225" i="6" s="1"/>
  <c r="G224" i="6"/>
  <c r="G223" i="6"/>
  <c r="G222" i="6"/>
  <c r="G221" i="6"/>
  <c r="G220" i="6"/>
  <c r="F219" i="6"/>
  <c r="G219" i="6" s="1"/>
  <c r="G218" i="6"/>
  <c r="F218" i="6"/>
  <c r="G217" i="6"/>
  <c r="F216" i="6"/>
  <c r="G216" i="6" s="1"/>
  <c r="F215" i="6"/>
  <c r="G215" i="6" s="1"/>
  <c r="F214" i="6"/>
  <c r="G214" i="6" s="1"/>
  <c r="F213" i="6"/>
  <c r="G213" i="6" s="1"/>
  <c r="F212" i="6"/>
  <c r="G212" i="6" s="1"/>
  <c r="F211" i="6"/>
  <c r="G211" i="6" s="1"/>
  <c r="F210" i="6"/>
  <c r="G210" i="6" s="1"/>
  <c r="F209" i="6"/>
  <c r="G209" i="6" s="1"/>
  <c r="F208" i="6"/>
  <c r="G208" i="6" s="1"/>
  <c r="F207" i="6"/>
  <c r="G207" i="6" s="1"/>
  <c r="F206" i="6"/>
  <c r="G206" i="6" s="1"/>
  <c r="G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G189" i="6"/>
  <c r="F189" i="6"/>
  <c r="G188" i="6"/>
  <c r="F188" i="6"/>
  <c r="G187" i="6"/>
  <c r="F186" i="6"/>
  <c r="G186" i="6" s="1"/>
  <c r="F185" i="6"/>
  <c r="G185" i="6" s="1"/>
  <c r="F184" i="6"/>
  <c r="G184" i="6" s="1"/>
  <c r="F183" i="6"/>
  <c r="G183" i="6" s="1"/>
  <c r="F182" i="6"/>
  <c r="G182" i="6" s="1"/>
  <c r="F181" i="6"/>
  <c r="G181" i="6" s="1"/>
  <c r="G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G169" i="6"/>
  <c r="G168" i="6"/>
  <c r="F168" i="6"/>
  <c r="G167" i="6"/>
  <c r="F167" i="6"/>
  <c r="G166" i="6"/>
  <c r="F166" i="6"/>
  <c r="G165" i="6"/>
  <c r="F165" i="6"/>
  <c r="G164" i="6"/>
  <c r="G163" i="6"/>
  <c r="G162" i="6"/>
  <c r="F161" i="6"/>
  <c r="G161" i="6" s="1"/>
  <c r="F160" i="6"/>
  <c r="G160" i="6" s="1"/>
  <c r="F159" i="6"/>
  <c r="G159" i="6" s="1"/>
  <c r="F158" i="6"/>
  <c r="G158" i="6" s="1"/>
  <c r="F157" i="6"/>
  <c r="G157" i="6" s="1"/>
  <c r="F156" i="6"/>
  <c r="G156" i="6" s="1"/>
  <c r="F155" i="6"/>
  <c r="G155" i="6" s="1"/>
  <c r="F154" i="6"/>
  <c r="G154" i="6" s="1"/>
  <c r="F153" i="6"/>
  <c r="G153" i="6" s="1"/>
  <c r="F152" i="6"/>
  <c r="G152" i="6" s="1"/>
  <c r="F151" i="6"/>
  <c r="G151" i="6" s="1"/>
  <c r="G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6" i="6"/>
  <c r="G116" i="6" s="1"/>
  <c r="F115" i="6"/>
  <c r="G115" i="6" s="1"/>
  <c r="G114" i="6"/>
  <c r="F113" i="6"/>
  <c r="G113" i="6" s="1"/>
  <c r="G112" i="6"/>
  <c r="F112" i="6"/>
  <c r="G111" i="6"/>
  <c r="F110" i="6"/>
  <c r="G110" i="6" s="1"/>
  <c r="F109" i="6"/>
  <c r="G109" i="6" s="1"/>
  <c r="F108" i="6"/>
  <c r="G108" i="6" s="1"/>
  <c r="F107" i="6"/>
  <c r="G107" i="6" s="1"/>
  <c r="F106" i="6"/>
  <c r="G106" i="6" s="1"/>
  <c r="F105" i="6"/>
  <c r="G105" i="6" s="1"/>
  <c r="F104" i="6"/>
  <c r="G104" i="6" s="1"/>
  <c r="F103" i="6"/>
  <c r="G103" i="6" s="1"/>
  <c r="F102" i="6"/>
  <c r="G102" i="6" s="1"/>
  <c r="F101" i="6"/>
  <c r="G101" i="6" s="1"/>
  <c r="F100" i="6"/>
  <c r="G100" i="6" s="1"/>
  <c r="F99" i="6"/>
  <c r="G99" i="6" s="1"/>
  <c r="G98" i="6"/>
  <c r="G97" i="6"/>
  <c r="F97" i="6"/>
  <c r="F96" i="6"/>
  <c r="G96" i="6" s="1"/>
  <c r="G95" i="6"/>
  <c r="F95" i="6"/>
  <c r="F94" i="6"/>
  <c r="G94" i="6" s="1"/>
  <c r="G93" i="6"/>
  <c r="G92" i="6"/>
  <c r="G91" i="6"/>
  <c r="F90" i="6"/>
  <c r="G90" i="6" s="1"/>
  <c r="G89" i="6"/>
  <c r="F88" i="6"/>
  <c r="G88" i="6" s="1"/>
  <c r="G87" i="6"/>
  <c r="F87" i="6"/>
  <c r="G86" i="6"/>
  <c r="G85" i="6"/>
  <c r="G84" i="6"/>
  <c r="F84" i="6"/>
  <c r="F83" i="6"/>
  <c r="G83" i="6" s="1"/>
  <c r="G82" i="6"/>
  <c r="F82" i="6"/>
  <c r="F81" i="6"/>
  <c r="G81" i="6" s="1"/>
  <c r="G80" i="6"/>
  <c r="F80" i="6"/>
  <c r="F79" i="6"/>
  <c r="G79" i="6" s="1"/>
  <c r="G78" i="6"/>
  <c r="F78" i="6"/>
  <c r="F77" i="6"/>
  <c r="G77" i="6" s="1"/>
  <c r="G76" i="6"/>
  <c r="F76" i="6"/>
  <c r="F75" i="6"/>
  <c r="G75" i="6" s="1"/>
  <c r="G74" i="6"/>
  <c r="G73" i="6"/>
  <c r="F72" i="6"/>
  <c r="G72" i="6" s="1"/>
  <c r="G71" i="6"/>
  <c r="F71" i="6"/>
  <c r="F70" i="6"/>
  <c r="G70" i="6" s="1"/>
  <c r="G69" i="6"/>
  <c r="F69" i="6"/>
  <c r="F68" i="6"/>
  <c r="G68" i="6" s="1"/>
  <c r="G67" i="6"/>
  <c r="F67" i="6"/>
  <c r="F66" i="6"/>
  <c r="G66" i="6" s="1"/>
  <c r="G65" i="6"/>
  <c r="F65" i="6"/>
  <c r="F64" i="6"/>
  <c r="G64" i="6" s="1"/>
  <c r="G63" i="6"/>
  <c r="F63" i="6"/>
  <c r="F62" i="6"/>
  <c r="G62" i="6" s="1"/>
  <c r="G61" i="6"/>
  <c r="F61" i="6"/>
  <c r="F60" i="6"/>
  <c r="G60" i="6" s="1"/>
  <c r="G59" i="6"/>
  <c r="F59" i="6"/>
  <c r="F58" i="6"/>
  <c r="G58" i="6" s="1"/>
  <c r="G57" i="6"/>
  <c r="F57" i="6"/>
  <c r="F56" i="6"/>
  <c r="G56" i="6" s="1"/>
  <c r="G55" i="6"/>
  <c r="F55" i="6"/>
  <c r="F54" i="6"/>
  <c r="G54" i="6" s="1"/>
  <c r="G53" i="6"/>
  <c r="F53" i="6"/>
  <c r="F52" i="6"/>
  <c r="G52" i="6" s="1"/>
  <c r="G51" i="6"/>
  <c r="F51" i="6"/>
  <c r="F50" i="6"/>
  <c r="G50" i="6" s="1"/>
  <c r="G49" i="6"/>
  <c r="F49" i="6"/>
  <c r="F48" i="6"/>
  <c r="G48" i="6" s="1"/>
  <c r="G47" i="6"/>
  <c r="G46" i="6"/>
  <c r="F46" i="6"/>
  <c r="F45" i="6"/>
  <c r="G45" i="6" s="1"/>
  <c r="G44" i="6"/>
  <c r="F44" i="6"/>
  <c r="F43" i="6"/>
  <c r="G43" i="6" s="1"/>
  <c r="G42" i="6"/>
  <c r="F42" i="6"/>
  <c r="F41" i="6"/>
  <c r="G41" i="6" s="1"/>
  <c r="G40" i="6"/>
  <c r="F40" i="6"/>
  <c r="F39" i="6"/>
  <c r="G39" i="6" s="1"/>
  <c r="G38" i="6"/>
  <c r="F38" i="6"/>
  <c r="F37" i="6"/>
  <c r="G37" i="6" s="1"/>
  <c r="G36" i="6"/>
  <c r="F35" i="6"/>
  <c r="G35" i="6" s="1"/>
  <c r="G34" i="6"/>
  <c r="F34" i="6"/>
  <c r="F33" i="6"/>
  <c r="G33" i="6" s="1"/>
  <c r="G32" i="6"/>
  <c r="F32" i="6"/>
  <c r="F31" i="6"/>
  <c r="G31" i="6" s="1"/>
  <c r="G30" i="6"/>
  <c r="F30" i="6"/>
  <c r="F29" i="6"/>
  <c r="G29" i="6" s="1"/>
  <c r="G28" i="6"/>
  <c r="F28" i="6"/>
  <c r="F27" i="6"/>
  <c r="G27" i="6" s="1"/>
  <c r="G26" i="6"/>
  <c r="F26" i="6"/>
  <c r="G25" i="6"/>
  <c r="G24" i="6"/>
  <c r="G23" i="6"/>
  <c r="F23" i="6"/>
  <c r="F22" i="6"/>
  <c r="G22" i="6" s="1"/>
  <c r="G21" i="6"/>
  <c r="F21" i="6"/>
  <c r="F20" i="6"/>
  <c r="G20" i="6" s="1"/>
  <c r="G19" i="6"/>
  <c r="F19" i="6"/>
  <c r="F18" i="6"/>
  <c r="G18" i="6" s="1"/>
  <c r="G17" i="6"/>
  <c r="F17" i="6"/>
  <c r="F16" i="6"/>
  <c r="G16" i="6" s="1"/>
  <c r="G15" i="6"/>
  <c r="F15" i="6"/>
  <c r="F14" i="6"/>
  <c r="G14" i="6" s="1"/>
  <c r="G13" i="6"/>
  <c r="F13" i="6"/>
  <c r="F12" i="6"/>
  <c r="G12" i="6" s="1"/>
  <c r="G11" i="6"/>
  <c r="F11" i="6"/>
  <c r="F10" i="6"/>
  <c r="G10" i="6" s="1"/>
  <c r="G9" i="6"/>
  <c r="F9" i="6"/>
  <c r="F8" i="6"/>
  <c r="G8" i="6" s="1"/>
  <c r="G7" i="6"/>
  <c r="F7" i="6"/>
  <c r="O31" i="9"/>
  <c r="N30" i="9"/>
  <c r="M30" i="9"/>
  <c r="L30" i="9"/>
  <c r="K30" i="9"/>
  <c r="J30" i="9"/>
  <c r="I30" i="9"/>
  <c r="H30" i="9"/>
  <c r="G30" i="9"/>
  <c r="O30" i="9" s="1"/>
  <c r="D30" i="9"/>
  <c r="O29" i="9"/>
  <c r="N28" i="9"/>
  <c r="M28" i="9"/>
  <c r="L28" i="9"/>
  <c r="K28" i="9"/>
  <c r="J28" i="9"/>
  <c r="I28" i="9"/>
  <c r="H28" i="9"/>
  <c r="G28" i="9"/>
  <c r="O28" i="9" s="1"/>
  <c r="D28" i="9"/>
  <c r="O27" i="9"/>
  <c r="N26" i="9"/>
  <c r="M26" i="9"/>
  <c r="L26" i="9"/>
  <c r="K26" i="9"/>
  <c r="J26" i="9"/>
  <c r="I26" i="9"/>
  <c r="H26" i="9"/>
  <c r="G26" i="9"/>
  <c r="O26" i="9" s="1"/>
  <c r="D26" i="9"/>
  <c r="O25" i="9"/>
  <c r="N24" i="9"/>
  <c r="M24" i="9"/>
  <c r="L24" i="9"/>
  <c r="K24" i="9"/>
  <c r="J24" i="9"/>
  <c r="I24" i="9"/>
  <c r="H24" i="9"/>
  <c r="G24" i="9"/>
  <c r="O24" i="9" s="1"/>
  <c r="D24" i="9"/>
  <c r="O23" i="9"/>
  <c r="N22" i="9"/>
  <c r="M22" i="9"/>
  <c r="L22" i="9"/>
  <c r="K22" i="9"/>
  <c r="J22" i="9"/>
  <c r="I22" i="9"/>
  <c r="H22" i="9"/>
  <c r="G22" i="9"/>
  <c r="O22" i="9" s="1"/>
  <c r="D22" i="9"/>
  <c r="O21" i="9"/>
  <c r="N20" i="9"/>
  <c r="M20" i="9"/>
  <c r="L20" i="9"/>
  <c r="K20" i="9"/>
  <c r="J20" i="9"/>
  <c r="I20" i="9"/>
  <c r="H20" i="9"/>
  <c r="G20" i="9"/>
  <c r="O20" i="9" s="1"/>
  <c r="D20" i="9"/>
  <c r="O19" i="9"/>
  <c r="N18" i="9"/>
  <c r="M18" i="9"/>
  <c r="L18" i="9"/>
  <c r="K18" i="9"/>
  <c r="J18" i="9"/>
  <c r="I18" i="9"/>
  <c r="H18" i="9"/>
  <c r="G18" i="9"/>
  <c r="O18" i="9" s="1"/>
  <c r="D18" i="9"/>
  <c r="O17" i="9"/>
  <c r="N16" i="9"/>
  <c r="M16" i="9"/>
  <c r="L16" i="9"/>
  <c r="K16" i="9"/>
  <c r="J16" i="9"/>
  <c r="I16" i="9"/>
  <c r="H16" i="9"/>
  <c r="G16" i="9"/>
  <c r="O16" i="9" s="1"/>
  <c r="D16" i="9"/>
  <c r="O15" i="9"/>
  <c r="N14" i="9"/>
  <c r="M14" i="9"/>
  <c r="L14" i="9"/>
  <c r="K14" i="9"/>
  <c r="J14" i="9"/>
  <c r="I14" i="9"/>
  <c r="H14" i="9"/>
  <c r="G14" i="9"/>
  <c r="O14" i="9" s="1"/>
  <c r="D14" i="9"/>
  <c r="O13" i="9"/>
  <c r="N12" i="9"/>
  <c r="M12" i="9"/>
  <c r="L12" i="9"/>
  <c r="K12" i="9"/>
  <c r="J12" i="9"/>
  <c r="I12" i="9"/>
  <c r="H12" i="9"/>
  <c r="G12" i="9"/>
  <c r="O12" i="9" s="1"/>
  <c r="D12" i="9"/>
  <c r="O11" i="9"/>
  <c r="N10" i="9"/>
  <c r="M10" i="9"/>
  <c r="L10" i="9"/>
  <c r="K10" i="9"/>
  <c r="J10" i="9"/>
  <c r="I10" i="9"/>
  <c r="H10" i="9"/>
  <c r="G10" i="9"/>
  <c r="O10" i="9" s="1"/>
  <c r="D10" i="9"/>
  <c r="O9" i="9"/>
  <c r="N8" i="9"/>
  <c r="M8" i="9"/>
  <c r="L8" i="9"/>
  <c r="K8" i="9"/>
  <c r="J8" i="9"/>
  <c r="I8" i="9"/>
  <c r="H8" i="9"/>
  <c r="G8" i="9"/>
  <c r="O8" i="9" s="1"/>
  <c r="H34" i="9" s="1"/>
  <c r="D8" i="9"/>
  <c r="H35" i="8"/>
  <c r="O15" i="8"/>
  <c r="N14" i="8"/>
  <c r="M14" i="8"/>
  <c r="L14" i="8"/>
  <c r="K14" i="8"/>
  <c r="J14" i="8"/>
  <c r="I14" i="8"/>
  <c r="H14" i="8"/>
  <c r="G14" i="8"/>
  <c r="O14" i="8" s="1"/>
  <c r="P15" i="8" s="1"/>
  <c r="D14" i="8"/>
  <c r="O13" i="8"/>
  <c r="N12" i="8"/>
  <c r="M12" i="8"/>
  <c r="L12" i="8"/>
  <c r="K12" i="8"/>
  <c r="J12" i="8"/>
  <c r="I12" i="8"/>
  <c r="H12" i="8"/>
  <c r="G12" i="8"/>
  <c r="O12" i="8" s="1"/>
  <c r="P13" i="8" s="1"/>
  <c r="D12" i="8"/>
  <c r="O11" i="8"/>
  <c r="N10" i="8"/>
  <c r="M10" i="8"/>
  <c r="L10" i="8"/>
  <c r="K10" i="8"/>
  <c r="J10" i="8"/>
  <c r="I10" i="8"/>
  <c r="H10" i="8"/>
  <c r="G10" i="8"/>
  <c r="O10" i="8" s="1"/>
  <c r="P11" i="8" s="1"/>
  <c r="D10" i="8"/>
  <c r="O9" i="8"/>
  <c r="N8" i="8"/>
  <c r="M8" i="8"/>
  <c r="L8" i="8"/>
  <c r="K8" i="8"/>
  <c r="J8" i="8"/>
  <c r="I8" i="8"/>
  <c r="H8" i="8"/>
  <c r="G8" i="8"/>
  <c r="O8" i="8" s="1"/>
  <c r="D8" i="8"/>
  <c r="O17" i="7"/>
  <c r="N16" i="7"/>
  <c r="M16" i="7"/>
  <c r="L16" i="7"/>
  <c r="K16" i="7"/>
  <c r="J16" i="7"/>
  <c r="I16" i="7"/>
  <c r="H16" i="7"/>
  <c r="G16" i="7"/>
  <c r="O16" i="7" s="1"/>
  <c r="D16" i="7"/>
  <c r="N14" i="7"/>
  <c r="M14" i="7"/>
  <c r="L14" i="7"/>
  <c r="K14" i="7"/>
  <c r="J14" i="7"/>
  <c r="I14" i="7"/>
  <c r="H14" i="7"/>
  <c r="G14" i="7"/>
  <c r="D14" i="7"/>
  <c r="N12" i="7"/>
  <c r="M12" i="7"/>
  <c r="L12" i="7"/>
  <c r="K12" i="7"/>
  <c r="J12" i="7"/>
  <c r="I12" i="7"/>
  <c r="H12" i="7"/>
  <c r="G12" i="7"/>
  <c r="O12" i="7" s="1"/>
  <c r="D12" i="7"/>
  <c r="N10" i="7"/>
  <c r="M10" i="7"/>
  <c r="L10" i="7"/>
  <c r="K10" i="7"/>
  <c r="J10" i="7"/>
  <c r="I10" i="7"/>
  <c r="H10" i="7"/>
  <c r="G10" i="7"/>
  <c r="O10" i="7" s="1"/>
  <c r="D10" i="7"/>
  <c r="N8" i="7"/>
  <c r="M8" i="7"/>
  <c r="L8" i="7"/>
  <c r="K8" i="7"/>
  <c r="J8" i="7"/>
  <c r="I8" i="7"/>
  <c r="H8" i="7"/>
  <c r="G8" i="7"/>
  <c r="O8" i="7" s="1"/>
  <c r="D8" i="7"/>
  <c r="N30" i="5"/>
  <c r="M30" i="5"/>
  <c r="L30" i="5"/>
  <c r="K30" i="5"/>
  <c r="J30" i="5"/>
  <c r="I30" i="5"/>
  <c r="H30" i="5"/>
  <c r="G30" i="5"/>
  <c r="O30" i="5" s="1"/>
  <c r="D30" i="5"/>
  <c r="N28" i="5"/>
  <c r="M28" i="5"/>
  <c r="L28" i="5"/>
  <c r="K28" i="5"/>
  <c r="J28" i="5"/>
  <c r="I28" i="5"/>
  <c r="H28" i="5"/>
  <c r="G28" i="5"/>
  <c r="D28" i="5"/>
  <c r="N26" i="5"/>
  <c r="M26" i="5"/>
  <c r="L26" i="5"/>
  <c r="K26" i="5"/>
  <c r="J26" i="5"/>
  <c r="I26" i="5"/>
  <c r="H26" i="5"/>
  <c r="G26" i="5"/>
  <c r="D26" i="5"/>
  <c r="O25" i="5"/>
  <c r="N24" i="5"/>
  <c r="M24" i="5"/>
  <c r="L24" i="5"/>
  <c r="K24" i="5"/>
  <c r="J24" i="5"/>
  <c r="I24" i="5"/>
  <c r="H24" i="5"/>
  <c r="G24" i="5"/>
  <c r="D24" i="5"/>
  <c r="N22" i="5"/>
  <c r="M22" i="5"/>
  <c r="L22" i="5"/>
  <c r="K22" i="5"/>
  <c r="J22" i="5"/>
  <c r="I22" i="5"/>
  <c r="H22" i="5"/>
  <c r="G22" i="5"/>
  <c r="D22" i="5"/>
  <c r="N20" i="5"/>
  <c r="M20" i="5"/>
  <c r="L20" i="5"/>
  <c r="K20" i="5"/>
  <c r="J20" i="5"/>
  <c r="I20" i="5"/>
  <c r="H20" i="5"/>
  <c r="G20" i="5"/>
  <c r="D20" i="5"/>
  <c r="L18" i="5"/>
  <c r="K18" i="5"/>
  <c r="J18" i="5"/>
  <c r="I18" i="5"/>
  <c r="H18" i="5"/>
  <c r="G18" i="5"/>
  <c r="D18" i="5"/>
  <c r="N16" i="5"/>
  <c r="M16" i="5"/>
  <c r="L16" i="5"/>
  <c r="K16" i="5"/>
  <c r="J16" i="5"/>
  <c r="I16" i="5"/>
  <c r="H16" i="5"/>
  <c r="G16" i="5"/>
  <c r="D16" i="5"/>
  <c r="N14" i="5"/>
  <c r="M14" i="5"/>
  <c r="L14" i="5"/>
  <c r="K14" i="5"/>
  <c r="J14" i="5"/>
  <c r="I14" i="5"/>
  <c r="H14" i="5"/>
  <c r="G14" i="5"/>
  <c r="D14" i="5"/>
  <c r="J12" i="5"/>
  <c r="I12" i="5"/>
  <c r="H12" i="5"/>
  <c r="G12" i="5"/>
  <c r="D12" i="5"/>
  <c r="N10" i="5"/>
  <c r="M10" i="5"/>
  <c r="L10" i="5"/>
  <c r="K10" i="5"/>
  <c r="J10" i="5"/>
  <c r="I10" i="5"/>
  <c r="H10" i="5"/>
  <c r="G10" i="5"/>
  <c r="D10" i="5"/>
  <c r="N8" i="5"/>
  <c r="M8" i="5"/>
  <c r="L8" i="5"/>
  <c r="K8" i="5"/>
  <c r="J8" i="5"/>
  <c r="I8" i="5"/>
  <c r="H8" i="5"/>
  <c r="G8" i="5"/>
  <c r="D8" i="5"/>
  <c r="O14" i="7" l="1"/>
  <c r="O13" i="7"/>
  <c r="P13" i="7" s="1"/>
  <c r="O9" i="7"/>
  <c r="O17" i="5"/>
  <c r="O20" i="5"/>
  <c r="O21" i="5"/>
  <c r="P21" i="5" s="1"/>
  <c r="O29" i="5"/>
  <c r="O11" i="7"/>
  <c r="O28" i="5"/>
  <c r="P31" i="5"/>
  <c r="P29" i="5"/>
  <c r="O26" i="5"/>
  <c r="P27" i="5" s="1"/>
  <c r="O24" i="5"/>
  <c r="P25" i="5" s="1"/>
  <c r="O23" i="5"/>
  <c r="O22" i="5"/>
  <c r="O18" i="5"/>
  <c r="O19" i="5"/>
  <c r="O16" i="5"/>
  <c r="P17" i="5" s="1"/>
  <c r="O15" i="5"/>
  <c r="O14" i="5"/>
  <c r="P15" i="5" s="1"/>
  <c r="O13" i="5"/>
  <c r="O12" i="5"/>
  <c r="O9" i="5"/>
  <c r="O11" i="5"/>
  <c r="O10" i="5"/>
  <c r="O8" i="5"/>
  <c r="P9" i="5" s="1"/>
  <c r="P11" i="9"/>
  <c r="P15" i="9"/>
  <c r="P19" i="9"/>
  <c r="P27" i="9"/>
  <c r="P31" i="9"/>
  <c r="H34" i="8"/>
  <c r="H36" i="8" s="1"/>
  <c r="P9" i="8"/>
  <c r="P9" i="9"/>
  <c r="P13" i="9"/>
  <c r="P17" i="9"/>
  <c r="P21" i="9"/>
  <c r="P25" i="9"/>
  <c r="P29" i="9"/>
  <c r="P23" i="9"/>
  <c r="P17" i="7"/>
  <c r="P11" i="7"/>
  <c r="P15" i="7"/>
  <c r="P9" i="7"/>
  <c r="H35" i="9"/>
  <c r="H36" i="9" s="1"/>
  <c r="P23" i="5" l="1"/>
  <c r="P19" i="5"/>
  <c r="H36" i="5"/>
  <c r="P13" i="5"/>
  <c r="P11" i="5"/>
</calcChain>
</file>

<file path=xl/sharedStrings.xml><?xml version="1.0" encoding="utf-8"?>
<sst xmlns="http://schemas.openxmlformats.org/spreadsheetml/2006/main" count="813" uniqueCount="396">
  <si>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</si>
  <si>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</si>
  <si>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</si>
  <si>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</si>
  <si>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</si>
  <si>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</si>
  <si>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</si>
  <si>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</si>
  <si>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</si>
  <si>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</si>
  <si>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</si>
  <si>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</si>
  <si>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</si>
  <si>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</si>
  <si>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</si>
  <si>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</si>
  <si>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</si>
  <si>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</si>
  <si>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</si>
  <si>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</si>
  <si>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</si>
  <si>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</si>
  <si>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</si>
  <si>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</si>
  <si>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</si>
  <si>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</si>
  <si>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</si>
  <si>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</si>
  <si>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</si>
  <si>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</si>
  <si>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</si>
  <si>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</si>
  <si>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</si>
  <si>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</si>
  <si>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</si>
  <si>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</si>
  <si>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</si>
  <si>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</si>
  <si>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</si>
  <si>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</si>
  <si>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</si>
  <si>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</si>
  <si>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</si>
  <si>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</si>
  <si>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</si>
  <si>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</si>
  <si>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</si>
  <si>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</si>
  <si>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</si>
  <si>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</si>
  <si>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</si>
  <si>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</si>
  <si>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</si>
  <si>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</si>
  <si>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</si>
  <si>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</si>
  <si>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</si>
  <si>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</si>
  <si>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</si>
  <si>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</si>
  <si>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</si>
  <si>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</si>
  <si>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</si>
  <si>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</si>
  <si>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</si>
  <si>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</si>
  <si>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</si>
  <si>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</si>
  <si>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</si>
  <si>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</si>
  <si>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</si>
  <si>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</si>
  <si>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</si>
  <si>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</si>
  <si>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</si>
  <si>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</si>
  <si>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</si>
  <si>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</si>
  <si>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</si>
  <si>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</si>
  <si>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</si>
  <si>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</si>
  <si>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</si>
  <si>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</si>
  <si>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</si>
  <si>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</si>
  <si>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</si>
  <si>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</si>
  <si>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</si>
  <si>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</si>
  <si>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</si>
  <si>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</si>
  <si>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</si>
  <si>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</si>
  <si>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</si>
  <si>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</si>
  <si>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</si>
  <si>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</si>
  <si>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</si>
  <si>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</si>
  <si>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</si>
  <si>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</si>
  <si>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</si>
  <si>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</si>
  <si>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</si>
  <si>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</si>
  <si>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</si>
  <si>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</si>
  <si>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</si>
  <si>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</si>
  <si>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</si>
  <si>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</si>
  <si>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</si>
  <si>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</si>
  <si>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</si>
  <si>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</si>
  <si>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</si>
  <si>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</si>
  <si>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</si>
  <si>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</si>
  <si>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</si>
  <si>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</si>
  <si>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</si>
  <si>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</si>
  <si>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</si>
  <si>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</si>
  <si>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</si>
  <si>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</si>
  <si>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</si>
  <si>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</si>
  <si>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</si>
  <si>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</si>
  <si>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</si>
  <si>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</si>
  <si>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</si>
  <si>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</si>
  <si>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</si>
  <si>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</si>
  <si>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</si>
  <si>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</si>
  <si>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</si>
  <si>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</si>
  <si>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</si>
  <si>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</si>
  <si>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</si>
  <si>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</si>
  <si>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</si>
  <si>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</si>
  <si>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</si>
  <si>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</si>
  <si>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</si>
  <si>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</si>
  <si>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</si>
  <si>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</si>
  <si>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</si>
  <si>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</si>
  <si>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</si>
  <si>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</si>
  <si>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</si>
  <si>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</si>
  <si>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</si>
  <si>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85373-BZ010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</si>
  <si>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</si>
  <si>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</si>
  <si>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</si>
  <si>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</si>
  <si>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</si>
  <si>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</si>
  <si>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</si>
  <si>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</si>
  <si>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</si>
  <si>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</si>
  <si>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</si>
  <si>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</si>
  <si>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</si>
  <si>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</si>
  <si>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</si>
  <si>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</si>
  <si>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</si>
  <si>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</si>
  <si>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</si>
  <si>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</si>
  <si>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</si>
  <si>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</si>
  <si>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</si>
  <si>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</si>
  <si>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</si>
  <si>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</si>
  <si>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</si>
  <si>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</si>
  <si>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</si>
  <si>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</si>
  <si>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</si>
  <si>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</si>
  <si>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</si>
  <si>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</si>
  <si>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</si>
  <si>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</si>
  <si>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</si>
  <si>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</si>
  <si>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</si>
  <si>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</si>
  <si>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</si>
  <si>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</si>
  <si>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</si>
  <si>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</si>
  <si>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</si>
  <si>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</si>
  <si>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</si>
  <si>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</si>
  <si>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</si>
  <si>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</si>
  <si>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</si>
  <si>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</si>
  <si>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</si>
  <si>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</si>
  <si>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</si>
  <si>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</si>
  <si>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</si>
  <si>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</si>
  <si>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</si>
  <si>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</si>
  <si>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</si>
  <si>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</si>
  <si>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</si>
  <si>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</si>
  <si>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</si>
  <si>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</si>
  <si>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</si>
  <si>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</si>
  <si>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</si>
  <si>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</si>
  <si>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</si>
  <si>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</si>
  <si>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</si>
  <si>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</si>
  <si>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</si>
  <si>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</si>
  <si>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</si>
  <si>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</si>
  <si>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</si>
  <si>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</si>
  <si>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</si>
  <si>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</si>
  <si>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</si>
  <si>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</si>
  <si>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</si>
  <si>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</si>
  <si>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</si>
  <si>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</si>
  <si>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</si>
  <si>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</si>
  <si>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</si>
  <si>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</si>
  <si>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</si>
  <si>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</si>
  <si>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</si>
  <si>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</si>
  <si>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</si>
  <si>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</si>
  <si>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</si>
  <si>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</si>
  <si>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</si>
  <si>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</si>
  <si>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</si>
  <si>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</si>
  <si>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</si>
  <si>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</si>
  <si>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</si>
  <si>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</si>
  <si>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</si>
  <si>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</si>
  <si>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</si>
  <si>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</si>
  <si>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</si>
  <si>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</si>
  <si>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</si>
  <si>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</si>
  <si>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</si>
  <si>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</si>
  <si>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</si>
  <si>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</si>
  <si>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</si>
  <si>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</si>
  <si>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</si>
  <si>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</si>
  <si>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</si>
  <si>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</si>
  <si>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</si>
  <si>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</si>
  <si>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</si>
  <si>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</si>
  <si>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</si>
  <si>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</si>
  <si>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</si>
  <si>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</si>
  <si>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</si>
  <si>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</si>
  <si>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</si>
  <si>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</si>
  <si>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</si>
  <si>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</si>
  <si>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</si>
  <si>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</si>
  <si>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</si>
  <si>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</si>
  <si>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</si>
  <si>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</si>
  <si>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</si>
  <si>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</si>
  <si>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</si>
  <si>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</si>
  <si>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</si>
  <si>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</si>
  <si>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</si>
  <si>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</si>
  <si>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</si>
  <si>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</si>
  <si>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</si>
  <si>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</si>
  <si>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</si>
  <si>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</si>
  <si>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</si>
  <si>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</si>
  <si>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</si>
  <si>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</si>
  <si>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</si>
  <si>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</si>
  <si>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</si>
  <si>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</si>
  <si>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</si>
  <si>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G04129</t>
  </si>
  <si>
    <t>CAP RUBBER</t>
  </si>
  <si>
    <t>G04447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</si>
  <si>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</si>
  <si>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</si>
  <si>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</si>
  <si>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</si>
  <si>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</si>
  <si>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</si>
  <si>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</si>
  <si>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</si>
  <si>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</si>
  <si>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</si>
  <si>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</si>
  <si>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</si>
  <si>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</si>
  <si>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</si>
  <si>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</si>
  <si>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</si>
  <si>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</si>
  <si>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</si>
  <si>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</si>
  <si>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</si>
  <si>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</si>
  <si>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</si>
  <si>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</si>
  <si>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</si>
  <si>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</si>
  <si>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</si>
  <si>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</si>
  <si>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</si>
  <si>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</si>
  <si>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</si>
  <si>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</si>
  <si>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</si>
  <si>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17A381-AC</t>
  </si>
  <si>
    <t>KNOB-L</t>
  </si>
  <si>
    <t>WLT8F-17A381-AC</t>
  </si>
  <si>
    <t>K58</t>
  </si>
  <si>
    <t>NA1940</t>
  </si>
  <si>
    <t>0313</t>
  </si>
  <si>
    <t>WIR</t>
  </si>
  <si>
    <t>G05642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</si>
  <si>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</si>
  <si>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</si>
  <si>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</si>
  <si>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</si>
  <si>
    <t>ZAMY</t>
  </si>
  <si>
    <t>RAMDANI</t>
  </si>
  <si>
    <t>GINANJAR</t>
  </si>
  <si>
    <t>MP LAMA</t>
  </si>
  <si>
    <t>RIFKI</t>
  </si>
  <si>
    <t>FAHRU</t>
  </si>
  <si>
    <t>ADIRA</t>
  </si>
  <si>
    <t>RAMA</t>
  </si>
  <si>
    <t>ADEN</t>
  </si>
  <si>
    <t>ANDRE</t>
  </si>
  <si>
    <t>ADAM</t>
  </si>
  <si>
    <t>RAFFIE</t>
  </si>
  <si>
    <t>ZOHAN</t>
  </si>
  <si>
    <t>LURY</t>
  </si>
  <si>
    <t>AHMAD</t>
  </si>
  <si>
    <t>DERI</t>
  </si>
  <si>
    <t>AFRIYAN</t>
  </si>
  <si>
    <t>SURYA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</si>
</sst>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5" formatCode="0.00_ "/>
    <numFmt numFmtId="167" formatCode="0_ "/>
    <numFmt numFmtId="168" formatCode="[$-F800]dddd\,\ mmmm\ dd\,\ yyyy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41" fontId="1" fillId="0" borderId="15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 wrapText="1"/>
    </xf>
    <xf numFmtId="41" fontId="1" fillId="2" borderId="15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1" fontId="1" fillId="0" borderId="13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 wrapText="1"/>
    </xf>
    <xf numFmtId="41" fontId="1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/>
    <xf numFmtId="167" fontId="1" fillId="0" borderId="1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41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41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right" vertical="center"/>
    </xf>
    <xf numFmtId="0" fontId="1" fillId="0" borderId="0" xfId="0" applyFont="1" applyAlignment="1">
      <alignment horizontal="left" vertical="top"/>
    </xf>
    <xf numFmtId="168" fontId="1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" fillId="0" borderId="29" xfId="0" applyFont="1" applyBorder="1" applyAlignment="1"/>
    <xf numFmtId="0" fontId="1" fillId="0" borderId="30" xfId="0" applyFont="1" applyBorder="1" applyAlignment="1">
      <alignment horizontal="left"/>
    </xf>
    <xf numFmtId="0" fontId="1" fillId="0" borderId="30" xfId="0" applyFont="1" applyBorder="1" applyAlignment="1"/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167" fontId="7" fillId="0" borderId="1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7" fontId="0" fillId="0" borderId="13" xfId="0" applyNumberFormat="1" applyBorder="1" applyAlignment="1">
      <alignment horizontal="center" vertical="center"/>
    </xf>
    <xf numFmtId="165" fontId="0" fillId="0" borderId="0" xfId="1" applyNumberFormat="1" applyFont="1">
      <alignment vertical="center"/>
    </xf>
    <xf numFmtId="0" fontId="1" fillId="0" borderId="13" xfId="0" quotePrefix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3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9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A17" zoomScale="70" zoomScaleNormal="70" workbookViewId="0">
      <selection activeCell="H36" sqref="H36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45065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</v>
      </c>
      <c r="B8" s="103" t="s">
        <v>378</v>
      </c>
      <c r="C8" s="105">
        <v>39009</v>
      </c>
      <c r="D8" s="103" t="str">
        <f>VLOOKUP(C8,'TARGET CYCLE TIME (2)'!$B$7:$G$256,2,0)</f>
        <v>GROMET</v>
      </c>
      <c r="E8" s="68" t="s">
        <v>16</v>
      </c>
      <c r="F8" s="68" t="s">
        <v>10</v>
      </c>
      <c r="G8" s="69">
        <f>VLOOKUP($C$8,'TARGET CYCLE TIME (2)'!$B$7:$G$256,5,0)</f>
        <v>95</v>
      </c>
      <c r="H8" s="69">
        <f>VLOOKUP($C$8,'TARGET CYCLE TIME (2)'!$B$7:$G$256,5,0)</f>
        <v>95</v>
      </c>
      <c r="I8" s="69">
        <f>VLOOKUP($C$8,'TARGET CYCLE TIME (2)'!$B$7:$G$256,5,0)</f>
        <v>95</v>
      </c>
      <c r="J8" s="69">
        <f>VLOOKUP($C$8,'TARGET CYCLE TIME (2)'!$B$7:$G$256,5,0)</f>
        <v>95</v>
      </c>
      <c r="K8" s="69">
        <f>VLOOKUP($C$8,'TARGET CYCLE TIME (2)'!$B$7:$G$256,5,0)</f>
        <v>95</v>
      </c>
      <c r="L8" s="69">
        <f>VLOOKUP($C$8,'TARGET CYCLE TIME (2)'!$B$7:$G$256,5,0)</f>
        <v>95</v>
      </c>
      <c r="M8" s="69">
        <f>VLOOKUP($C$8,'TARGET CYCLE TIME (2)'!$B$7:$G$256,5,0)</f>
        <v>95</v>
      </c>
      <c r="N8" s="69">
        <f>VLOOKUP($C$8,'TARGET CYCLE TIME (2)'!$B$7:$G$256,5,0)</f>
        <v>95</v>
      </c>
      <c r="O8" s="82">
        <f>SUM(G8:N8)</f>
        <v>760</v>
      </c>
      <c r="P8" s="94" t="s">
        <v>381</v>
      </c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95</v>
      </c>
      <c r="H9" s="69">
        <f>VLOOKUP($C$8,'TARGET CYCLE TIME (2)'!$B$7:$G$256,5,0)</f>
        <v>95</v>
      </c>
      <c r="I9" s="69">
        <f>VLOOKUP($C$8,'TARGET CYCLE TIME (2)'!$B$7:$G$256,5,0)</f>
        <v>95</v>
      </c>
      <c r="J9" s="69">
        <f>VLOOKUP($C$8,'TARGET CYCLE TIME (2)'!$B$7:$G$256,5,0)</f>
        <v>95</v>
      </c>
      <c r="K9" s="69">
        <f>VLOOKUP($C$8,'TARGET CYCLE TIME (2)'!$B$7:$G$256,5,0)</f>
        <v>95</v>
      </c>
      <c r="L9" s="69">
        <f>VLOOKUP($C$8,'TARGET CYCLE TIME (2)'!$B$7:$G$256,5,0)</f>
        <v>95</v>
      </c>
      <c r="M9" s="69">
        <f>VLOOKUP($C$8,'TARGET CYCLE TIME (2)'!$B$7:$G$256,5,0)</f>
        <v>95</v>
      </c>
      <c r="N9" s="69">
        <f>VLOOKUP($C$8,'TARGET CYCLE TIME (2)'!$B$7:$G$256,5,0)</f>
        <v>95</v>
      </c>
      <c r="O9" s="82">
        <f t="shared" ref="O9:O31" si="0">SUM(G9:N9)</f>
        <v>760</v>
      </c>
      <c r="P9" s="94" t="str">
        <f t="shared" ref="P9:P13" si="1">IF(O9&lt;O8,"PRODUK HABIS","")</f>
        <v/>
      </c>
      <c r="Q9" s="95"/>
    </row>
    <row r="10" spans="1:17" ht="21.95" customHeight="1">
      <c r="A10" s="99">
        <v>2</v>
      </c>
      <c r="B10" s="103" t="s">
        <v>379</v>
      </c>
      <c r="C10" s="105">
        <v>39009</v>
      </c>
      <c r="D10" s="103" t="str">
        <f>VLOOKUP(C10,'TARGET CYCLE TIME (2)'!$B$7:$G$256,2,0)</f>
        <v>GROMET</v>
      </c>
      <c r="E10" s="68" t="s">
        <v>16</v>
      </c>
      <c r="F10" s="68" t="s">
        <v>10</v>
      </c>
      <c r="G10" s="69">
        <f>VLOOKUP($C$10,'TARGET CYCLE TIME (2)'!$B$7:$G$256,5,0)</f>
        <v>95</v>
      </c>
      <c r="H10" s="69">
        <f>VLOOKUP($C$10,'TARGET CYCLE TIME (2)'!$B$7:$G$256,5,0)</f>
        <v>95</v>
      </c>
      <c r="I10" s="69">
        <f>VLOOKUP($C$10,'TARGET CYCLE TIME (2)'!$B$7:$G$256,5,0)</f>
        <v>95</v>
      </c>
      <c r="J10" s="69">
        <f>VLOOKUP($C$10,'TARGET CYCLE TIME (2)'!$B$7:$G$256,5,0)</f>
        <v>95</v>
      </c>
      <c r="K10" s="69">
        <f>VLOOKUP($C$10,'TARGET CYCLE TIME (2)'!$B$7:$G$256,5,0)</f>
        <v>95</v>
      </c>
      <c r="L10" s="69">
        <f>VLOOKUP($C$10,'TARGET CYCLE TIME (2)'!$B$7:$G$256,5,0)</f>
        <v>95</v>
      </c>
      <c r="M10" s="69">
        <f>VLOOKUP($C$10,'TARGET CYCLE TIME (2)'!$B$7:$G$256,5,0)</f>
        <v>95</v>
      </c>
      <c r="N10" s="69">
        <f>VLOOKUP($C$10,'TARGET CYCLE TIME (2)'!$B$7:$G$256,5,0)</f>
        <v>95</v>
      </c>
      <c r="O10" s="82">
        <f t="shared" si="0"/>
        <v>760</v>
      </c>
      <c r="P10" s="94" t="s">
        <v>381</v>
      </c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95</v>
      </c>
      <c r="H11" s="69">
        <f>VLOOKUP($C$10,'TARGET CYCLE TIME (2)'!$B$7:$G$256,5,0)</f>
        <v>95</v>
      </c>
      <c r="I11" s="69">
        <f>VLOOKUP($C$10,'TARGET CYCLE TIME (2)'!$B$7:$G$256,5,0)</f>
        <v>95</v>
      </c>
      <c r="J11" s="69">
        <f>VLOOKUP($C$10,'TARGET CYCLE TIME (2)'!$B$7:$G$256,5,0)</f>
        <v>95</v>
      </c>
      <c r="K11" s="69">
        <f>VLOOKUP($C$10,'TARGET CYCLE TIME (2)'!$B$7:$G$256,5,0)</f>
        <v>95</v>
      </c>
      <c r="L11" s="69">
        <f>VLOOKUP($C$10,'TARGET CYCLE TIME (2)'!$B$7:$G$256,5,0)</f>
        <v>95</v>
      </c>
      <c r="M11" s="69">
        <f>VLOOKUP($C$10,'TARGET CYCLE TIME (2)'!$B$7:$G$256,5,0)</f>
        <v>95</v>
      </c>
      <c r="N11" s="69">
        <f>VLOOKUP($C$10,'TARGET CYCLE TIME (2)'!$B$7:$G$256,5,0)</f>
        <v>95</v>
      </c>
      <c r="O11" s="82">
        <f t="shared" si="0"/>
        <v>760</v>
      </c>
      <c r="P11" s="94" t="str">
        <f t="shared" si="1"/>
        <v/>
      </c>
      <c r="Q11" s="95"/>
    </row>
    <row r="12" spans="1:17" ht="21.95" customHeight="1">
      <c r="A12" s="99">
        <v>3</v>
      </c>
      <c r="B12" s="103" t="s">
        <v>380</v>
      </c>
      <c r="C12" s="105" t="s">
        <v>274</v>
      </c>
      <c r="D12" s="103" t="str">
        <f>VLOOKUP(C12,'TARGET CYCLE TIME (2)'!$B$7:$G$256,2,0)</f>
        <v>COVER W/R LED</v>
      </c>
      <c r="E12" s="68" t="s">
        <v>16</v>
      </c>
      <c r="F12" s="68" t="s">
        <v>10</v>
      </c>
      <c r="G12" s="69">
        <f>VLOOKUP($C$12,'TARGET CYCLE TIME (2)'!$B$7:$G$256,5,0)</f>
        <v>45</v>
      </c>
      <c r="H12" s="69">
        <f>VLOOKUP($C$12,'TARGET CYCLE TIME (2)'!$B$7:$G$256,5,0)</f>
        <v>45</v>
      </c>
      <c r="I12" s="69">
        <f>VLOOKUP($C$12,'TARGET CYCLE TIME (2)'!$B$7:$G$256,5,0)</f>
        <v>45</v>
      </c>
      <c r="J12" s="69">
        <f>VLOOKUP($C$12,'TARGET CYCLE TIME (2)'!$B$7:$G$256,5,0)</f>
        <v>45</v>
      </c>
      <c r="K12" s="69">
        <f>VLOOKUP($C$12,'TARGET CYCLE TIME (2)'!$B$7:$G$256,5,0)</f>
        <v>45</v>
      </c>
      <c r="L12" s="69">
        <f>VLOOKUP($C$12,'TARGET CYCLE TIME (2)'!$B$7:$G$256,5,0)</f>
        <v>45</v>
      </c>
      <c r="M12" s="69">
        <f>VLOOKUP($C$12,'TARGET CYCLE TIME (2)'!$B$7:$G$256,5,0)</f>
        <v>45</v>
      </c>
      <c r="N12" s="69">
        <f>VLOOKUP($C$12,'TARGET CYCLE TIME (2)'!$B$7:$G$256,5,0)</f>
        <v>45</v>
      </c>
      <c r="O12" s="82">
        <f t="shared" si="0"/>
        <v>360</v>
      </c>
      <c r="P12" s="94" t="s">
        <v>381</v>
      </c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45</v>
      </c>
      <c r="H13" s="69">
        <f>VLOOKUP($C$12,'TARGET CYCLE TIME (2)'!$B$7:$G$256,5,0)</f>
        <v>45</v>
      </c>
      <c r="I13" s="69">
        <f>VLOOKUP($C$12,'TARGET CYCLE TIME (2)'!$B$7:$G$256,5,0)</f>
        <v>45</v>
      </c>
      <c r="J13" s="69">
        <v>39</v>
      </c>
      <c r="K13" s="69"/>
      <c r="L13" s="69"/>
      <c r="M13" s="69"/>
      <c r="N13" s="69"/>
      <c r="O13" s="82">
        <f t="shared" si="0"/>
        <v>174</v>
      </c>
      <c r="P13" s="94" t="str">
        <f t="shared" si="1"/>
        <v>PRODUK HABIS</v>
      </c>
      <c r="Q13" s="95"/>
    </row>
    <row r="14" spans="1:17" ht="21.95" customHeight="1">
      <c r="A14" s="99">
        <v>4</v>
      </c>
      <c r="B14" s="103" t="s">
        <v>382</v>
      </c>
      <c r="C14" s="105">
        <v>8825633600</v>
      </c>
      <c r="D14" s="103" t="str">
        <f>VLOOKUP(C14,'TARGET CYCLE TIME (2)'!$B$7:$G$256,2,0)</f>
        <v>WIR-SL-CLP/261</v>
      </c>
      <c r="E14" s="68" t="s">
        <v>16</v>
      </c>
      <c r="F14" s="68" t="s">
        <v>10</v>
      </c>
      <c r="G14" s="69">
        <f>VLOOKUP($C$14,'TARGET CYCLE TIME (2)'!$B$7:$G$256,5,0)</f>
        <v>88</v>
      </c>
      <c r="H14" s="69">
        <f>VLOOKUP($C$14,'TARGET CYCLE TIME (2)'!$B$7:$G$256,5,0)</f>
        <v>88</v>
      </c>
      <c r="I14" s="69">
        <f>VLOOKUP($C$14,'TARGET CYCLE TIME (2)'!$B$7:$G$256,5,0)</f>
        <v>88</v>
      </c>
      <c r="J14" s="69">
        <f>VLOOKUP($C$14,'TARGET CYCLE TIME (2)'!$B$7:$G$256,5,0)</f>
        <v>88</v>
      </c>
      <c r="K14" s="69">
        <f>VLOOKUP($C$14,'TARGET CYCLE TIME (2)'!$B$7:$G$256,5,0)</f>
        <v>88</v>
      </c>
      <c r="L14" s="69">
        <f>VLOOKUP($C$14,'TARGET CYCLE TIME (2)'!$B$7:$G$256,5,0)</f>
        <v>88</v>
      </c>
      <c r="M14" s="69">
        <f>VLOOKUP($C$14,'TARGET CYCLE TIME (2)'!$B$7:$G$256,5,0)</f>
        <v>88</v>
      </c>
      <c r="N14" s="69">
        <f>VLOOKUP($C$14,'TARGET CYCLE TIME (2)'!$B$7:$G$256,5,0)</f>
        <v>88</v>
      </c>
      <c r="O14" s="82">
        <f t="shared" si="0"/>
        <v>704</v>
      </c>
      <c r="P14" s="94" t="s">
        <v>381</v>
      </c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>
        <f>VLOOKUP($C$14,'TARGET CYCLE TIME (2)'!$B$7:$G$256,5,0)</f>
        <v>88</v>
      </c>
      <c r="H15" s="69">
        <f>VLOOKUP($C$14,'TARGET CYCLE TIME (2)'!$B$7:$G$256,5,0)</f>
        <v>88</v>
      </c>
      <c r="I15" s="69">
        <f>VLOOKUP($C$14,'TARGET CYCLE TIME (2)'!$B$7:$G$256,5,0)</f>
        <v>88</v>
      </c>
      <c r="J15" s="69">
        <f>VLOOKUP($C$14,'TARGET CYCLE TIME (2)'!$B$7:$G$256,5,0)</f>
        <v>88</v>
      </c>
      <c r="K15" s="69">
        <f>VLOOKUP($C$14,'TARGET CYCLE TIME (2)'!$B$7:$G$256,5,0)</f>
        <v>88</v>
      </c>
      <c r="L15" s="69">
        <f>VLOOKUP($C$14,'TARGET CYCLE TIME (2)'!$B$7:$G$256,5,0)</f>
        <v>88</v>
      </c>
      <c r="M15" s="69">
        <f>VLOOKUP($C$14,'TARGET CYCLE TIME (2)'!$B$7:$G$256,5,0)</f>
        <v>88</v>
      </c>
      <c r="N15" s="69">
        <f>VLOOKUP($C$14,'TARGET CYCLE TIME (2)'!$B$7:$G$256,5,0)</f>
        <v>88</v>
      </c>
      <c r="O15" s="82">
        <f t="shared" si="0"/>
        <v>704</v>
      </c>
      <c r="P15" s="94" t="str">
        <f t="shared" ref="P15:P19" si="2">IF(O15&lt;O14,"PRODUK HABIS","")</f>
        <v/>
      </c>
      <c r="Q15" s="95"/>
    </row>
    <row r="16" spans="1:17" ht="21.95" customHeight="1">
      <c r="A16" s="99">
        <v>5</v>
      </c>
      <c r="B16" s="103" t="s">
        <v>383</v>
      </c>
      <c r="C16" s="105" t="s">
        <v>161</v>
      </c>
      <c r="D16" s="103" t="str">
        <f>VLOOKUP(C16,'TARGET CYCLE TIME (2)'!$B$7:$G$256,2,0)</f>
        <v>GROMMET WASHER</v>
      </c>
      <c r="E16" s="68" t="s">
        <v>16</v>
      </c>
      <c r="F16" s="68" t="s">
        <v>10</v>
      </c>
      <c r="G16" s="69">
        <f>VLOOKUP($C$16,'TARGET CYCLE TIME (2)'!$B$7:$G$256,5,0)</f>
        <v>53</v>
      </c>
      <c r="H16" s="69">
        <f>VLOOKUP($C$16,'TARGET CYCLE TIME (2)'!$B$7:$G$256,5,0)</f>
        <v>53</v>
      </c>
      <c r="I16" s="69">
        <f>VLOOKUP($C$16,'TARGET CYCLE TIME (2)'!$B$7:$G$256,5,0)</f>
        <v>53</v>
      </c>
      <c r="J16" s="69">
        <f>VLOOKUP($C$16,'TARGET CYCLE TIME (2)'!$B$7:$G$256,5,0)</f>
        <v>53</v>
      </c>
      <c r="K16" s="69">
        <f>VLOOKUP($C$16,'TARGET CYCLE TIME (2)'!$B$7:$G$256,5,0)</f>
        <v>53</v>
      </c>
      <c r="L16" s="69">
        <f>VLOOKUP($C$16,'TARGET CYCLE TIME (2)'!$B$7:$G$256,5,0)</f>
        <v>53</v>
      </c>
      <c r="M16" s="69">
        <f>VLOOKUP($C$16,'TARGET CYCLE TIME (2)'!$B$7:$G$256,5,0)</f>
        <v>53</v>
      </c>
      <c r="N16" s="69">
        <f>VLOOKUP($C$16,'TARGET CYCLE TIME (2)'!$B$7:$G$256,5,0)</f>
        <v>53</v>
      </c>
      <c r="O16" s="82">
        <f t="shared" si="0"/>
        <v>424</v>
      </c>
      <c r="P16" s="94" t="s">
        <v>381</v>
      </c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69">
        <f>VLOOKUP($C$16,'TARGET CYCLE TIME (2)'!$B$7:$G$256,5,0)</f>
        <v>53</v>
      </c>
      <c r="H17" s="69">
        <f>VLOOKUP($C$16,'TARGET CYCLE TIME (2)'!$B$7:$G$256,5,0)</f>
        <v>53</v>
      </c>
      <c r="I17" s="69">
        <f>VLOOKUP($C$16,'TARGET CYCLE TIME (2)'!$B$7:$G$256,5,0)</f>
        <v>53</v>
      </c>
      <c r="J17" s="69">
        <f>VLOOKUP($C$16,'TARGET CYCLE TIME (2)'!$B$7:$G$256,5,0)</f>
        <v>53</v>
      </c>
      <c r="K17" s="69">
        <f>VLOOKUP($C$16,'TARGET CYCLE TIME (2)'!$B$7:$G$256,5,0)</f>
        <v>53</v>
      </c>
      <c r="L17" s="69">
        <f>VLOOKUP($C$16,'TARGET CYCLE TIME (2)'!$B$7:$G$256,5,0)</f>
        <v>53</v>
      </c>
      <c r="M17" s="69">
        <f>VLOOKUP($C$16,'TARGET CYCLE TIME (2)'!$B$7:$G$256,5,0)</f>
        <v>53</v>
      </c>
      <c r="N17" s="69">
        <f>VLOOKUP($C$16,'TARGET CYCLE TIME (2)'!$B$7:$G$256,5,0)</f>
        <v>53</v>
      </c>
      <c r="O17" s="82">
        <f t="shared" si="0"/>
        <v>424</v>
      </c>
      <c r="P17" s="94" t="str">
        <f t="shared" si="2"/>
        <v/>
      </c>
      <c r="Q17" s="95"/>
    </row>
    <row r="18" spans="1:17" ht="21.95" customHeight="1">
      <c r="A18" s="99">
        <v>6</v>
      </c>
      <c r="B18" s="103" t="s">
        <v>384</v>
      </c>
      <c r="C18" s="105" t="s">
        <v>132</v>
      </c>
      <c r="D18" s="103" t="str">
        <f>VLOOKUP(C18,'TARGET CYCLE TIME (2)'!$B$7:$G$256,2,0)</f>
        <v>BEI-KMI-004</v>
      </c>
      <c r="E18" s="68" t="s">
        <v>16</v>
      </c>
      <c r="F18" s="68" t="s">
        <v>10</v>
      </c>
      <c r="G18" s="69">
        <f>VLOOKUP($C$18,'TARGET CYCLE TIME (2)'!$B$7:$G$256,5,0)</f>
        <v>75</v>
      </c>
      <c r="H18" s="69">
        <f>VLOOKUP($C$18,'TARGET CYCLE TIME (2)'!$B$7:$G$256,5,0)</f>
        <v>75</v>
      </c>
      <c r="I18" s="69">
        <f>VLOOKUP($C$18,'TARGET CYCLE TIME (2)'!$B$7:$G$256,5,0)</f>
        <v>75</v>
      </c>
      <c r="J18" s="69">
        <f>VLOOKUP($C$18,'TARGET CYCLE TIME (2)'!$B$7:$G$256,5,0)</f>
        <v>75</v>
      </c>
      <c r="K18" s="69">
        <f>VLOOKUP($C$18,'TARGET CYCLE TIME (2)'!$B$7:$G$256,5,0)</f>
        <v>75</v>
      </c>
      <c r="L18" s="69">
        <f>VLOOKUP($C$18,'TARGET CYCLE TIME (2)'!$B$7:$G$256,5,0)</f>
        <v>75</v>
      </c>
      <c r="M18" s="69">
        <f>VLOOKUP($C$18,'TARGET CYCLE TIME (2)'!$B$7:$G$256,5,0)</f>
        <v>75</v>
      </c>
      <c r="N18" s="69">
        <f>VLOOKUP($C$18,'TARGET CYCLE TIME (2)'!$B$7:$G$256,5,0)</f>
        <v>75</v>
      </c>
      <c r="O18" s="82">
        <f t="shared" si="0"/>
        <v>600</v>
      </c>
      <c r="P18" s="94" t="s">
        <v>381</v>
      </c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69">
        <f>VLOOKUP($C$18,'TARGET CYCLE TIME (2)'!$B$7:$G$256,5,0)</f>
        <v>75</v>
      </c>
      <c r="H19" s="69">
        <f>VLOOKUP($C$18,'TARGET CYCLE TIME (2)'!$B$7:$G$256,5,0)</f>
        <v>75</v>
      </c>
      <c r="I19" s="69">
        <f>VLOOKUP($C$18,'TARGET CYCLE TIME (2)'!$B$7:$G$256,5,0)</f>
        <v>75</v>
      </c>
      <c r="J19" s="69">
        <f>VLOOKUP($C$18,'TARGET CYCLE TIME (2)'!$B$7:$G$256,5,0)</f>
        <v>75</v>
      </c>
      <c r="K19" s="69">
        <f>VLOOKUP($C$18,'TARGET CYCLE TIME (2)'!$B$7:$G$256,5,0)</f>
        <v>75</v>
      </c>
      <c r="L19" s="69">
        <v>52</v>
      </c>
      <c r="M19" s="69"/>
      <c r="N19" s="69"/>
      <c r="O19" s="82">
        <f t="shared" si="0"/>
        <v>427</v>
      </c>
      <c r="P19" s="94" t="str">
        <f t="shared" si="2"/>
        <v>PRODUK HABIS</v>
      </c>
      <c r="Q19" s="95"/>
    </row>
    <row r="20" spans="1:17" ht="21.95" customHeight="1">
      <c r="A20" s="99">
        <v>7</v>
      </c>
      <c r="B20" s="103" t="s">
        <v>385</v>
      </c>
      <c r="C20" s="105" t="s">
        <v>333</v>
      </c>
      <c r="D20" s="103" t="str">
        <f>VLOOKUP(C20,'TARGET CYCLE TIME (2)'!$B$7:$G$256,2,0)</f>
        <v>RUBBER COVER</v>
      </c>
      <c r="E20" s="68" t="s">
        <v>16</v>
      </c>
      <c r="F20" s="68" t="s">
        <v>10</v>
      </c>
      <c r="G20" s="67">
        <f>VLOOKUP($C$20,'TARGET CYCLE TIME (2)'!$B$7:$G$256,5,0)</f>
        <v>114</v>
      </c>
      <c r="H20" s="67">
        <f>VLOOKUP($C$20,'TARGET CYCLE TIME (2)'!$B$7:$G$256,5,0)</f>
        <v>114</v>
      </c>
      <c r="I20" s="67">
        <f>VLOOKUP($C$20,'TARGET CYCLE TIME (2)'!$B$7:$G$256,5,0)</f>
        <v>114</v>
      </c>
      <c r="J20" s="67">
        <f>VLOOKUP($C$20,'TARGET CYCLE TIME (2)'!$B$7:$G$256,5,0)</f>
        <v>114</v>
      </c>
      <c r="K20" s="67">
        <f>VLOOKUP($C$20,'TARGET CYCLE TIME (2)'!$B$7:$G$256,5,0)</f>
        <v>114</v>
      </c>
      <c r="L20" s="67">
        <f>VLOOKUP($C$20,'TARGET CYCLE TIME (2)'!$B$7:$G$256,5,0)</f>
        <v>114</v>
      </c>
      <c r="M20" s="67">
        <f>VLOOKUP($C$20,'TARGET CYCLE TIME (2)'!$B$7:$G$256,5,0)</f>
        <v>114</v>
      </c>
      <c r="N20" s="67">
        <f>VLOOKUP($C$20,'TARGET CYCLE TIME (2)'!$B$7:$G$256,5,0)</f>
        <v>114</v>
      </c>
      <c r="O20" s="82">
        <f t="shared" si="0"/>
        <v>912</v>
      </c>
      <c r="P20" s="94" t="s">
        <v>381</v>
      </c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67">
        <f>VLOOKUP($C$20,'TARGET CYCLE TIME (2)'!$B$7:$G$256,5,0)</f>
        <v>114</v>
      </c>
      <c r="H21" s="67">
        <f>VLOOKUP($C$20,'TARGET CYCLE TIME (2)'!$B$7:$G$256,5,0)</f>
        <v>114</v>
      </c>
      <c r="I21" s="67">
        <f>VLOOKUP($C$20,'TARGET CYCLE TIME (2)'!$B$7:$G$256,5,0)</f>
        <v>114</v>
      </c>
      <c r="J21" s="67">
        <f>VLOOKUP($C$20,'TARGET CYCLE TIME (2)'!$B$7:$G$256,5,0)</f>
        <v>114</v>
      </c>
      <c r="K21" s="67">
        <f>VLOOKUP($C$20,'TARGET CYCLE TIME (2)'!$B$7:$G$256,5,0)</f>
        <v>114</v>
      </c>
      <c r="L21" s="67">
        <f>VLOOKUP($C$20,'TARGET CYCLE TIME (2)'!$B$7:$G$256,5,0)</f>
        <v>114</v>
      </c>
      <c r="M21" s="67">
        <f>VLOOKUP($C$20,'TARGET CYCLE TIME (2)'!$B$7:$G$256,5,0)</f>
        <v>114</v>
      </c>
      <c r="N21" s="67">
        <f>VLOOKUP($C$20,'TARGET CYCLE TIME (2)'!$B$7:$G$256,5,0)</f>
        <v>114</v>
      </c>
      <c r="O21" s="82">
        <f t="shared" si="0"/>
        <v>912</v>
      </c>
      <c r="P21" s="94" t="str">
        <f t="shared" ref="P21:P25" si="3">IF(O21&lt;O20,"PRODUK HABIS","")</f>
        <v/>
      </c>
      <c r="Q21" s="95"/>
    </row>
    <row r="22" spans="1:17" ht="21.95" customHeight="1">
      <c r="A22" s="99">
        <v>8</v>
      </c>
      <c r="B22" s="103" t="s">
        <v>386</v>
      </c>
      <c r="C22" s="105">
        <v>22500</v>
      </c>
      <c r="D22" s="103" t="str">
        <f>VLOOKUP(C22,'TARGET CYCLE TIME (2)'!$B$7:$G$256,2,0)</f>
        <v xml:space="preserve">BLB BYNT </v>
      </c>
      <c r="E22" s="68" t="s">
        <v>16</v>
      </c>
      <c r="F22" s="68" t="s">
        <v>10</v>
      </c>
      <c r="G22" s="69">
        <f>VLOOKUP($C$22,'TARGET CYCLE TIME (2)'!$B$7:$G$256,5,0)</f>
        <v>380</v>
      </c>
      <c r="H22" s="69">
        <f>VLOOKUP($C$22,'TARGET CYCLE TIME (2)'!$B$7:$G$256,5,0)</f>
        <v>380</v>
      </c>
      <c r="I22" s="69">
        <f>VLOOKUP($C$22,'TARGET CYCLE TIME (2)'!$B$7:$G$256,5,0)</f>
        <v>380</v>
      </c>
      <c r="J22" s="69">
        <f>VLOOKUP($C$22,'TARGET CYCLE TIME (2)'!$B$7:$G$256,5,0)</f>
        <v>380</v>
      </c>
      <c r="K22" s="69">
        <f>VLOOKUP($C$22,'TARGET CYCLE TIME (2)'!$B$7:$G$256,5,0)</f>
        <v>380</v>
      </c>
      <c r="L22" s="69">
        <f>VLOOKUP($C$22,'TARGET CYCLE TIME (2)'!$B$7:$G$256,5,0)</f>
        <v>380</v>
      </c>
      <c r="M22" s="69">
        <f>VLOOKUP($C$22,'TARGET CYCLE TIME (2)'!$B$7:$G$256,5,0)</f>
        <v>380</v>
      </c>
      <c r="N22" s="69">
        <f>VLOOKUP($C$22,'TARGET CYCLE TIME (2)'!$B$7:$G$256,5,0)</f>
        <v>380</v>
      </c>
      <c r="O22" s="82">
        <f t="shared" si="0"/>
        <v>3040</v>
      </c>
      <c r="P22" s="94" t="s">
        <v>381</v>
      </c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69">
        <f>VLOOKUP($C$22,'TARGET CYCLE TIME (2)'!$B$7:$G$256,5,0)</f>
        <v>380</v>
      </c>
      <c r="H23" s="69">
        <f>VLOOKUP($C$22,'TARGET CYCLE TIME (2)'!$B$7:$G$256,5,0)</f>
        <v>380</v>
      </c>
      <c r="I23" s="69">
        <f>VLOOKUP($C$22,'TARGET CYCLE TIME (2)'!$B$7:$G$256,5,0)</f>
        <v>380</v>
      </c>
      <c r="J23" s="69">
        <f>VLOOKUP($C$22,'TARGET CYCLE TIME (2)'!$B$7:$G$256,5,0)</f>
        <v>380</v>
      </c>
      <c r="K23" s="69">
        <f>VLOOKUP($C$22,'TARGET CYCLE TIME (2)'!$B$7:$G$256,5,0)</f>
        <v>380</v>
      </c>
      <c r="L23" s="69">
        <f>VLOOKUP($C$22,'TARGET CYCLE TIME (2)'!$B$7:$G$256,5,0)</f>
        <v>380</v>
      </c>
      <c r="M23" s="69">
        <f>VLOOKUP($C$22,'TARGET CYCLE TIME (2)'!$B$7:$G$256,5,0)</f>
        <v>380</v>
      </c>
      <c r="N23" s="70"/>
      <c r="O23" s="82">
        <f t="shared" si="0"/>
        <v>2660</v>
      </c>
      <c r="P23" s="94" t="str">
        <f t="shared" si="3"/>
        <v>PRODUK HABIS</v>
      </c>
      <c r="Q23" s="95"/>
    </row>
    <row r="24" spans="1:17" ht="21.95" customHeight="1">
      <c r="A24" s="99">
        <v>9</v>
      </c>
      <c r="B24" s="103" t="s">
        <v>387</v>
      </c>
      <c r="C24" s="105">
        <v>22500</v>
      </c>
      <c r="D24" s="103" t="str">
        <f>VLOOKUP(C24,'TARGET CYCLE TIME (2)'!$B$7:$G$256,2,0)</f>
        <v xml:space="preserve">BLB BYNT </v>
      </c>
      <c r="E24" s="68" t="s">
        <v>16</v>
      </c>
      <c r="F24" s="68" t="s">
        <v>10</v>
      </c>
      <c r="G24" s="69">
        <f>VLOOKUP($C$24,'TARGET CYCLE TIME (2)'!$B$7:$G$256,5,0)</f>
        <v>380</v>
      </c>
      <c r="H24" s="69">
        <f>VLOOKUP($C$24,'TARGET CYCLE TIME (2)'!$B$7:$G$256,5,0)</f>
        <v>380</v>
      </c>
      <c r="I24" s="69">
        <f>VLOOKUP($C$24,'TARGET CYCLE TIME (2)'!$B$7:$G$256,5,0)</f>
        <v>380</v>
      </c>
      <c r="J24" s="69">
        <f>VLOOKUP($C$24,'TARGET CYCLE TIME (2)'!$B$7:$G$256,5,0)</f>
        <v>380</v>
      </c>
      <c r="K24" s="69">
        <f>VLOOKUP($C$24,'TARGET CYCLE TIME (2)'!$B$7:$G$256,5,0)</f>
        <v>380</v>
      </c>
      <c r="L24" s="69">
        <f>VLOOKUP($C$24,'TARGET CYCLE TIME (2)'!$B$7:$G$256,5,0)</f>
        <v>380</v>
      </c>
      <c r="M24" s="69">
        <f>VLOOKUP($C$24,'TARGET CYCLE TIME (2)'!$B$7:$G$256,5,0)</f>
        <v>380</v>
      </c>
      <c r="N24" s="69">
        <f>VLOOKUP($C$24,'TARGET CYCLE TIME (2)'!$B$7:$G$256,5,0)</f>
        <v>380</v>
      </c>
      <c r="O24" s="82">
        <f t="shared" si="0"/>
        <v>3040</v>
      </c>
      <c r="P24" s="94" t="s">
        <v>381</v>
      </c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69">
        <f>VLOOKUP($C$24,'TARGET CYCLE TIME (2)'!$B$7:$G$256,5,0)</f>
        <v>380</v>
      </c>
      <c r="H25" s="69">
        <f>VLOOKUP($C$24,'TARGET CYCLE TIME (2)'!$B$7:$G$256,5,0)</f>
        <v>380</v>
      </c>
      <c r="I25" s="69">
        <f>VLOOKUP($C$24,'TARGET CYCLE TIME (2)'!$B$7:$G$256,5,0)</f>
        <v>380</v>
      </c>
      <c r="J25" s="69">
        <f>VLOOKUP($C$24,'TARGET CYCLE TIME (2)'!$B$7:$G$256,5,0)</f>
        <v>380</v>
      </c>
      <c r="K25" s="69">
        <f>VLOOKUP($C$24,'TARGET CYCLE TIME (2)'!$B$7:$G$256,5,0)</f>
        <v>380</v>
      </c>
      <c r="L25" s="69">
        <f>VLOOKUP($C$24,'TARGET CYCLE TIME (2)'!$B$7:$G$256,5,0)</f>
        <v>380</v>
      </c>
      <c r="M25" s="69">
        <f>VLOOKUP($C$24,'TARGET CYCLE TIME (2)'!$B$7:$G$256,5,0)</f>
        <v>380</v>
      </c>
      <c r="N25" s="70"/>
      <c r="O25" s="82">
        <f t="shared" si="0"/>
        <v>2660</v>
      </c>
      <c r="P25" s="94" t="str">
        <f t="shared" si="3"/>
        <v>PRODUK HABIS</v>
      </c>
      <c r="Q25" s="95"/>
    </row>
    <row r="26" spans="1:17" ht="21.95" customHeight="1">
      <c r="A26" s="99">
        <v>10</v>
      </c>
      <c r="B26" s="103" t="s">
        <v>388</v>
      </c>
      <c r="C26" s="105" t="s">
        <v>366</v>
      </c>
      <c r="D26" s="103" t="str">
        <f>VLOOKUP(C26,'TARGET CYCLE TIME (2)'!$B$7:$G$256,2,0)</f>
        <v>KNOB-L</v>
      </c>
      <c r="E26" s="68" t="s">
        <v>16</v>
      </c>
      <c r="F26" s="68" t="s">
        <v>10</v>
      </c>
      <c r="G26" s="69">
        <f>VLOOKUP($C$26,'TARGET CYCLE TIME (2)'!$B$7:$G$256,5,0)</f>
        <v>100</v>
      </c>
      <c r="H26" s="69">
        <f>VLOOKUP($C$26,'TARGET CYCLE TIME (2)'!$B$7:$G$256,5,0)</f>
        <v>100</v>
      </c>
      <c r="I26" s="69">
        <f>VLOOKUP($C$26,'TARGET CYCLE TIME (2)'!$B$7:$G$256,5,0)</f>
        <v>100</v>
      </c>
      <c r="J26" s="69">
        <f>VLOOKUP($C$26,'TARGET CYCLE TIME (2)'!$B$7:$G$256,5,0)</f>
        <v>100</v>
      </c>
      <c r="K26" s="69">
        <f>VLOOKUP($C$26,'TARGET CYCLE TIME (2)'!$B$7:$G$256,5,0)</f>
        <v>100</v>
      </c>
      <c r="L26" s="69">
        <f>VLOOKUP($C$26,'TARGET CYCLE TIME (2)'!$B$7:$G$256,5,0)</f>
        <v>100</v>
      </c>
      <c r="M26" s="69">
        <f>VLOOKUP($C$26,'TARGET CYCLE TIME (2)'!$B$7:$G$256,5,0)</f>
        <v>100</v>
      </c>
      <c r="N26" s="69">
        <f>VLOOKUP($C$26,'TARGET CYCLE TIME (2)'!$B$7:$G$256,5,0)</f>
        <v>100</v>
      </c>
      <c r="O26" s="82">
        <f t="shared" si="0"/>
        <v>800</v>
      </c>
      <c r="P26" s="94" t="s">
        <v>381</v>
      </c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69">
        <f>VLOOKUP($C$26,'TARGET CYCLE TIME (2)'!$B$7:$G$256,5,0)</f>
        <v>100</v>
      </c>
      <c r="H27" s="69">
        <f>VLOOKUP($C$26,'TARGET CYCLE TIME (2)'!$B$7:$G$256,5,0)</f>
        <v>100</v>
      </c>
      <c r="I27" s="69">
        <f>VLOOKUP($C$26,'TARGET CYCLE TIME (2)'!$B$7:$G$256,5,0)</f>
        <v>100</v>
      </c>
      <c r="J27" s="69">
        <v>50</v>
      </c>
      <c r="K27" s="69"/>
      <c r="L27" s="70"/>
      <c r="M27" s="70"/>
      <c r="N27" s="70"/>
      <c r="O27" s="82">
        <f t="shared" si="0"/>
        <v>350</v>
      </c>
      <c r="P27" s="94" t="str">
        <f t="shared" ref="P27:P31" si="4">IF(O27&lt;O26,"PRODUK HABIS","")</f>
        <v>PRODUK HABIS</v>
      </c>
      <c r="Q27" s="95"/>
    </row>
    <row r="28" spans="1:17" ht="21.95" customHeight="1">
      <c r="A28" s="99">
        <v>11</v>
      </c>
      <c r="B28" s="103" t="s">
        <v>389</v>
      </c>
      <c r="C28" s="105">
        <v>8825633600</v>
      </c>
      <c r="D28" s="103" t="str">
        <f>VLOOKUP(C28,'TARGET CYCLE TIME (2)'!$B$7:$G$256,2,0)</f>
        <v>WIR-SL-CLP/261</v>
      </c>
      <c r="E28" s="68" t="s">
        <v>16</v>
      </c>
      <c r="F28" s="68" t="s">
        <v>10</v>
      </c>
      <c r="G28" s="69">
        <f>VLOOKUP($C$28,'TARGET CYCLE TIME (2)'!$B$7:$G$256,5,0)</f>
        <v>88</v>
      </c>
      <c r="H28" s="69">
        <f>VLOOKUP($C$28,'TARGET CYCLE TIME (2)'!$B$7:$G$256,5,0)</f>
        <v>88</v>
      </c>
      <c r="I28" s="69">
        <f>VLOOKUP($C$28,'TARGET CYCLE TIME (2)'!$B$7:$G$256,5,0)</f>
        <v>88</v>
      </c>
      <c r="J28" s="69">
        <f>VLOOKUP($C$28,'TARGET CYCLE TIME (2)'!$B$7:$G$256,5,0)</f>
        <v>88</v>
      </c>
      <c r="K28" s="69">
        <f>VLOOKUP($C$28,'TARGET CYCLE TIME (2)'!$B$7:$G$256,5,0)</f>
        <v>88</v>
      </c>
      <c r="L28" s="69">
        <f>VLOOKUP($C$28,'TARGET CYCLE TIME (2)'!$B$7:$G$256,5,0)</f>
        <v>88</v>
      </c>
      <c r="M28" s="69">
        <f>VLOOKUP($C$28,'TARGET CYCLE TIME (2)'!$B$7:$G$256,5,0)</f>
        <v>88</v>
      </c>
      <c r="N28" s="69">
        <f>VLOOKUP($C$28,'TARGET CYCLE TIME (2)'!$B$7:$G$256,5,0)</f>
        <v>88</v>
      </c>
      <c r="O28" s="82">
        <f t="shared" si="0"/>
        <v>704</v>
      </c>
      <c r="P28" s="94" t="s">
        <v>381</v>
      </c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69">
        <f>VLOOKUP($C$28,'TARGET CYCLE TIME (2)'!$B$7:$G$256,5,0)</f>
        <v>88</v>
      </c>
      <c r="H29" s="69">
        <f>VLOOKUP($C$28,'TARGET CYCLE TIME (2)'!$B$7:$G$256,5,0)</f>
        <v>88</v>
      </c>
      <c r="I29" s="69">
        <f>VLOOKUP($C$28,'TARGET CYCLE TIME (2)'!$B$7:$G$256,5,0)</f>
        <v>88</v>
      </c>
      <c r="J29" s="69">
        <f>VLOOKUP($C$28,'TARGET CYCLE TIME (2)'!$B$7:$G$256,5,0)</f>
        <v>88</v>
      </c>
      <c r="K29" s="69">
        <f>VLOOKUP($C$28,'TARGET CYCLE TIME (2)'!$B$7:$G$256,5,0)</f>
        <v>88</v>
      </c>
      <c r="L29" s="69">
        <f>VLOOKUP($C$28,'TARGET CYCLE TIME (2)'!$B$7:$G$256,5,0)</f>
        <v>88</v>
      </c>
      <c r="M29" s="69">
        <f>VLOOKUP($C$28,'TARGET CYCLE TIME (2)'!$B$7:$G$256,5,0)</f>
        <v>88</v>
      </c>
      <c r="N29" s="69">
        <f>VLOOKUP($C$28,'TARGET CYCLE TIME (2)'!$B$7:$G$256,5,0)</f>
        <v>88</v>
      </c>
      <c r="O29" s="82">
        <f t="shared" si="0"/>
        <v>704</v>
      </c>
      <c r="P29" s="94" t="str">
        <f t="shared" si="4"/>
        <v/>
      </c>
      <c r="Q29" s="95"/>
    </row>
    <row r="30" spans="1:17" ht="21.95" customHeight="1">
      <c r="A30" s="99">
        <v>12</v>
      </c>
      <c r="B30" s="103" t="s">
        <v>390</v>
      </c>
      <c r="C30" s="105" t="s">
        <v>161</v>
      </c>
      <c r="D30" s="103" t="str">
        <f>VLOOKUP(C30,'TARGET CYCLE TIME (2)'!$B$7:$G$256,2,0)</f>
        <v>GROMMET WASHER</v>
      </c>
      <c r="E30" s="68" t="s">
        <v>16</v>
      </c>
      <c r="F30" s="68" t="s">
        <v>10</v>
      </c>
      <c r="G30" s="69">
        <f>VLOOKUP($C$30,'TARGET CYCLE TIME (2)'!$B$7:$G$256,5,0)</f>
        <v>53</v>
      </c>
      <c r="H30" s="69">
        <f>VLOOKUP($C$30,'TARGET CYCLE TIME (2)'!$B$7:$G$256,5,0)</f>
        <v>53</v>
      </c>
      <c r="I30" s="69">
        <f>VLOOKUP($C$30,'TARGET CYCLE TIME (2)'!$B$7:$G$256,5,0)</f>
        <v>53</v>
      </c>
      <c r="J30" s="69">
        <f>VLOOKUP($C$30,'TARGET CYCLE TIME (2)'!$B$7:$G$256,5,0)</f>
        <v>53</v>
      </c>
      <c r="K30" s="69">
        <f>VLOOKUP($C$30,'TARGET CYCLE TIME (2)'!$B$7:$G$256,5,0)</f>
        <v>53</v>
      </c>
      <c r="L30" s="69">
        <f>VLOOKUP($C$30,'TARGET CYCLE TIME (2)'!$B$7:$G$256,5,0)</f>
        <v>53</v>
      </c>
      <c r="M30" s="69">
        <f>VLOOKUP($C$30,'TARGET CYCLE TIME (2)'!$B$7:$G$256,5,0)</f>
        <v>53</v>
      </c>
      <c r="N30" s="69">
        <f>VLOOKUP($C$30,'TARGET CYCLE TIME (2)'!$B$7:$G$256,5,0)</f>
        <v>53</v>
      </c>
      <c r="O30" s="82">
        <f t="shared" si="0"/>
        <v>424</v>
      </c>
      <c r="P30" s="94" t="s">
        <v>381</v>
      </c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86">
        <v>53</v>
      </c>
      <c r="H31" s="86">
        <v>53</v>
      </c>
      <c r="I31" s="86">
        <v>53</v>
      </c>
      <c r="J31" s="86"/>
      <c r="K31" s="86"/>
      <c r="L31" s="86"/>
      <c r="M31" s="86"/>
      <c r="N31" s="86"/>
      <c r="O31" s="82">
        <f t="shared" si="0"/>
        <v>159</v>
      </c>
      <c r="P31" s="94" t="str">
        <f t="shared" si="4"/>
        <v>PRODUK HABIS</v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>
        <v>15660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v>13112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>
        <f>(H35/H34*100)</f>
        <v>83.729246487867186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view="pageBreakPreview" topLeftCell="A22" zoomScale="85" zoomScaleNormal="70" workbookViewId="0">
      <selection activeCell="H35" sqref="H35:H36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45065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13</v>
      </c>
      <c r="B8" s="103" t="s">
        <v>391</v>
      </c>
      <c r="C8" s="105" t="s">
        <v>335</v>
      </c>
      <c r="D8" s="103" t="str">
        <f>VLOOKUP(C8,'TARGET CYCLE TIME (2)'!$B$7:$G$256,2,0)</f>
        <v>C.REAR STOP</v>
      </c>
      <c r="E8" s="68" t="s">
        <v>16</v>
      </c>
      <c r="F8" s="68" t="s">
        <v>10</v>
      </c>
      <c r="G8" s="69">
        <f>VLOOKUP($C$8,'TARGET CYCLE TIME (2)'!$B$7:$G$256,5,0)</f>
        <v>88</v>
      </c>
      <c r="H8" s="69">
        <f>VLOOKUP($C$8,'TARGET CYCLE TIME (2)'!$B$7:$G$256,5,0)</f>
        <v>88</v>
      </c>
      <c r="I8" s="69">
        <f>VLOOKUP($C$8,'TARGET CYCLE TIME (2)'!$B$7:$G$256,5,0)</f>
        <v>88</v>
      </c>
      <c r="J8" s="69">
        <f>VLOOKUP($C$8,'TARGET CYCLE TIME (2)'!$B$7:$G$256,5,0)</f>
        <v>88</v>
      </c>
      <c r="K8" s="69">
        <f>VLOOKUP($C$8,'TARGET CYCLE TIME (2)'!$B$7:$G$256,5,0)</f>
        <v>88</v>
      </c>
      <c r="L8" s="69">
        <f>VLOOKUP($C$8,'TARGET CYCLE TIME (2)'!$B$7:$G$256,5,0)</f>
        <v>88</v>
      </c>
      <c r="M8" s="69">
        <f>VLOOKUP($C$8,'TARGET CYCLE TIME (2)'!$B$7:$G$256,5,0)</f>
        <v>88</v>
      </c>
      <c r="N8" s="69">
        <f>VLOOKUP($C$8,'TARGET CYCLE TIME (2)'!$B$7:$G$256,5,0)</f>
        <v>88</v>
      </c>
      <c r="O8" s="82">
        <f t="shared" ref="O8:O31" si="0">SUM(G8:N8)</f>
        <v>704</v>
      </c>
      <c r="P8" s="94" t="s">
        <v>381</v>
      </c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88</v>
      </c>
      <c r="H9" s="69">
        <f>VLOOKUP($C$8,'TARGET CYCLE TIME (2)'!$B$7:$G$256,5,0)</f>
        <v>88</v>
      </c>
      <c r="I9" s="69">
        <f>VLOOKUP($C$8,'TARGET CYCLE TIME (2)'!$B$7:$G$256,5,0)</f>
        <v>88</v>
      </c>
      <c r="J9" s="69">
        <f>VLOOKUP($C$8,'TARGET CYCLE TIME (2)'!$B$7:$G$256,5,0)</f>
        <v>88</v>
      </c>
      <c r="K9" s="69">
        <f>VLOOKUP($C$8,'TARGET CYCLE TIME (2)'!$B$7:$G$256,5,0)</f>
        <v>88</v>
      </c>
      <c r="L9" s="69">
        <f>VLOOKUP($C$8,'TARGET CYCLE TIME (2)'!$B$7:$G$256,5,0)</f>
        <v>88</v>
      </c>
      <c r="M9" s="69">
        <f>VLOOKUP($C$8,'TARGET CYCLE TIME (2)'!$B$7:$G$256,5,0)</f>
        <v>88</v>
      </c>
      <c r="N9" s="69">
        <f>VLOOKUP($C$8,'TARGET CYCLE TIME (2)'!$B$7:$G$256,5,0)</f>
        <v>88</v>
      </c>
      <c r="O9" s="82">
        <f t="shared" si="0"/>
        <v>704</v>
      </c>
      <c r="P9" s="94" t="str">
        <f t="shared" ref="P9:P13" si="1">IF(O9&lt;O8,"PRODUK HABIS","")</f>
        <v/>
      </c>
      <c r="Q9" s="95"/>
    </row>
    <row r="10" spans="1:17" ht="21.95" customHeight="1">
      <c r="A10" s="99">
        <v>14</v>
      </c>
      <c r="B10" s="103" t="s">
        <v>392</v>
      </c>
      <c r="C10" s="105" t="s">
        <v>331</v>
      </c>
      <c r="D10" s="103" t="str">
        <f>VLOOKUP(C10,'TARGET CYCLE TIME (2)'!$B$7:$G$256,2,0)</f>
        <v>CAP RUBBER</v>
      </c>
      <c r="E10" s="68" t="s">
        <v>16</v>
      </c>
      <c r="F10" s="68" t="s">
        <v>10</v>
      </c>
      <c r="G10" s="69">
        <f>VLOOKUP($C$10,'TARGET CYCLE TIME (2)'!$B$7:$G$256,5,0)</f>
        <v>126.66666666666667</v>
      </c>
      <c r="H10" s="69">
        <f>VLOOKUP($C$10,'TARGET CYCLE TIME (2)'!$B$7:$G$256,5,0)</f>
        <v>126.66666666666667</v>
      </c>
      <c r="I10" s="69">
        <f>VLOOKUP($C$10,'TARGET CYCLE TIME (2)'!$B$7:$G$256,5,0)</f>
        <v>126.66666666666667</v>
      </c>
      <c r="J10" s="69">
        <f>VLOOKUP($C$10,'TARGET CYCLE TIME (2)'!$B$7:$G$256,5,0)</f>
        <v>126.66666666666667</v>
      </c>
      <c r="K10" s="69">
        <f>VLOOKUP($C$10,'TARGET CYCLE TIME (2)'!$B$7:$G$256,5,0)</f>
        <v>126.66666666666667</v>
      </c>
      <c r="L10" s="69">
        <f>VLOOKUP($C$10,'TARGET CYCLE TIME (2)'!$B$7:$G$256,5,0)</f>
        <v>126.66666666666667</v>
      </c>
      <c r="M10" s="69">
        <f>VLOOKUP($C$10,'TARGET CYCLE TIME (2)'!$B$7:$G$256,5,0)</f>
        <v>126.66666666666667</v>
      </c>
      <c r="N10" s="69">
        <f>VLOOKUP($C$10,'TARGET CYCLE TIME (2)'!$B$7:$G$256,5,0)</f>
        <v>126.66666666666667</v>
      </c>
      <c r="O10" s="82">
        <f t="shared" si="0"/>
        <v>1013.3333333333333</v>
      </c>
      <c r="P10" s="94" t="s">
        <v>381</v>
      </c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126.66666666666667</v>
      </c>
      <c r="H11" s="69">
        <f>VLOOKUP($C$10,'TARGET CYCLE TIME (2)'!$B$7:$G$256,5,0)</f>
        <v>126.66666666666667</v>
      </c>
      <c r="I11" s="69">
        <f>VLOOKUP($C$10,'TARGET CYCLE TIME (2)'!$B$7:$G$256,5,0)</f>
        <v>126.66666666666667</v>
      </c>
      <c r="J11" s="69">
        <f>VLOOKUP($C$10,'TARGET CYCLE TIME (2)'!$B$7:$G$256,5,0)</f>
        <v>126.66666666666667</v>
      </c>
      <c r="K11" s="69">
        <f>VLOOKUP($C$10,'TARGET CYCLE TIME (2)'!$B$7:$G$256,5,0)</f>
        <v>126.66666666666667</v>
      </c>
      <c r="L11" s="69">
        <f>VLOOKUP($C$10,'TARGET CYCLE TIME (2)'!$B$7:$G$256,5,0)</f>
        <v>126.66666666666667</v>
      </c>
      <c r="M11" s="69">
        <f>VLOOKUP($C$10,'TARGET CYCLE TIME (2)'!$B$7:$G$256,5,0)</f>
        <v>126.66666666666667</v>
      </c>
      <c r="N11" s="69">
        <f>VLOOKUP($C$10,'TARGET CYCLE TIME (2)'!$B$7:$G$256,5,0)</f>
        <v>126.66666666666667</v>
      </c>
      <c r="O11" s="82">
        <f t="shared" si="0"/>
        <v>1013.3333333333333</v>
      </c>
      <c r="P11" s="94" t="str">
        <f t="shared" si="1"/>
        <v/>
      </c>
      <c r="Q11" s="95"/>
    </row>
    <row r="12" spans="1:17" ht="21.95" customHeight="1">
      <c r="A12" s="99">
        <v>15</v>
      </c>
      <c r="B12" s="103" t="s">
        <v>393</v>
      </c>
      <c r="C12" s="105" t="s">
        <v>274</v>
      </c>
      <c r="D12" s="103" t="str">
        <f>VLOOKUP(C12,'TARGET CYCLE TIME (2)'!$B$7:$G$256,2,0)</f>
        <v>COVER W/R LED</v>
      </c>
      <c r="E12" s="68" t="s">
        <v>16</v>
      </c>
      <c r="F12" s="68" t="s">
        <v>10</v>
      </c>
      <c r="G12" s="69">
        <f>VLOOKUP($C$12,'TARGET CYCLE TIME (2)'!$B$7:$G$256,5,0)</f>
        <v>45</v>
      </c>
      <c r="H12" s="69">
        <f>VLOOKUP($C$12,'TARGET CYCLE TIME (2)'!$B$7:$G$256,5,0)</f>
        <v>45</v>
      </c>
      <c r="I12" s="69">
        <f>VLOOKUP($C$12,'TARGET CYCLE TIME (2)'!$B$7:$G$256,5,0)</f>
        <v>45</v>
      </c>
      <c r="J12" s="69">
        <f>VLOOKUP($C$12,'TARGET CYCLE TIME (2)'!$B$7:$G$256,5,0)</f>
        <v>45</v>
      </c>
      <c r="K12" s="69">
        <f>VLOOKUP($C$12,'TARGET CYCLE TIME (2)'!$B$7:$G$256,5,0)</f>
        <v>45</v>
      </c>
      <c r="L12" s="69">
        <f>VLOOKUP($C$12,'TARGET CYCLE TIME (2)'!$B$7:$G$256,5,0)</f>
        <v>45</v>
      </c>
      <c r="M12" s="69">
        <f>VLOOKUP($C$12,'TARGET CYCLE TIME (2)'!$B$7:$G$256,5,0)</f>
        <v>45</v>
      </c>
      <c r="N12" s="69">
        <f>VLOOKUP($C$12,'TARGET CYCLE TIME (2)'!$B$7:$G$256,5,0)</f>
        <v>45</v>
      </c>
      <c r="O12" s="82">
        <f t="shared" si="0"/>
        <v>360</v>
      </c>
      <c r="P12" s="94" t="s">
        <v>381</v>
      </c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45</v>
      </c>
      <c r="H13" s="69">
        <f>VLOOKUP($C$12,'TARGET CYCLE TIME (2)'!$B$7:$G$256,5,0)</f>
        <v>45</v>
      </c>
      <c r="I13" s="69">
        <f>VLOOKUP($C$12,'TARGET CYCLE TIME (2)'!$B$7:$G$256,5,0)</f>
        <v>45</v>
      </c>
      <c r="J13" s="69">
        <f>VLOOKUP($C$12,'TARGET CYCLE TIME (2)'!$B$7:$G$256,5,0)</f>
        <v>45</v>
      </c>
      <c r="K13" s="70"/>
      <c r="L13" s="70"/>
      <c r="M13" s="70"/>
      <c r="N13" s="70"/>
      <c r="O13" s="82">
        <f t="shared" si="0"/>
        <v>180</v>
      </c>
      <c r="P13" s="94" t="str">
        <f t="shared" si="1"/>
        <v>PRODUK HABIS</v>
      </c>
      <c r="Q13" s="95"/>
    </row>
    <row r="14" spans="1:17" ht="21.95" customHeight="1">
      <c r="A14" s="99">
        <v>16</v>
      </c>
      <c r="B14" s="103" t="s">
        <v>394</v>
      </c>
      <c r="C14" s="105" t="s">
        <v>323</v>
      </c>
      <c r="D14" s="103" t="str">
        <f>VLOOKUP(C14,'TARGET CYCLE TIME (2)'!$B$7:$G$256,2,0)</f>
        <v>SHIELD STERING</v>
      </c>
      <c r="E14" s="68" t="s">
        <v>16</v>
      </c>
      <c r="F14" s="68" t="s">
        <v>10</v>
      </c>
      <c r="G14" s="69">
        <f>VLOOKUP($C$14,'TARGET CYCLE TIME (2)'!$B$7:$G$256,5,0)</f>
        <v>25</v>
      </c>
      <c r="H14" s="69">
        <f>VLOOKUP($C$14,'TARGET CYCLE TIME (2)'!$B$7:$G$256,5,0)</f>
        <v>25</v>
      </c>
      <c r="I14" s="69">
        <f>VLOOKUP($C$14,'TARGET CYCLE TIME (2)'!$B$7:$G$256,5,0)</f>
        <v>25</v>
      </c>
      <c r="J14" s="69">
        <f>VLOOKUP($C$14,'TARGET CYCLE TIME (2)'!$B$7:$G$256,5,0)</f>
        <v>25</v>
      </c>
      <c r="K14" s="69">
        <f>VLOOKUP($C$14,'TARGET CYCLE TIME (2)'!$B$7:$G$256,5,0)</f>
        <v>25</v>
      </c>
      <c r="L14" s="69">
        <f>VLOOKUP($C$14,'TARGET CYCLE TIME (2)'!$B$7:$G$256,5,0)</f>
        <v>25</v>
      </c>
      <c r="M14" s="69">
        <f>VLOOKUP($C$14,'TARGET CYCLE TIME (2)'!$B$7:$G$256,5,0)</f>
        <v>25</v>
      </c>
      <c r="N14" s="69">
        <f>VLOOKUP($C$14,'TARGET CYCLE TIME (2)'!$B$7:$G$256,5,0)</f>
        <v>25</v>
      </c>
      <c r="O14" s="82">
        <f t="shared" si="0"/>
        <v>200</v>
      </c>
      <c r="P14" s="94" t="s">
        <v>381</v>
      </c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>
        <f>VLOOKUP($C$14,'TARGET CYCLE TIME (2)'!$B$7:$G$256,5,0)</f>
        <v>25</v>
      </c>
      <c r="H15" s="69">
        <f>VLOOKUP($C$14,'TARGET CYCLE TIME (2)'!$B$7:$G$256,5,0)</f>
        <v>25</v>
      </c>
      <c r="I15" s="69">
        <f>VLOOKUP($C$14,'TARGET CYCLE TIME (2)'!$B$7:$G$256,5,0)</f>
        <v>25</v>
      </c>
      <c r="J15" s="69">
        <f>VLOOKUP($C$14,'TARGET CYCLE TIME (2)'!$B$7:$G$256,5,0)</f>
        <v>25</v>
      </c>
      <c r="K15" s="69">
        <f>VLOOKUP($C$14,'TARGET CYCLE TIME (2)'!$B$7:$G$256,5,0)</f>
        <v>25</v>
      </c>
      <c r="L15" s="69">
        <f>VLOOKUP($C$14,'TARGET CYCLE TIME (2)'!$B$7:$G$256,5,0)</f>
        <v>25</v>
      </c>
      <c r="M15" s="69">
        <f>VLOOKUP($C$14,'TARGET CYCLE TIME (2)'!$B$7:$G$256,5,0)</f>
        <v>25</v>
      </c>
      <c r="N15" s="69">
        <f>VLOOKUP($C$14,'TARGET CYCLE TIME (2)'!$B$7:$G$256,5,0)</f>
        <v>25</v>
      </c>
      <c r="O15" s="82">
        <f t="shared" si="0"/>
        <v>200</v>
      </c>
      <c r="P15" s="94" t="str">
        <f t="shared" ref="P15:P19" si="2">IF(O15&lt;O14,"PRODUK HABIS","")</f>
        <v/>
      </c>
      <c r="Q15" s="95"/>
    </row>
    <row r="16" spans="1:17" ht="21.95" customHeight="1">
      <c r="A16" s="99">
        <v>17</v>
      </c>
      <c r="B16" s="103" t="s">
        <v>395</v>
      </c>
      <c r="C16" s="105" t="s">
        <v>347</v>
      </c>
      <c r="D16" s="103" t="str">
        <f>VLOOKUP(C16,'TARGET CYCLE TIME (2)'!$B$7:$G$256,2,0)</f>
        <v>COVER</v>
      </c>
      <c r="E16" s="68" t="s">
        <v>16</v>
      </c>
      <c r="F16" s="68" t="s">
        <v>10</v>
      </c>
      <c r="G16" s="69">
        <f>VLOOKUP($C$16,'TARGET CYCLE TIME (2)'!$B$7:$G$256,5,0)</f>
        <v>106.875</v>
      </c>
      <c r="H16" s="69">
        <f>VLOOKUP($C$16,'TARGET CYCLE TIME (2)'!$B$7:$G$256,5,0)</f>
        <v>106.875</v>
      </c>
      <c r="I16" s="69">
        <f>VLOOKUP($C$16,'TARGET CYCLE TIME (2)'!$B$7:$G$256,5,0)</f>
        <v>106.875</v>
      </c>
      <c r="J16" s="69">
        <f>VLOOKUP($C$16,'TARGET CYCLE TIME (2)'!$B$7:$G$256,5,0)</f>
        <v>106.875</v>
      </c>
      <c r="K16" s="69">
        <f>VLOOKUP($C$16,'TARGET CYCLE TIME (2)'!$B$7:$G$256,5,0)</f>
        <v>106.875</v>
      </c>
      <c r="L16" s="69">
        <f>VLOOKUP($C$16,'TARGET CYCLE TIME (2)'!$B$7:$G$256,5,0)</f>
        <v>106.875</v>
      </c>
      <c r="M16" s="69">
        <f>VLOOKUP($C$16,'TARGET CYCLE TIME (2)'!$B$7:$G$256,5,0)</f>
        <v>106.875</v>
      </c>
      <c r="N16" s="69">
        <f>VLOOKUP($C$16,'TARGET CYCLE TIME (2)'!$B$7:$G$256,5,0)</f>
        <v>106.875</v>
      </c>
      <c r="O16" s="82">
        <f t="shared" si="0"/>
        <v>855</v>
      </c>
      <c r="P16" s="94" t="s">
        <v>381</v>
      </c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69">
        <f>VLOOKUP($C$16,'TARGET CYCLE TIME (2)'!$B$7:$G$256,5,0)</f>
        <v>106.875</v>
      </c>
      <c r="H17" s="69">
        <f>VLOOKUP($C$16,'TARGET CYCLE TIME (2)'!$B$7:$G$256,5,0)</f>
        <v>106.875</v>
      </c>
      <c r="I17" s="69">
        <f>VLOOKUP($C$16,'TARGET CYCLE TIME (2)'!$B$7:$G$256,5,0)</f>
        <v>106.875</v>
      </c>
      <c r="J17" s="69"/>
      <c r="K17" s="70"/>
      <c r="L17" s="70"/>
      <c r="M17" s="70"/>
      <c r="N17" s="70"/>
      <c r="O17" s="82">
        <f t="shared" si="0"/>
        <v>320.625</v>
      </c>
      <c r="P17" s="94" t="str">
        <f t="shared" si="2"/>
        <v>PRODUK HABIS</v>
      </c>
      <c r="Q17" s="95"/>
    </row>
    <row r="18" spans="1:17" ht="21.95" customHeight="1">
      <c r="A18" s="99">
        <v>18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69"/>
      <c r="H19" s="69"/>
      <c r="I19" s="69"/>
      <c r="J19" s="69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19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67"/>
      <c r="H21" s="67"/>
      <c r="I21" s="67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20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69"/>
      <c r="H23" s="69"/>
      <c r="I23" s="69"/>
      <c r="J23" s="69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21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69"/>
      <c r="H25" s="69"/>
      <c r="I25" s="69"/>
      <c r="J25" s="69"/>
      <c r="K25" s="69"/>
      <c r="L25" s="70"/>
      <c r="M25" s="70"/>
      <c r="N25" s="70"/>
      <c r="O25" s="82"/>
      <c r="P25" s="94"/>
      <c r="Q25" s="95"/>
    </row>
    <row r="26" spans="1:17" ht="21.95" customHeight="1">
      <c r="A26" s="99">
        <v>22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69"/>
      <c r="H27" s="69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23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69"/>
      <c r="H29" s="69"/>
      <c r="I29" s="69"/>
      <c r="J29" s="69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24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86"/>
      <c r="H31" s="86"/>
      <c r="I31" s="86"/>
      <c r="J31" s="86"/>
      <c r="K31" s="86"/>
      <c r="L31" s="86"/>
      <c r="M31" s="86"/>
      <c r="N31" s="86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/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/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/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41" r:id="rId4"/>
      </mc:Fallback>
    </mc:AlternateContent>
    <mc:AlternateContent xmlns:mc="http://schemas.openxmlformats.org/markup-compatibility/2006">
      <mc:Choice Requires="x14">
        <oleObject progId="Paint.Picture" shapeId="1024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42" r:id="rId6"/>
      </mc:Fallback>
    </mc:AlternateContent>
    <mc:AlternateContent xmlns:mc="http://schemas.openxmlformats.org/markup-compatibility/2006">
      <mc:Choice Requires="x14">
        <oleObject progId="Paint.Picture" shapeId="1024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43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C5" sqref="C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25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15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/>
      <c r="H9" s="69"/>
      <c r="I9" s="69"/>
      <c r="J9" s="69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26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/>
      <c r="H11" s="69"/>
      <c r="I11" s="69"/>
      <c r="J11" s="69"/>
      <c r="K11" s="69"/>
      <c r="L11" s="69"/>
      <c r="M11" s="69"/>
      <c r="N11" s="69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27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/>
      <c r="H13" s="69"/>
      <c r="I13" s="69"/>
      <c r="J13" s="69"/>
      <c r="K13" s="69"/>
      <c r="L13" s="69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28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/>
      <c r="H15" s="69"/>
      <c r="I15" s="69"/>
      <c r="J15" s="69"/>
      <c r="K15" s="69"/>
      <c r="L15" s="70"/>
      <c r="M15" s="70"/>
      <c r="N15" s="70"/>
      <c r="O15" s="82">
        <f t="shared" si="0"/>
        <v>0</v>
      </c>
      <c r="P15" s="94" t="e">
        <f>IF(O15&lt;O14,"PRODUK HABIS","")</f>
        <v>#N/A</v>
      </c>
      <c r="Q15" s="95"/>
    </row>
    <row r="16" spans="1:17" ht="21.95" customHeight="1">
      <c r="A16" s="99">
        <v>29</v>
      </c>
      <c r="B16" s="103"/>
      <c r="C16" s="105"/>
      <c r="D16" s="10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4"/>
      <c r="Q16" s="95"/>
    </row>
    <row r="17" spans="1:17" ht="21.95" customHeight="1">
      <c r="A17" s="100"/>
      <c r="B17" s="104"/>
      <c r="C17" s="106"/>
      <c r="D17" s="10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4"/>
      <c r="Q17" s="95"/>
    </row>
    <row r="18" spans="1:17" ht="21.95" customHeight="1">
      <c r="A18" s="99">
        <v>30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70"/>
      <c r="H19" s="70"/>
      <c r="I19" s="70"/>
      <c r="J19" s="70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31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70"/>
      <c r="H21" s="70"/>
      <c r="I21" s="70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32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70"/>
      <c r="H23" s="70"/>
      <c r="I23" s="70"/>
      <c r="J23" s="70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33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70"/>
      <c r="H25" s="70"/>
      <c r="I25" s="70"/>
      <c r="J25" s="70"/>
      <c r="K25" s="70"/>
      <c r="L25" s="70"/>
      <c r="M25" s="70"/>
      <c r="N25" s="70"/>
      <c r="O25" s="82"/>
      <c r="P25" s="94"/>
      <c r="Q25" s="95"/>
    </row>
    <row r="26" spans="1:17" ht="21.95" customHeight="1">
      <c r="A26" s="99">
        <v>34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70"/>
      <c r="H27" s="70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35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70"/>
      <c r="H29" s="70"/>
      <c r="I29" s="70"/>
      <c r="J29" s="70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36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70"/>
      <c r="H31" s="70"/>
      <c r="I31" s="70"/>
      <c r="J31" s="70"/>
      <c r="K31" s="70"/>
      <c r="L31" s="70"/>
      <c r="M31" s="70"/>
      <c r="N31" s="70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5" t="e">
        <f>(H35/H34)*100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5" r:id="rId4"/>
      </mc:Fallback>
    </mc:AlternateContent>
    <mc:AlternateContent xmlns:mc="http://schemas.openxmlformats.org/markup-compatibility/2006">
      <mc:Choice Requires="x14">
        <oleObject progId="Paint.Picture" shapeId="1126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1266" r:id="rId6"/>
      </mc:Fallback>
    </mc:AlternateContent>
    <mc:AlternateContent xmlns:mc="http://schemas.openxmlformats.org/markup-compatibility/2006">
      <mc:Choice Requires="x14">
        <oleObject progId="Paint.Picture" shapeId="11267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9"/>
  <sheetViews>
    <sheetView view="pageBreakPreview" topLeftCell="A4" zoomScaleNormal="70" workbookViewId="0">
      <selection activeCell="C5" sqref="C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37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31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70"/>
      <c r="H9" s="70"/>
      <c r="I9" s="70"/>
      <c r="J9" s="70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38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70"/>
      <c r="H11" s="70"/>
      <c r="I11" s="70"/>
      <c r="J11" s="70"/>
      <c r="K11" s="70"/>
      <c r="L11" s="70"/>
      <c r="M11" s="70"/>
      <c r="N11" s="70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39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70"/>
      <c r="H13" s="70"/>
      <c r="I13" s="70"/>
      <c r="J13" s="70"/>
      <c r="K13" s="70"/>
      <c r="L13" s="70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40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70"/>
      <c r="H15" s="70"/>
      <c r="I15" s="70"/>
      <c r="J15" s="70"/>
      <c r="K15" s="70"/>
      <c r="L15" s="70"/>
      <c r="M15" s="70"/>
      <c r="N15" s="70"/>
      <c r="O15" s="82">
        <f t="shared" si="0"/>
        <v>0</v>
      </c>
      <c r="P15" s="94" t="e">
        <f t="shared" ref="P15:P19" si="2">IF(O15&lt;O14,"PRODUK HABIS","")</f>
        <v>#N/A</v>
      </c>
      <c r="Q15" s="95"/>
    </row>
    <row r="16" spans="1:17" ht="21.95" customHeight="1">
      <c r="A16" s="99">
        <v>41</v>
      </c>
      <c r="B16" s="103"/>
      <c r="C16" s="105"/>
      <c r="D16" s="103" t="e">
        <f>VLOOKUP(C16,'TARGET CYCLE TIME (2)'!$B$7:$G$256,2,0)</f>
        <v>#N/A</v>
      </c>
      <c r="E16" s="68" t="s">
        <v>16</v>
      </c>
      <c r="F16" s="68" t="s">
        <v>10</v>
      </c>
      <c r="G16" s="69" t="e">
        <f>VLOOKUP($C$16,'TARGET CYCLE TIME (2)'!$B$7:$G$256,5,0)</f>
        <v>#N/A</v>
      </c>
      <c r="H16" s="69" t="e">
        <f>VLOOKUP($C$16,'TARGET CYCLE TIME (2)'!$B$7:$G$256,5,0)</f>
        <v>#N/A</v>
      </c>
      <c r="I16" s="69" t="e">
        <f>VLOOKUP($C$16,'TARGET CYCLE TIME (2)'!$B$7:$G$256,5,0)</f>
        <v>#N/A</v>
      </c>
      <c r="J16" s="69" t="e">
        <f>VLOOKUP($C$16,'TARGET CYCLE TIME (2)'!$B$7:$G$256,5,0)</f>
        <v>#N/A</v>
      </c>
      <c r="K16" s="69" t="e">
        <f>VLOOKUP($C$16,'TARGET CYCLE TIME (2)'!$B$7:$G$256,5,0)</f>
        <v>#N/A</v>
      </c>
      <c r="L16" s="69" t="e">
        <f>VLOOKUP($C$16,'TARGET CYCLE TIME (2)'!$B$7:$G$256,5,0)</f>
        <v>#N/A</v>
      </c>
      <c r="M16" s="69" t="e">
        <f>VLOOKUP($C$16,'TARGET CYCLE TIME (2)'!$B$7:$G$256,5,0)</f>
        <v>#N/A</v>
      </c>
      <c r="N16" s="69" t="e">
        <f>VLOOKUP($C$16,'TARGET CYCLE TIME (2)'!$B$7:$G$256,5,0)</f>
        <v>#N/A</v>
      </c>
      <c r="O16" s="82" t="e">
        <f t="shared" si="0"/>
        <v>#N/A</v>
      </c>
      <c r="P16" s="94"/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70"/>
      <c r="H17" s="70"/>
      <c r="I17" s="70"/>
      <c r="J17" s="70"/>
      <c r="K17" s="70"/>
      <c r="L17" s="70"/>
      <c r="M17" s="70"/>
      <c r="N17" s="70"/>
      <c r="O17" s="82">
        <f t="shared" si="0"/>
        <v>0</v>
      </c>
      <c r="P17" s="94" t="e">
        <f t="shared" si="2"/>
        <v>#N/A</v>
      </c>
      <c r="Q17" s="95"/>
    </row>
    <row r="18" spans="1:17" ht="21.95" customHeight="1">
      <c r="A18" s="99">
        <v>42</v>
      </c>
      <c r="B18" s="103"/>
      <c r="C18" s="105"/>
      <c r="D18" s="103" t="e">
        <f>VLOOKUP(C18,'TARGET CYCLE TIME (2)'!$B$7:$G$256,2,0)</f>
        <v>#N/A</v>
      </c>
      <c r="E18" s="68" t="s">
        <v>16</v>
      </c>
      <c r="F18" s="68" t="s">
        <v>10</v>
      </c>
      <c r="G18" s="69" t="e">
        <f>VLOOKUP($C$18,'TARGET CYCLE TIME (2)'!$B$7:$G$256,5,0)</f>
        <v>#N/A</v>
      </c>
      <c r="H18" s="69" t="e">
        <f>VLOOKUP($C$18,'TARGET CYCLE TIME (2)'!$B$7:$G$256,5,0)</f>
        <v>#N/A</v>
      </c>
      <c r="I18" s="69" t="e">
        <f>VLOOKUP($C$18,'TARGET CYCLE TIME (2)'!$B$7:$G$256,5,0)</f>
        <v>#N/A</v>
      </c>
      <c r="J18" s="69" t="e">
        <f>VLOOKUP($C$18,'TARGET CYCLE TIME (2)'!$B$7:$G$256,5,0)</f>
        <v>#N/A</v>
      </c>
      <c r="K18" s="69" t="e">
        <f>VLOOKUP($C$18,'TARGET CYCLE TIME (2)'!$B$7:$G$256,5,0)</f>
        <v>#N/A</v>
      </c>
      <c r="L18" s="69" t="e">
        <f>VLOOKUP($C$18,'TARGET CYCLE TIME (2)'!$B$7:$G$256,5,0)</f>
        <v>#N/A</v>
      </c>
      <c r="M18" s="69" t="e">
        <f>VLOOKUP($C$18,'TARGET CYCLE TIME (2)'!$B$7:$G$256,5,0)</f>
        <v>#N/A</v>
      </c>
      <c r="N18" s="69" t="e">
        <f>VLOOKUP($C$18,'TARGET CYCLE TIME (2)'!$B$7:$G$256,5,0)</f>
        <v>#N/A</v>
      </c>
      <c r="O18" s="82" t="e">
        <f t="shared" si="0"/>
        <v>#N/A</v>
      </c>
      <c r="P18" s="94"/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70"/>
      <c r="H19" s="70"/>
      <c r="I19" s="70"/>
      <c r="J19" s="70"/>
      <c r="K19" s="70"/>
      <c r="L19" s="70"/>
      <c r="M19" s="70"/>
      <c r="N19" s="70"/>
      <c r="O19" s="82">
        <f t="shared" si="0"/>
        <v>0</v>
      </c>
      <c r="P19" s="94" t="e">
        <f t="shared" si="2"/>
        <v>#N/A</v>
      </c>
      <c r="Q19" s="95"/>
    </row>
    <row r="20" spans="1:17" ht="21.95" customHeight="1">
      <c r="A20" s="99">
        <v>43</v>
      </c>
      <c r="B20" s="103"/>
      <c r="C20" s="105"/>
      <c r="D20" s="103" t="e">
        <f>VLOOKUP(C20,'TARGET CYCLE TIME (2)'!$B$7:$G$256,2,0)</f>
        <v>#N/A</v>
      </c>
      <c r="E20" s="68" t="s">
        <v>16</v>
      </c>
      <c r="F20" s="68" t="s">
        <v>10</v>
      </c>
      <c r="G20" s="67" t="e">
        <f>VLOOKUP($C$20,'TARGET CYCLE TIME (2)'!$B$7:$G$256,5,0)</f>
        <v>#N/A</v>
      </c>
      <c r="H20" s="67" t="e">
        <f>VLOOKUP($C$20,'TARGET CYCLE TIME (2)'!$B$7:$G$256,5,0)</f>
        <v>#N/A</v>
      </c>
      <c r="I20" s="67" t="e">
        <f>VLOOKUP($C$20,'TARGET CYCLE TIME (2)'!$B$7:$G$256,5,0)</f>
        <v>#N/A</v>
      </c>
      <c r="J20" s="67" t="e">
        <f>VLOOKUP($C$20,'TARGET CYCLE TIME (2)'!$B$7:$G$256,5,0)</f>
        <v>#N/A</v>
      </c>
      <c r="K20" s="67" t="e">
        <f>VLOOKUP($C$20,'TARGET CYCLE TIME (2)'!$B$7:$G$256,5,0)</f>
        <v>#N/A</v>
      </c>
      <c r="L20" s="67" t="e">
        <f>VLOOKUP($C$20,'TARGET CYCLE TIME (2)'!$B$7:$G$256,5,0)</f>
        <v>#N/A</v>
      </c>
      <c r="M20" s="67" t="e">
        <f>VLOOKUP($C$20,'TARGET CYCLE TIME (2)'!$B$7:$G$256,5,0)</f>
        <v>#N/A</v>
      </c>
      <c r="N20" s="67" t="e">
        <f>VLOOKUP($C$20,'TARGET CYCLE TIME (2)'!$B$7:$G$256,5,0)</f>
        <v>#N/A</v>
      </c>
      <c r="O20" s="82" t="e">
        <f t="shared" si="0"/>
        <v>#N/A</v>
      </c>
      <c r="P20" s="94"/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70"/>
      <c r="H21" s="70"/>
      <c r="I21" s="70"/>
      <c r="J21" s="70"/>
      <c r="K21" s="70"/>
      <c r="L21" s="70"/>
      <c r="M21" s="70"/>
      <c r="N21" s="70"/>
      <c r="O21" s="82">
        <f t="shared" si="0"/>
        <v>0</v>
      </c>
      <c r="P21" s="94" t="e">
        <f t="shared" ref="P21:P25" si="3">IF(O21&lt;O20,"PRODUK HABIS","")</f>
        <v>#N/A</v>
      </c>
      <c r="Q21" s="95"/>
    </row>
    <row r="22" spans="1:17" ht="21.95" customHeight="1">
      <c r="A22" s="99">
        <v>44</v>
      </c>
      <c r="B22" s="103"/>
      <c r="C22" s="105"/>
      <c r="D22" s="103" t="e">
        <f>VLOOKUP(C22,'TARGET CYCLE TIME (2)'!$B$7:$G$256,2,0)</f>
        <v>#N/A</v>
      </c>
      <c r="E22" s="68" t="s">
        <v>16</v>
      </c>
      <c r="F22" s="68" t="s">
        <v>10</v>
      </c>
      <c r="G22" s="69" t="e">
        <f>VLOOKUP($C$22,'TARGET CYCLE TIME (2)'!$B$7:$G$256,5,0)</f>
        <v>#N/A</v>
      </c>
      <c r="H22" s="69" t="e">
        <f>VLOOKUP($C$22,'TARGET CYCLE TIME (2)'!$B$7:$G$256,5,0)</f>
        <v>#N/A</v>
      </c>
      <c r="I22" s="69" t="e">
        <f>VLOOKUP($C$22,'TARGET CYCLE TIME (2)'!$B$7:$G$256,5,0)</f>
        <v>#N/A</v>
      </c>
      <c r="J22" s="69" t="e">
        <f>VLOOKUP($C$22,'TARGET CYCLE TIME (2)'!$B$7:$G$256,5,0)</f>
        <v>#N/A</v>
      </c>
      <c r="K22" s="69" t="e">
        <f>VLOOKUP($C$22,'TARGET CYCLE TIME (2)'!$B$7:$G$256,5,0)</f>
        <v>#N/A</v>
      </c>
      <c r="L22" s="69" t="e">
        <f>VLOOKUP($C$22,'TARGET CYCLE TIME (2)'!$B$7:$G$256,5,0)</f>
        <v>#N/A</v>
      </c>
      <c r="M22" s="69" t="e">
        <f>VLOOKUP($C$22,'TARGET CYCLE TIME (2)'!$B$7:$G$256,5,0)</f>
        <v>#N/A</v>
      </c>
      <c r="N22" s="69" t="e">
        <f>VLOOKUP($C$22,'TARGET CYCLE TIME (2)'!$B$7:$G$256,5,0)</f>
        <v>#N/A</v>
      </c>
      <c r="O22" s="82" t="e">
        <f t="shared" si="0"/>
        <v>#N/A</v>
      </c>
      <c r="P22" s="94"/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70"/>
      <c r="H23" s="70"/>
      <c r="I23" s="70"/>
      <c r="J23" s="70"/>
      <c r="K23" s="70"/>
      <c r="L23" s="70"/>
      <c r="M23" s="70"/>
      <c r="N23" s="70"/>
      <c r="O23" s="82">
        <f t="shared" si="0"/>
        <v>0</v>
      </c>
      <c r="P23" s="94" t="e">
        <f t="shared" si="3"/>
        <v>#N/A</v>
      </c>
      <c r="Q23" s="95"/>
    </row>
    <row r="24" spans="1:17" ht="21.95" customHeight="1">
      <c r="A24" s="99">
        <v>45</v>
      </c>
      <c r="B24" s="103"/>
      <c r="C24" s="105"/>
      <c r="D24" s="103" t="e">
        <f>VLOOKUP(C24,'TARGET CYCLE TIME (2)'!$B$7:$G$256,2,0)</f>
        <v>#N/A</v>
      </c>
      <c r="E24" s="68" t="s">
        <v>16</v>
      </c>
      <c r="F24" s="68" t="s">
        <v>10</v>
      </c>
      <c r="G24" s="69" t="e">
        <f>VLOOKUP($C$24,'TARGET CYCLE TIME (2)'!$B$7:$G$256,5,0)</f>
        <v>#N/A</v>
      </c>
      <c r="H24" s="69" t="e">
        <f>VLOOKUP($C$24,'TARGET CYCLE TIME (2)'!$B$7:$G$256,5,0)</f>
        <v>#N/A</v>
      </c>
      <c r="I24" s="69" t="e">
        <f>VLOOKUP($C$24,'TARGET CYCLE TIME (2)'!$B$7:$G$256,5,0)</f>
        <v>#N/A</v>
      </c>
      <c r="J24" s="69" t="e">
        <f>VLOOKUP($C$24,'TARGET CYCLE TIME (2)'!$B$7:$G$256,5,0)</f>
        <v>#N/A</v>
      </c>
      <c r="K24" s="69" t="e">
        <f>VLOOKUP($C$24,'TARGET CYCLE TIME (2)'!$B$7:$G$256,5,0)</f>
        <v>#N/A</v>
      </c>
      <c r="L24" s="69" t="e">
        <f>VLOOKUP($C$24,'TARGET CYCLE TIME (2)'!$B$7:$G$256,5,0)</f>
        <v>#N/A</v>
      </c>
      <c r="M24" s="69" t="e">
        <f>VLOOKUP($C$24,'TARGET CYCLE TIME (2)'!$B$7:$G$256,5,0)</f>
        <v>#N/A</v>
      </c>
      <c r="N24" s="69" t="e">
        <f>VLOOKUP($C$24,'TARGET CYCLE TIME (2)'!$B$7:$G$256,5,0)</f>
        <v>#N/A</v>
      </c>
      <c r="O24" s="82" t="e">
        <f t="shared" si="0"/>
        <v>#N/A</v>
      </c>
      <c r="P24" s="94"/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70"/>
      <c r="H25" s="70"/>
      <c r="I25" s="70"/>
      <c r="J25" s="70"/>
      <c r="K25" s="70"/>
      <c r="L25" s="70"/>
      <c r="M25" s="70"/>
      <c r="N25" s="70"/>
      <c r="O25" s="82">
        <f t="shared" si="0"/>
        <v>0</v>
      </c>
      <c r="P25" s="94" t="e">
        <f t="shared" si="3"/>
        <v>#N/A</v>
      </c>
      <c r="Q25" s="95"/>
    </row>
    <row r="26" spans="1:17" ht="21.95" customHeight="1">
      <c r="A26" s="99">
        <v>46</v>
      </c>
      <c r="B26" s="103"/>
      <c r="C26" s="105"/>
      <c r="D26" s="103" t="e">
        <f>VLOOKUP(C26,'TARGET CYCLE TIME (2)'!$B$7:$G$256,2,0)</f>
        <v>#N/A</v>
      </c>
      <c r="E26" s="68" t="s">
        <v>16</v>
      </c>
      <c r="F26" s="68" t="s">
        <v>10</v>
      </c>
      <c r="G26" s="69" t="e">
        <f>VLOOKUP($C$26,'TARGET CYCLE TIME (2)'!$B$7:$G$256,5,0)</f>
        <v>#N/A</v>
      </c>
      <c r="H26" s="69" t="e">
        <f>VLOOKUP($C$26,'TARGET CYCLE TIME (2)'!$B$7:$G$256,5,0)</f>
        <v>#N/A</v>
      </c>
      <c r="I26" s="69" t="e">
        <f>VLOOKUP($C$26,'TARGET CYCLE TIME (2)'!$B$7:$G$256,5,0)</f>
        <v>#N/A</v>
      </c>
      <c r="J26" s="69" t="e">
        <f>VLOOKUP($C$26,'TARGET CYCLE TIME (2)'!$B$7:$G$256,5,0)</f>
        <v>#N/A</v>
      </c>
      <c r="K26" s="69" t="e">
        <f>VLOOKUP($C$26,'TARGET CYCLE TIME (2)'!$B$7:$G$256,5,0)</f>
        <v>#N/A</v>
      </c>
      <c r="L26" s="69" t="e">
        <f>VLOOKUP($C$26,'TARGET CYCLE TIME (2)'!$B$7:$G$256,5,0)</f>
        <v>#N/A</v>
      </c>
      <c r="M26" s="69" t="e">
        <f>VLOOKUP($C$26,'TARGET CYCLE TIME (2)'!$B$7:$G$256,5,0)</f>
        <v>#N/A</v>
      </c>
      <c r="N26" s="69" t="e">
        <f>VLOOKUP($C$26,'TARGET CYCLE TIME (2)'!$B$7:$G$256,5,0)</f>
        <v>#N/A</v>
      </c>
      <c r="O26" s="82" t="e">
        <f t="shared" si="0"/>
        <v>#N/A</v>
      </c>
      <c r="P26" s="94"/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70"/>
      <c r="H27" s="70"/>
      <c r="I27" s="70"/>
      <c r="J27" s="70"/>
      <c r="K27" s="70"/>
      <c r="L27" s="70"/>
      <c r="M27" s="70"/>
      <c r="N27" s="70"/>
      <c r="O27" s="82">
        <f t="shared" si="0"/>
        <v>0</v>
      </c>
      <c r="P27" s="94" t="e">
        <f t="shared" ref="P27:P31" si="4">IF(O27&lt;O26,"PRODUK HABIS","")</f>
        <v>#N/A</v>
      </c>
      <c r="Q27" s="95"/>
    </row>
    <row r="28" spans="1:17" ht="21.95" customHeight="1">
      <c r="A28" s="99">
        <v>47</v>
      </c>
      <c r="B28" s="103"/>
      <c r="C28" s="105"/>
      <c r="D28" s="103" t="e">
        <f>VLOOKUP(C28,'TARGET CYCLE TIME (2)'!$B$7:$G$256,2,0)</f>
        <v>#N/A</v>
      </c>
      <c r="E28" s="68" t="s">
        <v>16</v>
      </c>
      <c r="F28" s="68" t="s">
        <v>10</v>
      </c>
      <c r="G28" s="69" t="e">
        <f>VLOOKUP($C$28,'TARGET CYCLE TIME (2)'!$B$7:$G$256,5,0)</f>
        <v>#N/A</v>
      </c>
      <c r="H28" s="69" t="e">
        <f>VLOOKUP($C$28,'TARGET CYCLE TIME (2)'!$B$7:$G$256,5,0)</f>
        <v>#N/A</v>
      </c>
      <c r="I28" s="69" t="e">
        <f>VLOOKUP($C$28,'TARGET CYCLE TIME (2)'!$B$7:$G$256,5,0)</f>
        <v>#N/A</v>
      </c>
      <c r="J28" s="69" t="e">
        <f>VLOOKUP($C$28,'TARGET CYCLE TIME (2)'!$B$7:$G$256,5,0)</f>
        <v>#N/A</v>
      </c>
      <c r="K28" s="69" t="e">
        <f>VLOOKUP($C$28,'TARGET CYCLE TIME (2)'!$B$7:$G$256,5,0)</f>
        <v>#N/A</v>
      </c>
      <c r="L28" s="69" t="e">
        <f>VLOOKUP($C$28,'TARGET CYCLE TIME (2)'!$B$7:$G$256,5,0)</f>
        <v>#N/A</v>
      </c>
      <c r="M28" s="69" t="e">
        <f>VLOOKUP($C$28,'TARGET CYCLE TIME (2)'!$B$7:$G$256,5,0)</f>
        <v>#N/A</v>
      </c>
      <c r="N28" s="69" t="e">
        <f>VLOOKUP($C$28,'TARGET CYCLE TIME (2)'!$B$7:$G$256,5,0)</f>
        <v>#N/A</v>
      </c>
      <c r="O28" s="82" t="e">
        <f t="shared" si="0"/>
        <v>#N/A</v>
      </c>
      <c r="P28" s="94"/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70"/>
      <c r="H29" s="70"/>
      <c r="I29" s="70"/>
      <c r="J29" s="70"/>
      <c r="K29" s="70"/>
      <c r="L29" s="70"/>
      <c r="M29" s="70"/>
      <c r="N29" s="70"/>
      <c r="O29" s="82">
        <f t="shared" si="0"/>
        <v>0</v>
      </c>
      <c r="P29" s="94" t="e">
        <f t="shared" si="4"/>
        <v>#N/A</v>
      </c>
      <c r="Q29" s="95"/>
    </row>
    <row r="30" spans="1:17" ht="21.95" customHeight="1">
      <c r="A30" s="99">
        <v>48</v>
      </c>
      <c r="B30" s="103"/>
      <c r="C30" s="105"/>
      <c r="D30" s="103" t="e">
        <f>VLOOKUP(C30,'TARGET CYCLE TIME (2)'!$B$7:$G$256,2,0)</f>
        <v>#N/A</v>
      </c>
      <c r="E30" s="68" t="s">
        <v>16</v>
      </c>
      <c r="F30" s="68" t="s">
        <v>10</v>
      </c>
      <c r="G30" s="69" t="e">
        <f>VLOOKUP($C$30,'TARGET CYCLE TIME (2)'!$B$7:$G$256,5,0)</f>
        <v>#N/A</v>
      </c>
      <c r="H30" s="69" t="e">
        <f>VLOOKUP($C$30,'TARGET CYCLE TIME (2)'!$B$7:$G$256,5,0)</f>
        <v>#N/A</v>
      </c>
      <c r="I30" s="69" t="e">
        <f>VLOOKUP($C$30,'TARGET CYCLE TIME (2)'!$B$7:$G$256,5,0)</f>
        <v>#N/A</v>
      </c>
      <c r="J30" s="69" t="e">
        <f>VLOOKUP($C$30,'TARGET CYCLE TIME (2)'!$B$7:$G$256,5,0)</f>
        <v>#N/A</v>
      </c>
      <c r="K30" s="69" t="e">
        <f>VLOOKUP($C$30,'TARGET CYCLE TIME (2)'!$B$7:$G$256,5,0)</f>
        <v>#N/A</v>
      </c>
      <c r="L30" s="69" t="e">
        <f>VLOOKUP($C$30,'TARGET CYCLE TIME (2)'!$B$7:$G$256,5,0)</f>
        <v>#N/A</v>
      </c>
      <c r="M30" s="69" t="e">
        <f>VLOOKUP($C$30,'TARGET CYCLE TIME (2)'!$B$7:$G$256,5,0)</f>
        <v>#N/A</v>
      </c>
      <c r="N30" s="69" t="e">
        <f>VLOOKUP($C$30,'TARGET CYCLE TIME (2)'!$B$7:$G$256,5,0)</f>
        <v>#N/A</v>
      </c>
      <c r="O30" s="82" t="e">
        <f t="shared" si="0"/>
        <v>#N/A</v>
      </c>
      <c r="P30" s="94"/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70"/>
      <c r="H31" s="70"/>
      <c r="I31" s="70"/>
      <c r="J31" s="70"/>
      <c r="K31" s="70"/>
      <c r="L31" s="70"/>
      <c r="M31" s="70"/>
      <c r="N31" s="70"/>
      <c r="O31" s="82">
        <f t="shared" si="0"/>
        <v>0</v>
      </c>
      <c r="P31" s="94" t="e">
        <f t="shared" si="4"/>
        <v>#N/A</v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75" t="e">
        <f>(H35/H34*100)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2289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89" r:id="rId4"/>
      </mc:Fallback>
    </mc:AlternateContent>
    <mc:AlternateContent xmlns:mc="http://schemas.openxmlformats.org/markup-compatibility/2006">
      <mc:Choice Requires="x14">
        <oleObject progId="Paint.Picture" shapeId="12290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2290" r:id="rId6"/>
      </mc:Fallback>
    </mc:AlternateContent>
    <mc:AlternateContent xmlns:mc="http://schemas.openxmlformats.org/markup-compatibility/2006">
      <mc:Choice Requires="x14">
        <oleObject progId="Paint.Picture" shapeId="12291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91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4"/>
  <sheetViews>
    <sheetView view="pageBreakPreview" topLeftCell="A223" zoomScale="60" zoomScaleNormal="90" workbookViewId="0">
      <selection activeCell="E242" sqref="E242"/>
    </sheetView>
  </sheetViews>
  <sheetFormatPr defaultColWidth="10" defaultRowHeight="15"/>
  <cols>
    <col min="1" max="1" width="11.28515625" style="3" customWidth="1"/>
    <col min="2" max="2" width="26.7109375" style="3" customWidth="1"/>
    <col min="3" max="3" width="28.5703125" style="3" customWidth="1"/>
    <col min="4" max="4" width="5.42578125" style="4" customWidth="1"/>
    <col min="5" max="5" width="8.7109375" style="5" customWidth="1"/>
    <col min="6" max="6" width="17.7109375" style="5" customWidth="1"/>
    <col min="7" max="7" width="18.28515625" style="5" customWidth="1"/>
    <col min="8" max="8" width="25.140625" style="3" customWidth="1"/>
    <col min="9" max="16384" width="10" style="3"/>
  </cols>
  <sheetData>
    <row r="1" spans="1:11">
      <c r="A1" s="6"/>
      <c r="B1" s="7"/>
      <c r="C1" s="7"/>
      <c r="D1" s="7"/>
      <c r="E1" s="8"/>
      <c r="F1" s="8"/>
      <c r="G1" s="8"/>
    </row>
    <row r="2" spans="1:11">
      <c r="A2" s="9"/>
      <c r="B2" s="4"/>
      <c r="C2" s="4"/>
    </row>
    <row r="3" spans="1:11" ht="15" customHeight="1">
      <c r="A3" s="126" t="s">
        <v>33</v>
      </c>
      <c r="B3" s="127"/>
      <c r="C3" s="127"/>
      <c r="D3" s="127"/>
      <c r="E3" s="127"/>
      <c r="F3" s="127"/>
      <c r="G3" s="127"/>
      <c r="H3" s="128"/>
    </row>
    <row r="4" spans="1:11" ht="15" customHeight="1">
      <c r="A4" s="129"/>
      <c r="B4" s="130"/>
      <c r="C4" s="130"/>
      <c r="D4" s="130"/>
      <c r="E4" s="130"/>
      <c r="F4" s="130"/>
      <c r="G4" s="130"/>
      <c r="H4" s="131"/>
    </row>
    <row r="5" spans="1:11" ht="15" customHeight="1">
      <c r="A5" s="132"/>
      <c r="B5" s="133"/>
      <c r="C5" s="133"/>
      <c r="D5" s="133"/>
      <c r="E5" s="133"/>
      <c r="F5" s="133"/>
      <c r="G5" s="133"/>
      <c r="H5" s="134"/>
    </row>
    <row r="6" spans="1:11" s="1" customFormat="1" ht="38.450000000000003" customHeight="1">
      <c r="A6" s="10" t="s">
        <v>5</v>
      </c>
      <c r="B6" s="11" t="s">
        <v>7</v>
      </c>
      <c r="C6" s="11" t="s">
        <v>8</v>
      </c>
      <c r="D6" s="11" t="s">
        <v>34</v>
      </c>
      <c r="E6" s="11" t="s">
        <v>35</v>
      </c>
      <c r="F6" s="12" t="s">
        <v>36</v>
      </c>
      <c r="G6" s="12" t="s">
        <v>37</v>
      </c>
      <c r="H6" s="13" t="s">
        <v>13</v>
      </c>
      <c r="I6" s="26"/>
      <c r="J6" s="26"/>
      <c r="K6" s="26"/>
    </row>
    <row r="7" spans="1:11" s="2" customFormat="1">
      <c r="A7" s="14">
        <v>1</v>
      </c>
      <c r="B7" s="15">
        <v>446494700</v>
      </c>
      <c r="C7" s="16" t="s">
        <v>38</v>
      </c>
      <c r="D7" s="17">
        <v>1</v>
      </c>
      <c r="E7" s="17">
        <v>33</v>
      </c>
      <c r="F7" s="18">
        <f t="shared" ref="F7:F23" si="0">3420/E7</f>
        <v>103.63636363636364</v>
      </c>
      <c r="G7" s="19">
        <f t="shared" ref="G7:G70" si="1">8*F7</f>
        <v>829.09090909090912</v>
      </c>
      <c r="H7" s="124"/>
      <c r="I7" s="27"/>
      <c r="J7" s="27"/>
      <c r="K7" s="27"/>
    </row>
    <row r="8" spans="1:11" s="2" customFormat="1">
      <c r="A8" s="14">
        <v>2</v>
      </c>
      <c r="B8" s="20">
        <v>6132179900</v>
      </c>
      <c r="C8" s="16" t="s">
        <v>39</v>
      </c>
      <c r="D8" s="21">
        <v>1</v>
      </c>
      <c r="E8" s="21">
        <v>16.5</v>
      </c>
      <c r="F8" s="22">
        <f t="shared" si="0"/>
        <v>207.27272727272728</v>
      </c>
      <c r="G8" s="23">
        <f t="shared" si="1"/>
        <v>1658.1818181818182</v>
      </c>
      <c r="H8" s="125"/>
      <c r="I8" s="27"/>
      <c r="J8" s="27"/>
      <c r="K8" s="27"/>
    </row>
    <row r="9" spans="1:11" s="2" customFormat="1">
      <c r="A9" s="14">
        <v>3</v>
      </c>
      <c r="B9" s="20">
        <v>6268879200</v>
      </c>
      <c r="C9" s="16" t="s">
        <v>40</v>
      </c>
      <c r="D9" s="21">
        <v>1</v>
      </c>
      <c r="E9" s="21">
        <v>33</v>
      </c>
      <c r="F9" s="22">
        <f t="shared" si="0"/>
        <v>103.63636363636364</v>
      </c>
      <c r="G9" s="23">
        <f t="shared" si="1"/>
        <v>829.09090909090912</v>
      </c>
      <c r="H9" s="24"/>
      <c r="I9" s="27"/>
      <c r="J9" s="27"/>
      <c r="K9" s="27"/>
    </row>
    <row r="10" spans="1:11" s="2" customFormat="1">
      <c r="A10" s="14">
        <v>4</v>
      </c>
      <c r="B10" s="20" t="s">
        <v>41</v>
      </c>
      <c r="C10" s="16" t="s">
        <v>42</v>
      </c>
      <c r="D10" s="21">
        <v>1</v>
      </c>
      <c r="E10" s="21">
        <v>32</v>
      </c>
      <c r="F10" s="22">
        <f t="shared" si="0"/>
        <v>106.875</v>
      </c>
      <c r="G10" s="23">
        <f t="shared" si="1"/>
        <v>855</v>
      </c>
      <c r="H10" s="24"/>
      <c r="I10" s="27"/>
      <c r="J10" s="27"/>
      <c r="K10" s="27"/>
    </row>
    <row r="11" spans="1:11" s="2" customFormat="1" ht="19.7" customHeight="1">
      <c r="A11" s="14">
        <v>5</v>
      </c>
      <c r="B11" s="20" t="s">
        <v>43</v>
      </c>
      <c r="C11" s="16" t="s">
        <v>44</v>
      </c>
      <c r="D11" s="21">
        <v>1</v>
      </c>
      <c r="E11" s="21">
        <v>52.8</v>
      </c>
      <c r="F11" s="22">
        <f t="shared" si="0"/>
        <v>64.77272727272728</v>
      </c>
      <c r="G11" s="23">
        <f t="shared" si="1"/>
        <v>518.18181818181824</v>
      </c>
      <c r="H11" s="24"/>
      <c r="I11" s="27"/>
      <c r="J11" s="27"/>
      <c r="K11" s="27"/>
    </row>
    <row r="12" spans="1:11" s="2" customFormat="1" ht="19.7" customHeight="1">
      <c r="A12" s="14">
        <v>6</v>
      </c>
      <c r="B12" s="20" t="s">
        <v>45</v>
      </c>
      <c r="C12" s="20" t="s">
        <v>46</v>
      </c>
      <c r="D12" s="21">
        <v>1</v>
      </c>
      <c r="E12" s="21">
        <v>37</v>
      </c>
      <c r="F12" s="22">
        <f t="shared" si="0"/>
        <v>92.432432432432435</v>
      </c>
      <c r="G12" s="23">
        <f t="shared" si="1"/>
        <v>739.45945945945948</v>
      </c>
      <c r="H12" s="24"/>
      <c r="I12" s="27"/>
      <c r="J12" s="27"/>
      <c r="K12" s="27"/>
    </row>
    <row r="13" spans="1:11" s="2" customFormat="1">
      <c r="A13" s="14">
        <v>7</v>
      </c>
      <c r="B13" s="20" t="s">
        <v>47</v>
      </c>
      <c r="C13" s="20" t="s">
        <v>48</v>
      </c>
      <c r="D13" s="21">
        <v>1</v>
      </c>
      <c r="E13" s="21">
        <v>63</v>
      </c>
      <c r="F13" s="22">
        <f t="shared" si="0"/>
        <v>54.285714285714285</v>
      </c>
      <c r="G13" s="23">
        <f t="shared" si="1"/>
        <v>434.28571428571428</v>
      </c>
      <c r="H13" s="24"/>
      <c r="I13" s="27"/>
      <c r="J13" s="27"/>
      <c r="K13" s="27"/>
    </row>
    <row r="14" spans="1:11" s="2" customFormat="1">
      <c r="A14" s="14">
        <v>8</v>
      </c>
      <c r="B14" s="20" t="s">
        <v>49</v>
      </c>
      <c r="C14" s="20" t="s">
        <v>48</v>
      </c>
      <c r="D14" s="21">
        <v>1</v>
      </c>
      <c r="E14" s="21">
        <v>61.1111111111111</v>
      </c>
      <c r="F14" s="22">
        <f t="shared" si="0"/>
        <v>55.963636363636375</v>
      </c>
      <c r="G14" s="23">
        <f t="shared" si="1"/>
        <v>447.709090909091</v>
      </c>
      <c r="H14" s="24"/>
      <c r="I14" s="27"/>
      <c r="J14" s="27"/>
      <c r="K14" s="27"/>
    </row>
    <row r="15" spans="1:11" s="2" customFormat="1">
      <c r="A15" s="14">
        <v>9</v>
      </c>
      <c r="B15" s="20" t="s">
        <v>50</v>
      </c>
      <c r="C15" s="20" t="s">
        <v>51</v>
      </c>
      <c r="D15" s="21">
        <v>1</v>
      </c>
      <c r="E15" s="21">
        <v>78.571428571428598</v>
      </c>
      <c r="F15" s="22">
        <f t="shared" si="0"/>
        <v>43.52727272727271</v>
      </c>
      <c r="G15" s="23">
        <f t="shared" si="1"/>
        <v>348.21818181818168</v>
      </c>
      <c r="H15" s="24"/>
      <c r="I15" s="27"/>
      <c r="J15" s="27"/>
      <c r="K15" s="27"/>
    </row>
    <row r="16" spans="1:11" s="2" customFormat="1">
      <c r="A16" s="14">
        <v>10</v>
      </c>
      <c r="B16" s="20" t="s">
        <v>52</v>
      </c>
      <c r="C16" s="20" t="s">
        <v>51</v>
      </c>
      <c r="D16" s="21">
        <v>1</v>
      </c>
      <c r="E16" s="21">
        <v>33</v>
      </c>
      <c r="F16" s="22">
        <f t="shared" si="0"/>
        <v>103.63636363636364</v>
      </c>
      <c r="G16" s="23">
        <f t="shared" si="1"/>
        <v>829.09090909090912</v>
      </c>
      <c r="H16" s="24"/>
      <c r="I16" s="27"/>
      <c r="J16" s="27"/>
      <c r="K16" s="27"/>
    </row>
    <row r="17" spans="1:11" s="2" customFormat="1">
      <c r="A17" s="14">
        <v>11</v>
      </c>
      <c r="B17" s="20">
        <v>709500628</v>
      </c>
      <c r="C17" s="20" t="s">
        <v>51</v>
      </c>
      <c r="D17" s="21">
        <v>1</v>
      </c>
      <c r="E17" s="21">
        <v>68.75</v>
      </c>
      <c r="F17" s="22">
        <f t="shared" si="0"/>
        <v>49.745454545454542</v>
      </c>
      <c r="G17" s="23">
        <f t="shared" si="1"/>
        <v>397.96363636363634</v>
      </c>
      <c r="H17" s="24"/>
      <c r="I17" s="27"/>
      <c r="J17" s="27"/>
      <c r="K17" s="27"/>
    </row>
    <row r="18" spans="1:11" s="2" customFormat="1">
      <c r="A18" s="14">
        <v>12</v>
      </c>
      <c r="B18" s="20">
        <v>709501034</v>
      </c>
      <c r="C18" s="20" t="s">
        <v>51</v>
      </c>
      <c r="D18" s="21">
        <v>1</v>
      </c>
      <c r="E18" s="21">
        <v>33</v>
      </c>
      <c r="F18" s="22">
        <f t="shared" si="0"/>
        <v>103.63636363636364</v>
      </c>
      <c r="G18" s="23">
        <f t="shared" si="1"/>
        <v>829.09090909090912</v>
      </c>
      <c r="H18" s="24"/>
      <c r="I18" s="27"/>
      <c r="J18" s="27"/>
      <c r="K18" s="27"/>
    </row>
    <row r="19" spans="1:11" s="2" customFormat="1">
      <c r="A19" s="14">
        <v>13</v>
      </c>
      <c r="B19" s="20">
        <v>709501035</v>
      </c>
      <c r="C19" s="20" t="s">
        <v>51</v>
      </c>
      <c r="D19" s="21">
        <v>1</v>
      </c>
      <c r="E19" s="21">
        <v>61.1111111111111</v>
      </c>
      <c r="F19" s="22">
        <f t="shared" si="0"/>
        <v>55.963636363636375</v>
      </c>
      <c r="G19" s="23">
        <f t="shared" si="1"/>
        <v>447.709090909091</v>
      </c>
      <c r="H19" s="24"/>
      <c r="I19" s="27"/>
      <c r="J19" s="27"/>
      <c r="K19" s="27"/>
    </row>
    <row r="20" spans="1:11" s="2" customFormat="1">
      <c r="A20" s="14">
        <v>14</v>
      </c>
      <c r="B20" s="20">
        <v>709501245</v>
      </c>
      <c r="C20" s="20" t="s">
        <v>51</v>
      </c>
      <c r="D20" s="21">
        <v>1</v>
      </c>
      <c r="E20" s="21">
        <v>78.571428571428598</v>
      </c>
      <c r="F20" s="22">
        <f t="shared" si="0"/>
        <v>43.52727272727271</v>
      </c>
      <c r="G20" s="23">
        <f t="shared" si="1"/>
        <v>348.21818181818168</v>
      </c>
      <c r="H20" s="24"/>
      <c r="I20" s="27"/>
      <c r="J20" s="27"/>
      <c r="K20" s="27"/>
    </row>
    <row r="21" spans="1:11" s="2" customFormat="1">
      <c r="A21" s="14">
        <v>15</v>
      </c>
      <c r="B21" s="20">
        <v>732982200</v>
      </c>
      <c r="C21" s="20" t="s">
        <v>53</v>
      </c>
      <c r="D21" s="21">
        <v>1</v>
      </c>
      <c r="E21" s="21">
        <v>54</v>
      </c>
      <c r="F21" s="22">
        <f t="shared" si="0"/>
        <v>63.333333333333336</v>
      </c>
      <c r="G21" s="23">
        <f t="shared" si="1"/>
        <v>506.66666666666669</v>
      </c>
      <c r="H21" s="24"/>
      <c r="I21" s="27"/>
      <c r="J21" s="27"/>
      <c r="K21" s="27"/>
    </row>
    <row r="22" spans="1:11" s="2" customFormat="1">
      <c r="A22" s="14">
        <v>16</v>
      </c>
      <c r="B22" s="20">
        <v>803711425</v>
      </c>
      <c r="C22" s="20" t="s">
        <v>51</v>
      </c>
      <c r="D22" s="21">
        <v>1</v>
      </c>
      <c r="E22" s="21">
        <v>88</v>
      </c>
      <c r="F22" s="22">
        <f t="shared" si="0"/>
        <v>38.863636363636367</v>
      </c>
      <c r="G22" s="23">
        <f t="shared" si="1"/>
        <v>310.90909090909093</v>
      </c>
      <c r="H22" s="24"/>
      <c r="I22" s="27"/>
      <c r="J22" s="27"/>
      <c r="K22" s="27"/>
    </row>
    <row r="23" spans="1:11" s="2" customFormat="1">
      <c r="A23" s="14">
        <v>17</v>
      </c>
      <c r="B23" s="20" t="s">
        <v>54</v>
      </c>
      <c r="C23" s="20" t="s">
        <v>55</v>
      </c>
      <c r="D23" s="21">
        <v>1</v>
      </c>
      <c r="E23" s="21">
        <v>47.826086956521699</v>
      </c>
      <c r="F23" s="22">
        <f t="shared" si="0"/>
        <v>71.509090909090972</v>
      </c>
      <c r="G23" s="23">
        <f t="shared" si="1"/>
        <v>572.07272727272778</v>
      </c>
      <c r="H23" s="24"/>
      <c r="I23" s="27"/>
      <c r="J23" s="27"/>
      <c r="K23" s="27"/>
    </row>
    <row r="24" spans="1:11" s="2" customFormat="1">
      <c r="A24" s="14">
        <v>18</v>
      </c>
      <c r="B24" s="20" t="s">
        <v>56</v>
      </c>
      <c r="C24" s="20" t="s">
        <v>57</v>
      </c>
      <c r="D24" s="21">
        <v>1</v>
      </c>
      <c r="E24" s="21">
        <v>64</v>
      </c>
      <c r="F24" s="22">
        <v>32</v>
      </c>
      <c r="G24" s="23">
        <f t="shared" si="1"/>
        <v>256</v>
      </c>
      <c r="H24" s="24"/>
      <c r="I24" s="27"/>
      <c r="J24" s="27"/>
      <c r="K24" s="27"/>
    </row>
    <row r="25" spans="1:11" s="2" customFormat="1">
      <c r="A25" s="14">
        <v>19</v>
      </c>
      <c r="B25" s="20" t="s">
        <v>58</v>
      </c>
      <c r="C25" s="20" t="s">
        <v>59</v>
      </c>
      <c r="D25" s="21">
        <v>1</v>
      </c>
      <c r="E25" s="21">
        <v>146.666666666667</v>
      </c>
      <c r="F25" s="22">
        <v>20</v>
      </c>
      <c r="G25" s="21">
        <f t="shared" si="1"/>
        <v>160</v>
      </c>
      <c r="H25" s="24"/>
      <c r="I25" s="27"/>
      <c r="J25" s="27"/>
      <c r="K25" s="27"/>
    </row>
    <row r="26" spans="1:11" s="2" customFormat="1">
      <c r="A26" s="14">
        <v>20</v>
      </c>
      <c r="B26" s="20" t="s">
        <v>60</v>
      </c>
      <c r="C26" s="20" t="s">
        <v>51</v>
      </c>
      <c r="D26" s="21">
        <v>1</v>
      </c>
      <c r="E26" s="21">
        <v>52.8</v>
      </c>
      <c r="F26" s="22">
        <f t="shared" ref="F26:F35" si="2">3420/E26</f>
        <v>64.77272727272728</v>
      </c>
      <c r="G26" s="23">
        <f t="shared" si="1"/>
        <v>518.18181818181824</v>
      </c>
      <c r="H26" s="24"/>
      <c r="I26" s="27"/>
      <c r="J26" s="27"/>
      <c r="K26" s="27"/>
    </row>
    <row r="27" spans="1:11" s="2" customFormat="1">
      <c r="A27" s="14">
        <v>21</v>
      </c>
      <c r="B27" s="20" t="s">
        <v>60</v>
      </c>
      <c r="C27" s="20" t="s">
        <v>48</v>
      </c>
      <c r="D27" s="21">
        <v>1</v>
      </c>
      <c r="E27" s="21">
        <v>8</v>
      </c>
      <c r="F27" s="22">
        <f t="shared" si="2"/>
        <v>427.5</v>
      </c>
      <c r="G27" s="23">
        <f t="shared" si="1"/>
        <v>3420</v>
      </c>
      <c r="H27" s="25" t="s">
        <v>61</v>
      </c>
      <c r="I27" s="27"/>
      <c r="J27" s="27"/>
      <c r="K27" s="27"/>
    </row>
    <row r="28" spans="1:11" s="2" customFormat="1">
      <c r="A28" s="14">
        <v>22</v>
      </c>
      <c r="B28" s="20" t="s">
        <v>62</v>
      </c>
      <c r="C28" s="20" t="s">
        <v>51</v>
      </c>
      <c r="D28" s="21">
        <v>1</v>
      </c>
      <c r="E28" s="21">
        <v>66</v>
      </c>
      <c r="F28" s="22">
        <f t="shared" si="2"/>
        <v>51.81818181818182</v>
      </c>
      <c r="G28" s="23">
        <f t="shared" si="1"/>
        <v>414.54545454545456</v>
      </c>
      <c r="H28" s="24"/>
      <c r="I28" s="27"/>
      <c r="J28" s="27"/>
      <c r="K28" s="27"/>
    </row>
    <row r="29" spans="1:11" s="2" customFormat="1">
      <c r="A29" s="14">
        <v>23</v>
      </c>
      <c r="B29" s="20" t="s">
        <v>62</v>
      </c>
      <c r="C29" s="20" t="s">
        <v>48</v>
      </c>
      <c r="D29" s="21">
        <v>1</v>
      </c>
      <c r="E29" s="21">
        <v>9</v>
      </c>
      <c r="F29" s="22">
        <f t="shared" si="2"/>
        <v>380</v>
      </c>
      <c r="G29" s="23">
        <f t="shared" si="1"/>
        <v>3040</v>
      </c>
      <c r="H29" s="25" t="s">
        <v>61</v>
      </c>
    </row>
    <row r="30" spans="1:11" s="2" customFormat="1" ht="19.7" customHeight="1">
      <c r="A30" s="14">
        <v>24</v>
      </c>
      <c r="B30" s="20" t="s">
        <v>63</v>
      </c>
      <c r="C30" s="20" t="s">
        <v>64</v>
      </c>
      <c r="D30" s="21">
        <v>1</v>
      </c>
      <c r="E30" s="21">
        <v>26</v>
      </c>
      <c r="F30" s="22">
        <f t="shared" si="2"/>
        <v>131.53846153846155</v>
      </c>
      <c r="G30" s="23">
        <f t="shared" si="1"/>
        <v>1052.3076923076924</v>
      </c>
      <c r="H30" s="24"/>
      <c r="I30" s="27"/>
      <c r="J30" s="27"/>
      <c r="K30" s="27"/>
    </row>
    <row r="31" spans="1:11" s="2" customFormat="1" ht="19.7" customHeight="1">
      <c r="A31" s="14">
        <v>25</v>
      </c>
      <c r="B31" s="20" t="s">
        <v>65</v>
      </c>
      <c r="C31" s="20" t="s">
        <v>42</v>
      </c>
      <c r="D31" s="21">
        <v>1</v>
      </c>
      <c r="E31" s="21">
        <v>33</v>
      </c>
      <c r="F31" s="22">
        <f t="shared" si="2"/>
        <v>103.63636363636364</v>
      </c>
      <c r="G31" s="23">
        <f t="shared" si="1"/>
        <v>829.09090909090912</v>
      </c>
      <c r="H31" s="24"/>
      <c r="I31" s="27"/>
      <c r="J31" s="27"/>
      <c r="K31" s="27"/>
    </row>
    <row r="32" spans="1:11" s="2" customFormat="1" ht="19.7" customHeight="1">
      <c r="A32" s="14">
        <v>26</v>
      </c>
      <c r="B32" s="20" t="s">
        <v>66</v>
      </c>
      <c r="C32" s="20" t="s">
        <v>42</v>
      </c>
      <c r="D32" s="21">
        <v>1</v>
      </c>
      <c r="E32" s="21">
        <v>34</v>
      </c>
      <c r="F32" s="22">
        <f t="shared" si="2"/>
        <v>100.58823529411765</v>
      </c>
      <c r="G32" s="23">
        <f t="shared" si="1"/>
        <v>804.70588235294122</v>
      </c>
      <c r="H32" s="24"/>
      <c r="I32" s="27"/>
      <c r="J32" s="27"/>
      <c r="K32" s="27"/>
    </row>
    <row r="33" spans="1:11" s="2" customFormat="1" ht="19.7" customHeight="1">
      <c r="A33" s="14">
        <v>27</v>
      </c>
      <c r="B33" s="20" t="s">
        <v>67</v>
      </c>
      <c r="C33" s="20" t="s">
        <v>42</v>
      </c>
      <c r="D33" s="21">
        <v>1</v>
      </c>
      <c r="E33" s="21">
        <v>165</v>
      </c>
      <c r="F33" s="22">
        <f t="shared" si="2"/>
        <v>20.727272727272727</v>
      </c>
      <c r="G33" s="23">
        <f t="shared" si="1"/>
        <v>165.81818181818181</v>
      </c>
      <c r="H33" s="24"/>
      <c r="I33" s="27"/>
      <c r="J33" s="27"/>
      <c r="K33" s="27"/>
    </row>
    <row r="34" spans="1:11" s="2" customFormat="1">
      <c r="A34" s="14">
        <v>28</v>
      </c>
      <c r="B34" s="20" t="s">
        <v>68</v>
      </c>
      <c r="C34" s="20" t="s">
        <v>69</v>
      </c>
      <c r="D34" s="21">
        <v>1</v>
      </c>
      <c r="E34" s="21">
        <v>33</v>
      </c>
      <c r="F34" s="22">
        <f t="shared" si="2"/>
        <v>103.63636363636364</v>
      </c>
      <c r="G34" s="23">
        <f t="shared" si="1"/>
        <v>829.09090909090912</v>
      </c>
      <c r="H34" s="24"/>
      <c r="I34" s="27"/>
      <c r="J34" s="27"/>
      <c r="K34" s="27"/>
    </row>
    <row r="35" spans="1:11" s="2" customFormat="1" ht="19.7" customHeight="1">
      <c r="A35" s="14">
        <v>29</v>
      </c>
      <c r="B35" s="20" t="s">
        <v>70</v>
      </c>
      <c r="C35" s="20" t="s">
        <v>51</v>
      </c>
      <c r="D35" s="21">
        <v>1</v>
      </c>
      <c r="E35" s="21">
        <v>33</v>
      </c>
      <c r="F35" s="22">
        <f t="shared" si="2"/>
        <v>103.63636363636364</v>
      </c>
      <c r="G35" s="23">
        <f t="shared" si="1"/>
        <v>829.09090909090912</v>
      </c>
      <c r="H35" s="24"/>
      <c r="I35" s="27"/>
      <c r="J35" s="27"/>
      <c r="K35" s="27"/>
    </row>
    <row r="36" spans="1:11" s="2" customFormat="1">
      <c r="A36" s="14">
        <v>30</v>
      </c>
      <c r="B36" s="20" t="s">
        <v>71</v>
      </c>
      <c r="C36" s="20" t="s">
        <v>51</v>
      </c>
      <c r="D36" s="21">
        <v>1</v>
      </c>
      <c r="E36" s="21">
        <v>42</v>
      </c>
      <c r="F36" s="22">
        <v>75</v>
      </c>
      <c r="G36" s="23">
        <f t="shared" si="1"/>
        <v>600</v>
      </c>
      <c r="H36" s="24"/>
      <c r="I36" s="27"/>
      <c r="J36" s="27"/>
      <c r="K36" s="27"/>
    </row>
    <row r="37" spans="1:11" s="2" customFormat="1">
      <c r="A37" s="14">
        <v>31</v>
      </c>
      <c r="B37" s="20" t="s">
        <v>72</v>
      </c>
      <c r="C37" s="20" t="s">
        <v>55</v>
      </c>
      <c r="D37" s="21">
        <v>1</v>
      </c>
      <c r="E37" s="21">
        <v>33</v>
      </c>
      <c r="F37" s="22">
        <f t="shared" ref="F37:F46" si="3">3420/E37</f>
        <v>103.63636363636364</v>
      </c>
      <c r="G37" s="23">
        <f t="shared" si="1"/>
        <v>829.09090909090912</v>
      </c>
      <c r="H37" s="24"/>
      <c r="I37" s="27"/>
      <c r="J37" s="27"/>
      <c r="K37" s="27"/>
    </row>
    <row r="38" spans="1:11" s="2" customFormat="1">
      <c r="A38" s="14">
        <v>32</v>
      </c>
      <c r="B38" s="20">
        <v>1980653540</v>
      </c>
      <c r="C38" s="20" t="s">
        <v>51</v>
      </c>
      <c r="D38" s="21">
        <v>1</v>
      </c>
      <c r="E38" s="21">
        <v>44</v>
      </c>
      <c r="F38" s="22">
        <f t="shared" si="3"/>
        <v>77.727272727272734</v>
      </c>
      <c r="G38" s="23">
        <f t="shared" si="1"/>
        <v>621.81818181818187</v>
      </c>
      <c r="H38" s="24"/>
      <c r="I38" s="27"/>
      <c r="J38" s="27"/>
      <c r="K38" s="27"/>
    </row>
    <row r="39" spans="1:11" s="2" customFormat="1">
      <c r="A39" s="14">
        <v>33</v>
      </c>
      <c r="B39" s="20">
        <v>1980653550</v>
      </c>
      <c r="C39" s="20" t="s">
        <v>51</v>
      </c>
      <c r="D39" s="21">
        <v>1</v>
      </c>
      <c r="E39" s="21">
        <v>47.142857142857103</v>
      </c>
      <c r="F39" s="22">
        <f t="shared" si="3"/>
        <v>72.545454545454604</v>
      </c>
      <c r="G39" s="23">
        <f t="shared" si="1"/>
        <v>580.36363636363683</v>
      </c>
      <c r="H39" s="24"/>
      <c r="I39" s="27"/>
      <c r="J39" s="27"/>
      <c r="K39" s="27"/>
    </row>
    <row r="40" spans="1:11" s="2" customFormat="1">
      <c r="A40" s="14">
        <v>34</v>
      </c>
      <c r="B40" s="20">
        <v>1980653560</v>
      </c>
      <c r="C40" s="20" t="s">
        <v>51</v>
      </c>
      <c r="D40" s="21">
        <v>1</v>
      </c>
      <c r="E40" s="21">
        <v>44</v>
      </c>
      <c r="F40" s="22">
        <f t="shared" si="3"/>
        <v>77.727272727272734</v>
      </c>
      <c r="G40" s="23">
        <f t="shared" si="1"/>
        <v>621.81818181818187</v>
      </c>
      <c r="H40" s="24"/>
      <c r="I40" s="27"/>
      <c r="J40" s="27"/>
      <c r="K40" s="27"/>
    </row>
    <row r="41" spans="1:11" s="2" customFormat="1">
      <c r="A41" s="14">
        <v>35</v>
      </c>
      <c r="B41" s="20" t="s">
        <v>73</v>
      </c>
      <c r="C41" s="20" t="s">
        <v>51</v>
      </c>
      <c r="D41" s="21">
        <v>1</v>
      </c>
      <c r="E41" s="21">
        <v>30</v>
      </c>
      <c r="F41" s="22">
        <f t="shared" si="3"/>
        <v>114</v>
      </c>
      <c r="G41" s="23">
        <f t="shared" si="1"/>
        <v>912</v>
      </c>
      <c r="H41" s="24"/>
      <c r="I41" s="27"/>
      <c r="J41" s="27"/>
      <c r="K41" s="27"/>
    </row>
    <row r="42" spans="1:11" s="2" customFormat="1">
      <c r="A42" s="14">
        <v>36</v>
      </c>
      <c r="B42" s="20">
        <v>1980653630</v>
      </c>
      <c r="C42" s="20" t="s">
        <v>51</v>
      </c>
      <c r="D42" s="21">
        <v>1</v>
      </c>
      <c r="E42" s="21">
        <v>36.6666666666667</v>
      </c>
      <c r="F42" s="22">
        <f t="shared" si="3"/>
        <v>93.272727272727195</v>
      </c>
      <c r="G42" s="23">
        <f t="shared" si="1"/>
        <v>746.18181818181756</v>
      </c>
      <c r="H42" s="24"/>
      <c r="I42" s="27"/>
      <c r="J42" s="27"/>
      <c r="K42" s="27"/>
    </row>
    <row r="43" spans="1:11" s="2" customFormat="1" ht="19.7" customHeight="1">
      <c r="A43" s="14">
        <v>37</v>
      </c>
      <c r="B43" s="20" t="s">
        <v>74</v>
      </c>
      <c r="C43" s="20" t="s">
        <v>75</v>
      </c>
      <c r="D43" s="21">
        <v>1</v>
      </c>
      <c r="E43" s="21">
        <v>27.5</v>
      </c>
      <c r="F43" s="22">
        <f t="shared" si="3"/>
        <v>124.36363636363636</v>
      </c>
      <c r="G43" s="23">
        <f t="shared" si="1"/>
        <v>994.90909090909088</v>
      </c>
      <c r="H43" s="24"/>
      <c r="I43" s="27"/>
      <c r="J43" s="27"/>
      <c r="K43" s="27"/>
    </row>
    <row r="44" spans="1:11" s="2" customFormat="1" ht="19.7" customHeight="1">
      <c r="A44" s="14">
        <v>38</v>
      </c>
      <c r="B44" s="20" t="s">
        <v>76</v>
      </c>
      <c r="C44" s="20" t="s">
        <v>77</v>
      </c>
      <c r="D44" s="21">
        <v>1</v>
      </c>
      <c r="E44" s="21">
        <v>55</v>
      </c>
      <c r="F44" s="22">
        <f t="shared" si="3"/>
        <v>62.18181818181818</v>
      </c>
      <c r="G44" s="23">
        <f t="shared" si="1"/>
        <v>497.45454545454544</v>
      </c>
      <c r="H44" s="24"/>
      <c r="I44" s="27"/>
      <c r="J44" s="27"/>
      <c r="K44" s="27"/>
    </row>
    <row r="45" spans="1:11" s="2" customFormat="1" ht="19.7" customHeight="1">
      <c r="A45" s="14">
        <v>39</v>
      </c>
      <c r="B45" s="20" t="s">
        <v>78</v>
      </c>
      <c r="C45" s="20" t="s">
        <v>79</v>
      </c>
      <c r="D45" s="21">
        <v>1</v>
      </c>
      <c r="E45" s="21">
        <v>0</v>
      </c>
      <c r="F45" s="22" t="e">
        <f t="shared" si="3"/>
        <v>#DIV/0!</v>
      </c>
      <c r="G45" s="23" t="e">
        <f t="shared" si="1"/>
        <v>#DIV/0!</v>
      </c>
      <c r="H45" s="24"/>
      <c r="I45" s="27"/>
      <c r="J45" s="27"/>
      <c r="K45" s="27"/>
    </row>
    <row r="46" spans="1:11" s="2" customFormat="1" ht="19.7" customHeight="1">
      <c r="A46" s="14">
        <v>40</v>
      </c>
      <c r="B46" s="20" t="s">
        <v>80</v>
      </c>
      <c r="C46" s="20" t="s">
        <v>55</v>
      </c>
      <c r="D46" s="21">
        <v>1</v>
      </c>
      <c r="E46" s="21">
        <v>54</v>
      </c>
      <c r="F46" s="22">
        <f t="shared" si="3"/>
        <v>63.333333333333336</v>
      </c>
      <c r="G46" s="23">
        <f t="shared" si="1"/>
        <v>506.66666666666669</v>
      </c>
      <c r="H46" s="24"/>
      <c r="I46" s="27"/>
      <c r="J46" s="27"/>
      <c r="K46" s="27"/>
    </row>
    <row r="47" spans="1:11" s="2" customFormat="1" ht="19.7" customHeight="1">
      <c r="A47" s="14">
        <v>41</v>
      </c>
      <c r="B47" s="20" t="s">
        <v>81</v>
      </c>
      <c r="C47" s="20" t="s">
        <v>82</v>
      </c>
      <c r="D47" s="21">
        <v>1</v>
      </c>
      <c r="E47" s="21">
        <v>27</v>
      </c>
      <c r="F47" s="22">
        <v>100</v>
      </c>
      <c r="G47" s="23">
        <f t="shared" si="1"/>
        <v>800</v>
      </c>
      <c r="H47" s="24"/>
      <c r="I47" s="27"/>
      <c r="J47" s="27"/>
      <c r="K47" s="27"/>
    </row>
    <row r="48" spans="1:11" s="2" customFormat="1">
      <c r="A48" s="14">
        <v>42</v>
      </c>
      <c r="B48" s="20" t="s">
        <v>83</v>
      </c>
      <c r="C48" s="20" t="s">
        <v>51</v>
      </c>
      <c r="D48" s="21">
        <v>1</v>
      </c>
      <c r="E48" s="21">
        <v>44</v>
      </c>
      <c r="F48" s="22">
        <f t="shared" ref="F48:F72" si="4">3420/E48</f>
        <v>77.727272727272734</v>
      </c>
      <c r="G48" s="23">
        <f t="shared" si="1"/>
        <v>621.81818181818187</v>
      </c>
      <c r="H48" s="24"/>
      <c r="I48" s="27"/>
      <c r="J48" s="27"/>
      <c r="K48" s="27"/>
    </row>
    <row r="49" spans="1:11" s="2" customFormat="1">
      <c r="A49" s="14">
        <v>43</v>
      </c>
      <c r="B49" s="20" t="s">
        <v>84</v>
      </c>
      <c r="C49" s="20" t="s">
        <v>51</v>
      </c>
      <c r="D49" s="21">
        <v>1</v>
      </c>
      <c r="E49" s="21">
        <v>44</v>
      </c>
      <c r="F49" s="22">
        <f t="shared" si="4"/>
        <v>77.727272727272734</v>
      </c>
      <c r="G49" s="23">
        <f t="shared" si="1"/>
        <v>621.81818181818187</v>
      </c>
      <c r="H49" s="24"/>
      <c r="I49" s="27"/>
      <c r="J49" s="27"/>
      <c r="K49" s="27"/>
    </row>
    <row r="50" spans="1:11" s="2" customFormat="1">
      <c r="A50" s="14">
        <v>44</v>
      </c>
      <c r="B50" s="20">
        <v>2036258810</v>
      </c>
      <c r="C50" s="20" t="s">
        <v>51</v>
      </c>
      <c r="D50" s="21">
        <v>1</v>
      </c>
      <c r="E50" s="21">
        <v>45.8333333333333</v>
      </c>
      <c r="F50" s="22">
        <f t="shared" si="4"/>
        <v>74.618181818181867</v>
      </c>
      <c r="G50" s="23">
        <f t="shared" si="1"/>
        <v>596.94545454545494</v>
      </c>
      <c r="H50" s="24"/>
      <c r="I50" s="27"/>
      <c r="J50" s="27"/>
      <c r="K50" s="27"/>
    </row>
    <row r="51" spans="1:11" s="2" customFormat="1">
      <c r="A51" s="14">
        <v>45</v>
      </c>
      <c r="B51" s="20" t="s">
        <v>85</v>
      </c>
      <c r="C51" s="20" t="s">
        <v>51</v>
      </c>
      <c r="D51" s="21">
        <v>1</v>
      </c>
      <c r="E51" s="21">
        <v>110</v>
      </c>
      <c r="F51" s="22">
        <f t="shared" si="4"/>
        <v>31.09090909090909</v>
      </c>
      <c r="G51" s="23">
        <f t="shared" si="1"/>
        <v>248.72727272727272</v>
      </c>
      <c r="H51" s="24"/>
      <c r="I51" s="27"/>
      <c r="J51" s="27"/>
      <c r="K51" s="27"/>
    </row>
    <row r="52" spans="1:11" s="2" customFormat="1">
      <c r="A52" s="14">
        <v>46</v>
      </c>
      <c r="B52" s="20" t="s">
        <v>86</v>
      </c>
      <c r="C52" s="20" t="s">
        <v>87</v>
      </c>
      <c r="D52" s="21">
        <v>1</v>
      </c>
      <c r="E52" s="21">
        <v>27.5</v>
      </c>
      <c r="F52" s="22">
        <f t="shared" si="4"/>
        <v>124.36363636363636</v>
      </c>
      <c r="G52" s="23">
        <f t="shared" si="1"/>
        <v>994.90909090909088</v>
      </c>
      <c r="H52" s="24"/>
      <c r="I52" s="27"/>
      <c r="J52" s="27"/>
      <c r="K52" s="27"/>
    </row>
    <row r="53" spans="1:11" s="2" customFormat="1">
      <c r="A53" s="14">
        <v>47</v>
      </c>
      <c r="B53" s="20">
        <v>2090342710</v>
      </c>
      <c r="C53" s="20" t="s">
        <v>51</v>
      </c>
      <c r="D53" s="21">
        <v>1</v>
      </c>
      <c r="E53" s="21">
        <v>33</v>
      </c>
      <c r="F53" s="22">
        <f t="shared" si="4"/>
        <v>103.63636363636364</v>
      </c>
      <c r="G53" s="23">
        <f t="shared" si="1"/>
        <v>829.09090909090912</v>
      </c>
      <c r="H53" s="24"/>
      <c r="I53" s="27"/>
      <c r="J53" s="27"/>
      <c r="K53" s="27"/>
    </row>
    <row r="54" spans="1:11" s="2" customFormat="1">
      <c r="A54" s="14">
        <v>48</v>
      </c>
      <c r="B54" s="20" t="s">
        <v>88</v>
      </c>
      <c r="C54" s="20" t="s">
        <v>87</v>
      </c>
      <c r="D54" s="21">
        <v>1</v>
      </c>
      <c r="E54" s="21">
        <v>0</v>
      </c>
      <c r="F54" s="22" t="e">
        <f t="shared" si="4"/>
        <v>#DIV/0!</v>
      </c>
      <c r="G54" s="23" t="e">
        <f t="shared" si="1"/>
        <v>#DIV/0!</v>
      </c>
      <c r="H54" s="24"/>
      <c r="I54" s="27"/>
      <c r="J54" s="27"/>
      <c r="K54" s="27"/>
    </row>
    <row r="55" spans="1:11" s="2" customFormat="1">
      <c r="A55" s="14">
        <v>49</v>
      </c>
      <c r="B55" s="20">
        <v>2097071370</v>
      </c>
      <c r="C55" s="20" t="s">
        <v>51</v>
      </c>
      <c r="D55" s="21">
        <v>1</v>
      </c>
      <c r="E55" s="21">
        <v>36.6666666666667</v>
      </c>
      <c r="F55" s="22">
        <f t="shared" si="4"/>
        <v>93.272727272727195</v>
      </c>
      <c r="G55" s="23">
        <f t="shared" si="1"/>
        <v>746.18181818181756</v>
      </c>
      <c r="H55" s="24"/>
      <c r="I55" s="27"/>
      <c r="J55" s="27"/>
      <c r="K55" s="27"/>
    </row>
    <row r="56" spans="1:11" s="2" customFormat="1">
      <c r="A56" s="14">
        <v>50</v>
      </c>
      <c r="B56" s="20" t="s">
        <v>89</v>
      </c>
      <c r="C56" s="20" t="s">
        <v>90</v>
      </c>
      <c r="D56" s="21">
        <v>1</v>
      </c>
      <c r="E56" s="21">
        <v>12.2222222222222</v>
      </c>
      <c r="F56" s="22">
        <f t="shared" si="4"/>
        <v>279.81818181818232</v>
      </c>
      <c r="G56" s="23">
        <f t="shared" si="1"/>
        <v>2238.5454545454586</v>
      </c>
      <c r="H56" s="24"/>
      <c r="I56" s="27"/>
      <c r="J56" s="27"/>
      <c r="K56" s="27"/>
    </row>
    <row r="57" spans="1:11" s="2" customFormat="1" ht="19.7" customHeight="1">
      <c r="A57" s="14">
        <v>51</v>
      </c>
      <c r="B57" s="20" t="s">
        <v>91</v>
      </c>
      <c r="C57" s="20" t="s">
        <v>92</v>
      </c>
      <c r="D57" s="21">
        <v>1</v>
      </c>
      <c r="E57" s="21">
        <v>13.2</v>
      </c>
      <c r="F57" s="22">
        <f t="shared" si="4"/>
        <v>259.09090909090912</v>
      </c>
      <c r="G57" s="23">
        <f t="shared" si="1"/>
        <v>2072.727272727273</v>
      </c>
      <c r="H57" s="24"/>
      <c r="I57" s="27"/>
      <c r="J57" s="27"/>
      <c r="K57" s="27"/>
    </row>
    <row r="58" spans="1:11" s="2" customFormat="1" ht="19.7" customHeight="1">
      <c r="A58" s="14">
        <v>52</v>
      </c>
      <c r="B58" s="20" t="s">
        <v>93</v>
      </c>
      <c r="C58" s="20" t="s">
        <v>51</v>
      </c>
      <c r="D58" s="21">
        <v>1</v>
      </c>
      <c r="E58" s="21">
        <v>39.285714285714299</v>
      </c>
      <c r="F58" s="22">
        <f t="shared" si="4"/>
        <v>87.054545454545419</v>
      </c>
      <c r="G58" s="23">
        <f t="shared" si="1"/>
        <v>696.43636363636335</v>
      </c>
      <c r="H58" s="24"/>
      <c r="I58" s="27"/>
      <c r="J58" s="27"/>
      <c r="K58" s="27"/>
    </row>
    <row r="59" spans="1:11" s="2" customFormat="1" ht="19.7" customHeight="1">
      <c r="A59" s="14">
        <v>53</v>
      </c>
      <c r="B59" s="20" t="s">
        <v>94</v>
      </c>
      <c r="C59" s="20" t="s">
        <v>51</v>
      </c>
      <c r="D59" s="21">
        <v>1</v>
      </c>
      <c r="E59" s="21">
        <v>61.1111111111111</v>
      </c>
      <c r="F59" s="22">
        <f t="shared" si="4"/>
        <v>55.963636363636375</v>
      </c>
      <c r="G59" s="23">
        <f t="shared" si="1"/>
        <v>447.709090909091</v>
      </c>
      <c r="H59" s="24"/>
      <c r="I59" s="27"/>
      <c r="J59" s="27"/>
      <c r="K59" s="27"/>
    </row>
    <row r="60" spans="1:11" s="2" customFormat="1" ht="19.7" customHeight="1">
      <c r="A60" s="14">
        <v>54</v>
      </c>
      <c r="B60" s="20" t="s">
        <v>95</v>
      </c>
      <c r="C60" s="20" t="s">
        <v>51</v>
      </c>
      <c r="D60" s="21">
        <v>1</v>
      </c>
      <c r="E60" s="21">
        <v>33</v>
      </c>
      <c r="F60" s="22">
        <f t="shared" si="4"/>
        <v>103.63636363636364</v>
      </c>
      <c r="G60" s="23">
        <f t="shared" si="1"/>
        <v>829.09090909090912</v>
      </c>
      <c r="H60" s="24"/>
      <c r="I60" s="27"/>
      <c r="J60" s="27"/>
      <c r="K60" s="27"/>
    </row>
    <row r="61" spans="1:11" s="2" customFormat="1" ht="19.7" customHeight="1">
      <c r="A61" s="14">
        <v>55</v>
      </c>
      <c r="B61" s="20" t="s">
        <v>96</v>
      </c>
      <c r="C61" s="20" t="s">
        <v>51</v>
      </c>
      <c r="D61" s="21">
        <v>1</v>
      </c>
      <c r="E61" s="21">
        <v>0</v>
      </c>
      <c r="F61" s="22" t="e">
        <f t="shared" si="4"/>
        <v>#DIV/0!</v>
      </c>
      <c r="G61" s="23" t="e">
        <f t="shared" si="1"/>
        <v>#DIV/0!</v>
      </c>
      <c r="H61" s="24"/>
      <c r="I61" s="27"/>
      <c r="J61" s="27"/>
      <c r="K61" s="27"/>
    </row>
    <row r="62" spans="1:11" s="2" customFormat="1" ht="19.7" customHeight="1">
      <c r="A62" s="14">
        <v>56</v>
      </c>
      <c r="B62" s="20" t="s">
        <v>97</v>
      </c>
      <c r="C62" s="20" t="s">
        <v>42</v>
      </c>
      <c r="D62" s="21">
        <v>1</v>
      </c>
      <c r="E62" s="21">
        <v>35</v>
      </c>
      <c r="F62" s="22">
        <f t="shared" si="4"/>
        <v>97.714285714285708</v>
      </c>
      <c r="G62" s="23">
        <f t="shared" si="1"/>
        <v>781.71428571428567</v>
      </c>
      <c r="H62" s="24"/>
      <c r="I62" s="27"/>
      <c r="J62" s="27"/>
      <c r="K62" s="27"/>
    </row>
    <row r="63" spans="1:11" s="2" customFormat="1">
      <c r="A63" s="14">
        <v>57</v>
      </c>
      <c r="B63" s="20" t="s">
        <v>98</v>
      </c>
      <c r="C63" s="20" t="s">
        <v>99</v>
      </c>
      <c r="D63" s="21">
        <v>1</v>
      </c>
      <c r="E63" s="21">
        <v>33</v>
      </c>
      <c r="F63" s="22">
        <f t="shared" si="4"/>
        <v>103.63636363636364</v>
      </c>
      <c r="G63" s="23">
        <f t="shared" si="1"/>
        <v>829.09090909090912</v>
      </c>
      <c r="H63" s="24"/>
      <c r="I63" s="27"/>
      <c r="J63" s="27"/>
      <c r="K63" s="27"/>
    </row>
    <row r="64" spans="1:11" s="2" customFormat="1">
      <c r="A64" s="14">
        <v>58</v>
      </c>
      <c r="B64" s="20" t="s">
        <v>100</v>
      </c>
      <c r="C64" s="20" t="s">
        <v>101</v>
      </c>
      <c r="D64" s="21">
        <v>1</v>
      </c>
      <c r="E64" s="21">
        <v>33</v>
      </c>
      <c r="F64" s="22">
        <f t="shared" si="4"/>
        <v>103.63636363636364</v>
      </c>
      <c r="G64" s="23">
        <f t="shared" si="1"/>
        <v>829.09090909090912</v>
      </c>
      <c r="H64" s="24"/>
      <c r="I64" s="27"/>
      <c r="J64" s="27"/>
      <c r="K64" s="27"/>
    </row>
    <row r="65" spans="1:11" s="2" customFormat="1" ht="19.7" customHeight="1">
      <c r="A65" s="14">
        <v>59</v>
      </c>
      <c r="B65" s="20" t="s">
        <v>102</v>
      </c>
      <c r="C65" s="20" t="s">
        <v>103</v>
      </c>
      <c r="D65" s="21">
        <v>1</v>
      </c>
      <c r="E65" s="21">
        <v>66</v>
      </c>
      <c r="F65" s="22">
        <f t="shared" si="4"/>
        <v>51.81818181818182</v>
      </c>
      <c r="G65" s="23">
        <f t="shared" si="1"/>
        <v>414.54545454545456</v>
      </c>
      <c r="H65" s="24"/>
      <c r="I65" s="27"/>
      <c r="J65" s="27"/>
      <c r="K65" s="27"/>
    </row>
    <row r="66" spans="1:11" s="2" customFormat="1" ht="19.7" customHeight="1">
      <c r="A66" s="14">
        <v>60</v>
      </c>
      <c r="B66" s="20" t="s">
        <v>104</v>
      </c>
      <c r="C66" s="20" t="s">
        <v>105</v>
      </c>
      <c r="D66" s="21">
        <v>1</v>
      </c>
      <c r="E66" s="21">
        <v>0</v>
      </c>
      <c r="F66" s="22" t="e">
        <f t="shared" si="4"/>
        <v>#DIV/0!</v>
      </c>
      <c r="G66" s="23" t="e">
        <f t="shared" si="1"/>
        <v>#DIV/0!</v>
      </c>
      <c r="H66" s="24"/>
      <c r="I66" s="27"/>
      <c r="J66" s="27"/>
      <c r="K66" s="27"/>
    </row>
    <row r="67" spans="1:11" s="2" customFormat="1" ht="19.7" customHeight="1">
      <c r="A67" s="14">
        <v>61</v>
      </c>
      <c r="B67" s="20" t="s">
        <v>106</v>
      </c>
      <c r="C67" s="20" t="s">
        <v>107</v>
      </c>
      <c r="D67" s="21">
        <v>1</v>
      </c>
      <c r="E67" s="21">
        <v>0</v>
      </c>
      <c r="F67" s="22" t="e">
        <f t="shared" si="4"/>
        <v>#DIV/0!</v>
      </c>
      <c r="G67" s="23" t="e">
        <f t="shared" si="1"/>
        <v>#DIV/0!</v>
      </c>
      <c r="H67" s="24"/>
      <c r="I67" s="27"/>
      <c r="J67" s="27"/>
      <c r="K67" s="27"/>
    </row>
    <row r="68" spans="1:11" s="2" customFormat="1" ht="19.7" customHeight="1">
      <c r="A68" s="14">
        <v>62</v>
      </c>
      <c r="B68" s="20" t="s">
        <v>108</v>
      </c>
      <c r="C68" s="20" t="s">
        <v>42</v>
      </c>
      <c r="D68" s="21">
        <v>1</v>
      </c>
      <c r="E68" s="21">
        <v>0</v>
      </c>
      <c r="F68" s="22" t="e">
        <f t="shared" si="4"/>
        <v>#DIV/0!</v>
      </c>
      <c r="G68" s="23" t="e">
        <f t="shared" si="1"/>
        <v>#DIV/0!</v>
      </c>
      <c r="H68" s="24"/>
      <c r="I68" s="27"/>
      <c r="J68" s="27"/>
      <c r="K68" s="27"/>
    </row>
    <row r="69" spans="1:11" s="2" customFormat="1" ht="19.7" customHeight="1">
      <c r="A69" s="14">
        <v>63</v>
      </c>
      <c r="B69" s="20" t="s">
        <v>109</v>
      </c>
      <c r="C69" s="20" t="s">
        <v>42</v>
      </c>
      <c r="D69" s="21">
        <v>1</v>
      </c>
      <c r="E69" s="21">
        <v>44</v>
      </c>
      <c r="F69" s="22">
        <f t="shared" si="4"/>
        <v>77.727272727272734</v>
      </c>
      <c r="G69" s="23">
        <f t="shared" si="1"/>
        <v>621.81818181818187</v>
      </c>
      <c r="H69" s="24"/>
      <c r="I69" s="27"/>
      <c r="J69" s="27"/>
      <c r="K69" s="27"/>
    </row>
    <row r="70" spans="1:11" s="2" customFormat="1" ht="19.7" customHeight="1">
      <c r="A70" s="14">
        <v>64</v>
      </c>
      <c r="B70" s="20" t="s">
        <v>110</v>
      </c>
      <c r="C70" s="20" t="s">
        <v>111</v>
      </c>
      <c r="D70" s="21">
        <v>1</v>
      </c>
      <c r="E70" s="21">
        <v>33</v>
      </c>
      <c r="F70" s="22">
        <f t="shared" si="4"/>
        <v>103.63636363636364</v>
      </c>
      <c r="G70" s="23">
        <f t="shared" si="1"/>
        <v>829.09090909090912</v>
      </c>
      <c r="H70" s="24"/>
      <c r="I70" s="27"/>
      <c r="J70" s="27"/>
      <c r="K70" s="27"/>
    </row>
    <row r="71" spans="1:11" s="2" customFormat="1" ht="19.7" customHeight="1">
      <c r="A71" s="14">
        <v>65</v>
      </c>
      <c r="B71" s="20" t="s">
        <v>112</v>
      </c>
      <c r="C71" s="20" t="s">
        <v>42</v>
      </c>
      <c r="D71" s="21">
        <v>1</v>
      </c>
      <c r="E71" s="21">
        <v>37.714285714285701</v>
      </c>
      <c r="F71" s="22">
        <f t="shared" si="4"/>
        <v>90.681818181818215</v>
      </c>
      <c r="G71" s="23">
        <f t="shared" ref="G71:G134" si="5">8*F71</f>
        <v>725.45454545454572</v>
      </c>
      <c r="H71" s="24"/>
      <c r="I71" s="27"/>
      <c r="J71" s="27"/>
      <c r="K71" s="27"/>
    </row>
    <row r="72" spans="1:11" s="2" customFormat="1" ht="19.7" customHeight="1">
      <c r="A72" s="14">
        <v>66</v>
      </c>
      <c r="B72" s="20" t="s">
        <v>113</v>
      </c>
      <c r="C72" s="20" t="s">
        <v>42</v>
      </c>
      <c r="D72" s="21">
        <v>1</v>
      </c>
      <c r="E72" s="21">
        <v>62</v>
      </c>
      <c r="F72" s="22">
        <f t="shared" si="4"/>
        <v>55.161290322580648</v>
      </c>
      <c r="G72" s="23">
        <f t="shared" si="5"/>
        <v>441.29032258064518</v>
      </c>
      <c r="H72" s="24"/>
      <c r="I72" s="27"/>
      <c r="J72" s="27"/>
      <c r="K72" s="27"/>
    </row>
    <row r="73" spans="1:11" s="2" customFormat="1" ht="19.7" customHeight="1">
      <c r="A73" s="14">
        <v>67</v>
      </c>
      <c r="B73" s="20" t="s">
        <v>114</v>
      </c>
      <c r="C73" s="20" t="s">
        <v>42</v>
      </c>
      <c r="D73" s="21">
        <v>1</v>
      </c>
      <c r="E73" s="21">
        <v>50</v>
      </c>
      <c r="F73" s="22">
        <v>50</v>
      </c>
      <c r="G73" s="23">
        <f t="shared" si="5"/>
        <v>400</v>
      </c>
      <c r="H73" s="24"/>
      <c r="I73" s="27"/>
      <c r="J73" s="27"/>
      <c r="K73" s="27"/>
    </row>
    <row r="74" spans="1:11" s="2" customFormat="1" ht="19.7" customHeight="1">
      <c r="A74" s="14">
        <v>68</v>
      </c>
      <c r="B74" s="20" t="s">
        <v>115</v>
      </c>
      <c r="C74" s="20" t="s">
        <v>42</v>
      </c>
      <c r="D74" s="21">
        <v>1</v>
      </c>
      <c r="E74" s="21">
        <v>66</v>
      </c>
      <c r="F74" s="22">
        <v>50</v>
      </c>
      <c r="G74" s="23">
        <f t="shared" si="5"/>
        <v>400</v>
      </c>
      <c r="H74" s="24"/>
      <c r="I74" s="27"/>
      <c r="J74" s="27"/>
      <c r="K74" s="27"/>
    </row>
    <row r="75" spans="1:11" s="2" customFormat="1" ht="19.7" customHeight="1">
      <c r="A75" s="14">
        <v>69</v>
      </c>
      <c r="B75" s="20" t="s">
        <v>116</v>
      </c>
      <c r="C75" s="20" t="s">
        <v>117</v>
      </c>
      <c r="D75" s="21">
        <v>1</v>
      </c>
      <c r="E75" s="21">
        <v>68.75</v>
      </c>
      <c r="F75" s="22">
        <f t="shared" ref="F75:F84" si="6">3420/E75</f>
        <v>49.745454545454542</v>
      </c>
      <c r="G75" s="23">
        <f t="shared" si="5"/>
        <v>397.96363636363634</v>
      </c>
      <c r="H75" s="24"/>
      <c r="I75" s="27"/>
      <c r="J75" s="27"/>
      <c r="K75" s="27"/>
    </row>
    <row r="76" spans="1:11" s="2" customFormat="1" ht="19.7" customHeight="1">
      <c r="A76" s="14">
        <v>70</v>
      </c>
      <c r="B76" s="20" t="s">
        <v>118</v>
      </c>
      <c r="C76" s="20" t="s">
        <v>42</v>
      </c>
      <c r="D76" s="21">
        <v>1</v>
      </c>
      <c r="E76" s="21">
        <v>68.75</v>
      </c>
      <c r="F76" s="22">
        <f t="shared" si="6"/>
        <v>49.745454545454542</v>
      </c>
      <c r="G76" s="23">
        <f t="shared" si="5"/>
        <v>397.96363636363634</v>
      </c>
      <c r="H76" s="24"/>
      <c r="I76" s="27"/>
      <c r="J76" s="27"/>
      <c r="K76" s="27"/>
    </row>
    <row r="77" spans="1:11" s="2" customFormat="1" ht="19.7" customHeight="1">
      <c r="A77" s="14">
        <v>71</v>
      </c>
      <c r="B77" s="20" t="s">
        <v>116</v>
      </c>
      <c r="C77" s="20" t="s">
        <v>42</v>
      </c>
      <c r="D77" s="21">
        <v>1</v>
      </c>
      <c r="E77" s="21">
        <v>33</v>
      </c>
      <c r="F77" s="22">
        <f t="shared" si="6"/>
        <v>103.63636363636364</v>
      </c>
      <c r="G77" s="23">
        <f t="shared" si="5"/>
        <v>829.09090909090912</v>
      </c>
      <c r="H77" s="24"/>
      <c r="I77" s="27"/>
      <c r="J77" s="27"/>
      <c r="K77" s="27"/>
    </row>
    <row r="78" spans="1:11" s="2" customFormat="1" ht="19.7" customHeight="1">
      <c r="A78" s="14">
        <v>72</v>
      </c>
      <c r="B78" s="20" t="s">
        <v>119</v>
      </c>
      <c r="C78" s="20" t="s">
        <v>42</v>
      </c>
      <c r="D78" s="21">
        <v>1</v>
      </c>
      <c r="E78" s="21">
        <v>44</v>
      </c>
      <c r="F78" s="22">
        <f t="shared" si="6"/>
        <v>77.727272727272734</v>
      </c>
      <c r="G78" s="23">
        <f t="shared" si="5"/>
        <v>621.81818181818187</v>
      </c>
      <c r="H78" s="24"/>
      <c r="I78" s="27"/>
      <c r="J78" s="27"/>
      <c r="K78" s="27"/>
    </row>
    <row r="79" spans="1:11" s="2" customFormat="1" ht="19.7" customHeight="1">
      <c r="A79" s="14">
        <v>73</v>
      </c>
      <c r="B79" s="20" t="s">
        <v>120</v>
      </c>
      <c r="C79" s="20" t="s">
        <v>42</v>
      </c>
      <c r="D79" s="21">
        <v>1</v>
      </c>
      <c r="E79" s="21">
        <v>55</v>
      </c>
      <c r="F79" s="22">
        <f t="shared" si="6"/>
        <v>62.18181818181818</v>
      </c>
      <c r="G79" s="23">
        <f t="shared" si="5"/>
        <v>497.45454545454544</v>
      </c>
      <c r="H79" s="24"/>
      <c r="I79" s="27"/>
      <c r="J79" s="27"/>
      <c r="K79" s="27"/>
    </row>
    <row r="80" spans="1:11" s="2" customFormat="1" ht="19.7" customHeight="1">
      <c r="A80" s="14">
        <v>74</v>
      </c>
      <c r="B80" s="20" t="s">
        <v>121</v>
      </c>
      <c r="C80" s="20" t="s">
        <v>82</v>
      </c>
      <c r="D80" s="21">
        <v>1</v>
      </c>
      <c r="E80" s="21">
        <v>52.8</v>
      </c>
      <c r="F80" s="22">
        <f t="shared" si="6"/>
        <v>64.77272727272728</v>
      </c>
      <c r="G80" s="23">
        <f t="shared" si="5"/>
        <v>518.18181818181824</v>
      </c>
      <c r="H80" s="24"/>
      <c r="I80" s="27"/>
      <c r="J80" s="27"/>
      <c r="K80" s="27"/>
    </row>
    <row r="81" spans="1:11" s="2" customFormat="1" ht="19.7" customHeight="1">
      <c r="A81" s="14">
        <v>75</v>
      </c>
      <c r="B81" s="20" t="s">
        <v>121</v>
      </c>
      <c r="C81" s="20" t="s">
        <v>122</v>
      </c>
      <c r="D81" s="21">
        <v>1</v>
      </c>
      <c r="E81" s="21">
        <v>29</v>
      </c>
      <c r="F81" s="22">
        <f t="shared" si="6"/>
        <v>117.93103448275862</v>
      </c>
      <c r="G81" s="23">
        <f t="shared" si="5"/>
        <v>943.44827586206895</v>
      </c>
      <c r="H81" s="25" t="s">
        <v>61</v>
      </c>
    </row>
    <row r="82" spans="1:11" s="2" customFormat="1" ht="19.7" customHeight="1">
      <c r="A82" s="14">
        <v>76</v>
      </c>
      <c r="B82" s="20" t="s">
        <v>123</v>
      </c>
      <c r="C82" s="20" t="s">
        <v>82</v>
      </c>
      <c r="D82" s="21">
        <v>1</v>
      </c>
      <c r="E82" s="21">
        <v>35</v>
      </c>
      <c r="F82" s="22">
        <f t="shared" si="6"/>
        <v>97.714285714285708</v>
      </c>
      <c r="G82" s="23">
        <f t="shared" si="5"/>
        <v>781.71428571428567</v>
      </c>
      <c r="H82" s="24"/>
      <c r="I82" s="27"/>
      <c r="J82" s="27"/>
      <c r="K82" s="27"/>
    </row>
    <row r="83" spans="1:11" s="2" customFormat="1" ht="19.7" customHeight="1">
      <c r="A83" s="14">
        <v>77</v>
      </c>
      <c r="B83" s="20" t="s">
        <v>124</v>
      </c>
      <c r="C83" s="20" t="s">
        <v>82</v>
      </c>
      <c r="D83" s="21">
        <v>1</v>
      </c>
      <c r="E83" s="21">
        <v>34</v>
      </c>
      <c r="F83" s="22">
        <f t="shared" si="6"/>
        <v>100.58823529411765</v>
      </c>
      <c r="G83" s="23">
        <f t="shared" si="5"/>
        <v>804.70588235294122</v>
      </c>
      <c r="H83" s="24"/>
      <c r="I83" s="27"/>
      <c r="J83" s="27"/>
      <c r="K83" s="27"/>
    </row>
    <row r="84" spans="1:11" s="2" customFormat="1" ht="19.7" customHeight="1">
      <c r="A84" s="14">
        <v>78</v>
      </c>
      <c r="B84" s="20" t="s">
        <v>125</v>
      </c>
      <c r="C84" s="20" t="s">
        <v>42</v>
      </c>
      <c r="D84" s="21">
        <v>1</v>
      </c>
      <c r="E84" s="21">
        <v>176</v>
      </c>
      <c r="F84" s="22">
        <f t="shared" si="6"/>
        <v>19.431818181818183</v>
      </c>
      <c r="G84" s="23">
        <f t="shared" si="5"/>
        <v>155.45454545454547</v>
      </c>
      <c r="H84" s="24"/>
      <c r="I84" s="27"/>
      <c r="J84" s="27"/>
      <c r="K84" s="27"/>
    </row>
    <row r="85" spans="1:11" s="2" customFormat="1" ht="19.7" customHeight="1">
      <c r="A85" s="14">
        <v>79</v>
      </c>
      <c r="B85" s="20" t="s">
        <v>125</v>
      </c>
      <c r="C85" s="20" t="s">
        <v>126</v>
      </c>
      <c r="D85" s="21">
        <v>1</v>
      </c>
      <c r="E85" s="21">
        <v>88</v>
      </c>
      <c r="F85" s="22">
        <v>50</v>
      </c>
      <c r="G85" s="23">
        <f t="shared" si="5"/>
        <v>400</v>
      </c>
      <c r="H85" s="24"/>
      <c r="I85" s="27"/>
      <c r="J85" s="27"/>
      <c r="K85" s="27"/>
    </row>
    <row r="86" spans="1:11" s="2" customFormat="1" ht="19.7" customHeight="1">
      <c r="A86" s="14">
        <v>80</v>
      </c>
      <c r="B86" s="20" t="s">
        <v>127</v>
      </c>
      <c r="C86" s="20" t="s">
        <v>128</v>
      </c>
      <c r="D86" s="21">
        <v>1</v>
      </c>
      <c r="E86" s="21">
        <v>174</v>
      </c>
      <c r="F86" s="22">
        <v>70</v>
      </c>
      <c r="G86" s="23">
        <f t="shared" si="5"/>
        <v>560</v>
      </c>
      <c r="H86" s="24"/>
      <c r="I86" s="27"/>
      <c r="J86" s="27"/>
      <c r="K86" s="27"/>
    </row>
    <row r="87" spans="1:11" s="2" customFormat="1" ht="19.7" customHeight="1">
      <c r="A87" s="14">
        <v>81</v>
      </c>
      <c r="B87" s="20" t="s">
        <v>129</v>
      </c>
      <c r="C87" s="20" t="s">
        <v>42</v>
      </c>
      <c r="D87" s="21">
        <v>1</v>
      </c>
      <c r="E87" s="21">
        <v>41.25</v>
      </c>
      <c r="F87" s="22">
        <f t="shared" ref="F87:F90" si="7">3420/E87</f>
        <v>82.909090909090907</v>
      </c>
      <c r="G87" s="23">
        <f t="shared" si="5"/>
        <v>663.27272727272725</v>
      </c>
      <c r="H87" s="24"/>
      <c r="I87" s="27"/>
      <c r="J87" s="27"/>
      <c r="K87" s="27"/>
    </row>
    <row r="88" spans="1:11" s="2" customFormat="1" ht="19.7" customHeight="1">
      <c r="A88" s="14">
        <v>82</v>
      </c>
      <c r="B88" s="20" t="s">
        <v>130</v>
      </c>
      <c r="C88" s="20" t="s">
        <v>131</v>
      </c>
      <c r="D88" s="21">
        <v>1</v>
      </c>
      <c r="E88" s="21">
        <v>40</v>
      </c>
      <c r="F88" s="22">
        <f t="shared" si="7"/>
        <v>85.5</v>
      </c>
      <c r="G88" s="23">
        <f t="shared" si="5"/>
        <v>684</v>
      </c>
      <c r="H88" s="24"/>
      <c r="I88" s="27"/>
      <c r="J88" s="27"/>
      <c r="K88" s="27"/>
    </row>
    <row r="89" spans="1:11" s="2" customFormat="1">
      <c r="A89" s="14">
        <v>83</v>
      </c>
      <c r="B89" s="20" t="s">
        <v>132</v>
      </c>
      <c r="C89" s="20" t="s">
        <v>133</v>
      </c>
      <c r="D89" s="21">
        <v>1</v>
      </c>
      <c r="E89" s="22"/>
      <c r="F89" s="22">
        <v>75</v>
      </c>
      <c r="G89" s="23">
        <f t="shared" si="5"/>
        <v>600</v>
      </c>
      <c r="H89" s="24"/>
      <c r="I89" s="27"/>
      <c r="J89" s="27"/>
    </row>
    <row r="90" spans="1:11" s="2" customFormat="1">
      <c r="A90" s="14">
        <v>84</v>
      </c>
      <c r="B90" s="20" t="s">
        <v>134</v>
      </c>
      <c r="C90" s="20" t="s">
        <v>69</v>
      </c>
      <c r="D90" s="21">
        <v>1</v>
      </c>
      <c r="E90" s="21">
        <v>33</v>
      </c>
      <c r="F90" s="22">
        <f t="shared" si="7"/>
        <v>103.63636363636364</v>
      </c>
      <c r="G90" s="23">
        <f t="shared" si="5"/>
        <v>829.09090909090912</v>
      </c>
      <c r="H90" s="24"/>
    </row>
    <row r="91" spans="1:11" s="2" customFormat="1">
      <c r="A91" s="14">
        <v>85</v>
      </c>
      <c r="B91" s="20" t="s">
        <v>135</v>
      </c>
      <c r="C91" s="20" t="s">
        <v>42</v>
      </c>
      <c r="D91" s="21">
        <v>1</v>
      </c>
      <c r="E91" s="21">
        <v>88</v>
      </c>
      <c r="F91" s="22">
        <v>30</v>
      </c>
      <c r="G91" s="23">
        <f t="shared" si="5"/>
        <v>240</v>
      </c>
      <c r="H91" s="24"/>
      <c r="I91" s="27"/>
      <c r="J91" s="27"/>
      <c r="K91" s="27"/>
    </row>
    <row r="92" spans="1:11" s="2" customFormat="1" ht="19.7" customHeight="1">
      <c r="A92" s="14">
        <v>86</v>
      </c>
      <c r="B92" s="20" t="s">
        <v>136</v>
      </c>
      <c r="C92" s="20" t="s">
        <v>42</v>
      </c>
      <c r="D92" s="21">
        <v>1</v>
      </c>
      <c r="E92" s="21">
        <v>66</v>
      </c>
      <c r="F92" s="22">
        <v>45</v>
      </c>
      <c r="G92" s="23">
        <f t="shared" si="5"/>
        <v>360</v>
      </c>
      <c r="H92" s="24"/>
      <c r="I92" s="27"/>
      <c r="J92" s="27"/>
      <c r="K92" s="27"/>
    </row>
    <row r="93" spans="1:11" s="2" customFormat="1" ht="19.7" customHeight="1">
      <c r="A93" s="14">
        <v>87</v>
      </c>
      <c r="B93" s="20" t="s">
        <v>137</v>
      </c>
      <c r="C93" s="20" t="s">
        <v>42</v>
      </c>
      <c r="D93" s="21">
        <v>1</v>
      </c>
      <c r="E93" s="21">
        <v>76.744186046511601</v>
      </c>
      <c r="F93" s="22">
        <v>52</v>
      </c>
      <c r="G93" s="23">
        <f t="shared" si="5"/>
        <v>416</v>
      </c>
      <c r="H93" s="24"/>
      <c r="I93" s="27"/>
      <c r="J93" s="27"/>
      <c r="K93" s="27"/>
    </row>
    <row r="94" spans="1:11" s="2" customFormat="1" ht="19.7" customHeight="1">
      <c r="A94" s="14">
        <v>88</v>
      </c>
      <c r="B94" s="20" t="s">
        <v>138</v>
      </c>
      <c r="C94" s="20" t="s">
        <v>139</v>
      </c>
      <c r="D94" s="21">
        <v>1</v>
      </c>
      <c r="E94" s="21">
        <v>0</v>
      </c>
      <c r="F94" s="22" t="e">
        <f t="shared" ref="F94:F97" si="8">3420/E94</f>
        <v>#DIV/0!</v>
      </c>
      <c r="G94" s="23" t="e">
        <f t="shared" si="5"/>
        <v>#DIV/0!</v>
      </c>
      <c r="H94" s="24"/>
      <c r="I94" s="27"/>
      <c r="J94" s="27"/>
      <c r="K94" s="27"/>
    </row>
    <row r="95" spans="1:11" s="2" customFormat="1">
      <c r="A95" s="14">
        <v>89</v>
      </c>
      <c r="B95" s="20" t="s">
        <v>140</v>
      </c>
      <c r="C95" s="20" t="s">
        <v>141</v>
      </c>
      <c r="D95" s="21">
        <v>1</v>
      </c>
      <c r="E95" s="21">
        <v>13</v>
      </c>
      <c r="F95" s="22">
        <f t="shared" si="8"/>
        <v>263.07692307692309</v>
      </c>
      <c r="G95" s="23">
        <f t="shared" si="5"/>
        <v>2104.6153846153848</v>
      </c>
      <c r="H95" s="24"/>
      <c r="I95" s="27"/>
      <c r="J95" s="27"/>
      <c r="K95" s="27"/>
    </row>
    <row r="96" spans="1:11" s="2" customFormat="1">
      <c r="A96" s="14">
        <v>90</v>
      </c>
      <c r="B96" s="20">
        <v>4185413151</v>
      </c>
      <c r="C96" s="20" t="s">
        <v>51</v>
      </c>
      <c r="D96" s="21">
        <v>1</v>
      </c>
      <c r="E96" s="21">
        <v>0</v>
      </c>
      <c r="F96" s="22" t="e">
        <f t="shared" si="8"/>
        <v>#DIV/0!</v>
      </c>
      <c r="G96" s="23" t="e">
        <f t="shared" si="5"/>
        <v>#DIV/0!</v>
      </c>
      <c r="H96" s="24"/>
      <c r="I96" s="27"/>
      <c r="J96" s="27"/>
      <c r="K96" s="27"/>
    </row>
    <row r="97" spans="1:11" s="2" customFormat="1" ht="19.7" customHeight="1">
      <c r="A97" s="14">
        <v>91</v>
      </c>
      <c r="B97" s="20" t="s">
        <v>142</v>
      </c>
      <c r="C97" s="20" t="s">
        <v>143</v>
      </c>
      <c r="D97" s="21">
        <v>1</v>
      </c>
      <c r="E97" s="21">
        <v>43.421052631578902</v>
      </c>
      <c r="F97" s="22">
        <f t="shared" si="8"/>
        <v>78.763636363636451</v>
      </c>
      <c r="G97" s="23">
        <f t="shared" si="5"/>
        <v>630.10909090909161</v>
      </c>
      <c r="H97" s="24"/>
      <c r="I97" s="27"/>
      <c r="J97" s="27"/>
      <c r="K97" s="27"/>
    </row>
    <row r="98" spans="1:11" s="2" customFormat="1" ht="19.7" customHeight="1">
      <c r="A98" s="14">
        <v>92</v>
      </c>
      <c r="B98" s="20">
        <v>5830294500</v>
      </c>
      <c r="C98" s="20" t="s">
        <v>144</v>
      </c>
      <c r="D98" s="21">
        <v>1</v>
      </c>
      <c r="E98" s="21">
        <v>15</v>
      </c>
      <c r="F98" s="22">
        <v>200</v>
      </c>
      <c r="G98" s="23">
        <f t="shared" si="5"/>
        <v>1600</v>
      </c>
      <c r="H98" s="24"/>
      <c r="I98" s="27"/>
      <c r="J98" s="27"/>
      <c r="K98" s="27"/>
    </row>
    <row r="99" spans="1:11" s="2" customFormat="1">
      <c r="A99" s="14">
        <v>93</v>
      </c>
      <c r="B99" s="20" t="s">
        <v>145</v>
      </c>
      <c r="C99" s="20" t="s">
        <v>146</v>
      </c>
      <c r="D99" s="21">
        <v>1</v>
      </c>
      <c r="E99" s="21">
        <v>17.600000000000001</v>
      </c>
      <c r="F99" s="22">
        <f t="shared" ref="F99:F113" si="9">3420/E99</f>
        <v>194.31818181818181</v>
      </c>
      <c r="G99" s="23">
        <f t="shared" si="5"/>
        <v>1554.5454545454545</v>
      </c>
      <c r="H99" s="24"/>
      <c r="I99" s="27"/>
      <c r="J99" s="27"/>
      <c r="K99" s="27"/>
    </row>
    <row r="100" spans="1:11" s="2" customFormat="1" ht="19.7" customHeight="1">
      <c r="A100" s="14">
        <v>94</v>
      </c>
      <c r="B100" s="20" t="s">
        <v>147</v>
      </c>
      <c r="C100" s="20" t="s">
        <v>57</v>
      </c>
      <c r="D100" s="21">
        <v>1</v>
      </c>
      <c r="E100" s="21">
        <v>44</v>
      </c>
      <c r="F100" s="22">
        <f t="shared" si="9"/>
        <v>77.727272727272734</v>
      </c>
      <c r="G100" s="23">
        <f t="shared" si="5"/>
        <v>621.81818181818187</v>
      </c>
      <c r="H100" s="24"/>
      <c r="I100" s="27"/>
      <c r="J100" s="27"/>
      <c r="K100" s="27"/>
    </row>
    <row r="101" spans="1:11" s="2" customFormat="1">
      <c r="A101" s="14">
        <v>95</v>
      </c>
      <c r="B101" s="20" t="s">
        <v>148</v>
      </c>
      <c r="C101" s="20" t="s">
        <v>57</v>
      </c>
      <c r="D101" s="21">
        <v>1</v>
      </c>
      <c r="E101" s="21">
        <v>33</v>
      </c>
      <c r="F101" s="22">
        <f t="shared" si="9"/>
        <v>103.63636363636364</v>
      </c>
      <c r="G101" s="23">
        <f t="shared" si="5"/>
        <v>829.09090909090912</v>
      </c>
      <c r="H101" s="24"/>
      <c r="I101" s="27"/>
      <c r="J101" s="27"/>
      <c r="K101" s="27"/>
    </row>
    <row r="102" spans="1:11" s="2" customFormat="1">
      <c r="A102" s="14">
        <v>96</v>
      </c>
      <c r="B102" s="20" t="s">
        <v>149</v>
      </c>
      <c r="C102" s="16" t="s">
        <v>150</v>
      </c>
      <c r="D102" s="21">
        <v>1</v>
      </c>
      <c r="E102" s="21">
        <v>22</v>
      </c>
      <c r="F102" s="22">
        <f t="shared" si="9"/>
        <v>155.45454545454547</v>
      </c>
      <c r="G102" s="23">
        <f t="shared" si="5"/>
        <v>1243.6363636363637</v>
      </c>
      <c r="H102" s="24"/>
      <c r="I102" s="27"/>
      <c r="J102" s="27"/>
      <c r="K102" s="27"/>
    </row>
    <row r="103" spans="1:11" s="2" customFormat="1">
      <c r="A103" s="14">
        <v>97</v>
      </c>
      <c r="B103" s="20" t="s">
        <v>151</v>
      </c>
      <c r="C103" s="20" t="s">
        <v>42</v>
      </c>
      <c r="D103" s="21">
        <v>1</v>
      </c>
      <c r="E103" s="21">
        <v>40.615384615384599</v>
      </c>
      <c r="F103" s="22">
        <f t="shared" si="9"/>
        <v>84.204545454545482</v>
      </c>
      <c r="G103" s="23">
        <f t="shared" si="5"/>
        <v>673.63636363636385</v>
      </c>
      <c r="H103" s="24"/>
      <c r="I103" s="27"/>
      <c r="J103" s="27"/>
      <c r="K103" s="27"/>
    </row>
    <row r="104" spans="1:11" s="2" customFormat="1" ht="19.7" customHeight="1">
      <c r="A104" s="14">
        <v>98</v>
      </c>
      <c r="B104" s="20" t="s">
        <v>152</v>
      </c>
      <c r="C104" s="20" t="s">
        <v>150</v>
      </c>
      <c r="D104" s="21">
        <v>1</v>
      </c>
      <c r="E104" s="21">
        <v>26</v>
      </c>
      <c r="F104" s="22">
        <f t="shared" si="9"/>
        <v>131.53846153846155</v>
      </c>
      <c r="G104" s="23">
        <f t="shared" si="5"/>
        <v>1052.3076923076924</v>
      </c>
      <c r="H104" s="24"/>
      <c r="I104" s="27"/>
      <c r="J104" s="27"/>
      <c r="K104" s="27"/>
    </row>
    <row r="105" spans="1:11" s="2" customFormat="1">
      <c r="A105" s="14">
        <v>99</v>
      </c>
      <c r="B105" s="20">
        <v>518207700</v>
      </c>
      <c r="C105" s="16" t="s">
        <v>153</v>
      </c>
      <c r="D105" s="21">
        <v>1</v>
      </c>
      <c r="E105" s="21">
        <v>36.6666666666667</v>
      </c>
      <c r="F105" s="22">
        <f t="shared" si="9"/>
        <v>93.272727272727195</v>
      </c>
      <c r="G105" s="23">
        <f t="shared" si="5"/>
        <v>746.18181818181756</v>
      </c>
      <c r="H105" s="24"/>
      <c r="I105" s="27"/>
      <c r="J105" s="27"/>
      <c r="K105" s="27"/>
    </row>
    <row r="106" spans="1:11" s="2" customFormat="1" ht="19.7" customHeight="1">
      <c r="A106" s="14">
        <v>100</v>
      </c>
      <c r="B106" s="20" t="s">
        <v>154</v>
      </c>
      <c r="C106" s="16" t="s">
        <v>155</v>
      </c>
      <c r="D106" s="21">
        <v>1</v>
      </c>
      <c r="E106" s="21">
        <v>9</v>
      </c>
      <c r="F106" s="22">
        <f t="shared" si="9"/>
        <v>380</v>
      </c>
      <c r="G106" s="23">
        <f t="shared" si="5"/>
        <v>3040</v>
      </c>
      <c r="H106" s="25" t="s">
        <v>61</v>
      </c>
      <c r="I106" s="27"/>
      <c r="J106" s="27"/>
      <c r="K106" s="27"/>
    </row>
    <row r="107" spans="1:11" s="2" customFormat="1" ht="19.7" customHeight="1">
      <c r="A107" s="14">
        <v>101</v>
      </c>
      <c r="B107" s="20" t="s">
        <v>154</v>
      </c>
      <c r="C107" s="16" t="s">
        <v>156</v>
      </c>
      <c r="D107" s="21">
        <v>1</v>
      </c>
      <c r="E107" s="21">
        <v>15.714285714285699</v>
      </c>
      <c r="F107" s="22">
        <f t="shared" si="9"/>
        <v>217.63636363636385</v>
      </c>
      <c r="G107" s="23">
        <f t="shared" si="5"/>
        <v>1741.0909090909108</v>
      </c>
      <c r="H107" s="24"/>
    </row>
    <row r="108" spans="1:11" s="2" customFormat="1">
      <c r="A108" s="14">
        <v>102</v>
      </c>
      <c r="B108" s="20">
        <v>5596745800</v>
      </c>
      <c r="C108" s="16" t="s">
        <v>157</v>
      </c>
      <c r="D108" s="21">
        <v>1</v>
      </c>
      <c r="E108" s="21">
        <v>33</v>
      </c>
      <c r="F108" s="22">
        <f t="shared" si="9"/>
        <v>103.63636363636364</v>
      </c>
      <c r="G108" s="23">
        <f t="shared" si="5"/>
        <v>829.09090909090912</v>
      </c>
      <c r="H108" s="25"/>
      <c r="I108" s="27"/>
      <c r="J108" s="27"/>
      <c r="K108" s="27"/>
    </row>
    <row r="109" spans="1:11" s="2" customFormat="1">
      <c r="A109" s="14">
        <v>103</v>
      </c>
      <c r="B109" s="20" t="s">
        <v>158</v>
      </c>
      <c r="C109" s="16" t="s">
        <v>159</v>
      </c>
      <c r="D109" s="21">
        <v>1</v>
      </c>
      <c r="E109" s="21">
        <v>20</v>
      </c>
      <c r="F109" s="22">
        <f t="shared" si="9"/>
        <v>171</v>
      </c>
      <c r="G109" s="23">
        <f t="shared" si="5"/>
        <v>1368</v>
      </c>
      <c r="H109" s="24"/>
      <c r="I109" s="27"/>
      <c r="J109" s="27"/>
      <c r="K109" s="27"/>
    </row>
    <row r="110" spans="1:11" s="2" customFormat="1">
      <c r="A110" s="14">
        <v>104</v>
      </c>
      <c r="B110" s="20" t="s">
        <v>160</v>
      </c>
      <c r="C110" s="20" t="s">
        <v>159</v>
      </c>
      <c r="D110" s="21">
        <v>1</v>
      </c>
      <c r="E110" s="21">
        <v>16.296296296296301</v>
      </c>
      <c r="F110" s="22">
        <f t="shared" si="9"/>
        <v>209.86363636363629</v>
      </c>
      <c r="G110" s="23">
        <f t="shared" si="5"/>
        <v>1678.9090909090903</v>
      </c>
      <c r="H110" s="24"/>
      <c r="I110" s="27"/>
      <c r="J110" s="27"/>
      <c r="K110" s="27"/>
    </row>
    <row r="111" spans="1:11" s="2" customFormat="1" ht="19.7" customHeight="1">
      <c r="A111" s="14">
        <v>105</v>
      </c>
      <c r="B111" s="20" t="s">
        <v>161</v>
      </c>
      <c r="C111" s="16" t="s">
        <v>162</v>
      </c>
      <c r="D111" s="21">
        <v>1</v>
      </c>
      <c r="E111" s="21">
        <v>56</v>
      </c>
      <c r="F111" s="22">
        <v>53</v>
      </c>
      <c r="G111" s="23">
        <f t="shared" si="5"/>
        <v>424</v>
      </c>
      <c r="H111" s="24"/>
      <c r="I111" s="27"/>
      <c r="J111" s="27"/>
      <c r="K111" s="27"/>
    </row>
    <row r="112" spans="1:11" s="2" customFormat="1" ht="19.7" customHeight="1">
      <c r="A112" s="14">
        <v>106</v>
      </c>
      <c r="B112" s="20" t="s">
        <v>163</v>
      </c>
      <c r="C112" s="20" t="s">
        <v>164</v>
      </c>
      <c r="D112" s="21">
        <v>1</v>
      </c>
      <c r="E112" s="21">
        <v>33</v>
      </c>
      <c r="F112" s="22">
        <f t="shared" si="9"/>
        <v>103.63636363636364</v>
      </c>
      <c r="G112" s="23">
        <f t="shared" si="5"/>
        <v>829.09090909090912</v>
      </c>
      <c r="H112" s="24"/>
      <c r="I112" s="27"/>
      <c r="J112" s="27"/>
      <c r="K112" s="27"/>
    </row>
    <row r="113" spans="1:11" s="2" customFormat="1">
      <c r="A113" s="14">
        <v>107</v>
      </c>
      <c r="B113" s="20" t="s">
        <v>165</v>
      </c>
      <c r="C113" s="20" t="s">
        <v>166</v>
      </c>
      <c r="D113" s="21">
        <v>1</v>
      </c>
      <c r="E113" s="21">
        <v>43.421052631578902</v>
      </c>
      <c r="F113" s="22">
        <f t="shared" si="9"/>
        <v>78.763636363636451</v>
      </c>
      <c r="G113" s="23">
        <f t="shared" si="5"/>
        <v>630.10909090909161</v>
      </c>
      <c r="H113" s="24"/>
      <c r="I113" s="27"/>
      <c r="J113" s="27"/>
      <c r="K113" s="27"/>
    </row>
    <row r="114" spans="1:11" s="2" customFormat="1" ht="19.7" customHeight="1">
      <c r="A114" s="14">
        <v>108</v>
      </c>
      <c r="B114" s="20" t="s">
        <v>167</v>
      </c>
      <c r="C114" s="20" t="s">
        <v>46</v>
      </c>
      <c r="D114" s="21">
        <v>1</v>
      </c>
      <c r="E114" s="21">
        <v>38.823529411764703</v>
      </c>
      <c r="F114" s="22">
        <v>100</v>
      </c>
      <c r="G114" s="23">
        <f t="shared" si="5"/>
        <v>800</v>
      </c>
      <c r="H114" s="24"/>
      <c r="I114" s="27"/>
      <c r="J114" s="27"/>
      <c r="K114" s="27"/>
    </row>
    <row r="115" spans="1:11" s="2" customFormat="1" ht="19.7" customHeight="1">
      <c r="A115" s="14">
        <v>109</v>
      </c>
      <c r="B115" s="20" t="s">
        <v>168</v>
      </c>
      <c r="C115" s="20" t="s">
        <v>46</v>
      </c>
      <c r="D115" s="21">
        <v>1</v>
      </c>
      <c r="E115" s="21">
        <v>34</v>
      </c>
      <c r="F115" s="22">
        <f t="shared" ref="F115:F149" si="10">3420/E115</f>
        <v>100.58823529411765</v>
      </c>
      <c r="G115" s="23">
        <f t="shared" si="5"/>
        <v>804.70588235294122</v>
      </c>
      <c r="H115" s="24"/>
      <c r="I115" s="27"/>
      <c r="J115" s="27"/>
      <c r="K115" s="27"/>
    </row>
    <row r="116" spans="1:11" s="2" customFormat="1" ht="19.7" customHeight="1">
      <c r="A116" s="14">
        <v>110</v>
      </c>
      <c r="B116" s="20" t="s">
        <v>169</v>
      </c>
      <c r="C116" s="20" t="s">
        <v>170</v>
      </c>
      <c r="D116" s="21">
        <v>1</v>
      </c>
      <c r="E116" s="21">
        <v>22.9166666666667</v>
      </c>
      <c r="F116" s="22">
        <f t="shared" si="10"/>
        <v>149.23636363636342</v>
      </c>
      <c r="G116" s="23">
        <f t="shared" si="5"/>
        <v>1193.8909090909074</v>
      </c>
      <c r="H116" s="28"/>
      <c r="I116" s="27"/>
      <c r="J116" s="27"/>
      <c r="K116" s="27"/>
    </row>
    <row r="117" spans="1:11" s="2" customFormat="1" ht="19.7" customHeight="1">
      <c r="A117" s="14">
        <v>111</v>
      </c>
      <c r="B117" s="20" t="s">
        <v>171</v>
      </c>
      <c r="C117" s="20" t="s">
        <v>170</v>
      </c>
      <c r="D117" s="21">
        <v>1</v>
      </c>
      <c r="E117" s="21">
        <v>26.4</v>
      </c>
      <c r="F117" s="22">
        <v>105</v>
      </c>
      <c r="G117" s="23">
        <f t="shared" si="5"/>
        <v>840</v>
      </c>
      <c r="H117" s="25" t="s">
        <v>61</v>
      </c>
      <c r="I117" s="27"/>
      <c r="J117" s="20" t="s">
        <v>172</v>
      </c>
      <c r="K117" s="27"/>
    </row>
    <row r="118" spans="1:11" s="2" customFormat="1" ht="19.7" customHeight="1">
      <c r="A118" s="14">
        <v>112</v>
      </c>
      <c r="B118" s="20" t="s">
        <v>172</v>
      </c>
      <c r="C118" s="20" t="s">
        <v>170</v>
      </c>
      <c r="D118" s="21">
        <v>1</v>
      </c>
      <c r="E118" s="21">
        <v>33</v>
      </c>
      <c r="F118" s="22">
        <f t="shared" si="10"/>
        <v>103.63636363636364</v>
      </c>
      <c r="G118" s="23">
        <f t="shared" si="5"/>
        <v>829.09090909090912</v>
      </c>
      <c r="H118" s="24"/>
    </row>
    <row r="119" spans="1:11" s="2" customFormat="1" ht="19.7" customHeight="1">
      <c r="A119" s="14">
        <v>113</v>
      </c>
      <c r="B119" s="20" t="s">
        <v>173</v>
      </c>
      <c r="C119" s="20" t="s">
        <v>170</v>
      </c>
      <c r="D119" s="21">
        <v>1</v>
      </c>
      <c r="E119" s="21">
        <v>16.5</v>
      </c>
      <c r="F119" s="22">
        <f t="shared" si="10"/>
        <v>207.27272727272728</v>
      </c>
      <c r="G119" s="23">
        <f t="shared" si="5"/>
        <v>1658.1818181818182</v>
      </c>
      <c r="H119" s="24"/>
      <c r="I119" s="27"/>
      <c r="J119" s="27"/>
      <c r="K119" s="27"/>
    </row>
    <row r="120" spans="1:11" s="2" customFormat="1" ht="19.7" customHeight="1">
      <c r="A120" s="14">
        <v>114</v>
      </c>
      <c r="B120" s="20" t="s">
        <v>174</v>
      </c>
      <c r="C120" s="20" t="s">
        <v>170</v>
      </c>
      <c r="D120" s="21">
        <v>1</v>
      </c>
      <c r="E120" s="21">
        <v>43.421052631578902</v>
      </c>
      <c r="F120" s="22">
        <f t="shared" si="10"/>
        <v>78.763636363636451</v>
      </c>
      <c r="G120" s="23">
        <f t="shared" si="5"/>
        <v>630.10909090909161</v>
      </c>
      <c r="H120" s="24"/>
      <c r="I120" s="27"/>
      <c r="J120" s="27"/>
      <c r="K120" s="27"/>
    </row>
    <row r="121" spans="1:11" s="2" customFormat="1">
      <c r="A121" s="14">
        <v>115</v>
      </c>
      <c r="B121" s="20" t="s">
        <v>175</v>
      </c>
      <c r="C121" s="20" t="s">
        <v>170</v>
      </c>
      <c r="D121" s="21">
        <v>1</v>
      </c>
      <c r="E121" s="21">
        <v>33</v>
      </c>
      <c r="F121" s="22">
        <f t="shared" si="10"/>
        <v>103.63636363636364</v>
      </c>
      <c r="G121" s="23">
        <f t="shared" si="5"/>
        <v>829.09090909090912</v>
      </c>
      <c r="H121" s="24"/>
      <c r="I121" s="27"/>
      <c r="J121" s="27"/>
      <c r="K121" s="27"/>
    </row>
    <row r="122" spans="1:11" s="2" customFormat="1">
      <c r="A122" s="14">
        <v>116</v>
      </c>
      <c r="B122" s="20" t="s">
        <v>176</v>
      </c>
      <c r="C122" s="20" t="s">
        <v>170</v>
      </c>
      <c r="D122" s="21">
        <v>1</v>
      </c>
      <c r="E122" s="21">
        <v>0</v>
      </c>
      <c r="F122" s="22" t="e">
        <f t="shared" si="10"/>
        <v>#DIV/0!</v>
      </c>
      <c r="G122" s="23" t="e">
        <f t="shared" si="5"/>
        <v>#DIV/0!</v>
      </c>
      <c r="H122" s="24"/>
      <c r="I122" s="27"/>
      <c r="J122" s="27"/>
      <c r="K122" s="27"/>
    </row>
    <row r="123" spans="1:11" s="2" customFormat="1">
      <c r="A123" s="14">
        <v>117</v>
      </c>
      <c r="B123" s="20" t="s">
        <v>177</v>
      </c>
      <c r="C123" s="20" t="s">
        <v>170</v>
      </c>
      <c r="D123" s="21">
        <v>1</v>
      </c>
      <c r="E123" s="21">
        <v>0</v>
      </c>
      <c r="F123" s="22" t="e">
        <f t="shared" si="10"/>
        <v>#DIV/0!</v>
      </c>
      <c r="G123" s="23" t="e">
        <f t="shared" si="5"/>
        <v>#DIV/0!</v>
      </c>
      <c r="H123" s="24"/>
      <c r="I123" s="27"/>
      <c r="J123" s="27"/>
      <c r="K123" s="27"/>
    </row>
    <row r="124" spans="1:11" s="2" customFormat="1">
      <c r="A124" s="14">
        <v>118</v>
      </c>
      <c r="B124" s="20" t="s">
        <v>178</v>
      </c>
      <c r="C124" s="20" t="s">
        <v>170</v>
      </c>
      <c r="D124" s="21">
        <v>1</v>
      </c>
      <c r="E124" s="21">
        <v>66</v>
      </c>
      <c r="F124" s="22">
        <f t="shared" si="10"/>
        <v>51.81818181818182</v>
      </c>
      <c r="G124" s="23">
        <f t="shared" si="5"/>
        <v>414.54545454545456</v>
      </c>
      <c r="H124" s="24"/>
      <c r="I124" s="27"/>
      <c r="J124" s="27"/>
      <c r="K124" s="27"/>
    </row>
    <row r="125" spans="1:11" s="2" customFormat="1" ht="19.7" customHeight="1">
      <c r="A125" s="14">
        <v>119</v>
      </c>
      <c r="B125" s="20" t="s">
        <v>179</v>
      </c>
      <c r="C125" s="20" t="s">
        <v>170</v>
      </c>
      <c r="D125" s="21">
        <v>1</v>
      </c>
      <c r="E125" s="21">
        <v>0</v>
      </c>
      <c r="F125" s="22" t="e">
        <f t="shared" si="10"/>
        <v>#DIV/0!</v>
      </c>
      <c r="G125" s="23" t="e">
        <f t="shared" si="5"/>
        <v>#DIV/0!</v>
      </c>
      <c r="H125" s="24"/>
      <c r="I125" s="27"/>
      <c r="J125" s="27"/>
      <c r="K125" s="27"/>
    </row>
    <row r="126" spans="1:11" s="2" customFormat="1">
      <c r="A126" s="14">
        <v>120</v>
      </c>
      <c r="B126" s="20" t="s">
        <v>180</v>
      </c>
      <c r="C126" s="20" t="s">
        <v>170</v>
      </c>
      <c r="D126" s="21">
        <v>1</v>
      </c>
      <c r="E126" s="21">
        <v>0</v>
      </c>
      <c r="F126" s="22" t="e">
        <f t="shared" si="10"/>
        <v>#DIV/0!</v>
      </c>
      <c r="G126" s="23" t="e">
        <f t="shared" si="5"/>
        <v>#DIV/0!</v>
      </c>
      <c r="H126" s="24"/>
      <c r="I126" s="27"/>
      <c r="J126" s="27"/>
      <c r="K126" s="27"/>
    </row>
    <row r="127" spans="1:11" s="2" customFormat="1" ht="19.7" customHeight="1">
      <c r="A127" s="14">
        <v>121</v>
      </c>
      <c r="B127" s="20" t="s">
        <v>181</v>
      </c>
      <c r="C127" s="20" t="s">
        <v>170</v>
      </c>
      <c r="D127" s="21">
        <v>1</v>
      </c>
      <c r="E127" s="21">
        <v>0</v>
      </c>
      <c r="F127" s="22" t="e">
        <f t="shared" si="10"/>
        <v>#DIV/0!</v>
      </c>
      <c r="G127" s="23" t="e">
        <f t="shared" si="5"/>
        <v>#DIV/0!</v>
      </c>
      <c r="H127" s="24"/>
      <c r="I127" s="27"/>
      <c r="J127" s="27"/>
      <c r="K127" s="27"/>
    </row>
    <row r="128" spans="1:11" s="2" customFormat="1">
      <c r="A128" s="14">
        <v>122</v>
      </c>
      <c r="B128" s="20" t="s">
        <v>182</v>
      </c>
      <c r="C128" s="20" t="s">
        <v>170</v>
      </c>
      <c r="D128" s="21">
        <v>1</v>
      </c>
      <c r="E128" s="21">
        <v>34.375</v>
      </c>
      <c r="F128" s="22">
        <f t="shared" si="10"/>
        <v>99.490909090909085</v>
      </c>
      <c r="G128" s="23">
        <f t="shared" si="5"/>
        <v>795.92727272727268</v>
      </c>
      <c r="H128" s="24"/>
      <c r="I128" s="27"/>
      <c r="J128" s="27"/>
      <c r="K128" s="27"/>
    </row>
    <row r="129" spans="1:11" s="2" customFormat="1">
      <c r="A129" s="14">
        <v>123</v>
      </c>
      <c r="B129" s="20" t="s">
        <v>183</v>
      </c>
      <c r="C129" s="20" t="s">
        <v>184</v>
      </c>
      <c r="D129" s="21">
        <v>1</v>
      </c>
      <c r="E129" s="21">
        <v>27</v>
      </c>
      <c r="F129" s="22">
        <f t="shared" si="10"/>
        <v>126.66666666666667</v>
      </c>
      <c r="G129" s="23">
        <f t="shared" si="5"/>
        <v>1013.3333333333334</v>
      </c>
      <c r="H129" s="24"/>
      <c r="I129" s="27"/>
      <c r="J129" s="27"/>
      <c r="K129" s="27"/>
    </row>
    <row r="130" spans="1:11" s="2" customFormat="1">
      <c r="A130" s="14">
        <v>124</v>
      </c>
      <c r="B130" s="20" t="s">
        <v>185</v>
      </c>
      <c r="C130" s="20" t="s">
        <v>170</v>
      </c>
      <c r="D130" s="21">
        <v>1</v>
      </c>
      <c r="E130" s="21">
        <v>33</v>
      </c>
      <c r="F130" s="22">
        <f t="shared" si="10"/>
        <v>103.63636363636364</v>
      </c>
      <c r="G130" s="23">
        <f t="shared" si="5"/>
        <v>829.09090909090912</v>
      </c>
      <c r="H130" s="24"/>
      <c r="I130" s="27"/>
      <c r="J130" s="27"/>
      <c r="K130" s="27"/>
    </row>
    <row r="131" spans="1:11" s="2" customFormat="1">
      <c r="A131" s="14">
        <v>125</v>
      </c>
      <c r="B131" s="20" t="s">
        <v>185</v>
      </c>
      <c r="C131" s="20" t="s">
        <v>186</v>
      </c>
      <c r="D131" s="21">
        <v>1</v>
      </c>
      <c r="E131" s="21">
        <v>44</v>
      </c>
      <c r="F131" s="22">
        <f t="shared" si="10"/>
        <v>77.727272727272734</v>
      </c>
      <c r="G131" s="23">
        <f t="shared" si="5"/>
        <v>621.81818181818187</v>
      </c>
      <c r="H131" s="24"/>
      <c r="I131" s="27"/>
      <c r="J131" s="27"/>
      <c r="K131" s="27"/>
    </row>
    <row r="132" spans="1:11" s="2" customFormat="1">
      <c r="A132" s="14">
        <v>126</v>
      </c>
      <c r="B132" s="20" t="s">
        <v>187</v>
      </c>
      <c r="C132" s="20" t="s">
        <v>188</v>
      </c>
      <c r="D132" s="21">
        <v>1</v>
      </c>
      <c r="E132" s="21">
        <v>13.2</v>
      </c>
      <c r="F132" s="22">
        <f t="shared" si="10"/>
        <v>259.09090909090912</v>
      </c>
      <c r="G132" s="23">
        <f t="shared" si="5"/>
        <v>2072.727272727273</v>
      </c>
      <c r="H132" s="24"/>
      <c r="I132" s="27"/>
      <c r="J132" s="27"/>
      <c r="K132" s="27"/>
    </row>
    <row r="133" spans="1:11" s="2" customFormat="1">
      <c r="A133" s="14">
        <v>127</v>
      </c>
      <c r="B133" s="20" t="s">
        <v>189</v>
      </c>
      <c r="C133" s="20" t="s">
        <v>190</v>
      </c>
      <c r="D133" s="21">
        <v>1</v>
      </c>
      <c r="E133" s="21">
        <v>0</v>
      </c>
      <c r="F133" s="22" t="e">
        <f t="shared" si="10"/>
        <v>#DIV/0!</v>
      </c>
      <c r="G133" s="23" t="e">
        <f t="shared" si="5"/>
        <v>#DIV/0!</v>
      </c>
      <c r="H133" s="24"/>
      <c r="I133" s="27"/>
      <c r="J133" s="27"/>
      <c r="K133" s="27"/>
    </row>
    <row r="134" spans="1:11" s="2" customFormat="1" ht="19.7" customHeight="1">
      <c r="A134" s="14">
        <v>128</v>
      </c>
      <c r="B134" s="20" t="s">
        <v>191</v>
      </c>
      <c r="C134" s="20" t="s">
        <v>46</v>
      </c>
      <c r="D134" s="21">
        <v>1</v>
      </c>
      <c r="E134" s="21">
        <v>33</v>
      </c>
      <c r="F134" s="22">
        <f t="shared" si="10"/>
        <v>103.63636363636364</v>
      </c>
      <c r="G134" s="23">
        <f t="shared" si="5"/>
        <v>829.09090909090912</v>
      </c>
      <c r="H134" s="24"/>
      <c r="I134" s="27"/>
      <c r="J134" s="27"/>
      <c r="K134" s="27"/>
    </row>
    <row r="135" spans="1:11" s="2" customFormat="1" ht="19.7" customHeight="1">
      <c r="A135" s="14">
        <v>129</v>
      </c>
      <c r="B135" s="20" t="s">
        <v>192</v>
      </c>
      <c r="C135" s="20" t="s">
        <v>46</v>
      </c>
      <c r="D135" s="21">
        <v>1</v>
      </c>
      <c r="E135" s="21">
        <v>42.307692307692299</v>
      </c>
      <c r="F135" s="22">
        <f t="shared" si="10"/>
        <v>80.836363636363657</v>
      </c>
      <c r="G135" s="23">
        <f t="shared" ref="G135:G198" si="11">8*F135</f>
        <v>646.69090909090926</v>
      </c>
      <c r="H135" s="24"/>
      <c r="I135" s="27"/>
      <c r="J135" s="27"/>
      <c r="K135" s="27"/>
    </row>
    <row r="136" spans="1:11" s="2" customFormat="1" ht="19.7" customHeight="1">
      <c r="A136" s="14">
        <v>130</v>
      </c>
      <c r="B136" s="20">
        <v>39009</v>
      </c>
      <c r="C136" s="20" t="s">
        <v>166</v>
      </c>
      <c r="D136" s="21">
        <v>1</v>
      </c>
      <c r="E136" s="21">
        <v>36</v>
      </c>
      <c r="F136" s="22">
        <f t="shared" si="10"/>
        <v>95</v>
      </c>
      <c r="G136" s="21">
        <f t="shared" si="11"/>
        <v>760</v>
      </c>
      <c r="H136" s="24"/>
      <c r="I136" s="27"/>
      <c r="J136" s="20" t="s">
        <v>193</v>
      </c>
      <c r="K136" s="27"/>
    </row>
    <row r="137" spans="1:11" s="2" customFormat="1">
      <c r="A137" s="14">
        <v>131</v>
      </c>
      <c r="B137" s="20" t="s">
        <v>194</v>
      </c>
      <c r="C137" s="20" t="s">
        <v>99</v>
      </c>
      <c r="D137" s="21">
        <v>1</v>
      </c>
      <c r="E137" s="21">
        <v>44</v>
      </c>
      <c r="F137" s="22">
        <f t="shared" si="10"/>
        <v>77.727272727272734</v>
      </c>
      <c r="G137" s="23">
        <f t="shared" si="11"/>
        <v>621.81818181818187</v>
      </c>
      <c r="H137" s="24"/>
      <c r="I137" s="27"/>
      <c r="J137" s="27"/>
      <c r="K137" s="27"/>
    </row>
    <row r="138" spans="1:11" s="2" customFormat="1" ht="19.7" customHeight="1">
      <c r="A138" s="14">
        <v>132</v>
      </c>
      <c r="B138" s="20" t="s">
        <v>195</v>
      </c>
      <c r="C138" s="20" t="s">
        <v>196</v>
      </c>
      <c r="D138" s="21">
        <v>1</v>
      </c>
      <c r="E138" s="21">
        <v>66</v>
      </c>
      <c r="F138" s="22">
        <f t="shared" si="10"/>
        <v>51.81818181818182</v>
      </c>
      <c r="G138" s="23">
        <f t="shared" si="11"/>
        <v>414.54545454545456</v>
      </c>
      <c r="H138" s="24"/>
      <c r="I138" s="27"/>
      <c r="J138" s="29" t="s">
        <v>197</v>
      </c>
      <c r="K138" s="27"/>
    </row>
    <row r="139" spans="1:11" s="2" customFormat="1" ht="19.7" customHeight="1">
      <c r="A139" s="14">
        <v>133</v>
      </c>
      <c r="B139" s="20" t="s">
        <v>198</v>
      </c>
      <c r="C139" s="20" t="s">
        <v>199</v>
      </c>
      <c r="D139" s="21">
        <v>1</v>
      </c>
      <c r="E139" s="21">
        <v>37.714285714285701</v>
      </c>
      <c r="F139" s="22">
        <f t="shared" si="10"/>
        <v>90.681818181818215</v>
      </c>
      <c r="G139" s="23">
        <f t="shared" si="11"/>
        <v>725.45454545454572</v>
      </c>
      <c r="H139" s="24"/>
      <c r="I139" s="27"/>
      <c r="J139" s="27"/>
      <c r="K139" s="27"/>
    </row>
    <row r="140" spans="1:11" s="2" customFormat="1" ht="19.7" customHeight="1">
      <c r="A140" s="14">
        <v>134</v>
      </c>
      <c r="B140" s="20" t="s">
        <v>200</v>
      </c>
      <c r="C140" s="20" t="s">
        <v>201</v>
      </c>
      <c r="D140" s="21">
        <v>1</v>
      </c>
      <c r="E140" s="21">
        <v>44</v>
      </c>
      <c r="F140" s="22">
        <f t="shared" si="10"/>
        <v>77.727272727272734</v>
      </c>
      <c r="G140" s="23">
        <f t="shared" si="11"/>
        <v>621.81818181818187</v>
      </c>
      <c r="H140" s="24"/>
      <c r="I140" s="27"/>
      <c r="J140" s="27"/>
      <c r="K140" s="27"/>
    </row>
    <row r="141" spans="1:11" s="2" customFormat="1" ht="19.7" customHeight="1">
      <c r="A141" s="14">
        <v>135</v>
      </c>
      <c r="B141" s="20" t="s">
        <v>202</v>
      </c>
      <c r="C141" s="20" t="s">
        <v>203</v>
      </c>
      <c r="D141" s="21">
        <v>1</v>
      </c>
      <c r="E141" s="21">
        <v>0</v>
      </c>
      <c r="F141" s="22" t="e">
        <f t="shared" si="10"/>
        <v>#DIV/0!</v>
      </c>
      <c r="G141" s="23" t="e">
        <f t="shared" si="11"/>
        <v>#DIV/0!</v>
      </c>
      <c r="H141" s="24"/>
      <c r="I141" s="27"/>
      <c r="J141" s="27"/>
      <c r="K141" s="27"/>
    </row>
    <row r="142" spans="1:11" s="2" customFormat="1" ht="19.7" customHeight="1">
      <c r="A142" s="14">
        <v>136</v>
      </c>
      <c r="B142" s="20" t="s">
        <v>204</v>
      </c>
      <c r="C142" s="20" t="s">
        <v>205</v>
      </c>
      <c r="D142" s="21">
        <v>1</v>
      </c>
      <c r="E142" s="21">
        <v>0</v>
      </c>
      <c r="F142" s="22" t="e">
        <f t="shared" si="10"/>
        <v>#DIV/0!</v>
      </c>
      <c r="G142" s="23" t="e">
        <f t="shared" si="11"/>
        <v>#DIV/0!</v>
      </c>
      <c r="H142" s="24"/>
      <c r="I142" s="27"/>
      <c r="J142" s="27"/>
      <c r="K142" s="27"/>
    </row>
    <row r="143" spans="1:11" s="2" customFormat="1" ht="19.7" customHeight="1">
      <c r="A143" s="14">
        <v>137</v>
      </c>
      <c r="B143" s="20" t="s">
        <v>206</v>
      </c>
      <c r="C143" s="20" t="s">
        <v>205</v>
      </c>
      <c r="D143" s="21">
        <v>1</v>
      </c>
      <c r="E143" s="21">
        <v>0</v>
      </c>
      <c r="F143" s="22" t="e">
        <f t="shared" si="10"/>
        <v>#DIV/0!</v>
      </c>
      <c r="G143" s="23" t="e">
        <f t="shared" si="11"/>
        <v>#DIV/0!</v>
      </c>
      <c r="H143" s="24"/>
      <c r="I143" s="27"/>
      <c r="J143" s="27"/>
      <c r="K143" s="27"/>
    </row>
    <row r="144" spans="1:11" s="2" customFormat="1" ht="19.7" customHeight="1">
      <c r="A144" s="14">
        <v>138</v>
      </c>
      <c r="B144" s="20" t="s">
        <v>207</v>
      </c>
      <c r="C144" s="20" t="s">
        <v>208</v>
      </c>
      <c r="D144" s="21">
        <v>1</v>
      </c>
      <c r="E144" s="21">
        <v>26.4</v>
      </c>
      <c r="F144" s="22">
        <f t="shared" si="10"/>
        <v>129.54545454545456</v>
      </c>
      <c r="G144" s="23">
        <f t="shared" si="11"/>
        <v>1036.3636363636365</v>
      </c>
      <c r="H144" s="24"/>
      <c r="I144" s="27"/>
      <c r="J144" s="27"/>
      <c r="K144" s="27"/>
    </row>
    <row r="145" spans="1:11" s="2" customFormat="1" ht="19.7" customHeight="1">
      <c r="A145" s="14">
        <v>139</v>
      </c>
      <c r="B145" s="20" t="s">
        <v>209</v>
      </c>
      <c r="C145" s="20" t="s">
        <v>210</v>
      </c>
      <c r="D145" s="21">
        <v>1</v>
      </c>
      <c r="E145" s="21">
        <v>62</v>
      </c>
      <c r="F145" s="22">
        <f t="shared" si="10"/>
        <v>55.161290322580648</v>
      </c>
      <c r="G145" s="23">
        <f t="shared" si="11"/>
        <v>441.29032258064518</v>
      </c>
      <c r="H145" s="24"/>
      <c r="I145" s="27"/>
      <c r="J145" s="27"/>
      <c r="K145" s="27"/>
    </row>
    <row r="146" spans="1:11" s="2" customFormat="1" ht="19.7" customHeight="1">
      <c r="A146" s="14">
        <v>140</v>
      </c>
      <c r="B146" s="20" t="s">
        <v>211</v>
      </c>
      <c r="C146" s="20" t="s">
        <v>212</v>
      </c>
      <c r="D146" s="21">
        <v>1</v>
      </c>
      <c r="E146" s="21">
        <v>73.3333333333333</v>
      </c>
      <c r="F146" s="22">
        <f t="shared" si="10"/>
        <v>46.636363636363654</v>
      </c>
      <c r="G146" s="23">
        <f t="shared" si="11"/>
        <v>373.09090909090924</v>
      </c>
      <c r="H146" s="24"/>
      <c r="I146" s="27"/>
      <c r="J146" s="27"/>
      <c r="K146" s="27"/>
    </row>
    <row r="147" spans="1:11" s="2" customFormat="1" ht="19.7" customHeight="1">
      <c r="A147" s="14">
        <v>141</v>
      </c>
      <c r="B147" s="20" t="s">
        <v>213</v>
      </c>
      <c r="C147" s="20" t="s">
        <v>214</v>
      </c>
      <c r="D147" s="21">
        <v>1</v>
      </c>
      <c r="E147" s="21">
        <v>173.68421052631601</v>
      </c>
      <c r="F147" s="22">
        <f t="shared" si="10"/>
        <v>19.690909090909066</v>
      </c>
      <c r="G147" s="23">
        <f t="shared" si="11"/>
        <v>157.52727272727253</v>
      </c>
      <c r="H147" s="24"/>
      <c r="I147" s="27"/>
      <c r="J147" s="27"/>
      <c r="K147" s="27"/>
    </row>
    <row r="148" spans="1:11" s="2" customFormat="1" ht="19.7" customHeight="1">
      <c r="A148" s="14">
        <v>142</v>
      </c>
      <c r="B148" s="20" t="s">
        <v>215</v>
      </c>
      <c r="C148" s="20" t="s">
        <v>214</v>
      </c>
      <c r="D148" s="21">
        <v>1</v>
      </c>
      <c r="E148" s="21">
        <v>0</v>
      </c>
      <c r="F148" s="22" t="e">
        <f t="shared" si="10"/>
        <v>#DIV/0!</v>
      </c>
      <c r="G148" s="23" t="e">
        <f t="shared" si="11"/>
        <v>#DIV/0!</v>
      </c>
      <c r="H148" s="24"/>
      <c r="I148" s="27"/>
      <c r="J148" s="27"/>
      <c r="K148" s="27"/>
    </row>
    <row r="149" spans="1:11" s="2" customFormat="1" ht="19.7" customHeight="1">
      <c r="A149" s="14">
        <v>143</v>
      </c>
      <c r="B149" s="20" t="s">
        <v>213</v>
      </c>
      <c r="C149" s="20" t="s">
        <v>214</v>
      </c>
      <c r="D149" s="21">
        <v>1</v>
      </c>
      <c r="E149" s="21">
        <v>176</v>
      </c>
      <c r="F149" s="22">
        <f t="shared" si="10"/>
        <v>19.431818181818183</v>
      </c>
      <c r="G149" s="23">
        <f t="shared" si="11"/>
        <v>155.45454545454547</v>
      </c>
      <c r="H149" s="24"/>
      <c r="I149" s="27"/>
      <c r="J149" s="27"/>
      <c r="K149" s="27"/>
    </row>
    <row r="150" spans="1:11" s="2" customFormat="1" ht="19.7" customHeight="1">
      <c r="A150" s="14">
        <v>144</v>
      </c>
      <c r="B150" s="20" t="s">
        <v>216</v>
      </c>
      <c r="C150" s="20" t="s">
        <v>214</v>
      </c>
      <c r="D150" s="21">
        <v>1</v>
      </c>
      <c r="E150" s="21">
        <v>80</v>
      </c>
      <c r="F150" s="22">
        <v>35</v>
      </c>
      <c r="G150" s="23">
        <f t="shared" si="11"/>
        <v>280</v>
      </c>
      <c r="H150" s="24"/>
      <c r="I150" s="27"/>
      <c r="J150" s="27"/>
      <c r="K150" s="27"/>
    </row>
    <row r="151" spans="1:11" s="2" customFormat="1" ht="19.7" customHeight="1">
      <c r="A151" s="14">
        <v>145</v>
      </c>
      <c r="B151" s="20" t="s">
        <v>217</v>
      </c>
      <c r="C151" s="20" t="s">
        <v>42</v>
      </c>
      <c r="D151" s="21">
        <v>1</v>
      </c>
      <c r="E151" s="21">
        <v>0</v>
      </c>
      <c r="F151" s="22" t="e">
        <f t="shared" ref="F151:F161" si="12">3420/E151</f>
        <v>#DIV/0!</v>
      </c>
      <c r="G151" s="23" t="e">
        <f t="shared" si="11"/>
        <v>#DIV/0!</v>
      </c>
      <c r="H151" s="24"/>
      <c r="I151" s="27"/>
      <c r="J151" s="27"/>
      <c r="K151" s="27"/>
    </row>
    <row r="152" spans="1:11" s="2" customFormat="1" ht="19.7" customHeight="1">
      <c r="A152" s="14">
        <v>146</v>
      </c>
      <c r="B152" s="20" t="s">
        <v>218</v>
      </c>
      <c r="C152" s="20" t="s">
        <v>42</v>
      </c>
      <c r="D152" s="21">
        <v>1</v>
      </c>
      <c r="E152" s="21">
        <v>0</v>
      </c>
      <c r="F152" s="22" t="e">
        <f t="shared" si="12"/>
        <v>#DIV/0!</v>
      </c>
      <c r="G152" s="23" t="e">
        <f t="shared" si="11"/>
        <v>#DIV/0!</v>
      </c>
      <c r="H152" s="24"/>
      <c r="I152" s="27"/>
      <c r="J152" s="27"/>
      <c r="K152" s="27"/>
    </row>
    <row r="153" spans="1:11" s="2" customFormat="1" ht="19.7" customHeight="1">
      <c r="A153" s="14">
        <v>147</v>
      </c>
      <c r="B153" s="20" t="s">
        <v>219</v>
      </c>
      <c r="C153" s="20" t="s">
        <v>42</v>
      </c>
      <c r="D153" s="21">
        <v>1</v>
      </c>
      <c r="E153" s="21">
        <v>0</v>
      </c>
      <c r="F153" s="22" t="e">
        <f t="shared" si="12"/>
        <v>#DIV/0!</v>
      </c>
      <c r="G153" s="23" t="e">
        <f t="shared" si="11"/>
        <v>#DIV/0!</v>
      </c>
      <c r="H153" s="24"/>
      <c r="I153" s="27"/>
      <c r="J153" s="27"/>
      <c r="K153" s="27"/>
    </row>
    <row r="154" spans="1:11" s="2" customFormat="1" ht="19.7" customHeight="1">
      <c r="A154" s="14">
        <v>148</v>
      </c>
      <c r="B154" s="20" t="s">
        <v>220</v>
      </c>
      <c r="C154" s="20" t="s">
        <v>46</v>
      </c>
      <c r="D154" s="21">
        <v>1</v>
      </c>
      <c r="E154" s="21">
        <v>0</v>
      </c>
      <c r="F154" s="22" t="e">
        <f t="shared" si="12"/>
        <v>#DIV/0!</v>
      </c>
      <c r="G154" s="23" t="e">
        <f t="shared" si="11"/>
        <v>#DIV/0!</v>
      </c>
      <c r="H154" s="24"/>
      <c r="I154" s="27"/>
      <c r="J154" s="27"/>
      <c r="K154" s="27"/>
    </row>
    <row r="155" spans="1:11" s="2" customFormat="1" ht="19.7" customHeight="1">
      <c r="A155" s="14">
        <v>149</v>
      </c>
      <c r="B155" s="20" t="s">
        <v>221</v>
      </c>
      <c r="C155" s="20" t="s">
        <v>222</v>
      </c>
      <c r="D155" s="21">
        <v>1</v>
      </c>
      <c r="E155" s="21">
        <v>33</v>
      </c>
      <c r="F155" s="22">
        <f t="shared" si="12"/>
        <v>103.63636363636364</v>
      </c>
      <c r="G155" s="23">
        <f t="shared" si="11"/>
        <v>829.09090909090912</v>
      </c>
      <c r="H155" s="24"/>
      <c r="I155" s="27"/>
      <c r="J155" s="27"/>
      <c r="K155" s="27"/>
    </row>
    <row r="156" spans="1:11" s="2" customFormat="1" ht="19.7" customHeight="1">
      <c r="A156" s="14">
        <v>150</v>
      </c>
      <c r="B156" s="20" t="s">
        <v>223</v>
      </c>
      <c r="C156" s="20" t="s">
        <v>224</v>
      </c>
      <c r="D156" s="21">
        <v>1</v>
      </c>
      <c r="E156" s="21">
        <v>16.5</v>
      </c>
      <c r="F156" s="22">
        <f t="shared" si="12"/>
        <v>207.27272727272728</v>
      </c>
      <c r="G156" s="23">
        <f t="shared" si="11"/>
        <v>1658.1818181818182</v>
      </c>
      <c r="H156" s="24"/>
      <c r="I156" s="27"/>
      <c r="J156" s="27"/>
      <c r="K156" s="27"/>
    </row>
    <row r="157" spans="1:11" s="2" customFormat="1" ht="19.7" customHeight="1">
      <c r="A157" s="14">
        <v>151</v>
      </c>
      <c r="B157" s="20" t="s">
        <v>225</v>
      </c>
      <c r="C157" s="20" t="s">
        <v>226</v>
      </c>
      <c r="D157" s="21">
        <v>1</v>
      </c>
      <c r="E157" s="21">
        <v>0</v>
      </c>
      <c r="F157" s="22" t="e">
        <f t="shared" si="12"/>
        <v>#DIV/0!</v>
      </c>
      <c r="G157" s="23" t="e">
        <f t="shared" si="11"/>
        <v>#DIV/0!</v>
      </c>
      <c r="H157" s="24"/>
      <c r="I157" s="27"/>
      <c r="J157" s="27"/>
      <c r="K157" s="27"/>
    </row>
    <row r="158" spans="1:11" s="2" customFormat="1" ht="19.7" customHeight="1">
      <c r="A158" s="14">
        <v>152</v>
      </c>
      <c r="B158" s="20" t="s">
        <v>227</v>
      </c>
      <c r="C158" s="20" t="s">
        <v>199</v>
      </c>
      <c r="D158" s="21">
        <v>1</v>
      </c>
      <c r="E158" s="21">
        <v>37.714285714285701</v>
      </c>
      <c r="F158" s="22">
        <f t="shared" si="12"/>
        <v>90.681818181818215</v>
      </c>
      <c r="G158" s="23">
        <f t="shared" si="11"/>
        <v>725.45454545454572</v>
      </c>
      <c r="H158" s="24"/>
      <c r="I158" s="27"/>
      <c r="J158" s="27"/>
      <c r="K158" s="27"/>
    </row>
    <row r="159" spans="1:11" s="2" customFormat="1" ht="19.7" customHeight="1">
      <c r="A159" s="14">
        <v>153</v>
      </c>
      <c r="B159" s="20" t="s">
        <v>228</v>
      </c>
      <c r="C159" s="20" t="s">
        <v>199</v>
      </c>
      <c r="D159" s="21">
        <v>1</v>
      </c>
      <c r="E159" s="21">
        <v>44</v>
      </c>
      <c r="F159" s="22">
        <f t="shared" si="12"/>
        <v>77.727272727272734</v>
      </c>
      <c r="G159" s="23">
        <f t="shared" si="11"/>
        <v>621.81818181818187</v>
      </c>
      <c r="H159" s="24"/>
      <c r="I159" s="27"/>
      <c r="J159" s="27"/>
      <c r="K159" s="27"/>
    </row>
    <row r="160" spans="1:11" s="2" customFormat="1" ht="19.7" customHeight="1">
      <c r="A160" s="14">
        <v>154</v>
      </c>
      <c r="B160" s="20" t="s">
        <v>229</v>
      </c>
      <c r="C160" s="20" t="s">
        <v>55</v>
      </c>
      <c r="D160" s="21">
        <v>1</v>
      </c>
      <c r="E160" s="21">
        <v>33</v>
      </c>
      <c r="F160" s="22">
        <f t="shared" si="12"/>
        <v>103.63636363636364</v>
      </c>
      <c r="G160" s="23">
        <f t="shared" si="11"/>
        <v>829.09090909090912</v>
      </c>
      <c r="H160" s="24"/>
      <c r="I160" s="27"/>
      <c r="J160" s="27"/>
      <c r="K160" s="27"/>
    </row>
    <row r="161" spans="1:11" s="2" customFormat="1" ht="19.7" customHeight="1">
      <c r="A161" s="14">
        <v>155</v>
      </c>
      <c r="B161" s="20" t="s">
        <v>230</v>
      </c>
      <c r="C161" s="20" t="s">
        <v>231</v>
      </c>
      <c r="D161" s="21">
        <v>1</v>
      </c>
      <c r="E161" s="21">
        <v>0</v>
      </c>
      <c r="F161" s="22" t="e">
        <f t="shared" si="12"/>
        <v>#DIV/0!</v>
      </c>
      <c r="G161" s="23" t="e">
        <f t="shared" si="11"/>
        <v>#DIV/0!</v>
      </c>
      <c r="H161" s="24"/>
      <c r="I161" s="27"/>
      <c r="J161" s="27"/>
      <c r="K161" s="27"/>
    </row>
    <row r="162" spans="1:11" s="2" customFormat="1" ht="19.7" customHeight="1">
      <c r="A162" s="14">
        <v>156</v>
      </c>
      <c r="B162" s="20" t="s">
        <v>232</v>
      </c>
      <c r="C162" s="20" t="s">
        <v>233</v>
      </c>
      <c r="D162" s="21">
        <v>1</v>
      </c>
      <c r="E162" s="21">
        <v>14.6666666666667</v>
      </c>
      <c r="F162" s="22">
        <v>200</v>
      </c>
      <c r="G162" s="23">
        <f t="shared" si="11"/>
        <v>1600</v>
      </c>
      <c r="H162" s="24"/>
      <c r="I162" s="27"/>
      <c r="J162" s="20" t="s">
        <v>234</v>
      </c>
      <c r="K162" s="27"/>
    </row>
    <row r="163" spans="1:11" s="2" customFormat="1" ht="19.7" customHeight="1">
      <c r="A163" s="14">
        <v>157</v>
      </c>
      <c r="B163" s="20" t="s">
        <v>234</v>
      </c>
      <c r="C163" s="20" t="s">
        <v>235</v>
      </c>
      <c r="D163" s="21">
        <v>1</v>
      </c>
      <c r="E163" s="21">
        <v>14.6666666666667</v>
      </c>
      <c r="F163" s="22">
        <v>200</v>
      </c>
      <c r="G163" s="23">
        <f t="shared" si="11"/>
        <v>1600</v>
      </c>
      <c r="H163" s="24"/>
      <c r="I163" s="27"/>
      <c r="J163" s="27"/>
      <c r="K163" s="27"/>
    </row>
    <row r="164" spans="1:11" s="2" customFormat="1" ht="19.7" customHeight="1">
      <c r="A164" s="14">
        <v>158</v>
      </c>
      <c r="B164" s="20" t="s">
        <v>234</v>
      </c>
      <c r="C164" s="20" t="s">
        <v>236</v>
      </c>
      <c r="D164" s="21">
        <v>1</v>
      </c>
      <c r="E164" s="21">
        <v>12.2222222222222</v>
      </c>
      <c r="F164" s="22">
        <v>200</v>
      </c>
      <c r="G164" s="23">
        <f t="shared" si="11"/>
        <v>1600</v>
      </c>
      <c r="H164" s="24"/>
      <c r="I164" s="27"/>
      <c r="J164" s="27"/>
      <c r="K164" s="27"/>
    </row>
    <row r="165" spans="1:11" s="2" customFormat="1" ht="19.7" customHeight="1">
      <c r="A165" s="14">
        <v>159</v>
      </c>
      <c r="B165" s="20" t="s">
        <v>237</v>
      </c>
      <c r="C165" s="20" t="s">
        <v>238</v>
      </c>
      <c r="D165" s="21">
        <v>1</v>
      </c>
      <c r="E165" s="21">
        <v>14</v>
      </c>
      <c r="F165" s="22">
        <f t="shared" ref="F165:F168" si="13">3420/E165</f>
        <v>244.28571428571428</v>
      </c>
      <c r="G165" s="23">
        <f t="shared" si="11"/>
        <v>1954.2857142857142</v>
      </c>
      <c r="H165" s="24"/>
      <c r="I165" s="27"/>
      <c r="J165" s="27"/>
      <c r="K165" s="27"/>
    </row>
    <row r="166" spans="1:11" s="2" customFormat="1" ht="19.7" customHeight="1">
      <c r="A166" s="14">
        <v>160</v>
      </c>
      <c r="B166" s="20" t="s">
        <v>239</v>
      </c>
      <c r="C166" s="20" t="s">
        <v>240</v>
      </c>
      <c r="D166" s="21">
        <v>1</v>
      </c>
      <c r="E166" s="21">
        <v>12</v>
      </c>
      <c r="F166" s="22">
        <f t="shared" si="13"/>
        <v>285</v>
      </c>
      <c r="G166" s="23">
        <f t="shared" si="11"/>
        <v>2280</v>
      </c>
      <c r="H166" s="24"/>
      <c r="I166" s="27"/>
      <c r="J166" s="27"/>
      <c r="K166" s="27"/>
    </row>
    <row r="167" spans="1:11" s="2" customFormat="1" ht="19.7" customHeight="1">
      <c r="A167" s="14">
        <v>161</v>
      </c>
      <c r="B167" s="20" t="s">
        <v>241</v>
      </c>
      <c r="C167" s="20" t="s">
        <v>240</v>
      </c>
      <c r="D167" s="21">
        <v>1</v>
      </c>
      <c r="E167" s="21">
        <v>10.5431309904153</v>
      </c>
      <c r="F167" s="22">
        <f t="shared" si="13"/>
        <v>324.38181818181926</v>
      </c>
      <c r="G167" s="23">
        <f t="shared" si="11"/>
        <v>2595.054545454554</v>
      </c>
      <c r="H167" s="24"/>
      <c r="I167" s="27"/>
      <c r="J167" s="27"/>
      <c r="K167" s="27"/>
    </row>
    <row r="168" spans="1:11" s="2" customFormat="1" ht="19.7" customHeight="1">
      <c r="A168" s="14">
        <v>162</v>
      </c>
      <c r="B168" s="20" t="s">
        <v>242</v>
      </c>
      <c r="C168" s="20" t="s">
        <v>240</v>
      </c>
      <c r="D168" s="21">
        <v>1</v>
      </c>
      <c r="E168" s="21">
        <v>10.153846153846199</v>
      </c>
      <c r="F168" s="22">
        <f t="shared" si="13"/>
        <v>336.81818181818028</v>
      </c>
      <c r="G168" s="23">
        <f t="shared" si="11"/>
        <v>2694.5454545454422</v>
      </c>
      <c r="H168" s="24"/>
      <c r="I168" s="27"/>
      <c r="J168" s="27"/>
      <c r="K168" s="27"/>
    </row>
    <row r="169" spans="1:11" s="2" customFormat="1" ht="19.7" customHeight="1">
      <c r="A169" s="14">
        <v>163</v>
      </c>
      <c r="B169" s="20" t="s">
        <v>243</v>
      </c>
      <c r="C169" s="20" t="s">
        <v>42</v>
      </c>
      <c r="D169" s="21">
        <v>1</v>
      </c>
      <c r="E169" s="21">
        <v>34</v>
      </c>
      <c r="F169" s="22">
        <v>100</v>
      </c>
      <c r="G169" s="23">
        <f t="shared" si="11"/>
        <v>800</v>
      </c>
      <c r="H169" s="24"/>
      <c r="I169" s="27"/>
      <c r="J169" s="27"/>
      <c r="K169" s="27"/>
    </row>
    <row r="170" spans="1:11" s="2" customFormat="1" ht="19.7" customHeight="1">
      <c r="A170" s="14">
        <v>164</v>
      </c>
      <c r="B170" s="20">
        <v>22400</v>
      </c>
      <c r="C170" s="20" t="s">
        <v>42</v>
      </c>
      <c r="D170" s="21">
        <v>1</v>
      </c>
      <c r="E170" s="21"/>
      <c r="F170" s="22">
        <v>91</v>
      </c>
      <c r="G170" s="23">
        <f t="shared" si="11"/>
        <v>728</v>
      </c>
      <c r="H170" s="24"/>
      <c r="I170" s="27"/>
      <c r="J170" s="20" t="s">
        <v>244</v>
      </c>
      <c r="K170" s="27"/>
    </row>
    <row r="171" spans="1:11" s="2" customFormat="1" ht="19.7" customHeight="1">
      <c r="A171" s="14">
        <v>165</v>
      </c>
      <c r="B171" s="20" t="s">
        <v>245</v>
      </c>
      <c r="C171" s="20" t="s">
        <v>246</v>
      </c>
      <c r="D171" s="21">
        <v>1</v>
      </c>
      <c r="E171" s="21">
        <v>30</v>
      </c>
      <c r="F171" s="22">
        <f t="shared" ref="F171:F179" si="14">3420/E171</f>
        <v>114</v>
      </c>
      <c r="G171" s="23">
        <f t="shared" si="11"/>
        <v>912</v>
      </c>
      <c r="H171" s="24"/>
      <c r="I171" s="27"/>
      <c r="J171" s="29" t="s">
        <v>247</v>
      </c>
    </row>
    <row r="172" spans="1:11" s="2" customFormat="1" ht="19.7" customHeight="1">
      <c r="A172" s="14">
        <v>166</v>
      </c>
      <c r="B172" s="20" t="s">
        <v>248</v>
      </c>
      <c r="C172" s="20" t="s">
        <v>51</v>
      </c>
      <c r="D172" s="21">
        <v>1</v>
      </c>
      <c r="E172" s="21">
        <v>52.8</v>
      </c>
      <c r="F172" s="22">
        <f t="shared" si="14"/>
        <v>64.77272727272728</v>
      </c>
      <c r="G172" s="23">
        <f t="shared" si="11"/>
        <v>518.18181818181824</v>
      </c>
      <c r="H172" s="24"/>
    </row>
    <row r="173" spans="1:11" s="2" customFormat="1">
      <c r="A173" s="14">
        <v>167</v>
      </c>
      <c r="B173" s="20" t="s">
        <v>249</v>
      </c>
      <c r="C173" s="20" t="s">
        <v>250</v>
      </c>
      <c r="D173" s="21">
        <v>1</v>
      </c>
      <c r="E173" s="21">
        <v>0</v>
      </c>
      <c r="F173" s="22" t="e">
        <f t="shared" si="14"/>
        <v>#DIV/0!</v>
      </c>
      <c r="G173" s="23" t="e">
        <f t="shared" si="11"/>
        <v>#DIV/0!</v>
      </c>
      <c r="H173" s="24"/>
      <c r="I173" s="27"/>
      <c r="J173" s="27"/>
      <c r="K173" s="27"/>
    </row>
    <row r="174" spans="1:11" s="2" customFormat="1">
      <c r="A174" s="14">
        <v>168</v>
      </c>
      <c r="B174" s="20" t="s">
        <v>251</v>
      </c>
      <c r="C174" s="20" t="s">
        <v>250</v>
      </c>
      <c r="D174" s="21">
        <v>1</v>
      </c>
      <c r="E174" s="21">
        <v>0</v>
      </c>
      <c r="F174" s="22" t="e">
        <f t="shared" si="14"/>
        <v>#DIV/0!</v>
      </c>
      <c r="G174" s="23" t="e">
        <f t="shared" si="11"/>
        <v>#DIV/0!</v>
      </c>
      <c r="H174" s="24"/>
      <c r="I174" s="27"/>
      <c r="J174" s="27"/>
      <c r="K174" s="27"/>
    </row>
    <row r="175" spans="1:11" s="2" customFormat="1">
      <c r="A175" s="14">
        <v>169</v>
      </c>
      <c r="B175" s="20" t="s">
        <v>252</v>
      </c>
      <c r="C175" s="20" t="s">
        <v>253</v>
      </c>
      <c r="D175" s="21">
        <v>1</v>
      </c>
      <c r="E175" s="21">
        <v>0</v>
      </c>
      <c r="F175" s="22" t="e">
        <f t="shared" si="14"/>
        <v>#DIV/0!</v>
      </c>
      <c r="G175" s="23" t="e">
        <f t="shared" si="11"/>
        <v>#DIV/0!</v>
      </c>
      <c r="H175" s="24"/>
      <c r="I175" s="27"/>
      <c r="J175" s="27"/>
      <c r="K175" s="27"/>
    </row>
    <row r="176" spans="1:11" s="2" customFormat="1" ht="19.7" customHeight="1">
      <c r="A176" s="14">
        <v>170</v>
      </c>
      <c r="B176" s="20" t="s">
        <v>254</v>
      </c>
      <c r="C176" s="20" t="s">
        <v>255</v>
      </c>
      <c r="D176" s="21">
        <v>1</v>
      </c>
      <c r="E176" s="21">
        <v>52.380952380952401</v>
      </c>
      <c r="F176" s="22">
        <f t="shared" si="14"/>
        <v>65.290909090909068</v>
      </c>
      <c r="G176" s="23">
        <f t="shared" si="11"/>
        <v>522.32727272727254</v>
      </c>
      <c r="H176" s="24"/>
      <c r="I176" s="27"/>
      <c r="J176" s="27"/>
      <c r="K176" s="27"/>
    </row>
    <row r="177" spans="1:11" s="2" customFormat="1" ht="19.7" customHeight="1">
      <c r="A177" s="14">
        <v>171</v>
      </c>
      <c r="B177" s="20" t="s">
        <v>256</v>
      </c>
      <c r="C177" s="20" t="s">
        <v>255</v>
      </c>
      <c r="D177" s="21">
        <v>1</v>
      </c>
      <c r="E177" s="21">
        <v>52.380952380952401</v>
      </c>
      <c r="F177" s="22">
        <f t="shared" si="14"/>
        <v>65.290909090909068</v>
      </c>
      <c r="G177" s="23">
        <f t="shared" si="11"/>
        <v>522.32727272727254</v>
      </c>
      <c r="H177" s="24"/>
      <c r="I177" s="27"/>
      <c r="J177" s="27"/>
      <c r="K177" s="27"/>
    </row>
    <row r="178" spans="1:11" s="2" customFormat="1" ht="19.7" customHeight="1">
      <c r="A178" s="14">
        <v>172</v>
      </c>
      <c r="B178" s="20" t="s">
        <v>257</v>
      </c>
      <c r="C178" s="20" t="s">
        <v>255</v>
      </c>
      <c r="D178" s="21">
        <v>1</v>
      </c>
      <c r="E178" s="21">
        <v>52.380952380952401</v>
      </c>
      <c r="F178" s="22">
        <f t="shared" si="14"/>
        <v>65.290909090909068</v>
      </c>
      <c r="G178" s="23">
        <f t="shared" si="11"/>
        <v>522.32727272727254</v>
      </c>
      <c r="H178" s="24"/>
      <c r="I178" s="27"/>
      <c r="J178" s="27"/>
      <c r="K178" s="27"/>
    </row>
    <row r="179" spans="1:11" s="2" customFormat="1" ht="19.7" customHeight="1">
      <c r="A179" s="14">
        <v>173</v>
      </c>
      <c r="B179" s="20" t="s">
        <v>258</v>
      </c>
      <c r="C179" s="20" t="s">
        <v>255</v>
      </c>
      <c r="D179" s="21">
        <v>1</v>
      </c>
      <c r="E179" s="21">
        <v>0</v>
      </c>
      <c r="F179" s="22" t="e">
        <f t="shared" si="14"/>
        <v>#DIV/0!</v>
      </c>
      <c r="G179" s="23" t="e">
        <f t="shared" si="11"/>
        <v>#DIV/0!</v>
      </c>
      <c r="H179" s="24"/>
      <c r="I179" s="27"/>
      <c r="J179" s="27"/>
      <c r="K179" s="27"/>
    </row>
    <row r="180" spans="1:11" s="2" customFormat="1" ht="19.7" customHeight="1">
      <c r="A180" s="14">
        <v>174</v>
      </c>
      <c r="B180" s="20" t="s">
        <v>259</v>
      </c>
      <c r="C180" s="20" t="s">
        <v>131</v>
      </c>
      <c r="D180" s="21">
        <v>1</v>
      </c>
      <c r="E180" s="21">
        <v>36.6666666666667</v>
      </c>
      <c r="F180" s="22">
        <v>80</v>
      </c>
      <c r="G180" s="23">
        <f t="shared" si="11"/>
        <v>640</v>
      </c>
      <c r="H180" s="24"/>
      <c r="I180" s="27"/>
      <c r="J180" s="20" t="s">
        <v>260</v>
      </c>
      <c r="K180" s="27"/>
    </row>
    <row r="181" spans="1:11" s="2" customFormat="1" ht="19.7" customHeight="1">
      <c r="A181" s="14">
        <v>175</v>
      </c>
      <c r="B181" s="20" t="s">
        <v>261</v>
      </c>
      <c r="C181" s="20" t="s">
        <v>262</v>
      </c>
      <c r="D181" s="21">
        <v>1</v>
      </c>
      <c r="E181" s="21">
        <v>13.2</v>
      </c>
      <c r="F181" s="22">
        <f t="shared" ref="F181:F186" si="15">3420/E181</f>
        <v>259.09090909090912</v>
      </c>
      <c r="G181" s="23">
        <f t="shared" si="11"/>
        <v>2072.727272727273</v>
      </c>
      <c r="H181" s="25" t="s">
        <v>61</v>
      </c>
      <c r="I181" s="27"/>
      <c r="J181" s="20" t="s">
        <v>263</v>
      </c>
      <c r="K181" s="27"/>
    </row>
    <row r="182" spans="1:11" s="2" customFormat="1" ht="19.7" customHeight="1">
      <c r="A182" s="14">
        <v>176</v>
      </c>
      <c r="B182" s="20" t="s">
        <v>264</v>
      </c>
      <c r="C182" s="20"/>
      <c r="D182" s="21">
        <v>1</v>
      </c>
      <c r="E182" s="21">
        <v>0</v>
      </c>
      <c r="F182" s="22" t="e">
        <f t="shared" si="15"/>
        <v>#DIV/0!</v>
      </c>
      <c r="G182" s="23" t="e">
        <f t="shared" si="11"/>
        <v>#DIV/0!</v>
      </c>
      <c r="H182" s="24"/>
      <c r="I182" s="27"/>
      <c r="J182" s="27"/>
      <c r="K182" s="27"/>
    </row>
    <row r="183" spans="1:11" s="2" customFormat="1">
      <c r="A183" s="14">
        <v>177</v>
      </c>
      <c r="B183" s="20" t="s">
        <v>265</v>
      </c>
      <c r="C183" s="20" t="s">
        <v>57</v>
      </c>
      <c r="D183" s="21">
        <v>1</v>
      </c>
      <c r="E183" s="21">
        <v>0</v>
      </c>
      <c r="F183" s="22" t="e">
        <f t="shared" si="15"/>
        <v>#DIV/0!</v>
      </c>
      <c r="G183" s="23" t="e">
        <f t="shared" si="11"/>
        <v>#DIV/0!</v>
      </c>
      <c r="H183" s="24"/>
      <c r="I183" s="27"/>
      <c r="J183" s="27"/>
      <c r="K183" s="27"/>
    </row>
    <row r="184" spans="1:11" s="2" customFormat="1" ht="19.7" customHeight="1">
      <c r="A184" s="14">
        <v>178</v>
      </c>
      <c r="B184" s="20" t="s">
        <v>266</v>
      </c>
      <c r="C184" s="20" t="s">
        <v>267</v>
      </c>
      <c r="D184" s="21">
        <v>1</v>
      </c>
      <c r="E184" s="21">
        <v>50.769230769230802</v>
      </c>
      <c r="F184" s="22">
        <f t="shared" si="15"/>
        <v>67.363636363636317</v>
      </c>
      <c r="G184" s="23">
        <f t="shared" si="11"/>
        <v>538.90909090909054</v>
      </c>
      <c r="H184" s="24"/>
      <c r="I184" s="27"/>
      <c r="J184" s="27"/>
      <c r="K184" s="27"/>
    </row>
    <row r="185" spans="1:11" s="2" customFormat="1" ht="19.7" customHeight="1">
      <c r="A185" s="14">
        <v>179</v>
      </c>
      <c r="B185" s="20" t="s">
        <v>268</v>
      </c>
      <c r="C185" s="20" t="s">
        <v>46</v>
      </c>
      <c r="D185" s="21">
        <v>1</v>
      </c>
      <c r="E185" s="21">
        <v>33</v>
      </c>
      <c r="F185" s="22">
        <f t="shared" si="15"/>
        <v>103.63636363636364</v>
      </c>
      <c r="G185" s="23">
        <f t="shared" si="11"/>
        <v>829.09090909090912</v>
      </c>
      <c r="H185" s="24"/>
      <c r="I185" s="27"/>
      <c r="J185" s="27"/>
      <c r="K185" s="27"/>
    </row>
    <row r="186" spans="1:11" s="2" customFormat="1" ht="19.7" customHeight="1">
      <c r="A186" s="14">
        <v>180</v>
      </c>
      <c r="B186" s="20" t="s">
        <v>269</v>
      </c>
      <c r="C186" s="20" t="s">
        <v>46</v>
      </c>
      <c r="D186" s="21">
        <v>1</v>
      </c>
      <c r="E186" s="21">
        <v>44</v>
      </c>
      <c r="F186" s="22">
        <f t="shared" si="15"/>
        <v>77.727272727272734</v>
      </c>
      <c r="G186" s="23">
        <f t="shared" si="11"/>
        <v>621.81818181818187</v>
      </c>
      <c r="H186" s="24"/>
      <c r="I186" s="27"/>
      <c r="J186" s="27"/>
      <c r="K186" s="27"/>
    </row>
    <row r="187" spans="1:11" s="2" customFormat="1">
      <c r="A187" s="14">
        <v>181</v>
      </c>
      <c r="B187" s="20">
        <v>8825633600</v>
      </c>
      <c r="C187" s="20" t="s">
        <v>270</v>
      </c>
      <c r="D187" s="21">
        <v>1</v>
      </c>
      <c r="E187" s="21">
        <v>35</v>
      </c>
      <c r="F187" s="22">
        <v>88</v>
      </c>
      <c r="G187" s="23">
        <f t="shared" si="11"/>
        <v>704</v>
      </c>
      <c r="H187" s="24"/>
      <c r="I187" s="27"/>
      <c r="J187" s="27"/>
      <c r="K187" s="27"/>
    </row>
    <row r="188" spans="1:11" s="2" customFormat="1">
      <c r="A188" s="14">
        <v>182</v>
      </c>
      <c r="B188" s="20">
        <v>1626340000</v>
      </c>
      <c r="C188" s="20" t="s">
        <v>271</v>
      </c>
      <c r="D188" s="21">
        <v>1</v>
      </c>
      <c r="E188" s="21">
        <v>37</v>
      </c>
      <c r="F188" s="22">
        <f t="shared" ref="F188:F204" si="16">3420/E188</f>
        <v>92.432432432432435</v>
      </c>
      <c r="G188" s="23">
        <f t="shared" si="11"/>
        <v>739.45945945945948</v>
      </c>
      <c r="H188" s="24"/>
      <c r="I188" s="27"/>
      <c r="J188" s="27"/>
      <c r="K188" s="27"/>
    </row>
    <row r="189" spans="1:11" s="2" customFormat="1" ht="19.7" customHeight="1">
      <c r="A189" s="14">
        <v>183</v>
      </c>
      <c r="B189" s="20" t="s">
        <v>272</v>
      </c>
      <c r="C189" s="20" t="s">
        <v>103</v>
      </c>
      <c r="D189" s="21">
        <v>1</v>
      </c>
      <c r="E189" s="21">
        <v>64</v>
      </c>
      <c r="F189" s="22">
        <f t="shared" si="16"/>
        <v>53.4375</v>
      </c>
      <c r="G189" s="23">
        <f t="shared" si="11"/>
        <v>427.5</v>
      </c>
      <c r="H189" s="24"/>
      <c r="I189" s="27"/>
      <c r="J189" s="29" t="s">
        <v>273</v>
      </c>
      <c r="K189" s="27"/>
    </row>
    <row r="190" spans="1:11" s="2" customFormat="1" ht="19.7" customHeight="1">
      <c r="A190" s="14">
        <v>184</v>
      </c>
      <c r="B190" s="20" t="s">
        <v>274</v>
      </c>
      <c r="C190" s="20" t="s">
        <v>275</v>
      </c>
      <c r="D190" s="21">
        <v>1</v>
      </c>
      <c r="E190" s="21">
        <v>60</v>
      </c>
      <c r="F190" s="22">
        <v>45</v>
      </c>
      <c r="G190" s="23">
        <f t="shared" si="11"/>
        <v>360</v>
      </c>
      <c r="H190" s="24"/>
      <c r="I190" s="27"/>
      <c r="J190" s="20" t="s">
        <v>276</v>
      </c>
      <c r="K190" s="27"/>
    </row>
    <row r="191" spans="1:11" s="2" customFormat="1" ht="19.7" customHeight="1">
      <c r="A191" s="14">
        <v>185</v>
      </c>
      <c r="B191" s="20" t="s">
        <v>276</v>
      </c>
      <c r="C191" s="20" t="s">
        <v>277</v>
      </c>
      <c r="D191" s="21">
        <v>1</v>
      </c>
      <c r="E191" s="21">
        <v>110</v>
      </c>
      <c r="F191" s="22">
        <f t="shared" si="16"/>
        <v>31.09090909090909</v>
      </c>
      <c r="G191" s="23">
        <f t="shared" si="11"/>
        <v>248.72727272727272</v>
      </c>
      <c r="H191" s="24"/>
      <c r="I191" s="27"/>
      <c r="J191" s="27"/>
      <c r="K191" s="27"/>
    </row>
    <row r="192" spans="1:11" s="2" customFormat="1" ht="19.7" customHeight="1">
      <c r="A192" s="14">
        <v>186</v>
      </c>
      <c r="B192" s="20" t="s">
        <v>276</v>
      </c>
      <c r="C192" s="20" t="s">
        <v>278</v>
      </c>
      <c r="D192" s="21">
        <v>1</v>
      </c>
      <c r="E192" s="21">
        <v>44</v>
      </c>
      <c r="F192" s="22">
        <f t="shared" si="16"/>
        <v>77.727272727272734</v>
      </c>
      <c r="G192" s="23">
        <f t="shared" si="11"/>
        <v>621.81818181818187</v>
      </c>
      <c r="H192" s="24"/>
      <c r="I192" s="27"/>
      <c r="J192" s="27"/>
      <c r="K192" s="27"/>
    </row>
    <row r="193" spans="1:11" s="2" customFormat="1" ht="19.7" customHeight="1">
      <c r="A193" s="14">
        <v>187</v>
      </c>
      <c r="B193" s="20" t="s">
        <v>279</v>
      </c>
      <c r="C193" s="20" t="s">
        <v>280</v>
      </c>
      <c r="D193" s="21">
        <v>1</v>
      </c>
      <c r="E193" s="21">
        <v>66</v>
      </c>
      <c r="F193" s="22">
        <f t="shared" si="16"/>
        <v>51.81818181818182</v>
      </c>
      <c r="G193" s="23">
        <f t="shared" si="11"/>
        <v>414.54545454545456</v>
      </c>
      <c r="H193" s="24"/>
      <c r="I193" s="27"/>
      <c r="J193" s="27"/>
      <c r="K193" s="27"/>
    </row>
    <row r="194" spans="1:11" s="2" customFormat="1" ht="19.7" customHeight="1">
      <c r="A194" s="14">
        <v>188</v>
      </c>
      <c r="B194" s="20" t="s">
        <v>281</v>
      </c>
      <c r="C194" s="20" t="s">
        <v>282</v>
      </c>
      <c r="D194" s="21">
        <v>1</v>
      </c>
      <c r="E194" s="21">
        <v>13.2</v>
      </c>
      <c r="F194" s="22">
        <f t="shared" si="16"/>
        <v>259.09090909090912</v>
      </c>
      <c r="G194" s="23">
        <f t="shared" si="11"/>
        <v>2072.727272727273</v>
      </c>
      <c r="H194" s="24"/>
      <c r="I194" s="27"/>
      <c r="J194" s="27"/>
      <c r="K194" s="27"/>
    </row>
    <row r="195" spans="1:11" s="2" customFormat="1">
      <c r="A195" s="14">
        <v>189</v>
      </c>
      <c r="B195" s="20" t="s">
        <v>283</v>
      </c>
      <c r="C195" s="20" t="s">
        <v>42</v>
      </c>
      <c r="D195" s="21">
        <v>1</v>
      </c>
      <c r="E195" s="21">
        <v>66</v>
      </c>
      <c r="F195" s="22">
        <f t="shared" si="16"/>
        <v>51.81818181818182</v>
      </c>
      <c r="G195" s="23">
        <f t="shared" si="11"/>
        <v>414.54545454545456</v>
      </c>
      <c r="H195" s="24"/>
      <c r="I195" s="27"/>
      <c r="J195" s="27"/>
      <c r="K195" s="27"/>
    </row>
    <row r="196" spans="1:11" s="2" customFormat="1">
      <c r="A196" s="14">
        <v>190</v>
      </c>
      <c r="B196" s="20" t="s">
        <v>284</v>
      </c>
      <c r="C196" s="20" t="s">
        <v>285</v>
      </c>
      <c r="D196" s="21">
        <v>1</v>
      </c>
      <c r="E196" s="21">
        <v>0</v>
      </c>
      <c r="F196" s="22" t="e">
        <f t="shared" si="16"/>
        <v>#DIV/0!</v>
      </c>
      <c r="G196" s="23" t="e">
        <f t="shared" si="11"/>
        <v>#DIV/0!</v>
      </c>
      <c r="H196" s="24"/>
      <c r="I196" s="27"/>
      <c r="J196" s="27"/>
      <c r="K196" s="27"/>
    </row>
    <row r="197" spans="1:11" s="2" customFormat="1" ht="19.7" customHeight="1">
      <c r="A197" s="14">
        <v>191</v>
      </c>
      <c r="B197" s="20" t="s">
        <v>286</v>
      </c>
      <c r="C197" s="20" t="s">
        <v>287</v>
      </c>
      <c r="D197" s="21">
        <v>1</v>
      </c>
      <c r="E197" s="21">
        <v>12</v>
      </c>
      <c r="F197" s="22">
        <f t="shared" si="16"/>
        <v>285</v>
      </c>
      <c r="G197" s="23">
        <f t="shared" si="11"/>
        <v>2280</v>
      </c>
      <c r="H197" s="24"/>
      <c r="I197" s="27"/>
      <c r="J197" s="27"/>
      <c r="K197" s="27"/>
    </row>
    <row r="198" spans="1:11" s="2" customFormat="1" ht="19.7" customHeight="1">
      <c r="A198" s="14">
        <v>192</v>
      </c>
      <c r="B198" s="20" t="s">
        <v>288</v>
      </c>
      <c r="C198" s="20" t="s">
        <v>289</v>
      </c>
      <c r="D198" s="21">
        <v>1</v>
      </c>
      <c r="E198" s="21">
        <v>110</v>
      </c>
      <c r="F198" s="22">
        <f t="shared" si="16"/>
        <v>31.09090909090909</v>
      </c>
      <c r="G198" s="23">
        <f t="shared" si="11"/>
        <v>248.72727272727272</v>
      </c>
      <c r="H198" s="24"/>
      <c r="I198" s="27"/>
      <c r="J198" s="27"/>
      <c r="K198" s="27"/>
    </row>
    <row r="199" spans="1:11" s="2" customFormat="1" ht="19.7" customHeight="1">
      <c r="A199" s="14">
        <v>193</v>
      </c>
      <c r="B199" s="20" t="s">
        <v>290</v>
      </c>
      <c r="C199" s="20" t="s">
        <v>289</v>
      </c>
      <c r="D199" s="21">
        <v>1</v>
      </c>
      <c r="E199" s="21">
        <v>110</v>
      </c>
      <c r="F199" s="22">
        <f t="shared" si="16"/>
        <v>31.09090909090909</v>
      </c>
      <c r="G199" s="23">
        <f t="shared" ref="G199:G254" si="17">8*F199</f>
        <v>248.72727272727272</v>
      </c>
      <c r="H199" s="24"/>
      <c r="I199" s="27"/>
      <c r="J199" s="27"/>
      <c r="K199" s="27"/>
    </row>
    <row r="200" spans="1:11" s="2" customFormat="1" ht="19.7" customHeight="1">
      <c r="A200" s="14">
        <v>194</v>
      </c>
      <c r="B200" s="20" t="s">
        <v>291</v>
      </c>
      <c r="C200" s="20" t="s">
        <v>289</v>
      </c>
      <c r="D200" s="21">
        <v>1</v>
      </c>
      <c r="E200" s="21">
        <v>110</v>
      </c>
      <c r="F200" s="22">
        <f t="shared" si="16"/>
        <v>31.09090909090909</v>
      </c>
      <c r="G200" s="23">
        <f t="shared" si="17"/>
        <v>248.72727272727272</v>
      </c>
      <c r="H200" s="24"/>
      <c r="I200" s="27"/>
      <c r="J200" s="27"/>
      <c r="K200" s="27"/>
    </row>
    <row r="201" spans="1:11" s="2" customFormat="1" ht="19.7" customHeight="1">
      <c r="A201" s="14">
        <v>195</v>
      </c>
      <c r="B201" s="20" t="s">
        <v>292</v>
      </c>
      <c r="C201" s="20" t="s">
        <v>289</v>
      </c>
      <c r="D201" s="21">
        <v>1</v>
      </c>
      <c r="E201" s="21">
        <v>110</v>
      </c>
      <c r="F201" s="22">
        <f t="shared" si="16"/>
        <v>31.09090909090909</v>
      </c>
      <c r="G201" s="23">
        <f t="shared" si="17"/>
        <v>248.72727272727272</v>
      </c>
      <c r="H201" s="24"/>
      <c r="I201" s="27"/>
      <c r="J201" s="27"/>
      <c r="K201" s="27"/>
    </row>
    <row r="202" spans="1:11" s="2" customFormat="1" ht="19.7" customHeight="1">
      <c r="A202" s="14">
        <v>196</v>
      </c>
      <c r="B202" s="20" t="s">
        <v>293</v>
      </c>
      <c r="C202" s="20" t="s">
        <v>294</v>
      </c>
      <c r="D202" s="21">
        <v>1</v>
      </c>
      <c r="E202" s="21">
        <v>0</v>
      </c>
      <c r="F202" s="22" t="e">
        <f t="shared" si="16"/>
        <v>#DIV/0!</v>
      </c>
      <c r="G202" s="23" t="e">
        <f t="shared" si="17"/>
        <v>#DIV/0!</v>
      </c>
      <c r="H202" s="24"/>
      <c r="I202" s="27"/>
      <c r="J202" s="27"/>
      <c r="K202" s="27"/>
    </row>
    <row r="203" spans="1:11" s="2" customFormat="1">
      <c r="A203" s="14">
        <v>197</v>
      </c>
      <c r="B203" s="20" t="s">
        <v>295</v>
      </c>
      <c r="C203" s="20" t="s">
        <v>296</v>
      </c>
      <c r="D203" s="21">
        <v>1</v>
      </c>
      <c r="E203" s="21">
        <v>0</v>
      </c>
      <c r="F203" s="22" t="e">
        <f t="shared" si="16"/>
        <v>#DIV/0!</v>
      </c>
      <c r="G203" s="23" t="e">
        <f t="shared" si="17"/>
        <v>#DIV/0!</v>
      </c>
      <c r="H203" s="24"/>
      <c r="I203" s="27"/>
      <c r="J203" s="27"/>
      <c r="K203" s="27"/>
    </row>
    <row r="204" spans="1:11" s="2" customFormat="1">
      <c r="A204" s="14">
        <v>198</v>
      </c>
      <c r="B204" s="20" t="s">
        <v>297</v>
      </c>
      <c r="C204" s="20" t="s">
        <v>42</v>
      </c>
      <c r="D204" s="21">
        <v>1</v>
      </c>
      <c r="E204" s="21">
        <v>66</v>
      </c>
      <c r="F204" s="22">
        <f t="shared" si="16"/>
        <v>51.81818181818182</v>
      </c>
      <c r="G204" s="23">
        <f t="shared" si="17"/>
        <v>414.54545454545456</v>
      </c>
      <c r="H204" s="24"/>
      <c r="I204" s="27"/>
      <c r="J204" s="27"/>
      <c r="K204" s="27"/>
    </row>
    <row r="205" spans="1:11" s="2" customFormat="1" ht="19.7" customHeight="1">
      <c r="A205" s="14">
        <v>199</v>
      </c>
      <c r="B205" s="20" t="s">
        <v>298</v>
      </c>
      <c r="C205" s="20" t="s">
        <v>299</v>
      </c>
      <c r="D205" s="21">
        <v>1</v>
      </c>
      <c r="E205" s="21">
        <v>20.307692307692299</v>
      </c>
      <c r="F205" s="22">
        <v>31</v>
      </c>
      <c r="G205" s="23">
        <f t="shared" si="17"/>
        <v>248</v>
      </c>
      <c r="H205" s="24"/>
      <c r="I205" s="27"/>
      <c r="J205" s="27" t="s">
        <v>300</v>
      </c>
      <c r="K205" s="27"/>
    </row>
    <row r="206" spans="1:11" s="2" customFormat="1">
      <c r="A206" s="14">
        <v>200</v>
      </c>
      <c r="B206" s="20">
        <v>5198205300</v>
      </c>
      <c r="C206" s="20" t="s">
        <v>157</v>
      </c>
      <c r="D206" s="21">
        <v>1</v>
      </c>
      <c r="E206" s="21">
        <v>33</v>
      </c>
      <c r="F206" s="22">
        <f t="shared" ref="F206:F216" si="18">3420/E206</f>
        <v>103.63636363636364</v>
      </c>
      <c r="G206" s="23">
        <f t="shared" si="17"/>
        <v>829.09090909090912</v>
      </c>
      <c r="H206" s="24"/>
    </row>
    <row r="207" spans="1:11" s="2" customFormat="1">
      <c r="A207" s="14">
        <v>201</v>
      </c>
      <c r="B207" s="20">
        <v>519820</v>
      </c>
      <c r="C207" s="20" t="s">
        <v>301</v>
      </c>
      <c r="D207" s="21">
        <v>1</v>
      </c>
      <c r="E207" s="21">
        <v>66</v>
      </c>
      <c r="F207" s="22">
        <f t="shared" si="18"/>
        <v>51.81818181818182</v>
      </c>
      <c r="G207" s="23">
        <f t="shared" si="17"/>
        <v>414.54545454545456</v>
      </c>
      <c r="H207" s="24"/>
      <c r="I207" s="27"/>
      <c r="J207" s="27"/>
      <c r="K207" s="27"/>
    </row>
    <row r="208" spans="1:11" s="2" customFormat="1">
      <c r="A208" s="14">
        <v>202</v>
      </c>
      <c r="B208" s="20">
        <v>2111</v>
      </c>
      <c r="C208" s="20" t="s">
        <v>170</v>
      </c>
      <c r="D208" s="21">
        <v>1</v>
      </c>
      <c r="E208" s="21">
        <v>26.4</v>
      </c>
      <c r="F208" s="22">
        <f t="shared" si="18"/>
        <v>129.54545454545456</v>
      </c>
      <c r="G208" s="23">
        <f t="shared" si="17"/>
        <v>1036.3636363636365</v>
      </c>
      <c r="H208" s="24"/>
      <c r="I208" s="27"/>
      <c r="J208" s="20" t="s">
        <v>302</v>
      </c>
      <c r="K208" s="27"/>
    </row>
    <row r="209" spans="1:11" s="2" customFormat="1" ht="19.7" customHeight="1">
      <c r="A209" s="14">
        <v>203</v>
      </c>
      <c r="B209" s="20" t="s">
        <v>303</v>
      </c>
      <c r="C209" s="20" t="s">
        <v>304</v>
      </c>
      <c r="D209" s="21">
        <v>1</v>
      </c>
      <c r="E209" s="21">
        <v>0</v>
      </c>
      <c r="F209" s="22" t="e">
        <f t="shared" si="18"/>
        <v>#DIV/0!</v>
      </c>
      <c r="G209" s="23" t="e">
        <f t="shared" si="17"/>
        <v>#DIV/0!</v>
      </c>
      <c r="H209" s="24"/>
      <c r="I209" s="27"/>
      <c r="J209" s="27"/>
      <c r="K209" s="27"/>
    </row>
    <row r="210" spans="1:11" s="2" customFormat="1" ht="19.7" customHeight="1">
      <c r="A210" s="14">
        <v>204</v>
      </c>
      <c r="B210" s="20" t="s">
        <v>305</v>
      </c>
      <c r="C210" s="20" t="s">
        <v>305</v>
      </c>
      <c r="D210" s="21">
        <v>1</v>
      </c>
      <c r="E210" s="21">
        <v>66</v>
      </c>
      <c r="F210" s="22">
        <f t="shared" si="18"/>
        <v>51.81818181818182</v>
      </c>
      <c r="G210" s="23">
        <f t="shared" si="17"/>
        <v>414.54545454545456</v>
      </c>
      <c r="H210" s="24"/>
      <c r="I210" s="27"/>
      <c r="K210" s="27"/>
    </row>
    <row r="211" spans="1:11" s="2" customFormat="1" ht="19.7" customHeight="1">
      <c r="A211" s="14">
        <v>205</v>
      </c>
      <c r="B211" s="20" t="s">
        <v>306</v>
      </c>
      <c r="C211" s="20" t="s">
        <v>307</v>
      </c>
      <c r="D211" s="21">
        <v>1</v>
      </c>
      <c r="E211" s="21">
        <v>68</v>
      </c>
      <c r="F211" s="22">
        <f t="shared" si="18"/>
        <v>50.294117647058826</v>
      </c>
      <c r="G211" s="23">
        <f t="shared" si="17"/>
        <v>402.35294117647061</v>
      </c>
      <c r="H211" s="24"/>
      <c r="I211" s="27"/>
      <c r="J211" s="29" t="s">
        <v>308</v>
      </c>
      <c r="K211" s="27"/>
    </row>
    <row r="212" spans="1:11" s="2" customFormat="1">
      <c r="A212" s="14">
        <v>206</v>
      </c>
      <c r="B212" s="20" t="s">
        <v>309</v>
      </c>
      <c r="C212" s="20" t="s">
        <v>310</v>
      </c>
      <c r="D212" s="21">
        <v>1</v>
      </c>
      <c r="E212" s="21">
        <v>0</v>
      </c>
      <c r="F212" s="22" t="e">
        <f t="shared" si="18"/>
        <v>#DIV/0!</v>
      </c>
      <c r="G212" s="23" t="e">
        <f t="shared" si="17"/>
        <v>#DIV/0!</v>
      </c>
      <c r="H212" s="24"/>
      <c r="I212" s="27"/>
      <c r="J212" s="27"/>
      <c r="K212" s="27"/>
    </row>
    <row r="213" spans="1:11" s="2" customFormat="1" ht="19.7" customHeight="1">
      <c r="A213" s="14">
        <v>207</v>
      </c>
      <c r="B213" s="20" t="s">
        <v>311</v>
      </c>
      <c r="C213" s="20" t="s">
        <v>312</v>
      </c>
      <c r="D213" s="21">
        <v>1</v>
      </c>
      <c r="E213" s="21">
        <v>44</v>
      </c>
      <c r="F213" s="22">
        <f t="shared" si="18"/>
        <v>77.727272727272734</v>
      </c>
      <c r="G213" s="23">
        <f t="shared" si="17"/>
        <v>621.81818181818187</v>
      </c>
      <c r="H213" s="24"/>
      <c r="I213" s="27"/>
      <c r="J213" s="29" t="s">
        <v>313</v>
      </c>
      <c r="K213" s="27"/>
    </row>
    <row r="214" spans="1:11" s="2" customFormat="1" ht="19.7" customHeight="1">
      <c r="A214" s="14">
        <v>208</v>
      </c>
      <c r="B214" s="20" t="s">
        <v>314</v>
      </c>
      <c r="C214" s="20" t="s">
        <v>282</v>
      </c>
      <c r="D214" s="21">
        <v>1</v>
      </c>
      <c r="E214" s="21">
        <v>0</v>
      </c>
      <c r="F214" s="22" t="e">
        <f t="shared" si="18"/>
        <v>#DIV/0!</v>
      </c>
      <c r="G214" s="23" t="e">
        <f t="shared" si="17"/>
        <v>#DIV/0!</v>
      </c>
      <c r="H214" s="24"/>
      <c r="I214" s="27"/>
      <c r="J214" s="27"/>
      <c r="K214" s="27"/>
    </row>
    <row r="215" spans="1:11" s="2" customFormat="1">
      <c r="A215" s="14">
        <v>209</v>
      </c>
      <c r="B215" s="20" t="s">
        <v>315</v>
      </c>
      <c r="C215" s="20" t="s">
        <v>42</v>
      </c>
      <c r="D215" s="21">
        <v>1</v>
      </c>
      <c r="E215" s="21">
        <v>0</v>
      </c>
      <c r="F215" s="22" t="e">
        <f t="shared" si="18"/>
        <v>#DIV/0!</v>
      </c>
      <c r="G215" s="23" t="e">
        <f t="shared" si="17"/>
        <v>#DIV/0!</v>
      </c>
      <c r="H215" s="24"/>
      <c r="I215" s="27"/>
      <c r="J215" s="27"/>
      <c r="K215" s="27"/>
    </row>
    <row r="216" spans="1:11" s="2" customFormat="1" ht="19.7" customHeight="1">
      <c r="A216" s="14">
        <v>210</v>
      </c>
      <c r="B216" s="20" t="s">
        <v>316</v>
      </c>
      <c r="C216" s="20" t="s">
        <v>282</v>
      </c>
      <c r="D216" s="21">
        <v>1</v>
      </c>
      <c r="E216" s="21">
        <v>0</v>
      </c>
      <c r="F216" s="22" t="e">
        <f t="shared" si="18"/>
        <v>#DIV/0!</v>
      </c>
      <c r="G216" s="23" t="e">
        <f t="shared" si="17"/>
        <v>#DIV/0!</v>
      </c>
      <c r="H216" s="24"/>
      <c r="I216" s="27"/>
      <c r="J216" s="27"/>
      <c r="K216" s="27"/>
    </row>
    <row r="217" spans="1:11" s="2" customFormat="1">
      <c r="A217" s="14">
        <v>211</v>
      </c>
      <c r="B217" s="20" t="s">
        <v>317</v>
      </c>
      <c r="C217" s="20" t="s">
        <v>318</v>
      </c>
      <c r="D217" s="21">
        <v>1</v>
      </c>
      <c r="E217" s="21">
        <v>60</v>
      </c>
      <c r="F217" s="22">
        <v>15</v>
      </c>
      <c r="G217" s="23">
        <f t="shared" si="17"/>
        <v>120</v>
      </c>
      <c r="H217" s="24"/>
      <c r="I217" s="27"/>
      <c r="J217" s="27"/>
      <c r="K217" s="27"/>
    </row>
    <row r="218" spans="1:11" s="2" customFormat="1" ht="19.7" customHeight="1">
      <c r="A218" s="14">
        <v>212</v>
      </c>
      <c r="B218" s="20" t="s">
        <v>319</v>
      </c>
      <c r="C218" s="20" t="s">
        <v>320</v>
      </c>
      <c r="D218" s="21">
        <v>1</v>
      </c>
      <c r="E218" s="21">
        <v>88</v>
      </c>
      <c r="F218" s="22">
        <f>3420/E218</f>
        <v>38.863636363636367</v>
      </c>
      <c r="G218" s="23">
        <f t="shared" si="17"/>
        <v>310.90909090909093</v>
      </c>
      <c r="H218" s="24"/>
      <c r="I218" s="27"/>
      <c r="J218" s="29" t="s">
        <v>321</v>
      </c>
      <c r="K218" s="27"/>
    </row>
    <row r="219" spans="1:11" s="2" customFormat="1">
      <c r="A219" s="14">
        <v>213</v>
      </c>
      <c r="B219" s="20"/>
      <c r="C219" s="20" t="s">
        <v>322</v>
      </c>
      <c r="D219" s="21">
        <v>1</v>
      </c>
      <c r="E219" s="21">
        <v>52.8</v>
      </c>
      <c r="F219" s="22">
        <f>3420/E219</f>
        <v>64.77272727272728</v>
      </c>
      <c r="G219" s="23">
        <f t="shared" si="17"/>
        <v>518.18181818181824</v>
      </c>
      <c r="H219" s="24"/>
    </row>
    <row r="220" spans="1:11" s="2" customFormat="1" ht="19.7" customHeight="1">
      <c r="A220" s="14">
        <v>214</v>
      </c>
      <c r="B220" s="20" t="s">
        <v>323</v>
      </c>
      <c r="C220" s="16" t="s">
        <v>324</v>
      </c>
      <c r="D220" s="21">
        <v>1</v>
      </c>
      <c r="E220" s="21">
        <v>57</v>
      </c>
      <c r="F220" s="22">
        <v>25</v>
      </c>
      <c r="G220" s="23">
        <f t="shared" si="17"/>
        <v>200</v>
      </c>
      <c r="H220" s="24"/>
    </row>
    <row r="221" spans="1:11" s="2" customFormat="1" ht="19.7" customHeight="1">
      <c r="A221" s="14">
        <v>215</v>
      </c>
      <c r="B221" s="20" t="s">
        <v>325</v>
      </c>
      <c r="C221" s="16" t="s">
        <v>324</v>
      </c>
      <c r="D221" s="21">
        <v>1</v>
      </c>
      <c r="E221" s="21">
        <v>55</v>
      </c>
      <c r="F221" s="22">
        <v>57</v>
      </c>
      <c r="G221" s="23">
        <f t="shared" si="17"/>
        <v>456</v>
      </c>
      <c r="H221" s="24"/>
    </row>
    <row r="222" spans="1:11" s="2" customFormat="1">
      <c r="A222" s="14">
        <v>216</v>
      </c>
      <c r="B222" s="20">
        <v>42010</v>
      </c>
      <c r="C222" s="20" t="s">
        <v>326</v>
      </c>
      <c r="D222" s="21">
        <v>1</v>
      </c>
      <c r="E222" s="21">
        <v>47</v>
      </c>
      <c r="F222" s="22">
        <v>75</v>
      </c>
      <c r="G222" s="23">
        <f t="shared" si="17"/>
        <v>600</v>
      </c>
      <c r="H222" s="24"/>
    </row>
    <row r="223" spans="1:11" s="2" customFormat="1" ht="19.7" customHeight="1">
      <c r="A223" s="14">
        <v>217</v>
      </c>
      <c r="B223" s="20" t="s">
        <v>327</v>
      </c>
      <c r="C223" s="20" t="s">
        <v>328</v>
      </c>
      <c r="D223" s="21">
        <v>1</v>
      </c>
      <c r="E223" s="21">
        <v>33</v>
      </c>
      <c r="F223" s="22">
        <v>45</v>
      </c>
      <c r="G223" s="23">
        <f t="shared" si="17"/>
        <v>360</v>
      </c>
      <c r="H223" s="24"/>
    </row>
    <row r="224" spans="1:11" s="2" customFormat="1" ht="19.7" customHeight="1">
      <c r="A224" s="14">
        <v>218</v>
      </c>
      <c r="B224" s="20" t="s">
        <v>329</v>
      </c>
      <c r="C224" s="20" t="s">
        <v>330</v>
      </c>
      <c r="D224" s="21">
        <v>1</v>
      </c>
      <c r="E224" s="21">
        <v>56</v>
      </c>
      <c r="F224" s="22">
        <v>50</v>
      </c>
      <c r="G224" s="23">
        <f t="shared" si="17"/>
        <v>400</v>
      </c>
      <c r="H224" s="24"/>
    </row>
    <row r="225" spans="1:8" s="2" customFormat="1" ht="19.7" customHeight="1">
      <c r="A225" s="14">
        <v>219</v>
      </c>
      <c r="B225" s="20" t="s">
        <v>331</v>
      </c>
      <c r="C225" s="20" t="s">
        <v>332</v>
      </c>
      <c r="D225" s="21">
        <v>1</v>
      </c>
      <c r="E225" s="21">
        <v>27</v>
      </c>
      <c r="F225" s="22">
        <f t="shared" ref="F225:F242" si="19">3420/E225</f>
        <v>126.66666666666667</v>
      </c>
      <c r="G225" s="23">
        <f t="shared" si="17"/>
        <v>1013.3333333333334</v>
      </c>
      <c r="H225" s="24"/>
    </row>
    <row r="226" spans="1:8" s="2" customFormat="1" ht="19.7" customHeight="1">
      <c r="A226" s="14">
        <v>220</v>
      </c>
      <c r="B226" s="20" t="s">
        <v>333</v>
      </c>
      <c r="C226" s="20" t="s">
        <v>334</v>
      </c>
      <c r="D226" s="21">
        <v>1</v>
      </c>
      <c r="E226" s="21">
        <v>30</v>
      </c>
      <c r="F226" s="22">
        <f t="shared" si="19"/>
        <v>114</v>
      </c>
      <c r="G226" s="23">
        <f t="shared" si="17"/>
        <v>912</v>
      </c>
      <c r="H226" s="24"/>
    </row>
    <row r="227" spans="1:8" s="2" customFormat="1" ht="19.7" customHeight="1">
      <c r="A227" s="14">
        <v>221</v>
      </c>
      <c r="B227" s="20" t="s">
        <v>335</v>
      </c>
      <c r="C227" s="20" t="s">
        <v>336</v>
      </c>
      <c r="D227" s="21">
        <v>1</v>
      </c>
      <c r="E227" s="21">
        <v>33</v>
      </c>
      <c r="F227" s="22">
        <v>88</v>
      </c>
      <c r="G227" s="23">
        <f t="shared" si="17"/>
        <v>704</v>
      </c>
      <c r="H227" s="24"/>
    </row>
    <row r="228" spans="1:8" s="2" customFormat="1" ht="19.7" customHeight="1">
      <c r="A228" s="14">
        <v>222</v>
      </c>
      <c r="B228" s="20" t="s">
        <v>337</v>
      </c>
      <c r="C228" s="20" t="s">
        <v>226</v>
      </c>
      <c r="D228" s="21">
        <v>1</v>
      </c>
      <c r="E228" s="21">
        <v>52</v>
      </c>
      <c r="F228" s="22">
        <v>50</v>
      </c>
      <c r="G228" s="23">
        <f t="shared" si="17"/>
        <v>400</v>
      </c>
      <c r="H228" s="24"/>
    </row>
    <row r="229" spans="1:8" s="2" customFormat="1" ht="19.7" customHeight="1">
      <c r="A229" s="14">
        <v>223</v>
      </c>
      <c r="B229" s="20" t="s">
        <v>338</v>
      </c>
      <c r="C229" s="20" t="s">
        <v>226</v>
      </c>
      <c r="D229" s="21">
        <v>1</v>
      </c>
      <c r="E229" s="21">
        <v>41</v>
      </c>
      <c r="F229" s="22">
        <f t="shared" si="19"/>
        <v>83.41463414634147</v>
      </c>
      <c r="G229" s="23">
        <f t="shared" si="17"/>
        <v>667.31707317073176</v>
      </c>
      <c r="H229" s="24"/>
    </row>
    <row r="230" spans="1:8" s="2" customFormat="1" ht="19.7" customHeight="1">
      <c r="A230" s="14">
        <v>224</v>
      </c>
      <c r="B230" s="20" t="s">
        <v>339</v>
      </c>
      <c r="C230" s="20" t="s">
        <v>226</v>
      </c>
      <c r="D230" s="21">
        <v>1</v>
      </c>
      <c r="E230" s="21">
        <v>56</v>
      </c>
      <c r="F230" s="22">
        <f t="shared" si="19"/>
        <v>61.071428571428569</v>
      </c>
      <c r="G230" s="23">
        <f t="shared" si="17"/>
        <v>488.57142857142856</v>
      </c>
      <c r="H230" s="24"/>
    </row>
    <row r="231" spans="1:8" s="2" customFormat="1" ht="19.7" customHeight="1">
      <c r="A231" s="14">
        <v>225</v>
      </c>
      <c r="B231" s="20" t="s">
        <v>340</v>
      </c>
      <c r="C231" s="20" t="s">
        <v>341</v>
      </c>
      <c r="D231" s="21">
        <v>1</v>
      </c>
      <c r="E231" s="21">
        <v>42</v>
      </c>
      <c r="F231" s="22">
        <f t="shared" si="19"/>
        <v>81.428571428571431</v>
      </c>
      <c r="G231" s="23">
        <f t="shared" si="17"/>
        <v>651.42857142857144</v>
      </c>
      <c r="H231" s="24"/>
    </row>
    <row r="232" spans="1:8" s="2" customFormat="1" ht="19.7" customHeight="1">
      <c r="A232" s="14">
        <v>226</v>
      </c>
      <c r="B232" s="20" t="s">
        <v>340</v>
      </c>
      <c r="C232" s="20" t="s">
        <v>342</v>
      </c>
      <c r="D232" s="21">
        <v>1</v>
      </c>
      <c r="E232" s="21">
        <v>29</v>
      </c>
      <c r="F232" s="22">
        <f t="shared" si="19"/>
        <v>117.93103448275862</v>
      </c>
      <c r="G232" s="23">
        <f t="shared" si="17"/>
        <v>943.44827586206895</v>
      </c>
      <c r="H232" s="25" t="s">
        <v>61</v>
      </c>
    </row>
    <row r="233" spans="1:8" s="2" customFormat="1" ht="19.7" customHeight="1">
      <c r="A233" s="14">
        <v>227</v>
      </c>
      <c r="B233" s="20" t="s">
        <v>343</v>
      </c>
      <c r="C233" s="20" t="s">
        <v>344</v>
      </c>
      <c r="D233" s="21">
        <v>1</v>
      </c>
      <c r="E233" s="21">
        <v>66</v>
      </c>
      <c r="F233" s="22">
        <f t="shared" si="19"/>
        <v>51.81818181818182</v>
      </c>
      <c r="G233" s="23">
        <f t="shared" si="17"/>
        <v>414.54545454545456</v>
      </c>
      <c r="H233" s="24"/>
    </row>
    <row r="234" spans="1:8" s="2" customFormat="1" ht="19.7" customHeight="1">
      <c r="A234" s="14">
        <v>228</v>
      </c>
      <c r="B234" s="20" t="s">
        <v>345</v>
      </c>
      <c r="C234" s="20" t="s">
        <v>346</v>
      </c>
      <c r="D234" s="21">
        <v>1</v>
      </c>
      <c r="E234" s="21">
        <v>150</v>
      </c>
      <c r="F234" s="22">
        <f t="shared" si="19"/>
        <v>22.8</v>
      </c>
      <c r="G234" s="23">
        <f t="shared" si="17"/>
        <v>182.4</v>
      </c>
      <c r="H234" s="24"/>
    </row>
    <row r="235" spans="1:8" s="2" customFormat="1" ht="19.7" customHeight="1">
      <c r="A235" s="14">
        <v>229</v>
      </c>
      <c r="B235" s="20" t="s">
        <v>347</v>
      </c>
      <c r="C235" s="20" t="s">
        <v>42</v>
      </c>
      <c r="D235" s="21">
        <v>1</v>
      </c>
      <c r="E235" s="21">
        <v>32</v>
      </c>
      <c r="F235" s="22">
        <f t="shared" si="19"/>
        <v>106.875</v>
      </c>
      <c r="G235" s="23">
        <f t="shared" si="17"/>
        <v>855</v>
      </c>
      <c r="H235" s="24"/>
    </row>
    <row r="236" spans="1:8" s="2" customFormat="1" ht="19.7" customHeight="1">
      <c r="A236" s="14">
        <v>230</v>
      </c>
      <c r="B236" s="20" t="s">
        <v>348</v>
      </c>
      <c r="C236" s="20" t="s">
        <v>349</v>
      </c>
      <c r="D236" s="21">
        <v>1</v>
      </c>
      <c r="E236" s="21">
        <v>37.714285714285701</v>
      </c>
      <c r="F236" s="22">
        <f t="shared" si="19"/>
        <v>90.681818181818215</v>
      </c>
      <c r="G236" s="23">
        <f t="shared" si="17"/>
        <v>725.45454545454572</v>
      </c>
      <c r="H236" s="30"/>
    </row>
    <row r="237" spans="1:8" s="2" customFormat="1">
      <c r="A237" s="14">
        <v>231</v>
      </c>
      <c r="B237" s="20">
        <v>22500</v>
      </c>
      <c r="C237" s="20" t="s">
        <v>350</v>
      </c>
      <c r="D237" s="21">
        <v>1</v>
      </c>
      <c r="E237" s="21">
        <v>9</v>
      </c>
      <c r="F237" s="22">
        <f t="shared" si="19"/>
        <v>380</v>
      </c>
      <c r="G237" s="23">
        <f t="shared" si="17"/>
        <v>3040</v>
      </c>
      <c r="H237" s="24"/>
    </row>
    <row r="238" spans="1:8" s="2" customFormat="1" ht="19.7" customHeight="1">
      <c r="A238" s="14">
        <v>232</v>
      </c>
      <c r="B238" s="20" t="s">
        <v>351</v>
      </c>
      <c r="C238" s="20" t="s">
        <v>224</v>
      </c>
      <c r="D238" s="21">
        <v>1</v>
      </c>
      <c r="E238" s="21">
        <v>66</v>
      </c>
      <c r="F238" s="22">
        <f t="shared" si="19"/>
        <v>51.81818181818182</v>
      </c>
      <c r="G238" s="23">
        <f t="shared" si="17"/>
        <v>414.54545454545456</v>
      </c>
      <c r="H238" s="24"/>
    </row>
    <row r="239" spans="1:8" s="2" customFormat="1">
      <c r="A239" s="14">
        <v>233</v>
      </c>
      <c r="B239" s="20" t="s">
        <v>352</v>
      </c>
      <c r="C239" s="20" t="s">
        <v>353</v>
      </c>
      <c r="D239" s="21">
        <v>1</v>
      </c>
      <c r="E239" s="21">
        <v>66</v>
      </c>
      <c r="F239" s="22">
        <f t="shared" si="19"/>
        <v>51.81818181818182</v>
      </c>
      <c r="G239" s="23">
        <f t="shared" si="17"/>
        <v>414.54545454545456</v>
      </c>
      <c r="H239" s="24"/>
    </row>
    <row r="240" spans="1:8" s="2" customFormat="1" ht="19.7" customHeight="1">
      <c r="A240" s="14">
        <v>234</v>
      </c>
      <c r="B240" s="20" t="s">
        <v>354</v>
      </c>
      <c r="C240" s="20" t="s">
        <v>355</v>
      </c>
      <c r="D240" s="21">
        <v>1</v>
      </c>
      <c r="E240" s="21">
        <v>22</v>
      </c>
      <c r="F240" s="22">
        <f t="shared" si="19"/>
        <v>155.45454545454547</v>
      </c>
      <c r="G240" s="23">
        <f t="shared" si="17"/>
        <v>1243.6363636363637</v>
      </c>
      <c r="H240" s="24"/>
    </row>
    <row r="241" spans="1:11" s="2" customFormat="1" ht="19.7" customHeight="1">
      <c r="A241" s="14">
        <v>235</v>
      </c>
      <c r="B241" s="20" t="s">
        <v>331</v>
      </c>
      <c r="C241" s="20" t="s">
        <v>332</v>
      </c>
      <c r="D241" s="21">
        <v>1</v>
      </c>
      <c r="E241" s="21">
        <v>30</v>
      </c>
      <c r="F241" s="22">
        <v>150</v>
      </c>
      <c r="G241" s="23">
        <f t="shared" si="17"/>
        <v>1200</v>
      </c>
      <c r="H241" s="24"/>
    </row>
    <row r="242" spans="1:11" s="2" customFormat="1" ht="19.7" customHeight="1">
      <c r="A242" s="14">
        <v>236</v>
      </c>
      <c r="B242" s="20" t="s">
        <v>356</v>
      </c>
      <c r="C242" s="20" t="s">
        <v>357</v>
      </c>
      <c r="D242" s="21">
        <v>1</v>
      </c>
      <c r="E242" s="21">
        <v>38</v>
      </c>
      <c r="F242" s="22">
        <f t="shared" si="19"/>
        <v>90</v>
      </c>
      <c r="G242" s="23">
        <f t="shared" si="17"/>
        <v>720</v>
      </c>
      <c r="H242" s="24"/>
    </row>
    <row r="243" spans="1:11" s="2" customFormat="1">
      <c r="A243" s="14">
        <v>237</v>
      </c>
      <c r="B243" s="20" t="s">
        <v>358</v>
      </c>
      <c r="C243" s="20" t="s">
        <v>359</v>
      </c>
      <c r="D243" s="21">
        <v>1</v>
      </c>
      <c r="E243" s="20"/>
      <c r="F243" s="22">
        <v>50</v>
      </c>
      <c r="G243" s="23">
        <f t="shared" si="17"/>
        <v>400</v>
      </c>
      <c r="H243" s="24"/>
      <c r="I243" s="27"/>
      <c r="J243" s="27"/>
      <c r="K243" s="27"/>
    </row>
    <row r="244" spans="1:11" s="2" customFormat="1" ht="19.7" customHeight="1">
      <c r="A244" s="14">
        <v>238</v>
      </c>
      <c r="B244" s="20" t="s">
        <v>360</v>
      </c>
      <c r="C244" s="20" t="s">
        <v>361</v>
      </c>
      <c r="D244" s="21">
        <v>1</v>
      </c>
      <c r="E244" s="20"/>
      <c r="F244" s="22">
        <v>50</v>
      </c>
      <c r="G244" s="23">
        <f t="shared" si="17"/>
        <v>400</v>
      </c>
      <c r="H244" s="24"/>
      <c r="I244" s="27"/>
      <c r="J244" s="27"/>
      <c r="K244" s="27"/>
    </row>
    <row r="245" spans="1:11" s="2" customFormat="1">
      <c r="A245" s="14">
        <v>239</v>
      </c>
      <c r="B245" s="20" t="s">
        <v>362</v>
      </c>
      <c r="C245" s="20" t="s">
        <v>363</v>
      </c>
      <c r="D245" s="21">
        <v>1</v>
      </c>
      <c r="E245" s="15">
        <v>27.3</v>
      </c>
      <c r="F245" s="22">
        <v>100</v>
      </c>
      <c r="G245" s="23">
        <f t="shared" si="17"/>
        <v>800</v>
      </c>
      <c r="H245" s="24"/>
      <c r="I245" s="27"/>
      <c r="J245" s="20" t="s">
        <v>364</v>
      </c>
      <c r="K245" s="27"/>
    </row>
    <row r="246" spans="1:11" s="2" customFormat="1" ht="19.7" customHeight="1">
      <c r="A246" s="14">
        <v>240</v>
      </c>
      <c r="B246" s="20" t="s">
        <v>365</v>
      </c>
      <c r="C246" s="20" t="s">
        <v>166</v>
      </c>
      <c r="D246" s="21">
        <v>1</v>
      </c>
      <c r="E246" s="20">
        <v>23</v>
      </c>
      <c r="F246" s="22">
        <v>150</v>
      </c>
      <c r="G246" s="23">
        <f t="shared" si="17"/>
        <v>1200</v>
      </c>
      <c r="H246" s="24"/>
      <c r="I246" s="27"/>
      <c r="J246" s="27"/>
      <c r="K246" s="27"/>
    </row>
    <row r="247" spans="1:11" s="2" customFormat="1">
      <c r="A247" s="14">
        <v>241</v>
      </c>
      <c r="B247" s="20" t="s">
        <v>366</v>
      </c>
      <c r="C247" s="20" t="s">
        <v>367</v>
      </c>
      <c r="D247" s="21">
        <v>1</v>
      </c>
      <c r="E247" s="21">
        <v>27.3</v>
      </c>
      <c r="F247" s="22">
        <v>100</v>
      </c>
      <c r="G247" s="23">
        <f t="shared" si="17"/>
        <v>800</v>
      </c>
      <c r="H247" s="24"/>
      <c r="I247" s="27"/>
      <c r="J247" s="20" t="s">
        <v>368</v>
      </c>
      <c r="K247" s="27"/>
    </row>
    <row r="248" spans="1:11" s="2" customFormat="1" ht="19.7" customHeight="1">
      <c r="A248" s="14">
        <v>242</v>
      </c>
      <c r="B248" s="20" t="s">
        <v>369</v>
      </c>
      <c r="C248" s="20"/>
      <c r="D248" s="21">
        <v>1</v>
      </c>
      <c r="E248" s="21">
        <v>35</v>
      </c>
      <c r="F248" s="22">
        <v>100</v>
      </c>
      <c r="G248" s="23">
        <f t="shared" si="17"/>
        <v>800</v>
      </c>
      <c r="H248" s="24"/>
      <c r="I248" s="27"/>
      <c r="J248" s="27"/>
      <c r="K248" s="27"/>
    </row>
    <row r="249" spans="1:11" s="2" customFormat="1" ht="19.7" customHeight="1">
      <c r="A249" s="14">
        <v>243</v>
      </c>
      <c r="B249" s="20" t="s">
        <v>370</v>
      </c>
      <c r="C249" s="20"/>
      <c r="D249" s="21">
        <v>1</v>
      </c>
      <c r="E249" s="21">
        <v>39</v>
      </c>
      <c r="F249" s="22">
        <f>3420/E249</f>
        <v>87.692307692307693</v>
      </c>
      <c r="G249" s="23">
        <f t="shared" si="17"/>
        <v>701.53846153846155</v>
      </c>
      <c r="H249" s="24"/>
      <c r="I249" s="27"/>
      <c r="J249" s="27"/>
      <c r="K249" s="27"/>
    </row>
    <row r="250" spans="1:11" s="2" customFormat="1">
      <c r="A250" s="14">
        <v>244</v>
      </c>
      <c r="B250" s="88" t="s">
        <v>371</v>
      </c>
      <c r="C250" s="20" t="s">
        <v>55</v>
      </c>
      <c r="D250" s="21">
        <v>1</v>
      </c>
      <c r="E250" s="21"/>
      <c r="F250" s="22">
        <v>26</v>
      </c>
      <c r="G250" s="23">
        <f t="shared" si="17"/>
        <v>208</v>
      </c>
      <c r="H250" s="24"/>
      <c r="I250" s="27"/>
      <c r="J250" s="27"/>
      <c r="K250" s="27"/>
    </row>
    <row r="251" spans="1:11" s="2" customFormat="1">
      <c r="A251" s="14">
        <v>245</v>
      </c>
      <c r="B251" s="20">
        <v>332</v>
      </c>
      <c r="C251" s="20" t="s">
        <v>372</v>
      </c>
      <c r="D251" s="21">
        <v>1</v>
      </c>
      <c r="E251" s="21"/>
      <c r="F251" s="22">
        <v>100</v>
      </c>
      <c r="G251" s="23">
        <f t="shared" si="17"/>
        <v>800</v>
      </c>
      <c r="H251" s="24"/>
      <c r="I251" s="27"/>
      <c r="J251" s="27"/>
      <c r="K251" s="27"/>
    </row>
    <row r="252" spans="1:11" s="2" customFormat="1">
      <c r="A252" s="14">
        <v>246</v>
      </c>
      <c r="B252" s="20"/>
      <c r="C252" s="20"/>
      <c r="D252" s="21">
        <v>1</v>
      </c>
      <c r="E252" s="21"/>
      <c r="F252" s="22">
        <v>150</v>
      </c>
      <c r="G252" s="23">
        <f t="shared" si="17"/>
        <v>1200</v>
      </c>
      <c r="H252" s="24"/>
      <c r="I252" s="27"/>
      <c r="J252" s="27"/>
      <c r="K252" s="27"/>
    </row>
    <row r="253" spans="1:11" s="2" customFormat="1">
      <c r="A253" s="14">
        <v>247</v>
      </c>
      <c r="B253" s="20" t="s">
        <v>373</v>
      </c>
      <c r="C253" s="20" t="s">
        <v>374</v>
      </c>
      <c r="D253" s="21">
        <v>1</v>
      </c>
      <c r="E253" s="21"/>
      <c r="F253" s="22">
        <v>40</v>
      </c>
      <c r="G253" s="23">
        <f t="shared" si="17"/>
        <v>320</v>
      </c>
      <c r="H253" s="24"/>
      <c r="I253" s="27"/>
      <c r="J253" s="27"/>
      <c r="K253" s="27"/>
    </row>
    <row r="254" spans="1:11" s="2" customFormat="1">
      <c r="A254" s="14">
        <v>248</v>
      </c>
      <c r="B254" s="20"/>
      <c r="C254" s="88" t="s">
        <v>17</v>
      </c>
      <c r="D254" s="21">
        <v>1</v>
      </c>
      <c r="E254" s="21"/>
      <c r="F254" s="22">
        <v>150</v>
      </c>
      <c r="G254" s="23">
        <f t="shared" si="17"/>
        <v>1200</v>
      </c>
      <c r="H254" s="24"/>
      <c r="I254" s="27"/>
      <c r="J254" s="27"/>
      <c r="K254" s="27"/>
    </row>
    <row r="255" spans="1:11" s="2" customFormat="1">
      <c r="A255" s="14">
        <v>249</v>
      </c>
      <c r="B255" s="20"/>
      <c r="C255" s="20"/>
      <c r="D255" s="21"/>
      <c r="E255" s="21"/>
      <c r="F255" s="22"/>
      <c r="G255" s="23"/>
      <c r="H255" s="24"/>
      <c r="I255" s="27"/>
      <c r="J255" s="27"/>
      <c r="K255" s="27"/>
    </row>
    <row r="256" spans="1:11" s="2" customFormat="1">
      <c r="A256" s="14">
        <v>250</v>
      </c>
      <c r="B256" s="20">
        <v>288</v>
      </c>
      <c r="C256" s="20" t="s">
        <v>372</v>
      </c>
      <c r="D256" s="21">
        <v>1</v>
      </c>
      <c r="E256" s="21"/>
      <c r="F256" s="22">
        <v>150</v>
      </c>
      <c r="G256" s="23">
        <f>8*F256</f>
        <v>1200</v>
      </c>
      <c r="H256" s="24"/>
      <c r="I256" s="27"/>
      <c r="J256" s="27"/>
      <c r="K256" s="27"/>
    </row>
    <row r="257" spans="1:11" s="2" customFormat="1">
      <c r="A257" s="31"/>
      <c r="B257" s="29"/>
      <c r="C257" s="29"/>
      <c r="D257" s="32"/>
      <c r="E257" s="32"/>
      <c r="F257" s="33"/>
      <c r="G257" s="34"/>
      <c r="H257" s="35"/>
      <c r="I257" s="27"/>
      <c r="J257" s="27"/>
      <c r="K257" s="27"/>
    </row>
    <row r="258" spans="1:11" s="2" customFormat="1">
      <c r="A258" s="31"/>
      <c r="B258" s="29"/>
      <c r="C258" s="29"/>
      <c r="D258" s="32"/>
      <c r="E258" s="32"/>
      <c r="F258" s="33"/>
      <c r="G258" s="34"/>
      <c r="H258" s="35"/>
      <c r="I258" s="27"/>
      <c r="J258" s="27"/>
      <c r="K258" s="27"/>
    </row>
    <row r="259" spans="1:11" s="2" customFormat="1">
      <c r="A259" s="31"/>
      <c r="B259" s="29"/>
      <c r="C259" s="29"/>
      <c r="D259" s="32"/>
      <c r="E259" s="32"/>
      <c r="F259" s="33"/>
      <c r="G259" s="34"/>
      <c r="H259" s="35"/>
      <c r="I259" s="27"/>
      <c r="J259" s="27"/>
      <c r="K259" s="27"/>
    </row>
    <row r="260" spans="1:11" s="2" customFormat="1">
      <c r="A260" s="31"/>
      <c r="B260" s="29"/>
      <c r="C260" s="29"/>
      <c r="D260" s="32"/>
      <c r="E260" s="32"/>
      <c r="F260" s="33"/>
      <c r="G260" s="34"/>
      <c r="H260" s="35"/>
      <c r="I260" s="27"/>
      <c r="J260" s="27"/>
      <c r="K260" s="27"/>
    </row>
    <row r="261" spans="1:11" s="2" customFormat="1">
      <c r="A261" s="31"/>
      <c r="B261" s="29"/>
      <c r="C261" s="29"/>
      <c r="D261" s="32"/>
      <c r="E261" s="32"/>
      <c r="F261" s="33"/>
      <c r="G261" s="34"/>
      <c r="H261" s="35"/>
      <c r="I261" s="27"/>
      <c r="J261" s="27"/>
      <c r="K261" s="27"/>
    </row>
    <row r="262" spans="1:11" s="2" customFormat="1">
      <c r="A262" s="31"/>
      <c r="B262" s="29"/>
      <c r="C262" s="29"/>
      <c r="D262" s="32"/>
      <c r="E262" s="32"/>
      <c r="F262" s="33"/>
      <c r="G262" s="34"/>
      <c r="H262" s="35"/>
      <c r="I262" s="27"/>
      <c r="J262" s="27"/>
      <c r="K262" s="27"/>
    </row>
    <row r="263" spans="1:11" s="2" customFormat="1">
      <c r="A263" s="31"/>
      <c r="B263" s="29"/>
      <c r="C263" s="29"/>
      <c r="D263" s="32"/>
      <c r="E263" s="32"/>
      <c r="F263" s="33"/>
      <c r="G263" s="34"/>
      <c r="H263" s="35"/>
      <c r="I263" s="27"/>
      <c r="J263" s="27"/>
      <c r="K263" s="27"/>
    </row>
    <row r="264" spans="1:11" s="2" customFormat="1">
      <c r="A264" s="31"/>
      <c r="B264" s="29"/>
      <c r="C264" s="29"/>
      <c r="D264" s="32"/>
      <c r="E264" s="32"/>
      <c r="F264" s="33"/>
      <c r="G264" s="34"/>
      <c r="H264" s="35"/>
      <c r="I264" s="27"/>
      <c r="J264" s="27"/>
      <c r="K264" s="27"/>
    </row>
    <row r="265" spans="1:11" s="2" customFormat="1">
      <c r="A265" s="31"/>
      <c r="B265" s="29"/>
      <c r="C265" s="29"/>
      <c r="D265" s="32"/>
      <c r="E265" s="32"/>
      <c r="F265" s="33"/>
      <c r="G265" s="34"/>
      <c r="H265" s="35"/>
      <c r="I265" s="27"/>
      <c r="J265" s="27"/>
      <c r="K265" s="27"/>
    </row>
    <row r="266" spans="1:11" s="2" customFormat="1">
      <c r="A266" s="31"/>
      <c r="B266" s="29"/>
      <c r="C266" s="29"/>
      <c r="D266" s="32"/>
      <c r="E266" s="32"/>
      <c r="F266" s="33"/>
      <c r="G266" s="34"/>
      <c r="H266" s="35"/>
      <c r="I266" s="27"/>
      <c r="J266" s="27"/>
      <c r="K266" s="27"/>
    </row>
    <row r="267" spans="1:11" s="2" customFormat="1">
      <c r="A267" s="31"/>
      <c r="B267" s="29"/>
      <c r="C267" s="29"/>
      <c r="D267" s="32"/>
      <c r="E267" s="32"/>
      <c r="F267" s="33"/>
      <c r="G267" s="34"/>
      <c r="H267" s="35"/>
      <c r="I267" s="27"/>
      <c r="J267" s="27"/>
      <c r="K267" s="27"/>
    </row>
    <row r="268" spans="1:11" s="2" customFormat="1">
      <c r="A268" s="31"/>
      <c r="B268" s="29"/>
      <c r="C268" s="29"/>
      <c r="D268" s="32"/>
      <c r="E268" s="32"/>
      <c r="F268" s="33"/>
      <c r="G268" s="34"/>
      <c r="H268" s="35"/>
      <c r="I268" s="27"/>
      <c r="J268" s="27"/>
      <c r="K268" s="27"/>
    </row>
    <row r="269" spans="1:11" s="2" customFormat="1">
      <c r="A269" s="31"/>
      <c r="B269" s="29"/>
      <c r="C269" s="29"/>
      <c r="D269" s="32"/>
      <c r="E269" s="32"/>
      <c r="F269" s="33"/>
      <c r="G269" s="34"/>
      <c r="H269" s="35"/>
      <c r="I269" s="27"/>
      <c r="J269" s="27"/>
      <c r="K269" s="27"/>
    </row>
    <row r="270" spans="1:11" s="2" customFormat="1">
      <c r="A270" s="31"/>
      <c r="B270" s="29"/>
      <c r="C270" s="29"/>
      <c r="D270" s="32"/>
      <c r="E270" s="32"/>
      <c r="F270" s="33"/>
      <c r="G270" s="34"/>
      <c r="H270" s="35"/>
      <c r="I270" s="27"/>
      <c r="J270" s="27"/>
      <c r="K270" s="27"/>
    </row>
    <row r="271" spans="1:11" s="2" customFormat="1">
      <c r="A271" s="31"/>
      <c r="B271" s="29"/>
      <c r="C271" s="29"/>
      <c r="D271" s="32"/>
      <c r="E271" s="32"/>
      <c r="F271" s="33"/>
      <c r="G271" s="34"/>
      <c r="H271" s="35"/>
      <c r="I271" s="27"/>
      <c r="J271" s="27"/>
      <c r="K271" s="27"/>
    </row>
    <row r="272" spans="1:11" s="2" customFormat="1">
      <c r="A272" s="31"/>
      <c r="B272" s="29"/>
      <c r="C272" s="29"/>
      <c r="D272" s="32"/>
      <c r="E272" s="32"/>
      <c r="F272" s="33"/>
      <c r="G272" s="34"/>
      <c r="H272" s="35"/>
      <c r="I272" s="27"/>
      <c r="J272" s="27"/>
      <c r="K272" s="27"/>
    </row>
    <row r="273" spans="1:11" s="2" customFormat="1">
      <c r="A273" s="31"/>
      <c r="B273" s="29"/>
      <c r="C273" s="29"/>
      <c r="D273" s="32"/>
      <c r="E273" s="32"/>
      <c r="F273" s="33"/>
      <c r="G273" s="34"/>
      <c r="H273" s="35"/>
      <c r="I273" s="27"/>
      <c r="J273" s="27"/>
      <c r="K273" s="27"/>
    </row>
    <row r="274" spans="1:11" s="2" customFormat="1">
      <c r="A274" s="31"/>
      <c r="B274" s="29"/>
      <c r="C274" s="29"/>
      <c r="D274" s="32"/>
      <c r="E274" s="32"/>
      <c r="F274" s="33"/>
      <c r="G274" s="34"/>
      <c r="H274" s="35"/>
      <c r="I274" s="27"/>
      <c r="J274" s="27"/>
      <c r="K274" s="27"/>
    </row>
    <row r="275" spans="1:11" s="2" customFormat="1">
      <c r="A275" s="31"/>
      <c r="B275" s="29"/>
      <c r="C275" s="29"/>
      <c r="D275" s="32"/>
      <c r="E275" s="32"/>
      <c r="F275" s="33"/>
      <c r="G275" s="34"/>
      <c r="H275" s="35"/>
      <c r="I275" s="27"/>
      <c r="J275" s="27"/>
      <c r="K275" s="27"/>
    </row>
    <row r="276" spans="1:11" s="2" customFormat="1">
      <c r="A276" s="31"/>
      <c r="B276" s="29"/>
      <c r="C276" s="29"/>
      <c r="D276" s="32"/>
      <c r="E276" s="32"/>
      <c r="F276" s="33"/>
      <c r="G276" s="34"/>
      <c r="H276" s="35"/>
      <c r="I276" s="27"/>
      <c r="J276" s="27"/>
      <c r="K276" s="27"/>
    </row>
    <row r="277" spans="1:11" s="2" customFormat="1">
      <c r="A277" s="31"/>
      <c r="B277" s="29"/>
      <c r="C277" s="29"/>
      <c r="D277" s="32"/>
      <c r="E277" s="32"/>
      <c r="F277" s="33"/>
      <c r="G277" s="34"/>
      <c r="H277" s="35"/>
      <c r="I277" s="27"/>
      <c r="J277" s="27"/>
      <c r="K277" s="27"/>
    </row>
    <row r="278" spans="1:11" s="2" customFormat="1">
      <c r="A278" s="31"/>
      <c r="B278" s="29"/>
      <c r="C278" s="29"/>
      <c r="D278" s="32"/>
      <c r="E278" s="32"/>
      <c r="F278" s="33"/>
      <c r="G278" s="34"/>
      <c r="H278" s="35"/>
      <c r="I278" s="27"/>
      <c r="J278" s="27"/>
      <c r="K278" s="27"/>
    </row>
    <row r="279" spans="1:11" s="2" customFormat="1">
      <c r="A279" s="31"/>
      <c r="B279" s="29"/>
      <c r="C279" s="29"/>
      <c r="D279" s="32"/>
      <c r="E279" s="32"/>
      <c r="F279" s="33"/>
      <c r="G279" s="34"/>
      <c r="H279" s="35"/>
      <c r="I279" s="27"/>
      <c r="J279" s="27"/>
      <c r="K279" s="27"/>
    </row>
    <row r="280" spans="1:11" s="2" customFormat="1">
      <c r="A280" s="31"/>
      <c r="B280" s="29"/>
      <c r="C280" s="29"/>
      <c r="D280" s="32"/>
      <c r="E280" s="32"/>
      <c r="F280" s="33"/>
      <c r="G280" s="34"/>
      <c r="H280" s="35"/>
      <c r="I280" s="27"/>
      <c r="J280" s="27"/>
      <c r="K280" s="27"/>
    </row>
    <row r="281" spans="1:11" s="2" customFormat="1">
      <c r="A281" s="31"/>
      <c r="B281" s="29"/>
      <c r="C281" s="29"/>
      <c r="D281" s="32"/>
      <c r="E281" s="32"/>
      <c r="F281" s="33"/>
      <c r="G281" s="34"/>
      <c r="H281" s="35"/>
      <c r="I281" s="27"/>
      <c r="J281" s="27"/>
      <c r="K281" s="27"/>
    </row>
    <row r="282" spans="1:11" s="2" customFormat="1">
      <c r="A282" s="31"/>
      <c r="B282" s="29"/>
      <c r="C282" s="29"/>
      <c r="D282" s="32"/>
      <c r="E282" s="32"/>
      <c r="F282" s="33"/>
      <c r="G282" s="34"/>
      <c r="H282" s="35"/>
      <c r="I282" s="27"/>
      <c r="J282" s="27"/>
      <c r="K282" s="27"/>
    </row>
    <row r="283" spans="1:11" s="2" customFormat="1">
      <c r="A283" s="31"/>
      <c r="B283" s="29"/>
      <c r="C283" s="29"/>
      <c r="D283" s="32"/>
      <c r="E283" s="32"/>
      <c r="F283" s="33"/>
      <c r="G283" s="34"/>
      <c r="H283" s="35"/>
      <c r="I283" s="27"/>
      <c r="J283" s="27"/>
      <c r="K283" s="27"/>
    </row>
    <row r="284" spans="1:11" s="2" customFormat="1">
      <c r="A284" s="31"/>
      <c r="B284" s="29"/>
      <c r="C284" s="29"/>
      <c r="D284" s="32"/>
      <c r="E284" s="32"/>
      <c r="F284" s="33"/>
      <c r="G284" s="34"/>
      <c r="H284" s="35"/>
      <c r="I284" s="27"/>
      <c r="J284" s="27"/>
      <c r="K284" s="27"/>
    </row>
    <row r="285" spans="1:11" s="2" customFormat="1">
      <c r="A285" s="31"/>
      <c r="B285" s="29"/>
      <c r="C285" s="29"/>
      <c r="D285" s="32"/>
      <c r="E285" s="32"/>
      <c r="F285" s="33"/>
      <c r="G285" s="34"/>
      <c r="H285" s="35"/>
      <c r="I285" s="27"/>
      <c r="J285" s="27"/>
      <c r="K285" s="27"/>
    </row>
    <row r="286" spans="1:11" s="2" customFormat="1">
      <c r="A286" s="31"/>
      <c r="B286" s="29"/>
      <c r="C286" s="29"/>
      <c r="D286" s="32"/>
      <c r="E286" s="32"/>
      <c r="F286" s="33"/>
      <c r="G286" s="34"/>
      <c r="H286" s="35"/>
      <c r="I286" s="27"/>
      <c r="J286" s="27"/>
      <c r="K286" s="27"/>
    </row>
    <row r="287" spans="1:11" s="2" customFormat="1">
      <c r="A287" s="31"/>
      <c r="B287" s="29"/>
      <c r="C287" s="29"/>
      <c r="D287" s="32"/>
      <c r="E287" s="32"/>
      <c r="F287" s="33"/>
      <c r="G287" s="34"/>
      <c r="H287" s="35"/>
      <c r="I287" s="27"/>
      <c r="J287" s="27"/>
      <c r="K287" s="27"/>
    </row>
    <row r="288" spans="1:11" s="2" customFormat="1">
      <c r="A288" s="31"/>
      <c r="B288" s="29"/>
      <c r="C288" s="29"/>
      <c r="D288" s="32"/>
      <c r="E288" s="32"/>
      <c r="F288" s="33"/>
      <c r="G288" s="34"/>
      <c r="H288" s="35"/>
      <c r="I288" s="27"/>
      <c r="J288" s="27"/>
      <c r="K288" s="27"/>
    </row>
    <row r="289" spans="1:11" s="2" customFormat="1">
      <c r="A289" s="31"/>
      <c r="B289" s="29"/>
      <c r="C289" s="29"/>
      <c r="D289" s="32"/>
      <c r="E289" s="32"/>
      <c r="F289" s="33"/>
      <c r="G289" s="34"/>
      <c r="H289" s="35"/>
      <c r="I289" s="27"/>
      <c r="J289" s="27"/>
      <c r="K289" s="27"/>
    </row>
    <row r="290" spans="1:11" s="2" customFormat="1">
      <c r="A290" s="31"/>
      <c r="B290" s="29"/>
      <c r="C290" s="29"/>
      <c r="D290" s="32"/>
      <c r="E290" s="32"/>
      <c r="F290" s="33"/>
      <c r="G290" s="34"/>
      <c r="H290" s="35"/>
      <c r="I290" s="27"/>
      <c r="J290" s="27"/>
      <c r="K290" s="27"/>
    </row>
    <row r="291" spans="1:11" s="2" customFormat="1">
      <c r="A291" s="31"/>
      <c r="B291" s="29"/>
      <c r="C291" s="29"/>
      <c r="D291" s="32"/>
      <c r="E291" s="32"/>
      <c r="F291" s="33"/>
      <c r="G291" s="34"/>
      <c r="H291" s="35"/>
      <c r="I291" s="27"/>
      <c r="J291" s="27"/>
      <c r="K291" s="27"/>
    </row>
    <row r="292" spans="1:11" s="2" customFormat="1">
      <c r="A292" s="31"/>
      <c r="B292" s="29"/>
      <c r="C292" s="29"/>
      <c r="D292" s="32"/>
      <c r="E292" s="32"/>
      <c r="F292" s="33"/>
      <c r="G292" s="34"/>
      <c r="H292" s="35"/>
      <c r="I292" s="27"/>
      <c r="J292" s="27"/>
      <c r="K292" s="27"/>
    </row>
    <row r="293" spans="1:11" s="2" customFormat="1">
      <c r="A293" s="31"/>
      <c r="B293" s="29"/>
      <c r="C293" s="29"/>
      <c r="D293" s="32"/>
      <c r="E293" s="32"/>
      <c r="F293" s="33"/>
      <c r="G293" s="34"/>
      <c r="H293" s="35"/>
      <c r="I293" s="27"/>
      <c r="J293" s="27"/>
      <c r="K293" s="27"/>
    </row>
    <row r="294" spans="1:11" s="2" customFormat="1">
      <c r="A294" s="31"/>
      <c r="B294" s="29"/>
      <c r="C294" s="29"/>
      <c r="D294" s="32"/>
      <c r="E294" s="32"/>
      <c r="F294" s="33"/>
      <c r="G294" s="34"/>
      <c r="H294" s="35"/>
      <c r="I294" s="27"/>
      <c r="J294" s="27"/>
      <c r="K294" s="27"/>
    </row>
    <row r="295" spans="1:11" s="2" customFormat="1">
      <c r="A295" s="31"/>
      <c r="B295" s="29"/>
      <c r="C295" s="29"/>
      <c r="D295" s="32"/>
      <c r="E295" s="32"/>
      <c r="F295" s="33"/>
      <c r="G295" s="34"/>
      <c r="H295" s="35"/>
      <c r="I295" s="27"/>
      <c r="J295" s="27"/>
      <c r="K295" s="27"/>
    </row>
    <row r="296" spans="1:11" s="2" customFormat="1">
      <c r="A296" s="31"/>
      <c r="B296" s="29"/>
      <c r="C296" s="29"/>
      <c r="D296" s="32"/>
      <c r="E296" s="32"/>
      <c r="F296" s="33"/>
      <c r="G296" s="34"/>
      <c r="H296" s="35"/>
      <c r="I296" s="27"/>
      <c r="J296" s="27"/>
      <c r="K296" s="27"/>
    </row>
    <row r="297" spans="1:11" s="2" customFormat="1">
      <c r="A297" s="31"/>
      <c r="B297" s="29"/>
      <c r="C297" s="29"/>
      <c r="D297" s="32"/>
      <c r="E297" s="32"/>
      <c r="F297" s="33"/>
      <c r="G297" s="34"/>
      <c r="H297" s="35"/>
      <c r="I297" s="27"/>
      <c r="J297" s="27"/>
      <c r="K297" s="27"/>
    </row>
    <row r="298" spans="1:11" s="2" customFormat="1">
      <c r="A298" s="31"/>
      <c r="B298" s="29"/>
      <c r="C298" s="29"/>
      <c r="D298" s="32"/>
      <c r="E298" s="32"/>
      <c r="F298" s="33"/>
      <c r="G298" s="34"/>
      <c r="H298" s="35"/>
      <c r="I298" s="27"/>
      <c r="J298" s="27"/>
      <c r="K298" s="27"/>
    </row>
    <row r="299" spans="1:11" s="2" customFormat="1">
      <c r="A299" s="31"/>
      <c r="B299" s="29"/>
      <c r="C299" s="29"/>
      <c r="D299" s="32"/>
      <c r="E299" s="32"/>
      <c r="F299" s="33"/>
      <c r="G299" s="34"/>
      <c r="H299" s="35"/>
      <c r="I299" s="27"/>
      <c r="J299" s="27"/>
      <c r="K299" s="27"/>
    </row>
    <row r="300" spans="1:11" s="2" customFormat="1">
      <c r="A300" s="31"/>
      <c r="B300" s="29"/>
      <c r="C300" s="29"/>
      <c r="D300" s="32"/>
      <c r="E300" s="32"/>
      <c r="F300" s="33"/>
      <c r="G300" s="34"/>
      <c r="H300" s="35"/>
      <c r="I300" s="27"/>
      <c r="J300" s="27"/>
      <c r="K300" s="27"/>
    </row>
    <row r="301" spans="1:11" s="2" customFormat="1">
      <c r="A301" s="31"/>
      <c r="B301" s="29"/>
      <c r="C301" s="29"/>
      <c r="D301" s="32"/>
      <c r="E301" s="32"/>
      <c r="F301" s="33"/>
      <c r="G301" s="34"/>
      <c r="H301" s="35"/>
      <c r="I301" s="27"/>
      <c r="J301" s="27"/>
      <c r="K301" s="27"/>
    </row>
    <row r="302" spans="1:11" s="2" customFormat="1">
      <c r="A302" s="31"/>
      <c r="B302" s="29"/>
      <c r="C302" s="29"/>
      <c r="D302" s="32"/>
      <c r="E302" s="32"/>
      <c r="F302" s="33"/>
      <c r="G302" s="34"/>
      <c r="H302" s="35"/>
      <c r="I302" s="27"/>
      <c r="J302" s="27"/>
      <c r="K302" s="27"/>
    </row>
    <row r="303" spans="1:11" s="2" customFormat="1">
      <c r="A303" s="31"/>
      <c r="B303" s="29"/>
      <c r="C303" s="29"/>
      <c r="D303" s="32"/>
      <c r="E303" s="32"/>
      <c r="F303" s="33"/>
      <c r="G303" s="34"/>
      <c r="H303" s="35"/>
      <c r="I303" s="27"/>
      <c r="J303" s="27"/>
      <c r="K303" s="27"/>
    </row>
    <row r="304" spans="1:11" s="2" customFormat="1">
      <c r="A304" s="31"/>
      <c r="B304" s="29"/>
      <c r="C304" s="29"/>
      <c r="D304" s="32"/>
      <c r="E304" s="32"/>
      <c r="F304" s="33"/>
      <c r="G304" s="34"/>
      <c r="H304" s="35"/>
      <c r="I304" s="27"/>
      <c r="J304" s="27"/>
      <c r="K304" s="27"/>
    </row>
    <row r="305" spans="1:11" s="2" customFormat="1">
      <c r="A305" s="31"/>
      <c r="B305" s="29"/>
      <c r="C305" s="29"/>
      <c r="D305" s="32"/>
      <c r="E305" s="32"/>
      <c r="F305" s="33"/>
      <c r="G305" s="34"/>
      <c r="H305" s="35"/>
      <c r="I305" s="27"/>
      <c r="J305" s="27"/>
      <c r="K305" s="27"/>
    </row>
    <row r="306" spans="1:11" s="2" customFormat="1">
      <c r="A306" s="31"/>
      <c r="B306" s="29"/>
      <c r="C306" s="29"/>
      <c r="D306" s="32"/>
      <c r="E306" s="32"/>
      <c r="F306" s="33"/>
      <c r="G306" s="34"/>
      <c r="H306" s="35"/>
      <c r="I306" s="27"/>
      <c r="J306" s="27"/>
      <c r="K306" s="27"/>
    </row>
    <row r="307" spans="1:11" s="2" customFormat="1">
      <c r="A307" s="31"/>
      <c r="B307" s="29"/>
      <c r="C307" s="29"/>
      <c r="D307" s="32"/>
      <c r="E307" s="32"/>
      <c r="F307" s="33"/>
      <c r="G307" s="34"/>
      <c r="H307" s="35"/>
      <c r="I307" s="27"/>
      <c r="J307" s="27"/>
      <c r="K307" s="27"/>
    </row>
    <row r="308" spans="1:11" s="2" customFormat="1">
      <c r="A308" s="31"/>
      <c r="B308" s="29"/>
      <c r="C308" s="29"/>
      <c r="D308" s="32"/>
      <c r="E308" s="32"/>
      <c r="F308" s="33"/>
      <c r="G308" s="34"/>
      <c r="H308" s="35"/>
      <c r="I308" s="27"/>
      <c r="J308" s="27"/>
      <c r="K308" s="27"/>
    </row>
    <row r="309" spans="1:11" s="2" customFormat="1">
      <c r="A309" s="31"/>
      <c r="B309" s="29"/>
      <c r="C309" s="29"/>
      <c r="D309" s="32"/>
      <c r="E309" s="32"/>
      <c r="F309" s="33"/>
      <c r="G309" s="34"/>
      <c r="H309" s="35"/>
      <c r="I309" s="27"/>
      <c r="J309" s="27"/>
      <c r="K309" s="27"/>
    </row>
    <row r="310" spans="1:11" s="2" customFormat="1" ht="19.7" customHeight="1">
      <c r="A310" s="31"/>
      <c r="B310" s="29"/>
      <c r="C310" s="29"/>
      <c r="D310" s="32"/>
      <c r="E310" s="32"/>
      <c r="F310" s="33"/>
      <c r="G310" s="34"/>
      <c r="H310" s="35"/>
      <c r="I310" s="27"/>
      <c r="J310" s="27"/>
      <c r="K310" s="27"/>
    </row>
    <row r="311" spans="1:11">
      <c r="A311" s="36"/>
      <c r="B311" s="37"/>
      <c r="C311" s="37"/>
      <c r="D311" s="37"/>
      <c r="E311" s="38"/>
      <c r="F311" s="38"/>
      <c r="G311" s="39" t="s">
        <v>375</v>
      </c>
      <c r="H311" s="40">
        <v>44992</v>
      </c>
      <c r="I311" s="53"/>
      <c r="J311" s="53"/>
      <c r="K311" s="53"/>
    </row>
    <row r="312" spans="1:11">
      <c r="A312" s="41"/>
      <c r="B312" s="4"/>
      <c r="C312" s="4"/>
      <c r="F312" s="42" t="s">
        <v>376</v>
      </c>
      <c r="G312" s="43" t="s">
        <v>377</v>
      </c>
      <c r="H312" s="44"/>
      <c r="I312" s="53"/>
      <c r="J312" s="53"/>
      <c r="K312" s="53"/>
    </row>
    <row r="313" spans="1:11">
      <c r="A313" s="41"/>
      <c r="B313" s="4"/>
      <c r="C313" s="4"/>
      <c r="F313" s="118"/>
      <c r="G313" s="121"/>
      <c r="H313" s="44"/>
      <c r="I313" s="53"/>
      <c r="J313" s="53"/>
      <c r="K313" s="53"/>
    </row>
    <row r="314" spans="1:11">
      <c r="A314" s="41"/>
      <c r="B314" s="4"/>
      <c r="C314" s="4"/>
      <c r="F314" s="119"/>
      <c r="G314" s="122"/>
      <c r="H314" s="44"/>
      <c r="I314" s="53"/>
      <c r="J314" s="53"/>
      <c r="K314" s="53"/>
    </row>
    <row r="315" spans="1:11">
      <c r="A315" s="41"/>
      <c r="B315" s="4"/>
      <c r="C315" s="4"/>
      <c r="F315" s="120"/>
      <c r="G315" s="123"/>
      <c r="H315" s="44"/>
      <c r="I315" s="53"/>
      <c r="J315" s="53"/>
      <c r="K315" s="53"/>
    </row>
    <row r="316" spans="1:11">
      <c r="A316" s="41"/>
      <c r="B316" s="4"/>
      <c r="C316" s="4"/>
      <c r="F316" s="45"/>
      <c r="G316" s="46"/>
      <c r="H316" s="44"/>
      <c r="I316" s="53"/>
      <c r="J316" s="53"/>
      <c r="K316" s="53"/>
    </row>
    <row r="317" spans="1:11">
      <c r="A317" s="47"/>
      <c r="B317" s="48"/>
      <c r="C317" s="49"/>
      <c r="D317" s="50"/>
      <c r="E317" s="51"/>
      <c r="F317" s="51"/>
      <c r="G317" s="51"/>
      <c r="H317" s="52"/>
      <c r="I317" s="53"/>
      <c r="J317" s="53"/>
      <c r="K317" s="53"/>
    </row>
    <row r="318" spans="1:11">
      <c r="A318" s="53"/>
      <c r="B318" s="54"/>
      <c r="C318" s="53"/>
      <c r="H318" s="53"/>
      <c r="I318" s="53"/>
      <c r="J318" s="53"/>
      <c r="K318" s="53"/>
    </row>
    <row r="319" spans="1:11">
      <c r="A319" s="53"/>
      <c r="B319" s="54"/>
      <c r="C319" s="53"/>
      <c r="H319" s="53"/>
      <c r="I319" s="53"/>
      <c r="J319" s="53"/>
      <c r="K319" s="53"/>
    </row>
    <row r="320" spans="1:11">
      <c r="A320" s="53"/>
      <c r="B320" s="55"/>
      <c r="C320" s="53"/>
      <c r="H320" s="53"/>
      <c r="I320" s="53"/>
      <c r="J320" s="53"/>
      <c r="K320" s="53"/>
    </row>
    <row r="321" spans="1:11">
      <c r="A321" s="53"/>
      <c r="B321" s="55"/>
      <c r="C321" s="53"/>
      <c r="H321" s="53"/>
      <c r="I321" s="53"/>
      <c r="J321" s="53"/>
      <c r="K321" s="53"/>
    </row>
    <row r="322" spans="1:11">
      <c r="A322" s="53"/>
      <c r="B322" s="55"/>
      <c r="C322" s="53"/>
      <c r="H322" s="53"/>
      <c r="I322" s="53"/>
      <c r="J322" s="53"/>
      <c r="K322" s="53"/>
    </row>
    <row r="323" spans="1:11">
      <c r="A323" s="53"/>
      <c r="B323" s="55"/>
      <c r="C323" s="53"/>
      <c r="H323" s="53"/>
      <c r="I323" s="53"/>
      <c r="J323" s="53"/>
      <c r="K323" s="53"/>
    </row>
    <row r="324" spans="1:11">
      <c r="A324" s="53"/>
      <c r="B324" s="55"/>
      <c r="C324" s="53"/>
      <c r="H324" s="53"/>
      <c r="I324" s="53"/>
      <c r="J324" s="53"/>
      <c r="K324" s="53"/>
    </row>
    <row r="325" spans="1:11">
      <c r="A325" s="53"/>
      <c r="B325" s="55"/>
      <c r="C325" s="53"/>
      <c r="H325" s="53"/>
      <c r="I325" s="53"/>
      <c r="J325" s="53"/>
      <c r="K325" s="53"/>
    </row>
    <row r="326" spans="1:11">
      <c r="A326" s="53"/>
      <c r="B326" s="55"/>
      <c r="C326" s="53"/>
      <c r="H326" s="53"/>
      <c r="I326" s="53"/>
      <c r="J326" s="53"/>
      <c r="K326" s="53"/>
    </row>
    <row r="327" spans="1:11">
      <c r="A327" s="53"/>
      <c r="B327" s="55"/>
      <c r="C327" s="53"/>
      <c r="H327" s="53"/>
      <c r="I327" s="53"/>
      <c r="J327" s="53"/>
      <c r="K327" s="53"/>
    </row>
    <row r="328" spans="1:11">
      <c r="A328" s="53"/>
      <c r="B328" s="55"/>
      <c r="C328" s="53"/>
      <c r="H328" s="53"/>
      <c r="I328" s="53"/>
      <c r="J328" s="53"/>
      <c r="K328" s="53"/>
    </row>
    <row r="329" spans="1:11">
      <c r="A329" s="53"/>
      <c r="B329" s="55"/>
      <c r="C329" s="53"/>
      <c r="H329" s="53"/>
      <c r="I329" s="53"/>
      <c r="J329" s="53"/>
      <c r="K329" s="53"/>
    </row>
    <row r="330" spans="1:11">
      <c r="A330" s="53"/>
      <c r="B330" s="55"/>
      <c r="C330" s="53"/>
      <c r="H330" s="53"/>
      <c r="I330" s="53"/>
      <c r="J330" s="53"/>
      <c r="K330" s="53"/>
    </row>
    <row r="331" spans="1:11">
      <c r="A331" s="53"/>
      <c r="B331" s="55"/>
      <c r="C331" s="53"/>
      <c r="H331" s="53"/>
      <c r="I331" s="53"/>
      <c r="J331" s="53"/>
      <c r="K331" s="53"/>
    </row>
    <row r="332" spans="1:11">
      <c r="A332" s="53"/>
      <c r="B332" s="55"/>
      <c r="C332" s="53"/>
      <c r="H332" s="53"/>
      <c r="I332" s="53"/>
      <c r="J332" s="53"/>
      <c r="K332" s="53"/>
    </row>
    <row r="333" spans="1:11">
      <c r="A333" s="53"/>
      <c r="B333" s="55"/>
      <c r="C333" s="53"/>
      <c r="H333" s="53"/>
      <c r="I333" s="53"/>
      <c r="J333" s="53"/>
      <c r="K333" s="53"/>
    </row>
    <row r="334" spans="1:11">
      <c r="A334" s="53"/>
      <c r="B334" s="55"/>
      <c r="C334" s="53"/>
      <c r="H334" s="53"/>
      <c r="I334" s="53"/>
      <c r="J334" s="53"/>
      <c r="K334" s="53"/>
    </row>
    <row r="335" spans="1:11">
      <c r="A335" s="53"/>
      <c r="B335" s="55"/>
      <c r="C335" s="53"/>
      <c r="H335" s="53"/>
      <c r="I335" s="53"/>
      <c r="J335" s="53"/>
      <c r="K335" s="53"/>
    </row>
    <row r="336" spans="1:11">
      <c r="A336" s="53"/>
      <c r="B336" s="55"/>
      <c r="C336" s="53"/>
      <c r="H336" s="53"/>
      <c r="I336" s="53"/>
      <c r="J336" s="53"/>
      <c r="K336" s="53"/>
    </row>
    <row r="337" spans="1:11">
      <c r="A337" s="53"/>
      <c r="B337" s="55"/>
      <c r="C337" s="53"/>
      <c r="H337" s="53"/>
      <c r="I337" s="53"/>
      <c r="J337" s="53"/>
      <c r="K337" s="53"/>
    </row>
    <row r="338" spans="1:11">
      <c r="A338" s="53"/>
      <c r="B338" s="55"/>
      <c r="C338" s="53"/>
      <c r="H338" s="53"/>
      <c r="I338" s="53"/>
      <c r="J338" s="53"/>
      <c r="K338" s="53"/>
    </row>
    <row r="339" spans="1:11">
      <c r="A339" s="53"/>
      <c r="B339" s="55"/>
      <c r="C339" s="53"/>
      <c r="H339" s="53"/>
      <c r="I339" s="53"/>
      <c r="J339" s="53"/>
      <c r="K339" s="53"/>
    </row>
    <row r="340" spans="1:11">
      <c r="A340" s="53"/>
      <c r="B340" s="55"/>
      <c r="C340" s="53"/>
      <c r="H340" s="53"/>
      <c r="I340" s="53"/>
      <c r="J340" s="53"/>
      <c r="K340" s="53"/>
    </row>
    <row r="341" spans="1:11">
      <c r="A341" s="53"/>
      <c r="B341" s="55"/>
      <c r="C341" s="53"/>
      <c r="H341" s="53"/>
      <c r="I341" s="53"/>
      <c r="J341" s="53"/>
      <c r="K341" s="53"/>
    </row>
    <row r="342" spans="1:11">
      <c r="A342" s="53"/>
      <c r="B342" s="55"/>
      <c r="C342" s="53"/>
      <c r="H342" s="53"/>
      <c r="I342" s="53"/>
      <c r="J342" s="53"/>
      <c r="K342" s="53"/>
    </row>
    <row r="343" spans="1:11">
      <c r="A343" s="53"/>
      <c r="B343" s="55"/>
      <c r="C343" s="53"/>
      <c r="H343" s="53"/>
      <c r="I343" s="53"/>
      <c r="J343" s="53"/>
      <c r="K343" s="53"/>
    </row>
    <row r="344" spans="1:11">
      <c r="A344" s="53"/>
      <c r="B344" s="55"/>
      <c r="C344" s="53"/>
      <c r="H344" s="53"/>
      <c r="I344" s="53"/>
      <c r="J344" s="53"/>
      <c r="K344" s="53"/>
    </row>
    <row r="345" spans="1:11">
      <c r="A345" s="53"/>
      <c r="B345" s="55"/>
      <c r="C345" s="53"/>
      <c r="H345" s="53"/>
      <c r="I345" s="53"/>
      <c r="J345" s="53"/>
      <c r="K345" s="53"/>
    </row>
    <row r="346" spans="1:11">
      <c r="A346" s="53"/>
      <c r="B346" s="55"/>
      <c r="C346" s="53"/>
      <c r="H346" s="53"/>
      <c r="I346" s="53"/>
      <c r="J346" s="53"/>
      <c r="K346" s="53"/>
    </row>
    <row r="347" spans="1:11">
      <c r="A347" s="53"/>
      <c r="B347" s="55"/>
      <c r="C347" s="53"/>
      <c r="H347" s="53"/>
      <c r="I347" s="53"/>
      <c r="J347" s="53"/>
      <c r="K347" s="53"/>
    </row>
    <row r="348" spans="1:11">
      <c r="A348" s="53"/>
      <c r="B348" s="55"/>
      <c r="C348" s="53"/>
      <c r="H348" s="53"/>
      <c r="I348" s="53"/>
      <c r="J348" s="53"/>
      <c r="K348" s="53"/>
    </row>
    <row r="349" spans="1:11">
      <c r="A349" s="53"/>
      <c r="B349" s="55"/>
      <c r="C349" s="53"/>
      <c r="H349" s="53"/>
      <c r="I349" s="53"/>
      <c r="J349" s="53"/>
      <c r="K349" s="53"/>
    </row>
    <row r="350" spans="1:11">
      <c r="A350" s="53"/>
      <c r="B350" s="55"/>
      <c r="C350" s="53"/>
      <c r="H350" s="53"/>
      <c r="I350" s="53"/>
      <c r="J350" s="53"/>
      <c r="K350" s="53"/>
    </row>
    <row r="351" spans="1:11">
      <c r="A351" s="53"/>
      <c r="B351" s="55"/>
      <c r="C351" s="53"/>
      <c r="H351" s="53"/>
      <c r="I351" s="53"/>
      <c r="J351" s="53"/>
      <c r="K351" s="53"/>
    </row>
    <row r="352" spans="1:11">
      <c r="A352" s="53"/>
      <c r="B352" s="55"/>
      <c r="C352" s="53"/>
      <c r="H352" s="53"/>
      <c r="I352" s="53"/>
      <c r="J352" s="53"/>
      <c r="K352" s="53"/>
    </row>
    <row r="353" spans="1:11">
      <c r="A353" s="53"/>
      <c r="B353" s="55"/>
      <c r="C353" s="53"/>
      <c r="H353" s="53"/>
      <c r="I353" s="53"/>
      <c r="J353" s="53"/>
      <c r="K353" s="53"/>
    </row>
    <row r="354" spans="1:11">
      <c r="A354" s="53"/>
      <c r="B354" s="53"/>
      <c r="C354" s="53"/>
      <c r="H354" s="53"/>
      <c r="I354" s="53"/>
      <c r="J354" s="53"/>
      <c r="K354" s="53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scale="63" orientation="portrait" r:id="rId1"/>
  <rowBreaks count="1" manualBreakCount="1">
    <brk id="189" max="7" man="1"/>
  </rowBreaks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ltText="" r:id="rId5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HALAMAN </vt:lpstr>
      <vt:lpstr>HALAMAN  (2)</vt:lpstr>
      <vt:lpstr>HALAMAN  (3)</vt:lpstr>
      <vt:lpstr>HALAMAN  (4)</vt:lpstr>
      <vt:lpstr>TARGET CYCLE TIME (2)</vt:lpstr>
      <vt:lpstr>'HALAMAN '!Print_Area</vt:lpstr>
      <vt:lpstr>'HALAMAN  (2)'!Print_Area</vt:lpstr>
      <vt:lpstr>'HALAMAN  (3)'!Print_Area</vt:lpstr>
      <vt:lpstr>'HALAMAN  (4)'!Print_Area</vt:lpstr>
      <vt:lpstr>'TARGET CYCLE TIME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dcterms:created xsi:type="dcterms:W3CDTF">2020-09-13T05:39:00Z</dcterms:created>
  <dcterms:modified xsi:type="dcterms:W3CDTF">2023-05-22T01:42:19Z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