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97DC5AD7-70B8-4A4D-82A0-7367FB0E655F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H36" i="5" l="1"/>
  <c r="K12" i="7"/>
  <c r="L12" i="7"/>
  <c r="M12" i="7"/>
  <c r="N12" i="7"/>
  <c r="G13" i="7"/>
  <c r="H13" i="7"/>
  <c r="I13" i="7"/>
  <c r="G11" i="7"/>
  <c r="H11" i="7"/>
  <c r="I11" i="7"/>
  <c r="J11" i="7"/>
  <c r="K11" i="7"/>
  <c r="L11" i="7"/>
  <c r="M11" i="7"/>
  <c r="N11" i="7"/>
  <c r="G9" i="7"/>
  <c r="H9" i="7"/>
  <c r="I9" i="7"/>
  <c r="G31" i="5"/>
  <c r="H31" i="5"/>
  <c r="I31" i="5"/>
  <c r="J31" i="5"/>
  <c r="K31" i="5"/>
  <c r="L31" i="5"/>
  <c r="M31" i="5"/>
  <c r="N31" i="5"/>
  <c r="J29" i="5"/>
  <c r="G29" i="5"/>
  <c r="H29" i="5"/>
  <c r="I29" i="5"/>
  <c r="G27" i="5"/>
  <c r="H27" i="5"/>
  <c r="I27" i="5"/>
  <c r="J27" i="5"/>
  <c r="K27" i="5"/>
  <c r="L27" i="5"/>
  <c r="M27" i="5"/>
  <c r="N27" i="5"/>
  <c r="K24" i="5"/>
  <c r="L24" i="5"/>
  <c r="M24" i="5"/>
  <c r="N24" i="5"/>
  <c r="G25" i="5"/>
  <c r="H25" i="5"/>
  <c r="I25" i="5"/>
  <c r="G255" i="6"/>
  <c r="G23" i="5" l="1"/>
  <c r="H23" i="5"/>
  <c r="I23" i="5"/>
  <c r="J23" i="5"/>
  <c r="K23" i="5"/>
  <c r="L23" i="5"/>
  <c r="M23" i="5"/>
  <c r="N23" i="5"/>
  <c r="N20" i="5"/>
  <c r="G21" i="5"/>
  <c r="H21" i="5"/>
  <c r="I21" i="5"/>
  <c r="J21" i="5"/>
  <c r="K21" i="5"/>
  <c r="L21" i="5"/>
  <c r="N18" i="5"/>
  <c r="G19" i="5"/>
  <c r="H19" i="5"/>
  <c r="I19" i="5"/>
  <c r="J19" i="5"/>
  <c r="K19" i="5"/>
  <c r="G17" i="5"/>
  <c r="H17" i="5"/>
  <c r="I17" i="5"/>
  <c r="J17" i="5"/>
  <c r="K17" i="5"/>
  <c r="L17" i="5"/>
  <c r="M17" i="5"/>
  <c r="N17" i="5"/>
  <c r="M14" i="5"/>
  <c r="N14" i="5"/>
  <c r="K15" i="5"/>
  <c r="J15" i="5"/>
  <c r="G15" i="5"/>
  <c r="H15" i="5"/>
  <c r="I15" i="5"/>
  <c r="M12" i="5"/>
  <c r="N12" i="5"/>
  <c r="G13" i="5"/>
  <c r="H13" i="5"/>
  <c r="I13" i="5"/>
  <c r="J13" i="5"/>
  <c r="K13" i="5"/>
  <c r="N10" i="5"/>
  <c r="G11" i="5"/>
  <c r="H11" i="5"/>
  <c r="I11" i="5"/>
  <c r="J11" i="5"/>
  <c r="K11" i="5"/>
  <c r="L11" i="5"/>
  <c r="K8" i="5"/>
  <c r="L8" i="5"/>
  <c r="M8" i="5"/>
  <c r="N8" i="5"/>
  <c r="I9" i="5"/>
  <c r="H9" i="5"/>
  <c r="G9" i="5"/>
  <c r="O15" i="5" l="1"/>
  <c r="G256" i="6" l="1"/>
  <c r="G254" i="6"/>
  <c r="G253" i="6"/>
  <c r="G252" i="6"/>
  <c r="G251" i="6"/>
  <c r="G250" i="6"/>
  <c r="G249" i="6"/>
  <c r="F249" i="6"/>
  <c r="G248" i="6"/>
  <c r="G247" i="6"/>
  <c r="G246" i="6"/>
  <c r="G245" i="6"/>
  <c r="G244" i="6"/>
  <c r="G243" i="6"/>
  <c r="G242" i="6"/>
  <c r="F242" i="6"/>
  <c r="F241" i="6"/>
  <c r="G241" i="6" s="1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G227" i="6"/>
  <c r="G226" i="6"/>
  <c r="F226" i="6"/>
  <c r="G225" i="6"/>
  <c r="G224" i="6"/>
  <c r="G223" i="6"/>
  <c r="G222" i="6"/>
  <c r="G221" i="6"/>
  <c r="G220" i="6"/>
  <c r="G219" i="6"/>
  <c r="F219" i="6"/>
  <c r="G218" i="6"/>
  <c r="F218" i="6"/>
  <c r="G217" i="6"/>
  <c r="F216" i="6"/>
  <c r="G216" i="6" s="1"/>
  <c r="F215" i="6"/>
  <c r="G215" i="6" s="1"/>
  <c r="G214" i="6"/>
  <c r="F214" i="6"/>
  <c r="F213" i="6"/>
  <c r="G213" i="6" s="1"/>
  <c r="G212" i="6"/>
  <c r="F212" i="6"/>
  <c r="F211" i="6"/>
  <c r="G211" i="6" s="1"/>
  <c r="G210" i="6"/>
  <c r="F210" i="6"/>
  <c r="F209" i="6"/>
  <c r="G209" i="6" s="1"/>
  <c r="G208" i="6"/>
  <c r="F208" i="6"/>
  <c r="F207" i="6"/>
  <c r="G207" i="6" s="1"/>
  <c r="G206" i="6"/>
  <c r="F206" i="6"/>
  <c r="G205" i="6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G195" i="6"/>
  <c r="F195" i="6"/>
  <c r="F194" i="6"/>
  <c r="G194" i="6" s="1"/>
  <c r="G193" i="6"/>
  <c r="F193" i="6"/>
  <c r="F192" i="6"/>
  <c r="G192" i="6" s="1"/>
  <c r="G191" i="6"/>
  <c r="F191" i="6"/>
  <c r="G190" i="6"/>
  <c r="G189" i="6"/>
  <c r="F189" i="6"/>
  <c r="F188" i="6"/>
  <c r="G188" i="6" s="1"/>
  <c r="G187" i="6"/>
  <c r="F186" i="6"/>
  <c r="G186" i="6" s="1"/>
  <c r="G185" i="6"/>
  <c r="F185" i="6"/>
  <c r="F184" i="6"/>
  <c r="G184" i="6" s="1"/>
  <c r="G183" i="6"/>
  <c r="F183" i="6"/>
  <c r="F182" i="6"/>
  <c r="G182" i="6" s="1"/>
  <c r="G181" i="6"/>
  <c r="F181" i="6"/>
  <c r="G180" i="6"/>
  <c r="F179" i="6"/>
  <c r="G179" i="6" s="1"/>
  <c r="G178" i="6"/>
  <c r="F178" i="6"/>
  <c r="F177" i="6"/>
  <c r="G177" i="6" s="1"/>
  <c r="G176" i="6"/>
  <c r="F176" i="6"/>
  <c r="F175" i="6"/>
  <c r="G175" i="6" s="1"/>
  <c r="G174" i="6"/>
  <c r="F174" i="6"/>
  <c r="F173" i="6"/>
  <c r="G173" i="6" s="1"/>
  <c r="G172" i="6"/>
  <c r="F172" i="6"/>
  <c r="F171" i="6"/>
  <c r="G171" i="6" s="1"/>
  <c r="G170" i="6"/>
  <c r="G169" i="6"/>
  <c r="F168" i="6"/>
  <c r="G168" i="6" s="1"/>
  <c r="G167" i="6"/>
  <c r="F167" i="6"/>
  <c r="F166" i="6"/>
  <c r="G166" i="6" s="1"/>
  <c r="G165" i="6"/>
  <c r="F165" i="6"/>
  <c r="G164" i="6"/>
  <c r="G163" i="6"/>
  <c r="G162" i="6"/>
  <c r="F161" i="6"/>
  <c r="G161" i="6" s="1"/>
  <c r="G160" i="6"/>
  <c r="F160" i="6"/>
  <c r="F159" i="6"/>
  <c r="G159" i="6" s="1"/>
  <c r="G158" i="6"/>
  <c r="F158" i="6"/>
  <c r="F157" i="6"/>
  <c r="G157" i="6" s="1"/>
  <c r="G156" i="6"/>
  <c r="F156" i="6"/>
  <c r="F155" i="6"/>
  <c r="G155" i="6" s="1"/>
  <c r="G154" i="6"/>
  <c r="F154" i="6"/>
  <c r="F153" i="6"/>
  <c r="G153" i="6" s="1"/>
  <c r="G152" i="6"/>
  <c r="F152" i="6"/>
  <c r="F151" i="6"/>
  <c r="G151" i="6" s="1"/>
  <c r="G150" i="6"/>
  <c r="G149" i="6"/>
  <c r="F149" i="6"/>
  <c r="F148" i="6"/>
  <c r="G148" i="6" s="1"/>
  <c r="G147" i="6"/>
  <c r="F147" i="6"/>
  <c r="F146" i="6"/>
  <c r="G146" i="6" s="1"/>
  <c r="G145" i="6"/>
  <c r="F145" i="6"/>
  <c r="F144" i="6"/>
  <c r="G144" i="6" s="1"/>
  <c r="G143" i="6"/>
  <c r="F143" i="6"/>
  <c r="F142" i="6"/>
  <c r="G142" i="6" s="1"/>
  <c r="G141" i="6"/>
  <c r="F141" i="6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G131" i="6"/>
  <c r="F131" i="6"/>
  <c r="F130" i="6"/>
  <c r="G130" i="6" s="1"/>
  <c r="G129" i="6"/>
  <c r="F129" i="6"/>
  <c r="F128" i="6"/>
  <c r="G128" i="6" s="1"/>
  <c r="G127" i="6"/>
  <c r="F127" i="6"/>
  <c r="F126" i="6"/>
  <c r="G126" i="6" s="1"/>
  <c r="G125" i="6"/>
  <c r="F125" i="6"/>
  <c r="F124" i="6"/>
  <c r="G124" i="6" s="1"/>
  <c r="G123" i="6"/>
  <c r="F123" i="6"/>
  <c r="F122" i="6"/>
  <c r="G122" i="6" s="1"/>
  <c r="G121" i="6"/>
  <c r="F121" i="6"/>
  <c r="F120" i="6"/>
  <c r="G120" i="6" s="1"/>
  <c r="G119" i="6"/>
  <c r="F119" i="6"/>
  <c r="F118" i="6"/>
  <c r="G118" i="6" s="1"/>
  <c r="G117" i="6"/>
  <c r="G116" i="6"/>
  <c r="F116" i="6"/>
  <c r="G115" i="6"/>
  <c r="F115" i="6"/>
  <c r="G114" i="6"/>
  <c r="F113" i="6"/>
  <c r="G113" i="6" s="1"/>
  <c r="G112" i="6"/>
  <c r="F112" i="6"/>
  <c r="G111" i="6"/>
  <c r="G110" i="6"/>
  <c r="F110" i="6"/>
  <c r="G109" i="6"/>
  <c r="F109" i="6"/>
  <c r="G108" i="6"/>
  <c r="F108" i="6"/>
  <c r="F107" i="6"/>
  <c r="G107" i="6" s="1"/>
  <c r="G106" i="6"/>
  <c r="F106" i="6"/>
  <c r="F105" i="6"/>
  <c r="G105" i="6" s="1"/>
  <c r="G104" i="6"/>
  <c r="F104" i="6"/>
  <c r="F103" i="6"/>
  <c r="G103" i="6" s="1"/>
  <c r="G102" i="6"/>
  <c r="F102" i="6"/>
  <c r="F101" i="6"/>
  <c r="G101" i="6" s="1"/>
  <c r="G100" i="6"/>
  <c r="F100" i="6"/>
  <c r="F99" i="6"/>
  <c r="G99" i="6" s="1"/>
  <c r="G98" i="6"/>
  <c r="G97" i="6"/>
  <c r="F97" i="6"/>
  <c r="F96" i="6"/>
  <c r="G96" i="6" s="1"/>
  <c r="G95" i="6"/>
  <c r="F95" i="6"/>
  <c r="F94" i="6"/>
  <c r="G94" i="6" s="1"/>
  <c r="G93" i="6"/>
  <c r="G92" i="6"/>
  <c r="G91" i="6"/>
  <c r="G90" i="6"/>
  <c r="F90" i="6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F46" i="6"/>
  <c r="G46" i="6" s="1"/>
  <c r="G45" i="6"/>
  <c r="F45" i="6"/>
  <c r="F44" i="6"/>
  <c r="G44" i="6" s="1"/>
  <c r="G43" i="6"/>
  <c r="F43" i="6"/>
  <c r="F42" i="6"/>
  <c r="G42" i="6" s="1"/>
  <c r="G41" i="6"/>
  <c r="F41" i="6"/>
  <c r="F40" i="6"/>
  <c r="G40" i="6" s="1"/>
  <c r="G39" i="6"/>
  <c r="F39" i="6"/>
  <c r="F38" i="6"/>
  <c r="G38" i="6" s="1"/>
  <c r="G37" i="6"/>
  <c r="F37" i="6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D8" i="8"/>
  <c r="O13" i="7"/>
  <c r="J12" i="7"/>
  <c r="I12" i="7"/>
  <c r="H12" i="7"/>
  <c r="G12" i="7"/>
  <c r="D12" i="7"/>
  <c r="O11" i="7"/>
  <c r="N10" i="7"/>
  <c r="M10" i="7"/>
  <c r="L10" i="7"/>
  <c r="K10" i="7"/>
  <c r="J10" i="7"/>
  <c r="I10" i="7"/>
  <c r="H10" i="7"/>
  <c r="G10" i="7"/>
  <c r="D10" i="7"/>
  <c r="O9" i="7"/>
  <c r="N8" i="7"/>
  <c r="M8" i="7"/>
  <c r="L8" i="7"/>
  <c r="K8" i="7"/>
  <c r="J8" i="7"/>
  <c r="I8" i="7"/>
  <c r="H8" i="7"/>
  <c r="G8" i="7"/>
  <c r="D8" i="7"/>
  <c r="O31" i="5"/>
  <c r="N30" i="5"/>
  <c r="M30" i="5"/>
  <c r="L30" i="5"/>
  <c r="K30" i="5"/>
  <c r="J30" i="5"/>
  <c r="I30" i="5"/>
  <c r="H30" i="5"/>
  <c r="G30" i="5"/>
  <c r="D30" i="5"/>
  <c r="O29" i="5"/>
  <c r="N28" i="5"/>
  <c r="M28" i="5"/>
  <c r="L28" i="5"/>
  <c r="K28" i="5"/>
  <c r="J28" i="5"/>
  <c r="I28" i="5"/>
  <c r="H28" i="5"/>
  <c r="G28" i="5"/>
  <c r="O28" i="5" s="1"/>
  <c r="D28" i="5"/>
  <c r="O27" i="5"/>
  <c r="N26" i="5"/>
  <c r="M26" i="5"/>
  <c r="L26" i="5"/>
  <c r="K26" i="5"/>
  <c r="J26" i="5"/>
  <c r="I26" i="5"/>
  <c r="H26" i="5"/>
  <c r="G26" i="5"/>
  <c r="D26" i="5"/>
  <c r="O25" i="5"/>
  <c r="J24" i="5"/>
  <c r="I24" i="5"/>
  <c r="H24" i="5"/>
  <c r="G24" i="5"/>
  <c r="D24" i="5"/>
  <c r="O23" i="5"/>
  <c r="N22" i="5"/>
  <c r="M22" i="5"/>
  <c r="L22" i="5"/>
  <c r="K22" i="5"/>
  <c r="J22" i="5"/>
  <c r="I22" i="5"/>
  <c r="H22" i="5"/>
  <c r="G22" i="5"/>
  <c r="D22" i="5"/>
  <c r="O21" i="5"/>
  <c r="M20" i="5"/>
  <c r="L20" i="5"/>
  <c r="K20" i="5"/>
  <c r="J20" i="5"/>
  <c r="I20" i="5"/>
  <c r="H20" i="5"/>
  <c r="G20" i="5"/>
  <c r="D20" i="5"/>
  <c r="O19" i="5"/>
  <c r="M18" i="5"/>
  <c r="L18" i="5"/>
  <c r="K18" i="5"/>
  <c r="J18" i="5"/>
  <c r="I18" i="5"/>
  <c r="H18" i="5"/>
  <c r="G18" i="5"/>
  <c r="D18" i="5"/>
  <c r="O17" i="5"/>
  <c r="N16" i="5"/>
  <c r="M16" i="5"/>
  <c r="L16" i="5"/>
  <c r="K16" i="5"/>
  <c r="J16" i="5"/>
  <c r="I16" i="5"/>
  <c r="H16" i="5"/>
  <c r="G16" i="5"/>
  <c r="D16" i="5"/>
  <c r="L14" i="5"/>
  <c r="K14" i="5"/>
  <c r="J14" i="5"/>
  <c r="I14" i="5"/>
  <c r="H14" i="5"/>
  <c r="G14" i="5"/>
  <c r="D14" i="5"/>
  <c r="O13" i="5"/>
  <c r="L12" i="5"/>
  <c r="K12" i="5"/>
  <c r="J12" i="5"/>
  <c r="I12" i="5"/>
  <c r="H12" i="5"/>
  <c r="G12" i="5"/>
  <c r="D12" i="5"/>
  <c r="O11" i="5"/>
  <c r="M10" i="5"/>
  <c r="L10" i="5"/>
  <c r="K10" i="5"/>
  <c r="J10" i="5"/>
  <c r="I10" i="5"/>
  <c r="H10" i="5"/>
  <c r="G10" i="5"/>
  <c r="D10" i="5"/>
  <c r="O9" i="5"/>
  <c r="J8" i="5"/>
  <c r="I8" i="5"/>
  <c r="H8" i="5"/>
  <c r="G8" i="5"/>
  <c r="D8" i="5"/>
  <c r="O12" i="7" l="1"/>
  <c r="P13" i="7" s="1"/>
  <c r="O10" i="7"/>
  <c r="P11" i="7" s="1"/>
  <c r="O8" i="7"/>
  <c r="O30" i="5"/>
  <c r="O26" i="5"/>
  <c r="O24" i="5"/>
  <c r="O22" i="5"/>
  <c r="P23" i="5" s="1"/>
  <c r="O20" i="5"/>
  <c r="P21" i="5" s="1"/>
  <c r="O16" i="5"/>
  <c r="P17" i="5" s="1"/>
  <c r="O18" i="5"/>
  <c r="O14" i="5"/>
  <c r="P15" i="5" s="1"/>
  <c r="O12" i="5"/>
  <c r="P13" i="5" s="1"/>
  <c r="O10" i="5"/>
  <c r="O8" i="5"/>
  <c r="P9" i="9"/>
  <c r="P13" i="9"/>
  <c r="P17" i="9"/>
  <c r="P21" i="9"/>
  <c r="P25" i="9"/>
  <c r="P29" i="9"/>
  <c r="P11" i="5"/>
  <c r="P19" i="5"/>
  <c r="P27" i="5"/>
  <c r="P31" i="5"/>
  <c r="P9" i="7"/>
  <c r="P11" i="9"/>
  <c r="P15" i="9"/>
  <c r="P19" i="9"/>
  <c r="P23" i="9"/>
  <c r="P27" i="9"/>
  <c r="P31" i="9"/>
  <c r="P25" i="5"/>
  <c r="P29" i="5"/>
  <c r="H34" i="8"/>
  <c r="H36" i="8" s="1"/>
  <c r="P9" i="8"/>
  <c r="H36" i="9"/>
  <c r="P9" i="5" l="1"/>
</calcChain>
</file>

<file path=xl/sharedStrings.xml><?xml version="1.0" encoding="utf-8"?>
<sst xmlns="http://schemas.openxmlformats.org/spreadsheetml/2006/main" count="788" uniqueCount="395">
  <si>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</si>
  <si>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</si>
  <si>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</si>
  <si>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</si>
  <si>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</si>
  <si>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</si>
  <si>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</si>
  <si>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</si>
  <si>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</si>
  <si>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</si>
  <si>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</si>
  <si>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</si>
  <si>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</si>
  <si>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</si>
  <si>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</si>
  <si>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</si>
  <si>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</si>
  <si>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</si>
  <si>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</si>
  <si>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</si>
  <si>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</si>
  <si>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</si>
  <si>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</si>
  <si>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</si>
  <si>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</si>
  <si>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</si>
  <si>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</si>
  <si>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</si>
  <si>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</si>
  <si>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</si>
  <si>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</si>
  <si>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</si>
  <si>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</si>
  <si>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</si>
  <si>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</si>
  <si>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</si>
  <si>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</si>
  <si>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</si>
  <si>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</si>
  <si>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</si>
  <si>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</si>
  <si>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</si>
  <si>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</si>
  <si>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</si>
  <si>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</si>
  <si>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</si>
  <si>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</si>
  <si>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</si>
  <si>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</si>
  <si>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</si>
  <si>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</si>
  <si>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</si>
  <si>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</si>
  <si>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</si>
  <si>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</si>
  <si>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</si>
  <si>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</si>
  <si>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</si>
  <si>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</si>
  <si>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</si>
  <si>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</si>
  <si>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</si>
  <si>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</si>
  <si>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</si>
  <si>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</si>
  <si>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</si>
  <si>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</si>
  <si>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</si>
  <si>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</si>
  <si>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</si>
  <si>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</si>
  <si>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</si>
  <si>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</si>
  <si>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</si>
  <si>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</si>
  <si>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</si>
  <si>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</si>
  <si>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</si>
  <si>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</si>
  <si>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</si>
  <si>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</si>
  <si>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</si>
  <si>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</si>
  <si>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</si>
  <si>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</si>
  <si>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</si>
  <si>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</si>
  <si>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</si>
  <si>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</si>
  <si>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</si>
  <si>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</si>
  <si>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</si>
  <si>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</si>
  <si>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</si>
  <si>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</si>
  <si>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</si>
  <si>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</si>
  <si>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</si>
  <si>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</si>
  <si>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</si>
  <si>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</si>
  <si>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</si>
  <si>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</si>
  <si>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</si>
  <si>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</si>
  <si>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</si>
  <si>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</si>
  <si>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</si>
  <si>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</si>
  <si>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</si>
  <si>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</si>
  <si>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</si>
  <si>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</si>
  <si>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</si>
  <si>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</si>
  <si>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</si>
  <si>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</si>
  <si>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</si>
  <si>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</si>
  <si>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</si>
  <si>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</si>
  <si>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</si>
  <si>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</si>
  <si>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</si>
  <si>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</si>
  <si>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</si>
  <si>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</si>
  <si>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</si>
  <si>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</si>
  <si>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</si>
  <si>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</si>
  <si>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</si>
  <si>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</si>
  <si>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</si>
  <si>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</si>
  <si>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</si>
  <si>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</si>
  <si>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</si>
  <si>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</si>
  <si>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</si>
  <si>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</si>
  <si>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</si>
  <si>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</si>
  <si>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</si>
  <si>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</si>
  <si>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</si>
  <si>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</si>
  <si>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</si>
  <si>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</si>
  <si>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</si>
  <si>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</si>
  <si>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</si>
  <si>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</si>
  <si>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</si>
  <si>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</si>
  <si>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</si>
  <si>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</si>
  <si>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</si>
  <si>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</si>
  <si>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</si>
  <si>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</si>
  <si>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</si>
  <si>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</si>
  <si>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</si>
  <si>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</si>
  <si>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</si>
  <si>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</si>
  <si>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</si>
  <si>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</si>
  <si>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</si>
  <si>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</si>
  <si>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</si>
  <si>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</si>
  <si>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</si>
  <si>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</si>
  <si>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</si>
  <si>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</si>
  <si>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</si>
  <si>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</si>
  <si>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</si>
  <si>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</si>
  <si>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</si>
  <si>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</si>
  <si>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</si>
  <si>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</si>
  <si>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</si>
  <si>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</si>
  <si>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</si>
  <si>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</si>
  <si>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</si>
  <si>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</si>
  <si>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</si>
  <si>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</si>
  <si>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</si>
  <si>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</si>
  <si>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</si>
  <si>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</si>
  <si>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</si>
  <si>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</si>
  <si>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</si>
  <si>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</si>
  <si>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</si>
  <si>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</si>
  <si>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</si>
  <si>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</si>
  <si>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</si>
  <si>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</si>
  <si>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</si>
  <si>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</si>
  <si>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</si>
  <si>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</si>
  <si>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</si>
  <si>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</si>
  <si>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</si>
  <si>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</si>
  <si>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</si>
  <si>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</si>
  <si>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</si>
  <si>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</si>
  <si>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</si>
  <si>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</si>
  <si>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</si>
  <si>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</si>
  <si>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</si>
  <si>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</si>
  <si>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</si>
  <si>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</si>
  <si>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</si>
  <si>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</si>
  <si>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</si>
  <si>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</si>
  <si>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</si>
  <si>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</si>
  <si>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</si>
  <si>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</si>
  <si>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</si>
  <si>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</si>
  <si>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</si>
  <si>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</si>
  <si>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</si>
  <si>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</si>
  <si>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</si>
  <si>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</si>
  <si>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</si>
  <si>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</si>
  <si>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</si>
  <si>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</si>
  <si>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</si>
  <si>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</si>
  <si>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</si>
  <si>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</si>
  <si>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</si>
  <si>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</si>
  <si>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</si>
  <si>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</si>
  <si>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</si>
  <si>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</si>
  <si>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</si>
  <si>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</si>
  <si>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</si>
  <si>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</si>
  <si>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</si>
  <si>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</si>
  <si>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</si>
  <si>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</si>
  <si>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</si>
  <si>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</si>
  <si>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</si>
  <si>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</si>
  <si>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</si>
  <si>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</si>
  <si>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</si>
  <si>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</si>
  <si>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</si>
  <si>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</si>
  <si>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</si>
  <si>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</si>
  <si>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</si>
  <si>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</si>
  <si>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</si>
  <si>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</si>
  <si>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</si>
  <si>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</si>
  <si>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</si>
  <si>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</si>
  <si>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</si>
  <si>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</si>
  <si>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</si>
  <si>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</si>
  <si>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</si>
  <si>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</si>
  <si>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</si>
  <si>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</si>
  <si>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</si>
  <si>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</si>
  <si>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</si>
  <si>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</si>
  <si>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</si>
  <si>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</si>
  <si>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</si>
  <si>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</si>
  <si>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</si>
  <si>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</si>
  <si>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</si>
  <si>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</si>
  <si>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</si>
  <si>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</si>
  <si>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</si>
  <si>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</si>
  <si>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</si>
  <si>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</si>
  <si>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</si>
  <si>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</si>
  <si>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</si>
  <si>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</si>
  <si>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</si>
  <si>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</si>
  <si>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</si>
  <si>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</si>
  <si>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</si>
  <si>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</si>
  <si>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</si>
  <si>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</si>
  <si>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</si>
  <si>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</si>
  <si>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</si>
  <si>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</si>
  <si>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</si>
  <si>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</si>
  <si>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</si>
  <si>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</si>
  <si>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</si>
  <si>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</si>
  <si>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</si>
  <si>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</si>
  <si>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</si>
  <si>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</si>
  <si>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</si>
  <si>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</si>
  <si>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</si>
  <si>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</si>
  <si>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</si>
  <si>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</si>
  <si>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</si>
  <si>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</si>
  <si>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</si>
  <si>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</si>
  <si>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</si>
  <si>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</si>
  <si>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</si>
  <si>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</si>
  <si>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</si>
  <si>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</si>
  <si>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</si>
  <si>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</si>
  <si>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</si>
  <si>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</si>
  <si>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</si>
  <si>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</si>
  <si>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</si>
  <si>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</si>
  <si>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</si>
  <si>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</si>
  <si>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</si>
  <si>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</si>
  <si>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</si>
  <si>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</si>
  <si>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</si>
  <si>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</si>
  <si>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</si>
  <si>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</si>
  <si>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</si>
  <si>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</si>
  <si>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</si>
  <si>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</si>
  <si>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</si>
  <si>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</si>
  <si>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</si>
  <si>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RAFFIE</t>
  </si>
  <si>
    <t>ADIRA</t>
  </si>
  <si>
    <t>ANDRE WIRA</t>
  </si>
  <si>
    <t>RAMDANI</t>
  </si>
  <si>
    <t>ZAMY</t>
  </si>
  <si>
    <t>AHMAD FAUDZAN</t>
  </si>
  <si>
    <t>LURY</t>
  </si>
  <si>
    <t>ZOHAN</t>
  </si>
  <si>
    <t>SURYA AJI</t>
  </si>
  <si>
    <t>933-4590</t>
  </si>
  <si>
    <t>PACKING</t>
  </si>
  <si>
    <t>RAMA</t>
  </si>
  <si>
    <t>ADEN</t>
  </si>
  <si>
    <t>RFIKI</t>
  </si>
  <si>
    <t>GINANJAR</t>
  </si>
  <si>
    <t>FAHRU</t>
  </si>
  <si>
    <t>DERI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</si>
</sst>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1" fontId="2" fillId="0" borderId="15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41" fontId="2" fillId="2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/>
    <xf numFmtId="167" fontId="2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41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41" fontId="3" fillId="2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168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2" fillId="0" borderId="29" xfId="0" applyFont="1" applyBorder="1" applyAlignment="1"/>
    <xf numFmtId="0" fontId="2" fillId="0" borderId="30" xfId="0" applyFont="1" applyBorder="1" applyAlignment="1">
      <alignment horizontal="left"/>
    </xf>
    <xf numFmtId="0" fontId="2" fillId="0" borderId="30" xfId="0" applyFont="1" applyBorder="1" applyAlignment="1"/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2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2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14" zoomScale="70" zoomScaleNormal="70" workbookViewId="0">
      <selection activeCell="I33" sqref="I33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03" t="s">
        <v>378</v>
      </c>
      <c r="C8" s="105">
        <v>8825633600</v>
      </c>
      <c r="D8" s="103" t="str">
        <f>VLOOKUP(C8,'TARGET CYCLE TIME (2)'!$B$7:$G$256,2,0)</f>
        <v>WIR-SL-CLP/261</v>
      </c>
      <c r="E8" s="68" t="s">
        <v>16</v>
      </c>
      <c r="F8" s="68" t="s">
        <v>10</v>
      </c>
      <c r="G8" s="69">
        <f>VLOOKUP($C$8,'TARGET CYCLE TIME (2)'!$B$7:$G$256,5,0)</f>
        <v>88</v>
      </c>
      <c r="H8" s="69">
        <f>VLOOKUP($C$8,'TARGET CYCLE TIME (2)'!$B$7:$G$256,5,0)</f>
        <v>88</v>
      </c>
      <c r="I8" s="69">
        <f>VLOOKUP($C$8,'TARGET CYCLE TIME (2)'!$B$7:$G$256,5,0)</f>
        <v>88</v>
      </c>
      <c r="J8" s="69">
        <f>VLOOKUP($C$8,'TARGET CYCLE TIME (2)'!$B$7:$G$256,5,0)</f>
        <v>88</v>
      </c>
      <c r="K8" s="69">
        <f>VLOOKUP($C$8,'TARGET CYCLE TIME (2)'!$B$7:$G$256,5,0)</f>
        <v>88</v>
      </c>
      <c r="L8" s="69">
        <f>VLOOKUP($C$8,'TARGET CYCLE TIME (2)'!$B$7:$G$256,5,0)</f>
        <v>88</v>
      </c>
      <c r="M8" s="69">
        <f>VLOOKUP($C$8,'TARGET CYCLE TIME (2)'!$B$7:$G$256,5,0)</f>
        <v>88</v>
      </c>
      <c r="N8" s="69">
        <f>VLOOKUP($C$8,'TARGET CYCLE TIME (2)'!$B$7:$G$256,5,0)</f>
        <v>88</v>
      </c>
      <c r="O8" s="82">
        <f>SUM(G8:N8)</f>
        <v>704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88</v>
      </c>
      <c r="H9" s="69">
        <f>VLOOKUP($C$8,'TARGET CYCLE TIME (2)'!$B$7:$G$256,5,0)</f>
        <v>88</v>
      </c>
      <c r="I9" s="69">
        <f>VLOOKUP($C$8,'TARGET CYCLE TIME (2)'!$B$7:$G$256,5,0)</f>
        <v>88</v>
      </c>
      <c r="J9" s="69">
        <v>49</v>
      </c>
      <c r="K9" s="70"/>
      <c r="L9" s="70"/>
      <c r="M9" s="70"/>
      <c r="N9" s="70"/>
      <c r="O9" s="82">
        <f t="shared" ref="O9:O31" si="0">SUM(G9:N9)</f>
        <v>313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2</v>
      </c>
      <c r="B10" s="103" t="s">
        <v>379</v>
      </c>
      <c r="C10" s="105" t="s">
        <v>132</v>
      </c>
      <c r="D10" s="103" t="str">
        <f>VLOOKUP(C10,'TARGET CYCLE TIME (2)'!$B$7:$G$256,2,0)</f>
        <v>BEI-KMI-004</v>
      </c>
      <c r="E10" s="68" t="s">
        <v>16</v>
      </c>
      <c r="F10" s="68" t="s">
        <v>10</v>
      </c>
      <c r="G10" s="69">
        <f>VLOOKUP($C$10,'TARGET CYCLE TIME (2)'!$B$7:$G$256,5,0)</f>
        <v>75</v>
      </c>
      <c r="H10" s="69">
        <f>VLOOKUP($C$10,'TARGET CYCLE TIME (2)'!$B$7:$G$256,5,0)</f>
        <v>75</v>
      </c>
      <c r="I10" s="69">
        <f>VLOOKUP($C$10,'TARGET CYCLE TIME (2)'!$B$7:$G$256,5,0)</f>
        <v>75</v>
      </c>
      <c r="J10" s="69">
        <f>VLOOKUP($C$10,'TARGET CYCLE TIME (2)'!$B$7:$G$256,5,0)</f>
        <v>75</v>
      </c>
      <c r="K10" s="69">
        <f>VLOOKUP($C$10,'TARGET CYCLE TIME (2)'!$B$7:$G$256,5,0)</f>
        <v>75</v>
      </c>
      <c r="L10" s="69">
        <f>VLOOKUP($C$10,'TARGET CYCLE TIME (2)'!$B$7:$G$256,5,0)</f>
        <v>75</v>
      </c>
      <c r="M10" s="69">
        <f>VLOOKUP($C$10,'TARGET CYCLE TIME (2)'!$B$7:$G$256,5,0)</f>
        <v>75</v>
      </c>
      <c r="N10" s="69">
        <f>VLOOKUP($C$10,'TARGET CYCLE TIME (2)'!$B$7:$G$256,5,0)</f>
        <v>75</v>
      </c>
      <c r="O10" s="82">
        <f t="shared" si="0"/>
        <v>600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75</v>
      </c>
      <c r="H11" s="69">
        <f>VLOOKUP($C$10,'TARGET CYCLE TIME (2)'!$B$7:$G$256,5,0)</f>
        <v>75</v>
      </c>
      <c r="I11" s="69">
        <f>VLOOKUP($C$10,'TARGET CYCLE TIME (2)'!$B$7:$G$256,5,0)</f>
        <v>75</v>
      </c>
      <c r="J11" s="69">
        <f>VLOOKUP($C$10,'TARGET CYCLE TIME (2)'!$B$7:$G$256,5,0)</f>
        <v>75</v>
      </c>
      <c r="K11" s="69">
        <f>VLOOKUP($C$10,'TARGET CYCLE TIME (2)'!$B$7:$G$256,5,0)</f>
        <v>75</v>
      </c>
      <c r="L11" s="69">
        <f>VLOOKUP($C$10,'TARGET CYCLE TIME (2)'!$B$7:$G$256,5,0)</f>
        <v>75</v>
      </c>
      <c r="M11" s="69">
        <v>65</v>
      </c>
      <c r="N11" s="69"/>
      <c r="O11" s="82">
        <f t="shared" si="0"/>
        <v>515</v>
      </c>
      <c r="P11" s="94" t="str">
        <f t="shared" si="1"/>
        <v>PRODUK HABIS</v>
      </c>
      <c r="Q11" s="95"/>
    </row>
    <row r="12" spans="1:17" ht="21.95" customHeight="1">
      <c r="A12" s="99">
        <v>3</v>
      </c>
      <c r="B12" s="103" t="s">
        <v>380</v>
      </c>
      <c r="C12" s="105">
        <v>22500</v>
      </c>
      <c r="D12" s="103" t="str">
        <f>VLOOKUP(C12,'TARGET CYCLE TIME (2)'!$B$7:$G$256,2,0)</f>
        <v xml:space="preserve">BLB BYNT </v>
      </c>
      <c r="E12" s="68" t="s">
        <v>16</v>
      </c>
      <c r="F12" s="68" t="s">
        <v>10</v>
      </c>
      <c r="G12" s="69">
        <f>VLOOKUP($C$12,'TARGET CYCLE TIME (2)'!$B$7:$G$256,5,0)</f>
        <v>380</v>
      </c>
      <c r="H12" s="69">
        <f>VLOOKUP($C$12,'TARGET CYCLE TIME (2)'!$B$7:$G$256,5,0)</f>
        <v>380</v>
      </c>
      <c r="I12" s="69">
        <f>VLOOKUP($C$12,'TARGET CYCLE TIME (2)'!$B$7:$G$256,5,0)</f>
        <v>380</v>
      </c>
      <c r="J12" s="69">
        <f>VLOOKUP($C$12,'TARGET CYCLE TIME (2)'!$B$7:$G$256,5,0)</f>
        <v>380</v>
      </c>
      <c r="K12" s="69">
        <f>VLOOKUP($C$12,'TARGET CYCLE TIME (2)'!$B$7:$G$256,5,0)</f>
        <v>380</v>
      </c>
      <c r="L12" s="69">
        <f>VLOOKUP($C$12,'TARGET CYCLE TIME (2)'!$B$7:$G$256,5,0)</f>
        <v>380</v>
      </c>
      <c r="M12" s="69">
        <f>VLOOKUP($C$12,'TARGET CYCLE TIME (2)'!$B$7:$G$256,5,0)</f>
        <v>380</v>
      </c>
      <c r="N12" s="69">
        <f>VLOOKUP($C$12,'TARGET CYCLE TIME (2)'!$B$7:$G$256,5,0)</f>
        <v>380</v>
      </c>
      <c r="O12" s="82">
        <f t="shared" si="0"/>
        <v>3040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380</v>
      </c>
      <c r="H13" s="69">
        <f>VLOOKUP($C$12,'TARGET CYCLE TIME (2)'!$B$7:$G$256,5,0)</f>
        <v>380</v>
      </c>
      <c r="I13" s="69">
        <f>VLOOKUP($C$12,'TARGET CYCLE TIME (2)'!$B$7:$G$256,5,0)</f>
        <v>380</v>
      </c>
      <c r="J13" s="69">
        <f>VLOOKUP($C$12,'TARGET CYCLE TIME (2)'!$B$7:$G$256,5,0)</f>
        <v>380</v>
      </c>
      <c r="K13" s="69">
        <f>VLOOKUP($C$12,'TARGET CYCLE TIME (2)'!$B$7:$G$256,5,0)</f>
        <v>380</v>
      </c>
      <c r="L13" s="69">
        <v>200</v>
      </c>
      <c r="M13" s="69"/>
      <c r="N13" s="69"/>
      <c r="O13" s="82">
        <f t="shared" si="0"/>
        <v>2100</v>
      </c>
      <c r="P13" s="94" t="str">
        <f t="shared" si="1"/>
        <v>PRODUK HABIS</v>
      </c>
      <c r="Q13" s="95"/>
    </row>
    <row r="14" spans="1:17" ht="21.95" customHeight="1">
      <c r="A14" s="99">
        <v>4</v>
      </c>
      <c r="B14" s="103" t="s">
        <v>381</v>
      </c>
      <c r="C14" s="105">
        <v>39009</v>
      </c>
      <c r="D14" s="103" t="str">
        <f>VLOOKUP(C14,'TARGET CYCLE TIME (2)'!$B$7:$G$256,2,0)</f>
        <v>GROMET</v>
      </c>
      <c r="E14" s="68" t="s">
        <v>16</v>
      </c>
      <c r="F14" s="68" t="s">
        <v>10</v>
      </c>
      <c r="G14" s="69">
        <f>VLOOKUP($C$14,'TARGET CYCLE TIME (2)'!$B$7:$G$256,5,0)</f>
        <v>95</v>
      </c>
      <c r="H14" s="69">
        <f>VLOOKUP($C$14,'TARGET CYCLE TIME (2)'!$B$7:$G$256,5,0)</f>
        <v>95</v>
      </c>
      <c r="I14" s="69">
        <f>VLOOKUP($C$14,'TARGET CYCLE TIME (2)'!$B$7:$G$256,5,0)</f>
        <v>95</v>
      </c>
      <c r="J14" s="69">
        <f>VLOOKUP($C$14,'TARGET CYCLE TIME (2)'!$B$7:$G$256,5,0)</f>
        <v>95</v>
      </c>
      <c r="K14" s="69">
        <f>VLOOKUP($C$14,'TARGET CYCLE TIME (2)'!$B$7:$G$256,5,0)</f>
        <v>95</v>
      </c>
      <c r="L14" s="69">
        <f>VLOOKUP($C$14,'TARGET CYCLE TIME (2)'!$B$7:$G$256,5,0)</f>
        <v>95</v>
      </c>
      <c r="M14" s="69">
        <f>VLOOKUP($C$14,'TARGET CYCLE TIME (2)'!$B$7:$G$256,5,0)</f>
        <v>95</v>
      </c>
      <c r="N14" s="69">
        <f>VLOOKUP($C$14,'TARGET CYCLE TIME (2)'!$B$7:$G$256,5,0)</f>
        <v>95</v>
      </c>
      <c r="O14" s="82">
        <f t="shared" si="0"/>
        <v>760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95</v>
      </c>
      <c r="H15" s="69">
        <f>VLOOKUP($C$14,'TARGET CYCLE TIME (2)'!$B$7:$G$256,5,0)</f>
        <v>95</v>
      </c>
      <c r="I15" s="69">
        <f>VLOOKUP($C$14,'TARGET CYCLE TIME (2)'!$B$7:$G$256,5,0)</f>
        <v>95</v>
      </c>
      <c r="J15" s="69">
        <f>VLOOKUP($C$14,'TARGET CYCLE TIME (2)'!$B$7:$G$256,5,0)</f>
        <v>95</v>
      </c>
      <c r="K15" s="69">
        <f>VLOOKUP($C$14,'TARGET CYCLE TIME (2)'!$B$7:$G$256,5,0)</f>
        <v>95</v>
      </c>
      <c r="L15" s="69">
        <v>34</v>
      </c>
      <c r="M15" s="69"/>
      <c r="N15" s="69"/>
      <c r="O15" s="82">
        <f t="shared" si="0"/>
        <v>509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>
        <v>5</v>
      </c>
      <c r="B16" s="103" t="s">
        <v>382</v>
      </c>
      <c r="C16" s="105" t="s">
        <v>359</v>
      </c>
      <c r="D16" s="103" t="str">
        <f>VLOOKUP(C16,'TARGET CYCLE TIME (2)'!$B$7:$G$256,2,0)</f>
        <v>LOW C REAR STOP</v>
      </c>
      <c r="E16" s="68" t="s">
        <v>16</v>
      </c>
      <c r="F16" s="68" t="s">
        <v>10</v>
      </c>
      <c r="G16" s="69">
        <f>VLOOKUP($C$16,'TARGET CYCLE TIME (2)'!$B$7:$G$256,5,0)</f>
        <v>50</v>
      </c>
      <c r="H16" s="69">
        <f>VLOOKUP($C$16,'TARGET CYCLE TIME (2)'!$B$7:$G$256,5,0)</f>
        <v>50</v>
      </c>
      <c r="I16" s="69">
        <f>VLOOKUP($C$16,'TARGET CYCLE TIME (2)'!$B$7:$G$256,5,0)</f>
        <v>50</v>
      </c>
      <c r="J16" s="69">
        <f>VLOOKUP($C$16,'TARGET CYCLE TIME (2)'!$B$7:$G$256,5,0)</f>
        <v>50</v>
      </c>
      <c r="K16" s="69">
        <f>VLOOKUP($C$16,'TARGET CYCLE TIME (2)'!$B$7:$G$256,5,0)</f>
        <v>50</v>
      </c>
      <c r="L16" s="69">
        <f>VLOOKUP($C$16,'TARGET CYCLE TIME (2)'!$B$7:$G$256,5,0)</f>
        <v>50</v>
      </c>
      <c r="M16" s="69">
        <f>VLOOKUP($C$16,'TARGET CYCLE TIME (2)'!$B$7:$G$256,5,0)</f>
        <v>50</v>
      </c>
      <c r="N16" s="69">
        <f>VLOOKUP($C$16,'TARGET CYCLE TIME (2)'!$B$7:$G$256,5,0)</f>
        <v>50</v>
      </c>
      <c r="O16" s="82">
        <f t="shared" si="0"/>
        <v>400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50</v>
      </c>
      <c r="H17" s="69">
        <f>VLOOKUP($C$16,'TARGET CYCLE TIME (2)'!$B$7:$G$256,5,0)</f>
        <v>50</v>
      </c>
      <c r="I17" s="69">
        <f>VLOOKUP($C$16,'TARGET CYCLE TIME (2)'!$B$7:$G$256,5,0)</f>
        <v>50</v>
      </c>
      <c r="J17" s="69">
        <f>VLOOKUP($C$16,'TARGET CYCLE TIME (2)'!$B$7:$G$256,5,0)</f>
        <v>50</v>
      </c>
      <c r="K17" s="69">
        <f>VLOOKUP($C$16,'TARGET CYCLE TIME (2)'!$B$7:$G$256,5,0)</f>
        <v>50</v>
      </c>
      <c r="L17" s="69">
        <f>VLOOKUP($C$16,'TARGET CYCLE TIME (2)'!$B$7:$G$256,5,0)</f>
        <v>50</v>
      </c>
      <c r="M17" s="69">
        <f>VLOOKUP($C$16,'TARGET CYCLE TIME (2)'!$B$7:$G$256,5,0)</f>
        <v>50</v>
      </c>
      <c r="N17" s="69">
        <f>VLOOKUP($C$16,'TARGET CYCLE TIME (2)'!$B$7:$G$256,5,0)</f>
        <v>50</v>
      </c>
      <c r="O17" s="82">
        <f t="shared" si="0"/>
        <v>400</v>
      </c>
      <c r="P17" s="94" t="str">
        <f t="shared" si="2"/>
        <v/>
      </c>
      <c r="Q17" s="95"/>
    </row>
    <row r="18" spans="1:17" ht="21.95" customHeight="1">
      <c r="A18" s="99">
        <v>6</v>
      </c>
      <c r="B18" s="103" t="s">
        <v>383</v>
      </c>
      <c r="C18" s="105" t="s">
        <v>331</v>
      </c>
      <c r="D18" s="103" t="str">
        <f>VLOOKUP(C18,'TARGET CYCLE TIME (2)'!$B$7:$G$256,2,0)</f>
        <v>CAP RUBBER</v>
      </c>
      <c r="E18" s="68" t="s">
        <v>16</v>
      </c>
      <c r="F18" s="68" t="s">
        <v>10</v>
      </c>
      <c r="G18" s="69">
        <f>VLOOKUP($C$18,'TARGET CYCLE TIME (2)'!$B$7:$G$256,5,0)</f>
        <v>150</v>
      </c>
      <c r="H18" s="69">
        <f>VLOOKUP($C$18,'TARGET CYCLE TIME (2)'!$B$7:$G$256,5,0)</f>
        <v>150</v>
      </c>
      <c r="I18" s="69">
        <f>VLOOKUP($C$18,'TARGET CYCLE TIME (2)'!$B$7:$G$256,5,0)</f>
        <v>150</v>
      </c>
      <c r="J18" s="69">
        <f>VLOOKUP($C$18,'TARGET CYCLE TIME (2)'!$B$7:$G$256,5,0)</f>
        <v>150</v>
      </c>
      <c r="K18" s="69">
        <f>VLOOKUP($C$18,'TARGET CYCLE TIME (2)'!$B$7:$G$256,5,0)</f>
        <v>150</v>
      </c>
      <c r="L18" s="69">
        <f>VLOOKUP($C$18,'TARGET CYCLE TIME (2)'!$B$7:$G$256,5,0)</f>
        <v>150</v>
      </c>
      <c r="M18" s="69">
        <f>VLOOKUP($C$18,'TARGET CYCLE TIME (2)'!$B$7:$G$256,5,0)</f>
        <v>150</v>
      </c>
      <c r="N18" s="69">
        <f>VLOOKUP($C$18,'TARGET CYCLE TIME (2)'!$B$7:$G$256,5,0)</f>
        <v>150</v>
      </c>
      <c r="O18" s="82">
        <f t="shared" si="0"/>
        <v>1200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150</v>
      </c>
      <c r="H19" s="69">
        <f>VLOOKUP($C$18,'TARGET CYCLE TIME (2)'!$B$7:$G$256,5,0)</f>
        <v>150</v>
      </c>
      <c r="I19" s="69">
        <f>VLOOKUP($C$18,'TARGET CYCLE TIME (2)'!$B$7:$G$256,5,0)</f>
        <v>150</v>
      </c>
      <c r="J19" s="69">
        <f>VLOOKUP($C$18,'TARGET CYCLE TIME (2)'!$B$7:$G$256,5,0)</f>
        <v>150</v>
      </c>
      <c r="K19" s="69">
        <f>VLOOKUP($C$18,'TARGET CYCLE TIME (2)'!$B$7:$G$256,5,0)</f>
        <v>150</v>
      </c>
      <c r="L19" s="69">
        <v>150</v>
      </c>
      <c r="M19" s="69">
        <v>50</v>
      </c>
      <c r="N19" s="69"/>
      <c r="O19" s="82">
        <f t="shared" si="0"/>
        <v>950</v>
      </c>
      <c r="P19" s="94" t="str">
        <f t="shared" si="2"/>
        <v>PRODUK HABIS</v>
      </c>
      <c r="Q19" s="95"/>
    </row>
    <row r="20" spans="1:17" ht="21.95" customHeight="1">
      <c r="A20" s="99">
        <v>7</v>
      </c>
      <c r="B20" s="103" t="s">
        <v>384</v>
      </c>
      <c r="C20" s="105" t="s">
        <v>274</v>
      </c>
      <c r="D20" s="103" t="str">
        <f>VLOOKUP(C20,'TARGET CYCLE TIME (2)'!$B$7:$G$256,2,0)</f>
        <v>COVER W/R LED</v>
      </c>
      <c r="E20" s="68" t="s">
        <v>16</v>
      </c>
      <c r="F20" s="68" t="s">
        <v>10</v>
      </c>
      <c r="G20" s="67">
        <f>VLOOKUP($C$20,'TARGET CYCLE TIME (2)'!$B$7:$G$256,5,0)</f>
        <v>45</v>
      </c>
      <c r="H20" s="67">
        <f>VLOOKUP($C$20,'TARGET CYCLE TIME (2)'!$B$7:$G$256,5,0)</f>
        <v>45</v>
      </c>
      <c r="I20" s="67">
        <f>VLOOKUP($C$20,'TARGET CYCLE TIME (2)'!$B$7:$G$256,5,0)</f>
        <v>45</v>
      </c>
      <c r="J20" s="67">
        <f>VLOOKUP($C$20,'TARGET CYCLE TIME (2)'!$B$7:$G$256,5,0)</f>
        <v>45</v>
      </c>
      <c r="K20" s="67">
        <f>VLOOKUP($C$20,'TARGET CYCLE TIME (2)'!$B$7:$G$256,5,0)</f>
        <v>45</v>
      </c>
      <c r="L20" s="67">
        <f>VLOOKUP($C$20,'TARGET CYCLE TIME (2)'!$B$7:$G$256,5,0)</f>
        <v>45</v>
      </c>
      <c r="M20" s="67">
        <f>VLOOKUP($C$20,'TARGET CYCLE TIME (2)'!$B$7:$G$256,5,0)</f>
        <v>45</v>
      </c>
      <c r="N20" s="67">
        <f>VLOOKUP($C$20,'TARGET CYCLE TIME (2)'!$B$7:$G$256,5,0)</f>
        <v>45</v>
      </c>
      <c r="O20" s="82">
        <f t="shared" si="0"/>
        <v>360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67">
        <f>VLOOKUP($C$20,'TARGET CYCLE TIME (2)'!$B$7:$G$256,5,0)</f>
        <v>45</v>
      </c>
      <c r="H21" s="67">
        <f>VLOOKUP($C$20,'TARGET CYCLE TIME (2)'!$B$7:$G$256,5,0)</f>
        <v>45</v>
      </c>
      <c r="I21" s="67">
        <f>VLOOKUP($C$20,'TARGET CYCLE TIME (2)'!$B$7:$G$256,5,0)</f>
        <v>45</v>
      </c>
      <c r="J21" s="67">
        <f>VLOOKUP($C$20,'TARGET CYCLE TIME (2)'!$B$7:$G$256,5,0)</f>
        <v>45</v>
      </c>
      <c r="K21" s="67">
        <f>VLOOKUP($C$20,'TARGET CYCLE TIME (2)'!$B$7:$G$256,5,0)</f>
        <v>45</v>
      </c>
      <c r="L21" s="67">
        <f>VLOOKUP($C$20,'TARGET CYCLE TIME (2)'!$B$7:$G$256,5,0)</f>
        <v>45</v>
      </c>
      <c r="M21" s="67">
        <v>34</v>
      </c>
      <c r="N21" s="67"/>
      <c r="O21" s="82">
        <f t="shared" si="0"/>
        <v>304</v>
      </c>
      <c r="P21" s="94" t="str">
        <f t="shared" ref="P21:P25" si="3">IF(O21&lt;O20,"PRODUK HABIS","")</f>
        <v>PRODUK HABIS</v>
      </c>
      <c r="Q21" s="95"/>
    </row>
    <row r="22" spans="1:17" ht="21.95" customHeight="1">
      <c r="A22" s="99">
        <v>8</v>
      </c>
      <c r="B22" s="103" t="s">
        <v>385</v>
      </c>
      <c r="C22" s="105" t="s">
        <v>161</v>
      </c>
      <c r="D22" s="103" t="str">
        <f>VLOOKUP(C22,'TARGET CYCLE TIME (2)'!$B$7:$G$256,2,0)</f>
        <v>GROMMET WASHER</v>
      </c>
      <c r="E22" s="68" t="s">
        <v>16</v>
      </c>
      <c r="F22" s="68" t="s">
        <v>10</v>
      </c>
      <c r="G22" s="69">
        <f>VLOOKUP($C$22,'TARGET CYCLE TIME (2)'!$B$7:$G$256,5,0)</f>
        <v>53</v>
      </c>
      <c r="H22" s="69">
        <f>VLOOKUP($C$22,'TARGET CYCLE TIME (2)'!$B$7:$G$256,5,0)</f>
        <v>53</v>
      </c>
      <c r="I22" s="69">
        <f>VLOOKUP($C$22,'TARGET CYCLE TIME (2)'!$B$7:$G$256,5,0)</f>
        <v>53</v>
      </c>
      <c r="J22" s="69">
        <f>VLOOKUP($C$22,'TARGET CYCLE TIME (2)'!$B$7:$G$256,5,0)</f>
        <v>53</v>
      </c>
      <c r="K22" s="69">
        <f>VLOOKUP($C$22,'TARGET CYCLE TIME (2)'!$B$7:$G$256,5,0)</f>
        <v>53</v>
      </c>
      <c r="L22" s="69">
        <f>VLOOKUP($C$22,'TARGET CYCLE TIME (2)'!$B$7:$G$256,5,0)</f>
        <v>53</v>
      </c>
      <c r="M22" s="69">
        <f>VLOOKUP($C$22,'TARGET CYCLE TIME (2)'!$B$7:$G$256,5,0)</f>
        <v>53</v>
      </c>
      <c r="N22" s="69">
        <f>VLOOKUP($C$22,'TARGET CYCLE TIME (2)'!$B$7:$G$256,5,0)</f>
        <v>53</v>
      </c>
      <c r="O22" s="82">
        <f t="shared" si="0"/>
        <v>424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53</v>
      </c>
      <c r="H23" s="69">
        <f>VLOOKUP($C$22,'TARGET CYCLE TIME (2)'!$B$7:$G$256,5,0)</f>
        <v>53</v>
      </c>
      <c r="I23" s="69">
        <f>VLOOKUP($C$22,'TARGET CYCLE TIME (2)'!$B$7:$G$256,5,0)</f>
        <v>53</v>
      </c>
      <c r="J23" s="69">
        <f>VLOOKUP($C$22,'TARGET CYCLE TIME (2)'!$B$7:$G$256,5,0)</f>
        <v>53</v>
      </c>
      <c r="K23" s="69">
        <f>VLOOKUP($C$22,'TARGET CYCLE TIME (2)'!$B$7:$G$256,5,0)</f>
        <v>53</v>
      </c>
      <c r="L23" s="69">
        <f>VLOOKUP($C$22,'TARGET CYCLE TIME (2)'!$B$7:$G$256,5,0)</f>
        <v>53</v>
      </c>
      <c r="M23" s="69">
        <f>VLOOKUP($C$22,'TARGET CYCLE TIME (2)'!$B$7:$G$256,5,0)</f>
        <v>53</v>
      </c>
      <c r="N23" s="69">
        <f>VLOOKUP($C$22,'TARGET CYCLE TIME (2)'!$B$7:$G$256,5,0)</f>
        <v>53</v>
      </c>
      <c r="O23" s="82">
        <f t="shared" si="0"/>
        <v>424</v>
      </c>
      <c r="P23" s="94" t="str">
        <f t="shared" si="3"/>
        <v/>
      </c>
      <c r="Q23" s="95"/>
    </row>
    <row r="24" spans="1:17" ht="21.95" customHeight="1">
      <c r="A24" s="99">
        <v>9</v>
      </c>
      <c r="B24" s="103" t="s">
        <v>386</v>
      </c>
      <c r="C24" s="105" t="s">
        <v>387</v>
      </c>
      <c r="D24" s="103" t="str">
        <f>VLOOKUP(C24,'TARGET CYCLE TIME (2)'!$B$7:$G$256,2,0)</f>
        <v>PACKING</v>
      </c>
      <c r="E24" s="68" t="s">
        <v>16</v>
      </c>
      <c r="F24" s="68" t="s">
        <v>10</v>
      </c>
      <c r="G24" s="69">
        <f>VLOOKUP($C$24,'TARGET CYCLE TIME (2)'!$B$7:$G$256,5,0)</f>
        <v>127</v>
      </c>
      <c r="H24" s="69">
        <f>VLOOKUP($C$24,'TARGET CYCLE TIME (2)'!$B$7:$G$256,5,0)</f>
        <v>127</v>
      </c>
      <c r="I24" s="69">
        <f>VLOOKUP($C$24,'TARGET CYCLE TIME (2)'!$B$7:$G$256,5,0)</f>
        <v>127</v>
      </c>
      <c r="J24" s="69">
        <f>VLOOKUP($C$24,'TARGET CYCLE TIME (2)'!$B$7:$G$256,5,0)</f>
        <v>127</v>
      </c>
      <c r="K24" s="69">
        <f>VLOOKUP($C$24,'TARGET CYCLE TIME (2)'!$B$7:$G$256,5,0)</f>
        <v>127</v>
      </c>
      <c r="L24" s="69">
        <f>VLOOKUP($C$24,'TARGET CYCLE TIME (2)'!$B$7:$G$256,5,0)</f>
        <v>127</v>
      </c>
      <c r="M24" s="69">
        <f>VLOOKUP($C$24,'TARGET CYCLE TIME (2)'!$B$7:$G$256,5,0)</f>
        <v>127</v>
      </c>
      <c r="N24" s="69">
        <f>VLOOKUP($C$24,'TARGET CYCLE TIME (2)'!$B$7:$G$256,5,0)</f>
        <v>127</v>
      </c>
      <c r="O24" s="82">
        <f t="shared" si="0"/>
        <v>1016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127</v>
      </c>
      <c r="H25" s="69">
        <f>VLOOKUP($C$24,'TARGET CYCLE TIME (2)'!$B$7:$G$256,5,0)</f>
        <v>127</v>
      </c>
      <c r="I25" s="69">
        <f>VLOOKUP($C$24,'TARGET CYCLE TIME (2)'!$B$7:$G$256,5,0)</f>
        <v>127</v>
      </c>
      <c r="J25" s="69">
        <v>38</v>
      </c>
      <c r="K25" s="69"/>
      <c r="L25" s="69"/>
      <c r="M25" s="69"/>
      <c r="N25" s="69"/>
      <c r="O25" s="82">
        <f t="shared" si="0"/>
        <v>419</v>
      </c>
      <c r="P25" s="94" t="str">
        <f t="shared" si="3"/>
        <v>PRODUK HABIS</v>
      </c>
      <c r="Q25" s="95"/>
    </row>
    <row r="26" spans="1:17" ht="21.95" customHeight="1">
      <c r="A26" s="99">
        <v>10</v>
      </c>
      <c r="B26" s="103" t="s">
        <v>389</v>
      </c>
      <c r="C26" s="105" t="s">
        <v>333</v>
      </c>
      <c r="D26" s="103" t="str">
        <f>VLOOKUP(C26,'TARGET CYCLE TIME (2)'!$B$7:$G$256,2,0)</f>
        <v>RUBBER COVER</v>
      </c>
      <c r="E26" s="68" t="s">
        <v>16</v>
      </c>
      <c r="F26" s="68" t="s">
        <v>10</v>
      </c>
      <c r="G26" s="69">
        <f>VLOOKUP($C$26,'TARGET CYCLE TIME (2)'!$B$7:$G$256,5,0)</f>
        <v>114</v>
      </c>
      <c r="H26" s="69">
        <f>VLOOKUP($C$26,'TARGET CYCLE TIME (2)'!$B$7:$G$256,5,0)</f>
        <v>114</v>
      </c>
      <c r="I26" s="69">
        <f>VLOOKUP($C$26,'TARGET CYCLE TIME (2)'!$B$7:$G$256,5,0)</f>
        <v>114</v>
      </c>
      <c r="J26" s="69">
        <f>VLOOKUP($C$26,'TARGET CYCLE TIME (2)'!$B$7:$G$256,5,0)</f>
        <v>114</v>
      </c>
      <c r="K26" s="69">
        <f>VLOOKUP($C$26,'TARGET CYCLE TIME (2)'!$B$7:$G$256,5,0)</f>
        <v>114</v>
      </c>
      <c r="L26" s="69">
        <f>VLOOKUP($C$26,'TARGET CYCLE TIME (2)'!$B$7:$G$256,5,0)</f>
        <v>114</v>
      </c>
      <c r="M26" s="69">
        <f>VLOOKUP($C$26,'TARGET CYCLE TIME (2)'!$B$7:$G$256,5,0)</f>
        <v>114</v>
      </c>
      <c r="N26" s="69">
        <f>VLOOKUP($C$26,'TARGET CYCLE TIME (2)'!$B$7:$G$256,5,0)</f>
        <v>114</v>
      </c>
      <c r="O26" s="82">
        <f t="shared" si="0"/>
        <v>912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114</v>
      </c>
      <c r="H27" s="69">
        <f>VLOOKUP($C$26,'TARGET CYCLE TIME (2)'!$B$7:$G$256,5,0)</f>
        <v>114</v>
      </c>
      <c r="I27" s="69">
        <f>VLOOKUP($C$26,'TARGET CYCLE TIME (2)'!$B$7:$G$256,5,0)</f>
        <v>114</v>
      </c>
      <c r="J27" s="69">
        <f>VLOOKUP($C$26,'TARGET CYCLE TIME (2)'!$B$7:$G$256,5,0)</f>
        <v>114</v>
      </c>
      <c r="K27" s="69">
        <f>VLOOKUP($C$26,'TARGET CYCLE TIME (2)'!$B$7:$G$256,5,0)</f>
        <v>114</v>
      </c>
      <c r="L27" s="69">
        <f>VLOOKUP($C$26,'TARGET CYCLE TIME (2)'!$B$7:$G$256,5,0)</f>
        <v>114</v>
      </c>
      <c r="M27" s="69">
        <f>VLOOKUP($C$26,'TARGET CYCLE TIME (2)'!$B$7:$G$256,5,0)</f>
        <v>114</v>
      </c>
      <c r="N27" s="69">
        <f>VLOOKUP($C$26,'TARGET CYCLE TIME (2)'!$B$7:$G$256,5,0)</f>
        <v>114</v>
      </c>
      <c r="O27" s="82">
        <f t="shared" si="0"/>
        <v>912</v>
      </c>
      <c r="P27" s="94" t="str">
        <f t="shared" ref="P27:P31" si="4">IF(O27&lt;O26,"PRODUK HABIS","")</f>
        <v/>
      </c>
      <c r="Q27" s="95"/>
    </row>
    <row r="28" spans="1:17" ht="21.95" customHeight="1">
      <c r="A28" s="99">
        <v>11</v>
      </c>
      <c r="B28" s="103" t="s">
        <v>390</v>
      </c>
      <c r="C28" s="105">
        <v>22500</v>
      </c>
      <c r="D28" s="103" t="str">
        <f>VLOOKUP(C28,'TARGET CYCLE TIME (2)'!$B$7:$G$256,2,0)</f>
        <v xml:space="preserve">BLB BYNT </v>
      </c>
      <c r="E28" s="68" t="s">
        <v>16</v>
      </c>
      <c r="F28" s="68" t="s">
        <v>10</v>
      </c>
      <c r="G28" s="69">
        <f>VLOOKUP($C$28,'TARGET CYCLE TIME (2)'!$B$7:$G$256,5,0)</f>
        <v>380</v>
      </c>
      <c r="H28" s="69">
        <f>VLOOKUP($C$28,'TARGET CYCLE TIME (2)'!$B$7:$G$256,5,0)</f>
        <v>380</v>
      </c>
      <c r="I28" s="69">
        <f>VLOOKUP($C$28,'TARGET CYCLE TIME (2)'!$B$7:$G$256,5,0)</f>
        <v>380</v>
      </c>
      <c r="J28" s="69">
        <f>VLOOKUP($C$28,'TARGET CYCLE TIME (2)'!$B$7:$G$256,5,0)</f>
        <v>380</v>
      </c>
      <c r="K28" s="69">
        <f>VLOOKUP($C$28,'TARGET CYCLE TIME (2)'!$B$7:$G$256,5,0)</f>
        <v>380</v>
      </c>
      <c r="L28" s="69">
        <f>VLOOKUP($C$28,'TARGET CYCLE TIME (2)'!$B$7:$G$256,5,0)</f>
        <v>380</v>
      </c>
      <c r="M28" s="69">
        <f>VLOOKUP($C$28,'TARGET CYCLE TIME (2)'!$B$7:$G$256,5,0)</f>
        <v>380</v>
      </c>
      <c r="N28" s="69">
        <f>VLOOKUP($C$28,'TARGET CYCLE TIME (2)'!$B$7:$G$256,5,0)</f>
        <v>380</v>
      </c>
      <c r="O28" s="82">
        <f t="shared" si="0"/>
        <v>3040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380</v>
      </c>
      <c r="H29" s="69">
        <f>VLOOKUP($C$28,'TARGET CYCLE TIME (2)'!$B$7:$G$256,5,0)</f>
        <v>380</v>
      </c>
      <c r="I29" s="69">
        <f>VLOOKUP($C$28,'TARGET CYCLE TIME (2)'!$B$7:$G$256,5,0)</f>
        <v>380</v>
      </c>
      <c r="J29" s="69">
        <f>VLOOKUP($C$28,'TARGET CYCLE TIME (2)'!$B$7:$G$256,5,0)</f>
        <v>380</v>
      </c>
      <c r="K29" s="69"/>
      <c r="L29" s="69"/>
      <c r="M29" s="69"/>
      <c r="N29" s="69"/>
      <c r="O29" s="82">
        <f t="shared" si="0"/>
        <v>1520</v>
      </c>
      <c r="P29" s="94" t="str">
        <f t="shared" si="4"/>
        <v>PRODUK HABIS</v>
      </c>
      <c r="Q29" s="95"/>
    </row>
    <row r="30" spans="1:17" ht="21.95" customHeight="1">
      <c r="A30" s="99">
        <v>12</v>
      </c>
      <c r="B30" s="135" t="s">
        <v>391</v>
      </c>
      <c r="C30" s="136" t="s">
        <v>359</v>
      </c>
      <c r="D30" s="103" t="str">
        <f>VLOOKUP(C30,'TARGET CYCLE TIME (2)'!$B$7:$G$256,2,0)</f>
        <v>LOW C REAR STOP</v>
      </c>
      <c r="E30" s="68" t="s">
        <v>16</v>
      </c>
      <c r="F30" s="68" t="s">
        <v>10</v>
      </c>
      <c r="G30" s="69">
        <f>VLOOKUP($C$30,'TARGET CYCLE TIME (2)'!$B$7:$G$256,5,0)</f>
        <v>50</v>
      </c>
      <c r="H30" s="69">
        <f>VLOOKUP($C$30,'TARGET CYCLE TIME (2)'!$B$7:$G$256,5,0)</f>
        <v>50</v>
      </c>
      <c r="I30" s="69">
        <f>VLOOKUP($C$30,'TARGET CYCLE TIME (2)'!$B$7:$G$256,5,0)</f>
        <v>50</v>
      </c>
      <c r="J30" s="69">
        <f>VLOOKUP($C$30,'TARGET CYCLE TIME (2)'!$B$7:$G$256,5,0)</f>
        <v>50</v>
      </c>
      <c r="K30" s="69">
        <f>VLOOKUP($C$30,'TARGET CYCLE TIME (2)'!$B$7:$G$256,5,0)</f>
        <v>50</v>
      </c>
      <c r="L30" s="69">
        <f>VLOOKUP($C$30,'TARGET CYCLE TIME (2)'!$B$7:$G$256,5,0)</f>
        <v>50</v>
      </c>
      <c r="M30" s="69">
        <f>VLOOKUP($C$30,'TARGET CYCLE TIME (2)'!$B$7:$G$256,5,0)</f>
        <v>50</v>
      </c>
      <c r="N30" s="69">
        <f>VLOOKUP($C$30,'TARGET CYCLE TIME (2)'!$B$7:$G$256,5,0)</f>
        <v>50</v>
      </c>
      <c r="O30" s="82">
        <f t="shared" si="0"/>
        <v>400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69">
        <f>VLOOKUP($C$30,'TARGET CYCLE TIME (2)'!$B$7:$G$256,5,0)</f>
        <v>50</v>
      </c>
      <c r="H31" s="69">
        <f>VLOOKUP($C$30,'TARGET CYCLE TIME (2)'!$B$7:$G$256,5,0)</f>
        <v>50</v>
      </c>
      <c r="I31" s="69">
        <f>VLOOKUP($C$30,'TARGET CYCLE TIME (2)'!$B$7:$G$256,5,0)</f>
        <v>50</v>
      </c>
      <c r="J31" s="69">
        <f>VLOOKUP($C$30,'TARGET CYCLE TIME (2)'!$B$7:$G$256,5,0)</f>
        <v>50</v>
      </c>
      <c r="K31" s="69">
        <f>VLOOKUP($C$30,'TARGET CYCLE TIME (2)'!$B$7:$G$256,5,0)</f>
        <v>50</v>
      </c>
      <c r="L31" s="69">
        <f>VLOOKUP($C$30,'TARGET CYCLE TIME (2)'!$B$7:$G$256,5,0)</f>
        <v>50</v>
      </c>
      <c r="M31" s="69">
        <f>VLOOKUP($C$30,'TARGET CYCLE TIME (2)'!$B$7:$G$256,5,0)</f>
        <v>50</v>
      </c>
      <c r="N31" s="69">
        <f>VLOOKUP($C$30,'TARGET CYCLE TIME (2)'!$B$7:$G$256,5,0)</f>
        <v>50</v>
      </c>
      <c r="O31" s="82">
        <f t="shared" si="0"/>
        <v>400</v>
      </c>
      <c r="P31" s="94" t="str">
        <f t="shared" si="4"/>
        <v/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14000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9470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137">
        <f>H35/H34*100</f>
        <v>67.642857142857139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zoomScale="85" zoomScaleNormal="70" workbookViewId="0">
      <selection activeCell="D14" sqref="D14:D1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35" t="s">
        <v>392</v>
      </c>
      <c r="C8" s="136" t="s">
        <v>274</v>
      </c>
      <c r="D8" s="103" t="str">
        <f>VLOOKUP(C8,'TARGET CYCLE TIME (2)'!$B$7:$G$256,2,0)</f>
        <v>COVER W/R LED</v>
      </c>
      <c r="E8" s="68" t="s">
        <v>16</v>
      </c>
      <c r="F8" s="68" t="s">
        <v>10</v>
      </c>
      <c r="G8" s="69">
        <f>VLOOKUP($C$8,'TARGET CYCLE TIME (2)'!$B$7:$G$256,5,0)</f>
        <v>45</v>
      </c>
      <c r="H8" s="69">
        <f>VLOOKUP($C$8,'TARGET CYCLE TIME (2)'!$B$7:$G$256,5,0)</f>
        <v>45</v>
      </c>
      <c r="I8" s="69">
        <f>VLOOKUP($C$8,'TARGET CYCLE TIME (2)'!$B$7:$G$256,5,0)</f>
        <v>45</v>
      </c>
      <c r="J8" s="69">
        <f>VLOOKUP($C$8,'TARGET CYCLE TIME (2)'!$B$7:$G$256,5,0)</f>
        <v>45</v>
      </c>
      <c r="K8" s="69">
        <f>VLOOKUP($C$8,'TARGET CYCLE TIME (2)'!$B$7:$G$256,5,0)</f>
        <v>45</v>
      </c>
      <c r="L8" s="69">
        <f>VLOOKUP($C$8,'TARGET CYCLE TIME (2)'!$B$7:$G$256,5,0)</f>
        <v>45</v>
      </c>
      <c r="M8" s="69">
        <f>VLOOKUP($C$8,'TARGET CYCLE TIME (2)'!$B$7:$G$256,5,0)</f>
        <v>45</v>
      </c>
      <c r="N8" s="69">
        <f>VLOOKUP($C$8,'TARGET CYCLE TIME (2)'!$B$7:$G$256,5,0)</f>
        <v>45</v>
      </c>
      <c r="O8" s="82">
        <f t="shared" ref="O8:O31" si="0">SUM(G8:N8)</f>
        <v>360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45</v>
      </c>
      <c r="H9" s="69">
        <f>VLOOKUP($C$8,'TARGET CYCLE TIME (2)'!$B$7:$G$256,5,0)</f>
        <v>45</v>
      </c>
      <c r="I9" s="69">
        <f>VLOOKUP($C$8,'TARGET CYCLE TIME (2)'!$B$7:$G$256,5,0)</f>
        <v>45</v>
      </c>
      <c r="J9" s="69"/>
      <c r="K9" s="69"/>
      <c r="L9" s="69"/>
      <c r="M9" s="69"/>
      <c r="N9" s="69"/>
      <c r="O9" s="82">
        <f t="shared" si="0"/>
        <v>135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14</v>
      </c>
      <c r="B10" s="135" t="s">
        <v>393</v>
      </c>
      <c r="C10" s="105" t="s">
        <v>161</v>
      </c>
      <c r="D10" s="103" t="str">
        <f>VLOOKUP(C10,'TARGET CYCLE TIME (2)'!$B$7:$G$256,2,0)</f>
        <v>GROMMET WASHER</v>
      </c>
      <c r="E10" s="68" t="s">
        <v>16</v>
      </c>
      <c r="F10" s="68" t="s">
        <v>10</v>
      </c>
      <c r="G10" s="69">
        <f>VLOOKUP($C$10,'TARGET CYCLE TIME (2)'!$B$7:$G$256,5,0)</f>
        <v>53</v>
      </c>
      <c r="H10" s="69">
        <f>VLOOKUP($C$10,'TARGET CYCLE TIME (2)'!$B$7:$G$256,5,0)</f>
        <v>53</v>
      </c>
      <c r="I10" s="69">
        <f>VLOOKUP($C$10,'TARGET CYCLE TIME (2)'!$B$7:$G$256,5,0)</f>
        <v>53</v>
      </c>
      <c r="J10" s="69">
        <f>VLOOKUP($C$10,'TARGET CYCLE TIME (2)'!$B$7:$G$256,5,0)</f>
        <v>53</v>
      </c>
      <c r="K10" s="69">
        <f>VLOOKUP($C$10,'TARGET CYCLE TIME (2)'!$B$7:$G$256,5,0)</f>
        <v>53</v>
      </c>
      <c r="L10" s="69">
        <f>VLOOKUP($C$10,'TARGET CYCLE TIME (2)'!$B$7:$G$256,5,0)</f>
        <v>53</v>
      </c>
      <c r="M10" s="69">
        <f>VLOOKUP($C$10,'TARGET CYCLE TIME (2)'!$B$7:$G$256,5,0)</f>
        <v>53</v>
      </c>
      <c r="N10" s="69">
        <f>VLOOKUP($C$10,'TARGET CYCLE TIME (2)'!$B$7:$G$256,5,0)</f>
        <v>53</v>
      </c>
      <c r="O10" s="82">
        <f t="shared" si="0"/>
        <v>424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53</v>
      </c>
      <c r="H11" s="69">
        <f>VLOOKUP($C$10,'TARGET CYCLE TIME (2)'!$B$7:$G$256,5,0)</f>
        <v>53</v>
      </c>
      <c r="I11" s="69">
        <f>VLOOKUP($C$10,'TARGET CYCLE TIME (2)'!$B$7:$G$256,5,0)</f>
        <v>53</v>
      </c>
      <c r="J11" s="69">
        <f>VLOOKUP($C$10,'TARGET CYCLE TIME (2)'!$B$7:$G$256,5,0)</f>
        <v>53</v>
      </c>
      <c r="K11" s="69">
        <f>VLOOKUP($C$10,'TARGET CYCLE TIME (2)'!$B$7:$G$256,5,0)</f>
        <v>53</v>
      </c>
      <c r="L11" s="69">
        <f>VLOOKUP($C$10,'TARGET CYCLE TIME (2)'!$B$7:$G$256,5,0)</f>
        <v>53</v>
      </c>
      <c r="M11" s="69">
        <f>VLOOKUP($C$10,'TARGET CYCLE TIME (2)'!$B$7:$G$256,5,0)</f>
        <v>53</v>
      </c>
      <c r="N11" s="69">
        <f>VLOOKUP($C$10,'TARGET CYCLE TIME (2)'!$B$7:$G$256,5,0)</f>
        <v>53</v>
      </c>
      <c r="O11" s="82">
        <f t="shared" si="0"/>
        <v>424</v>
      </c>
      <c r="P11" s="94" t="str">
        <f t="shared" si="1"/>
        <v/>
      </c>
      <c r="Q11" s="95"/>
    </row>
    <row r="12" spans="1:17" ht="21.95" customHeight="1">
      <c r="A12" s="99">
        <v>15</v>
      </c>
      <c r="B12" s="135" t="s">
        <v>394</v>
      </c>
      <c r="C12" s="136" t="s">
        <v>274</v>
      </c>
      <c r="D12" s="103" t="str">
        <f>VLOOKUP(C12,'TARGET CYCLE TIME (2)'!$B$7:$G$256,2,0)</f>
        <v>COVER W/R LED</v>
      </c>
      <c r="E12" s="68" t="s">
        <v>16</v>
      </c>
      <c r="F12" s="68" t="s">
        <v>10</v>
      </c>
      <c r="G12" s="69">
        <f>VLOOKUP($C$12,'TARGET CYCLE TIME (2)'!$B$7:$G$256,5,0)</f>
        <v>45</v>
      </c>
      <c r="H12" s="69">
        <f>VLOOKUP($C$12,'TARGET CYCLE TIME (2)'!$B$7:$G$256,5,0)</f>
        <v>45</v>
      </c>
      <c r="I12" s="69">
        <f>VLOOKUP($C$12,'TARGET CYCLE TIME (2)'!$B$7:$G$256,5,0)</f>
        <v>45</v>
      </c>
      <c r="J12" s="69">
        <f>VLOOKUP($C$12,'TARGET CYCLE TIME (2)'!$B$7:$G$256,5,0)</f>
        <v>45</v>
      </c>
      <c r="K12" s="69">
        <f>VLOOKUP($C$12,'TARGET CYCLE TIME (2)'!$B$7:$G$256,5,0)</f>
        <v>45</v>
      </c>
      <c r="L12" s="69">
        <f>VLOOKUP($C$12,'TARGET CYCLE TIME (2)'!$B$7:$G$256,5,0)</f>
        <v>45</v>
      </c>
      <c r="M12" s="69">
        <f>VLOOKUP($C$12,'TARGET CYCLE TIME (2)'!$B$7:$G$256,5,0)</f>
        <v>45</v>
      </c>
      <c r="N12" s="69">
        <f>VLOOKUP($C$12,'TARGET CYCLE TIME (2)'!$B$7:$G$256,5,0)</f>
        <v>45</v>
      </c>
      <c r="O12" s="82">
        <f t="shared" si="0"/>
        <v>360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45</v>
      </c>
      <c r="H13" s="69">
        <f>VLOOKUP($C$12,'TARGET CYCLE TIME (2)'!$B$7:$G$256,5,0)</f>
        <v>45</v>
      </c>
      <c r="I13" s="69">
        <f>VLOOKUP($C$12,'TARGET CYCLE TIME (2)'!$B$7:$G$256,5,0)</f>
        <v>45</v>
      </c>
      <c r="J13" s="69">
        <v>10</v>
      </c>
      <c r="K13" s="69"/>
      <c r="L13" s="69"/>
      <c r="M13" s="69"/>
      <c r="N13" s="69"/>
      <c r="O13" s="82">
        <f t="shared" si="0"/>
        <v>145</v>
      </c>
      <c r="P13" s="94" t="str">
        <f t="shared" si="1"/>
        <v>PRODUK HABIS</v>
      </c>
      <c r="Q13" s="95"/>
    </row>
    <row r="14" spans="1:17" ht="21.95" customHeight="1">
      <c r="A14" s="99">
        <v>16</v>
      </c>
      <c r="B14" s="103"/>
      <c r="C14" s="105"/>
      <c r="D14" s="103"/>
      <c r="E14" s="68"/>
      <c r="F14" s="68"/>
      <c r="G14" s="69"/>
      <c r="H14" s="69"/>
      <c r="I14" s="69"/>
      <c r="J14" s="69"/>
      <c r="K14" s="69"/>
      <c r="L14" s="69"/>
      <c r="M14" s="69"/>
      <c r="N14" s="69"/>
      <c r="O14" s="82"/>
      <c r="P14" s="94"/>
      <c r="Q14" s="95"/>
    </row>
    <row r="15" spans="1:17" ht="21.95" customHeight="1">
      <c r="A15" s="100"/>
      <c r="B15" s="104"/>
      <c r="C15" s="106"/>
      <c r="D15" s="104"/>
      <c r="E15" s="68"/>
      <c r="F15" s="68"/>
      <c r="G15" s="69"/>
      <c r="H15" s="69"/>
      <c r="I15" s="70"/>
      <c r="J15" s="70"/>
      <c r="K15" s="70"/>
      <c r="L15" s="70"/>
      <c r="M15" s="70"/>
      <c r="N15" s="70"/>
      <c r="O15" s="82"/>
      <c r="P15" s="94"/>
      <c r="Q15" s="95"/>
    </row>
    <row r="16" spans="1:17" ht="21.95" customHeight="1">
      <c r="A16" s="99">
        <v>17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18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19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20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21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>
        <v>22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23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24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18" sqref="C18:C19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130" zoomScale="60" zoomScaleNormal="90" workbookViewId="0">
      <selection activeCell="C145" sqref="C145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v>45</v>
      </c>
      <c r="G190" s="23">
        <f t="shared" si="11"/>
        <v>360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5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v>150</v>
      </c>
      <c r="G225" s="23">
        <f t="shared" si="17"/>
        <v>1200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ref="F225:F242" si="19">3420/E226</f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359</v>
      </c>
      <c r="C243" s="20" t="s">
        <v>358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360</v>
      </c>
      <c r="C244" s="20" t="s">
        <v>361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 t="s">
        <v>387</v>
      </c>
      <c r="C255" s="20" t="s">
        <v>388</v>
      </c>
      <c r="D255" s="21"/>
      <c r="E255" s="21"/>
      <c r="F255" s="22">
        <v>127</v>
      </c>
      <c r="G255" s="23">
        <f t="shared" si="17"/>
        <v>1016</v>
      </c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2023-05-25T02:22:59Z</cp:lastPrinted>
  <dcterms:created xsi:type="dcterms:W3CDTF">2020-09-13T05:39:00Z</dcterms:created>
  <dcterms:modified xsi:type="dcterms:W3CDTF">2023-05-25T02:25:19Z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