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FINISHING\"/>
    </mc:Choice>
  </mc:AlternateContent>
  <xr:revisionPtr revIDLastSave="0" documentId="13_ncr:1_{F327F94C-C6AB-44C7-9B59-F0A9448F6C8E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J17" i="7" l="1"/>
  <c r="G17" i="7"/>
  <c r="H17" i="7"/>
  <c r="I17" i="7"/>
  <c r="I14" i="7"/>
  <c r="J14" i="7"/>
  <c r="K14" i="7"/>
  <c r="L14" i="7"/>
  <c r="M14" i="7"/>
  <c r="N14" i="7"/>
  <c r="G15" i="7"/>
  <c r="G13" i="7"/>
  <c r="H13" i="7"/>
  <c r="O13" i="7" s="1"/>
  <c r="I13" i="7"/>
  <c r="J10" i="7"/>
  <c r="K10" i="7"/>
  <c r="L10" i="7"/>
  <c r="M10" i="7"/>
  <c r="N10" i="7"/>
  <c r="G11" i="7"/>
  <c r="H11" i="7"/>
  <c r="L9" i="7"/>
  <c r="K9" i="7"/>
  <c r="G9" i="7"/>
  <c r="H9" i="7"/>
  <c r="I9" i="7"/>
  <c r="J9" i="7"/>
  <c r="N30" i="5"/>
  <c r="L31" i="5"/>
  <c r="G31" i="5"/>
  <c r="H31" i="5"/>
  <c r="I31" i="5"/>
  <c r="J31" i="5"/>
  <c r="K31" i="5"/>
  <c r="G29" i="5"/>
  <c r="H29" i="5"/>
  <c r="I29" i="5"/>
  <c r="J29" i="5"/>
  <c r="K29" i="5"/>
  <c r="L29" i="5"/>
  <c r="M29" i="5"/>
  <c r="N29" i="5"/>
  <c r="K26" i="5"/>
  <c r="L26" i="5"/>
  <c r="M26" i="5"/>
  <c r="N26" i="5"/>
  <c r="G27" i="5"/>
  <c r="H27" i="5"/>
  <c r="I27" i="5"/>
  <c r="G25" i="5"/>
  <c r="H25" i="5"/>
  <c r="I25" i="5"/>
  <c r="J25" i="5"/>
  <c r="K25" i="5"/>
  <c r="L23" i="5"/>
  <c r="K23" i="5"/>
  <c r="J23" i="5"/>
  <c r="G23" i="5"/>
  <c r="H23" i="5"/>
  <c r="I23" i="5"/>
  <c r="N20" i="5"/>
  <c r="G21" i="5"/>
  <c r="H21" i="5"/>
  <c r="I21" i="5"/>
  <c r="J21" i="5"/>
  <c r="K21" i="5"/>
  <c r="L21" i="5"/>
  <c r="G19" i="5"/>
  <c r="H19" i="5"/>
  <c r="I19" i="5"/>
  <c r="J19" i="5"/>
  <c r="K19" i="5"/>
  <c r="L19" i="5"/>
  <c r="M19" i="5"/>
  <c r="J16" i="5"/>
  <c r="K16" i="5"/>
  <c r="L16" i="5"/>
  <c r="M16" i="5"/>
  <c r="N16" i="5"/>
  <c r="G17" i="5"/>
  <c r="H17" i="5"/>
  <c r="G15" i="5"/>
  <c r="H15" i="5"/>
  <c r="I15" i="5"/>
  <c r="J15" i="5"/>
  <c r="K15" i="5"/>
  <c r="L15" i="5"/>
  <c r="M15" i="5"/>
  <c r="N15" i="5"/>
  <c r="M12" i="5"/>
  <c r="N12" i="5"/>
  <c r="K13" i="5"/>
  <c r="G13" i="5"/>
  <c r="H13" i="5"/>
  <c r="I13" i="5"/>
  <c r="J13" i="5"/>
  <c r="G11" i="5"/>
  <c r="H11" i="5"/>
  <c r="G9" i="5"/>
  <c r="H9" i="5"/>
  <c r="I9" i="5"/>
  <c r="J9" i="5"/>
  <c r="K9" i="5"/>
  <c r="G256" i="6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F241" i="6"/>
  <c r="G241" i="6" s="1"/>
  <c r="F240" i="6"/>
  <c r="G240" i="6" s="1"/>
  <c r="G239" i="6"/>
  <c r="F239" i="6"/>
  <c r="F238" i="6"/>
  <c r="G238" i="6" s="1"/>
  <c r="G237" i="6"/>
  <c r="F237" i="6"/>
  <c r="F236" i="6"/>
  <c r="G236" i="6" s="1"/>
  <c r="G235" i="6"/>
  <c r="F235" i="6"/>
  <c r="F234" i="6"/>
  <c r="G234" i="6" s="1"/>
  <c r="G233" i="6"/>
  <c r="F233" i="6"/>
  <c r="F232" i="6"/>
  <c r="G232" i="6" s="1"/>
  <c r="G231" i="6"/>
  <c r="F231" i="6"/>
  <c r="F230" i="6"/>
  <c r="G230" i="6" s="1"/>
  <c r="G229" i="6"/>
  <c r="F229" i="6"/>
  <c r="G228" i="6"/>
  <c r="G227" i="6"/>
  <c r="G226" i="6"/>
  <c r="F226" i="6"/>
  <c r="F225" i="6"/>
  <c r="G225" i="6" s="1"/>
  <c r="G224" i="6"/>
  <c r="G223" i="6"/>
  <c r="G222" i="6"/>
  <c r="G221" i="6"/>
  <c r="G220" i="6"/>
  <c r="F219" i="6"/>
  <c r="G219" i="6" s="1"/>
  <c r="G218" i="6"/>
  <c r="F218" i="6"/>
  <c r="G217" i="6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G205" i="6"/>
  <c r="F204" i="6"/>
  <c r="G204" i="6" s="1"/>
  <c r="G203" i="6"/>
  <c r="F203" i="6"/>
  <c r="F202" i="6"/>
  <c r="G202" i="6" s="1"/>
  <c r="G201" i="6"/>
  <c r="F201" i="6"/>
  <c r="F200" i="6"/>
  <c r="G200" i="6" s="1"/>
  <c r="G199" i="6"/>
  <c r="F199" i="6"/>
  <c r="F198" i="6"/>
  <c r="G198" i="6" s="1"/>
  <c r="G197" i="6"/>
  <c r="F197" i="6"/>
  <c r="F196" i="6"/>
  <c r="G196" i="6" s="1"/>
  <c r="G195" i="6"/>
  <c r="F195" i="6"/>
  <c r="F194" i="6"/>
  <c r="G194" i="6" s="1"/>
  <c r="G193" i="6"/>
  <c r="F193" i="6"/>
  <c r="F192" i="6"/>
  <c r="G192" i="6" s="1"/>
  <c r="G191" i="6"/>
  <c r="F191" i="6"/>
  <c r="G190" i="6"/>
  <c r="G189" i="6"/>
  <c r="F189" i="6"/>
  <c r="F188" i="6"/>
  <c r="G188" i="6" s="1"/>
  <c r="G187" i="6"/>
  <c r="G186" i="6"/>
  <c r="F186" i="6"/>
  <c r="F185" i="6"/>
  <c r="G185" i="6" s="1"/>
  <c r="G184" i="6"/>
  <c r="F184" i="6"/>
  <c r="F183" i="6"/>
  <c r="G183" i="6" s="1"/>
  <c r="G182" i="6"/>
  <c r="F182" i="6"/>
  <c r="F181" i="6"/>
  <c r="G181" i="6" s="1"/>
  <c r="G180" i="6"/>
  <c r="F179" i="6"/>
  <c r="G179" i="6" s="1"/>
  <c r="G178" i="6"/>
  <c r="F178" i="6"/>
  <c r="F177" i="6"/>
  <c r="G177" i="6" s="1"/>
  <c r="G176" i="6"/>
  <c r="F176" i="6"/>
  <c r="F175" i="6"/>
  <c r="G175" i="6" s="1"/>
  <c r="G174" i="6"/>
  <c r="F174" i="6"/>
  <c r="F173" i="6"/>
  <c r="G173" i="6" s="1"/>
  <c r="G172" i="6"/>
  <c r="F172" i="6"/>
  <c r="F171" i="6"/>
  <c r="G171" i="6" s="1"/>
  <c r="G170" i="6"/>
  <c r="G169" i="6"/>
  <c r="F168" i="6"/>
  <c r="G168" i="6" s="1"/>
  <c r="G167" i="6"/>
  <c r="F167" i="6"/>
  <c r="F166" i="6"/>
  <c r="G166" i="6" s="1"/>
  <c r="G165" i="6"/>
  <c r="F165" i="6"/>
  <c r="G164" i="6"/>
  <c r="G163" i="6"/>
  <c r="G162" i="6"/>
  <c r="G161" i="6"/>
  <c r="F161" i="6"/>
  <c r="F160" i="6"/>
  <c r="G160" i="6" s="1"/>
  <c r="G159" i="6"/>
  <c r="F159" i="6"/>
  <c r="F158" i="6"/>
  <c r="G158" i="6" s="1"/>
  <c r="G157" i="6"/>
  <c r="F157" i="6"/>
  <c r="F156" i="6"/>
  <c r="G156" i="6" s="1"/>
  <c r="G155" i="6"/>
  <c r="F155" i="6"/>
  <c r="F154" i="6"/>
  <c r="G154" i="6" s="1"/>
  <c r="G153" i="6"/>
  <c r="F153" i="6"/>
  <c r="F152" i="6"/>
  <c r="G152" i="6" s="1"/>
  <c r="G151" i="6"/>
  <c r="F151" i="6"/>
  <c r="G150" i="6"/>
  <c r="G149" i="6"/>
  <c r="F149" i="6"/>
  <c r="F148" i="6"/>
  <c r="G148" i="6" s="1"/>
  <c r="G147" i="6"/>
  <c r="F147" i="6"/>
  <c r="F146" i="6"/>
  <c r="G146" i="6" s="1"/>
  <c r="G145" i="6"/>
  <c r="F145" i="6"/>
  <c r="F144" i="6"/>
  <c r="G144" i="6" s="1"/>
  <c r="G143" i="6"/>
  <c r="F143" i="6"/>
  <c r="F142" i="6"/>
  <c r="G142" i="6" s="1"/>
  <c r="G141" i="6"/>
  <c r="F141" i="6"/>
  <c r="F140" i="6"/>
  <c r="G140" i="6" s="1"/>
  <c r="G139" i="6"/>
  <c r="F139" i="6"/>
  <c r="F138" i="6"/>
  <c r="G138" i="6" s="1"/>
  <c r="G137" i="6"/>
  <c r="F137" i="6"/>
  <c r="F136" i="6"/>
  <c r="G136" i="6" s="1"/>
  <c r="G135" i="6"/>
  <c r="F135" i="6"/>
  <c r="F134" i="6"/>
  <c r="G134" i="6" s="1"/>
  <c r="G133" i="6"/>
  <c r="F133" i="6"/>
  <c r="F132" i="6"/>
  <c r="G132" i="6" s="1"/>
  <c r="G131" i="6"/>
  <c r="F131" i="6"/>
  <c r="F130" i="6"/>
  <c r="G130" i="6" s="1"/>
  <c r="G129" i="6"/>
  <c r="F129" i="6"/>
  <c r="F128" i="6"/>
  <c r="G128" i="6" s="1"/>
  <c r="G127" i="6"/>
  <c r="F127" i="6"/>
  <c r="F126" i="6"/>
  <c r="G126" i="6" s="1"/>
  <c r="G125" i="6"/>
  <c r="F125" i="6"/>
  <c r="F124" i="6"/>
  <c r="G124" i="6" s="1"/>
  <c r="G123" i="6"/>
  <c r="F123" i="6"/>
  <c r="F122" i="6"/>
  <c r="G122" i="6" s="1"/>
  <c r="G121" i="6"/>
  <c r="F121" i="6"/>
  <c r="F120" i="6"/>
  <c r="G120" i="6" s="1"/>
  <c r="G119" i="6"/>
  <c r="F119" i="6"/>
  <c r="F118" i="6"/>
  <c r="G118" i="6" s="1"/>
  <c r="G117" i="6"/>
  <c r="G116" i="6"/>
  <c r="F116" i="6"/>
  <c r="F115" i="6"/>
  <c r="G115" i="6" s="1"/>
  <c r="G114" i="6"/>
  <c r="F113" i="6"/>
  <c r="G113" i="6" s="1"/>
  <c r="G112" i="6"/>
  <c r="F112" i="6"/>
  <c r="G111" i="6"/>
  <c r="F110" i="6"/>
  <c r="G110" i="6" s="1"/>
  <c r="G109" i="6"/>
  <c r="F109" i="6"/>
  <c r="F108" i="6"/>
  <c r="G108" i="6" s="1"/>
  <c r="G107" i="6"/>
  <c r="F107" i="6"/>
  <c r="F106" i="6"/>
  <c r="G106" i="6" s="1"/>
  <c r="G105" i="6"/>
  <c r="F105" i="6"/>
  <c r="F104" i="6"/>
  <c r="G104" i="6" s="1"/>
  <c r="G103" i="6"/>
  <c r="F103" i="6"/>
  <c r="F102" i="6"/>
  <c r="G102" i="6" s="1"/>
  <c r="G101" i="6"/>
  <c r="F101" i="6"/>
  <c r="F100" i="6"/>
  <c r="G100" i="6" s="1"/>
  <c r="G99" i="6"/>
  <c r="F99" i="6"/>
  <c r="G98" i="6"/>
  <c r="G97" i="6"/>
  <c r="F97" i="6"/>
  <c r="F96" i="6"/>
  <c r="G96" i="6" s="1"/>
  <c r="G95" i="6"/>
  <c r="F95" i="6"/>
  <c r="F94" i="6"/>
  <c r="G94" i="6" s="1"/>
  <c r="G93" i="6"/>
  <c r="G92" i="6"/>
  <c r="G91" i="6"/>
  <c r="F90" i="6"/>
  <c r="G90" i="6" s="1"/>
  <c r="G89" i="6"/>
  <c r="F88" i="6"/>
  <c r="G88" i="6" s="1"/>
  <c r="G87" i="6"/>
  <c r="F87" i="6"/>
  <c r="G86" i="6"/>
  <c r="G85" i="6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G73" i="6"/>
  <c r="F72" i="6"/>
  <c r="G72" i="6" s="1"/>
  <c r="G71" i="6"/>
  <c r="F71" i="6"/>
  <c r="F70" i="6"/>
  <c r="G70" i="6" s="1"/>
  <c r="G69" i="6"/>
  <c r="F69" i="6"/>
  <c r="F68" i="6"/>
  <c r="G68" i="6" s="1"/>
  <c r="G67" i="6"/>
  <c r="F67" i="6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G59" i="6"/>
  <c r="F59" i="6"/>
  <c r="F58" i="6"/>
  <c r="G58" i="6" s="1"/>
  <c r="G57" i="6"/>
  <c r="F57" i="6"/>
  <c r="F56" i="6"/>
  <c r="G56" i="6" s="1"/>
  <c r="G55" i="6"/>
  <c r="F55" i="6"/>
  <c r="F54" i="6"/>
  <c r="G54" i="6" s="1"/>
  <c r="G53" i="6"/>
  <c r="F53" i="6"/>
  <c r="F52" i="6"/>
  <c r="G52" i="6" s="1"/>
  <c r="G51" i="6"/>
  <c r="F51" i="6"/>
  <c r="F50" i="6"/>
  <c r="G50" i="6" s="1"/>
  <c r="G49" i="6"/>
  <c r="F49" i="6"/>
  <c r="F48" i="6"/>
  <c r="G48" i="6" s="1"/>
  <c r="G47" i="6"/>
  <c r="G46" i="6"/>
  <c r="F46" i="6"/>
  <c r="F45" i="6"/>
  <c r="G45" i="6" s="1"/>
  <c r="G44" i="6"/>
  <c r="F44" i="6"/>
  <c r="F43" i="6"/>
  <c r="G43" i="6" s="1"/>
  <c r="G42" i="6"/>
  <c r="F42" i="6"/>
  <c r="F41" i="6"/>
  <c r="G41" i="6" s="1"/>
  <c r="G40" i="6"/>
  <c r="F40" i="6"/>
  <c r="F39" i="6"/>
  <c r="G39" i="6" s="1"/>
  <c r="G38" i="6"/>
  <c r="F38" i="6"/>
  <c r="F37" i="6"/>
  <c r="G37" i="6" s="1"/>
  <c r="G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G25" i="6"/>
  <c r="G24" i="6"/>
  <c r="G23" i="6"/>
  <c r="F23" i="6"/>
  <c r="F22" i="6"/>
  <c r="G22" i="6" s="1"/>
  <c r="G21" i="6"/>
  <c r="F21" i="6"/>
  <c r="F20" i="6"/>
  <c r="G20" i="6" s="1"/>
  <c r="G19" i="6"/>
  <c r="F19" i="6"/>
  <c r="F18" i="6"/>
  <c r="G18" i="6" s="1"/>
  <c r="G17" i="6"/>
  <c r="F17" i="6"/>
  <c r="F16" i="6"/>
  <c r="G16" i="6" s="1"/>
  <c r="G15" i="6"/>
  <c r="F15" i="6"/>
  <c r="F14" i="6"/>
  <c r="G14" i="6" s="1"/>
  <c r="G13" i="6"/>
  <c r="F13" i="6"/>
  <c r="F12" i="6"/>
  <c r="G12" i="6" s="1"/>
  <c r="G11" i="6"/>
  <c r="F11" i="6"/>
  <c r="F10" i="6"/>
  <c r="G10" i="6" s="1"/>
  <c r="G9" i="6"/>
  <c r="F9" i="6"/>
  <c r="F8" i="6"/>
  <c r="G8" i="6" s="1"/>
  <c r="G7" i="6"/>
  <c r="F7" i="6"/>
  <c r="H35" i="9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H35" i="8" s="1"/>
  <c r="N8" i="8"/>
  <c r="M8" i="8"/>
  <c r="L8" i="8"/>
  <c r="K8" i="8"/>
  <c r="J8" i="8"/>
  <c r="I8" i="8"/>
  <c r="H8" i="8"/>
  <c r="G8" i="8"/>
  <c r="O8" i="8" s="1"/>
  <c r="P9" i="8" s="1"/>
  <c r="D8" i="8"/>
  <c r="O17" i="7"/>
  <c r="N16" i="7"/>
  <c r="M16" i="7"/>
  <c r="L16" i="7"/>
  <c r="K16" i="7"/>
  <c r="J16" i="7"/>
  <c r="I16" i="7"/>
  <c r="H16" i="7"/>
  <c r="G16" i="7"/>
  <c r="D16" i="7"/>
  <c r="O15" i="7"/>
  <c r="H14" i="7"/>
  <c r="G14" i="7"/>
  <c r="O14" i="7" s="1"/>
  <c r="P15" i="7" s="1"/>
  <c r="D14" i="7"/>
  <c r="N12" i="7"/>
  <c r="M12" i="7"/>
  <c r="L12" i="7"/>
  <c r="K12" i="7"/>
  <c r="J12" i="7"/>
  <c r="I12" i="7"/>
  <c r="H12" i="7"/>
  <c r="G12" i="7"/>
  <c r="D12" i="7"/>
  <c r="I10" i="7"/>
  <c r="H10" i="7"/>
  <c r="G10" i="7"/>
  <c r="D10" i="7"/>
  <c r="N8" i="7"/>
  <c r="M8" i="7"/>
  <c r="L8" i="7"/>
  <c r="K8" i="7"/>
  <c r="J8" i="7"/>
  <c r="I8" i="7"/>
  <c r="H8" i="7"/>
  <c r="G8" i="7"/>
  <c r="D8" i="7"/>
  <c r="M30" i="5"/>
  <c r="L30" i="5"/>
  <c r="K30" i="5"/>
  <c r="J30" i="5"/>
  <c r="I30" i="5"/>
  <c r="H30" i="5"/>
  <c r="G30" i="5"/>
  <c r="D30" i="5"/>
  <c r="N28" i="5"/>
  <c r="M28" i="5"/>
  <c r="L28" i="5"/>
  <c r="K28" i="5"/>
  <c r="J28" i="5"/>
  <c r="I28" i="5"/>
  <c r="H28" i="5"/>
  <c r="G28" i="5"/>
  <c r="D28" i="5"/>
  <c r="J26" i="5"/>
  <c r="I26" i="5"/>
  <c r="H26" i="5"/>
  <c r="G26" i="5"/>
  <c r="D26" i="5"/>
  <c r="N24" i="5"/>
  <c r="M24" i="5"/>
  <c r="L24" i="5"/>
  <c r="K24" i="5"/>
  <c r="J24" i="5"/>
  <c r="I24" i="5"/>
  <c r="H24" i="5"/>
  <c r="G24" i="5"/>
  <c r="D24" i="5"/>
  <c r="N22" i="5"/>
  <c r="M22" i="5"/>
  <c r="L22" i="5"/>
  <c r="K22" i="5"/>
  <c r="J22" i="5"/>
  <c r="I22" i="5"/>
  <c r="H22" i="5"/>
  <c r="G22" i="5"/>
  <c r="D22" i="5"/>
  <c r="M20" i="5"/>
  <c r="L20" i="5"/>
  <c r="K20" i="5"/>
  <c r="J20" i="5"/>
  <c r="I20" i="5"/>
  <c r="H20" i="5"/>
  <c r="G20" i="5"/>
  <c r="D20" i="5"/>
  <c r="N18" i="5"/>
  <c r="M18" i="5"/>
  <c r="L18" i="5"/>
  <c r="K18" i="5"/>
  <c r="J18" i="5"/>
  <c r="I18" i="5"/>
  <c r="H18" i="5"/>
  <c r="G18" i="5"/>
  <c r="D18" i="5"/>
  <c r="I16" i="5"/>
  <c r="H16" i="5"/>
  <c r="G16" i="5"/>
  <c r="D16" i="5"/>
  <c r="N14" i="5"/>
  <c r="M14" i="5"/>
  <c r="L14" i="5"/>
  <c r="K14" i="5"/>
  <c r="J14" i="5"/>
  <c r="I14" i="5"/>
  <c r="H14" i="5"/>
  <c r="G14" i="5"/>
  <c r="D14" i="5"/>
  <c r="L12" i="5"/>
  <c r="K12" i="5"/>
  <c r="J12" i="5"/>
  <c r="I12" i="5"/>
  <c r="H12" i="5"/>
  <c r="G12" i="5"/>
  <c r="D12" i="5"/>
  <c r="N10" i="5"/>
  <c r="M10" i="5"/>
  <c r="L10" i="5"/>
  <c r="K10" i="5"/>
  <c r="J10" i="5"/>
  <c r="I10" i="5"/>
  <c r="H10" i="5"/>
  <c r="G10" i="5"/>
  <c r="D10" i="5"/>
  <c r="N8" i="5"/>
  <c r="M8" i="5"/>
  <c r="L8" i="5"/>
  <c r="K8" i="5"/>
  <c r="J8" i="5"/>
  <c r="I8" i="5"/>
  <c r="H8" i="5"/>
  <c r="G8" i="5"/>
  <c r="D8" i="5"/>
  <c r="O16" i="7" l="1"/>
  <c r="P17" i="7" s="1"/>
  <c r="O12" i="7"/>
  <c r="P13" i="7" s="1"/>
  <c r="O11" i="7"/>
  <c r="O13" i="5"/>
  <c r="O17" i="5"/>
  <c r="O29" i="5"/>
  <c r="O14" i="5"/>
  <c r="O10" i="7"/>
  <c r="O9" i="7"/>
  <c r="O8" i="7"/>
  <c r="O31" i="5"/>
  <c r="O30" i="5"/>
  <c r="O28" i="5"/>
  <c r="O11" i="5"/>
  <c r="O16" i="5"/>
  <c r="P17" i="5" s="1"/>
  <c r="O18" i="5"/>
  <c r="O15" i="5"/>
  <c r="O21" i="5"/>
  <c r="O23" i="5"/>
  <c r="O22" i="5"/>
  <c r="O19" i="5"/>
  <c r="O24" i="5"/>
  <c r="O25" i="5"/>
  <c r="O27" i="5"/>
  <c r="O26" i="5"/>
  <c r="O20" i="5"/>
  <c r="P21" i="5" s="1"/>
  <c r="O9" i="5"/>
  <c r="O10" i="5"/>
  <c r="O8" i="5"/>
  <c r="O12" i="5"/>
  <c r="P13" i="5" s="1"/>
  <c r="P13" i="9"/>
  <c r="P21" i="9"/>
  <c r="P29" i="9"/>
  <c r="H36" i="9"/>
  <c r="P23" i="5"/>
  <c r="P11" i="9"/>
  <c r="P19" i="9"/>
  <c r="P27" i="9"/>
  <c r="P9" i="9"/>
  <c r="P17" i="9"/>
  <c r="P25" i="9"/>
  <c r="P25" i="5"/>
  <c r="H34" i="8"/>
  <c r="H36" i="8" s="1"/>
  <c r="P15" i="9"/>
  <c r="P23" i="9"/>
  <c r="P31" i="9"/>
  <c r="P11" i="7" l="1"/>
  <c r="P27" i="5"/>
  <c r="P19" i="5"/>
  <c r="P15" i="5"/>
  <c r="P29" i="5"/>
  <c r="P11" i="5"/>
  <c r="P9" i="7"/>
  <c r="P31" i="5"/>
  <c r="H36" i="5"/>
  <c r="P9" i="5"/>
</calcChain>
</file>

<file path=xl/sharedStrings.xml><?xml version="1.0" encoding="utf-8"?>
<sst xmlns="http://schemas.openxmlformats.org/spreadsheetml/2006/main" count="818" uniqueCount="396">
  <si>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</si>
  <si>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</si>
  <si>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</si>
  <si>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</si>
  <si>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</si>
  <si>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</si>
  <si>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</si>
  <si>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</si>
  <si>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</si>
  <si>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</si>
  <si>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</si>
  <si>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</si>
  <si>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</si>
  <si>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</si>
  <si>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</si>
  <si>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</si>
  <si>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</si>
  <si>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</si>
  <si>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</si>
  <si>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</si>
  <si>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</si>
  <si>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</si>
  <si>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</si>
  <si>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</si>
  <si>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</si>
  <si>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</si>
  <si>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</si>
  <si>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</si>
  <si>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</si>
  <si>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</si>
  <si>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</si>
  <si>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</si>
  <si>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</si>
  <si>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</si>
  <si>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</si>
  <si>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</si>
  <si>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</si>
  <si>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</si>
  <si>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</si>
  <si>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</si>
  <si>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</si>
  <si>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</si>
  <si>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</si>
  <si>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</si>
  <si>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</si>
  <si>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</si>
  <si>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</si>
  <si>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</si>
  <si>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</si>
  <si>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</si>
  <si>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</si>
  <si>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</si>
  <si>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</si>
  <si>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</si>
  <si>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</si>
  <si>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</si>
  <si>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</si>
  <si>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</si>
  <si>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</si>
  <si>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</si>
  <si>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</si>
  <si>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</si>
  <si>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</si>
  <si>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</si>
  <si>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</si>
  <si>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</si>
  <si>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</si>
  <si>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</si>
  <si>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</si>
  <si>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</si>
  <si>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</si>
  <si>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</si>
  <si>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</si>
  <si>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</si>
  <si>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</si>
  <si>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</si>
  <si>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</si>
  <si>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</si>
  <si>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</si>
  <si>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</si>
  <si>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</si>
  <si>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</si>
  <si>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</si>
  <si>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</si>
  <si>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</si>
  <si>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</si>
  <si>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</si>
  <si>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</si>
  <si>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</si>
  <si>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</si>
  <si>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</si>
  <si>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</si>
  <si>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</si>
  <si>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</si>
  <si>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</si>
  <si>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</si>
  <si>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</si>
  <si>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</si>
  <si>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</si>
  <si>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</si>
  <si>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</si>
  <si>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</si>
  <si>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</si>
  <si>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</si>
  <si>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</si>
  <si>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</si>
  <si>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</si>
  <si>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</si>
  <si>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</si>
  <si>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</si>
  <si>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</si>
  <si>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</si>
  <si>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</si>
  <si>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</si>
  <si>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</si>
  <si>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</si>
  <si>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</si>
  <si>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</si>
  <si>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</si>
  <si>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</si>
  <si>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</si>
  <si>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</si>
  <si>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</si>
  <si>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</si>
  <si>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</si>
  <si>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</si>
  <si>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</si>
  <si>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</si>
  <si>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</si>
  <si>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</si>
  <si>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</si>
  <si>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</si>
  <si>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</si>
  <si>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</si>
  <si>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</si>
  <si>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</si>
  <si>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</si>
  <si>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</si>
  <si>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</si>
  <si>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</si>
  <si>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</si>
  <si>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</si>
  <si>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</si>
  <si>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</si>
  <si>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</si>
  <si>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</si>
  <si>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</si>
  <si>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</si>
  <si>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</si>
  <si>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</si>
  <si>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</si>
  <si>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</si>
  <si>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</si>
  <si>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</si>
  <si>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</si>
  <si>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</si>
  <si>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</si>
  <si>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</si>
  <si>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</si>
  <si>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</si>
  <si>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</si>
  <si>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</si>
  <si>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</si>
  <si>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</si>
  <si>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</si>
  <si>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</si>
  <si>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</si>
  <si>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</si>
  <si>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</si>
  <si>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</si>
  <si>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</si>
  <si>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</si>
  <si>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</si>
  <si>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</si>
  <si>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</si>
  <si>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</si>
  <si>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</si>
  <si>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</si>
  <si>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</si>
  <si>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</si>
  <si>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</si>
  <si>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</si>
  <si>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</si>
  <si>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</si>
  <si>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</si>
  <si>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</si>
  <si>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</si>
  <si>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</si>
  <si>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</si>
  <si>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</si>
  <si>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</si>
  <si>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</si>
  <si>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</si>
  <si>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</si>
  <si>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</si>
  <si>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</si>
  <si>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</si>
  <si>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</si>
  <si>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</si>
  <si>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</si>
  <si>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</si>
  <si>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</si>
  <si>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</si>
  <si>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</si>
  <si>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</si>
  <si>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</si>
  <si>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</si>
  <si>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</si>
  <si>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</si>
  <si>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</si>
  <si>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</si>
  <si>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</si>
  <si>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</si>
  <si>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</si>
  <si>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</si>
  <si>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</si>
  <si>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</si>
  <si>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</si>
  <si>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</si>
  <si>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</si>
  <si>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</si>
  <si>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</si>
  <si>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</si>
  <si>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</si>
  <si>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</si>
  <si>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</si>
  <si>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</si>
  <si>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</si>
  <si>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</si>
  <si>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</si>
  <si>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</si>
  <si>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</si>
  <si>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</si>
  <si>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</si>
  <si>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</si>
  <si>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</si>
  <si>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</si>
  <si>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</si>
  <si>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</si>
  <si>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</si>
  <si>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</si>
  <si>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</si>
  <si>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</si>
  <si>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</si>
  <si>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</si>
  <si>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</si>
  <si>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</si>
  <si>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</si>
  <si>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</si>
  <si>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</si>
  <si>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</si>
  <si>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</si>
  <si>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</si>
  <si>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</si>
  <si>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</si>
  <si>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</si>
  <si>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</si>
  <si>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</si>
  <si>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</si>
  <si>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</si>
  <si>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</si>
  <si>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</si>
  <si>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</si>
  <si>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</si>
  <si>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</si>
  <si>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</si>
  <si>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</si>
  <si>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</si>
  <si>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</si>
  <si>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</si>
  <si>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</si>
  <si>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</si>
  <si>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</si>
  <si>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</si>
  <si>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</si>
  <si>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</si>
  <si>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</si>
  <si>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</si>
  <si>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</si>
  <si>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</si>
  <si>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</si>
  <si>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</si>
  <si>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</si>
  <si>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</si>
  <si>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</si>
  <si>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</si>
  <si>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</si>
  <si>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</si>
  <si>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</si>
  <si>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</si>
  <si>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</si>
  <si>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</si>
  <si>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</si>
  <si>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</si>
  <si>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</si>
  <si>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</si>
  <si>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</si>
  <si>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</si>
  <si>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</si>
  <si>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</si>
  <si>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</si>
  <si>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</si>
  <si>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</si>
  <si>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</si>
  <si>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</si>
  <si>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</si>
  <si>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</si>
  <si>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</si>
  <si>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</si>
  <si>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</si>
  <si>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</si>
  <si>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</si>
  <si>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</si>
  <si>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</si>
  <si>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</si>
  <si>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</si>
  <si>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</si>
  <si>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</si>
  <si>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</si>
  <si>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</si>
  <si>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</si>
  <si>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</si>
  <si>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</si>
  <si>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</si>
  <si>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</si>
  <si>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</si>
  <si>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</si>
  <si>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</si>
  <si>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</si>
  <si>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</si>
  <si>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</si>
  <si>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</si>
  <si>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</si>
  <si>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</si>
  <si>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</si>
  <si>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</si>
  <si>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</si>
  <si>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</si>
  <si>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</si>
  <si>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</si>
  <si>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</si>
  <si>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</si>
  <si>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</si>
  <si>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</si>
  <si>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</si>
  <si>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</si>
  <si>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</si>
  <si>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</si>
  <si>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</si>
  <si>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</si>
  <si>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</si>
  <si>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</si>
  <si>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</si>
  <si>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</si>
  <si>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</si>
  <si>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</si>
  <si>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</si>
  <si>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</si>
  <si>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</si>
  <si>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</si>
  <si>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</si>
  <si>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</si>
  <si>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</si>
  <si>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</si>
  <si>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</si>
  <si>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</si>
  <si>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</si>
  <si>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</si>
  <si>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</si>
  <si>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</si>
  <si>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</si>
  <si>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</si>
  <si>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</si>
  <si>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</si>
  <si>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</si>
  <si>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</si>
  <si>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</si>
  <si>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SURYA AJI</t>
  </si>
  <si>
    <t>MP LAMA</t>
  </si>
  <si>
    <t>AFRIYAN</t>
  </si>
  <si>
    <t xml:space="preserve">ADIRA </t>
  </si>
  <si>
    <t>M RIFKI</t>
  </si>
  <si>
    <t>RAFFIE</t>
  </si>
  <si>
    <t>ZAMY</t>
  </si>
  <si>
    <t>ANDRE</t>
  </si>
  <si>
    <t>ADEN</t>
  </si>
  <si>
    <t>ADAM</t>
  </si>
  <si>
    <t>RAMA</t>
  </si>
  <si>
    <t>FAHRU</t>
  </si>
  <si>
    <t>BZ010</t>
  </si>
  <si>
    <t>ZOHAN</t>
  </si>
  <si>
    <t>LURRY</t>
  </si>
  <si>
    <t>GINANJAR</t>
  </si>
  <si>
    <t>DERI</t>
  </si>
  <si>
    <t>AHMAD FAUDZAN</t>
  </si>
  <si>
    <t>RAMDANI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</si>
</sst>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41" fontId="1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 wrapText="1"/>
    </xf>
    <xf numFmtId="41" fontId="1" fillId="2" borderId="1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41" fontId="1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167" fontId="1" fillId="0" borderId="1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8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9" xfId="0" applyFont="1" applyBorder="1" applyAlignment="1"/>
    <xf numFmtId="0" fontId="1" fillId="0" borderId="30" xfId="0" applyFont="1" applyBorder="1" applyAlignment="1">
      <alignment horizontal="left"/>
    </xf>
    <xf numFmtId="0" fontId="1" fillId="0" borderId="30" xfId="0" applyFont="1" applyBorder="1" applyAlignment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1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13" zoomScale="70" zoomScaleNormal="70" workbookViewId="0">
      <selection activeCell="K16" sqref="K16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45071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03" t="s">
        <v>377</v>
      </c>
      <c r="C8" s="105" t="s">
        <v>322</v>
      </c>
      <c r="D8" s="103" t="str">
        <f>VLOOKUP(C8,'TARGET CYCLE TIME (2)'!$B$7:$G$256,2,0)</f>
        <v>SHIELD STERING</v>
      </c>
      <c r="E8" s="68" t="s">
        <v>16</v>
      </c>
      <c r="F8" s="68" t="s">
        <v>10</v>
      </c>
      <c r="G8" s="69">
        <f>VLOOKUP($C$8,'TARGET CYCLE TIME (2)'!$B$7:$G$256,5,0)</f>
        <v>25</v>
      </c>
      <c r="H8" s="69">
        <f>VLOOKUP($C$8,'TARGET CYCLE TIME (2)'!$B$7:$G$256,5,0)</f>
        <v>25</v>
      </c>
      <c r="I8" s="69">
        <f>VLOOKUP($C$8,'TARGET CYCLE TIME (2)'!$B$7:$G$256,5,0)</f>
        <v>25</v>
      </c>
      <c r="J8" s="69">
        <f>VLOOKUP($C$8,'TARGET CYCLE TIME (2)'!$B$7:$G$256,5,0)</f>
        <v>25</v>
      </c>
      <c r="K8" s="69">
        <f>VLOOKUP($C$8,'TARGET CYCLE TIME (2)'!$B$7:$G$256,5,0)</f>
        <v>25</v>
      </c>
      <c r="L8" s="69">
        <f>VLOOKUP($C$8,'TARGET CYCLE TIME (2)'!$B$7:$G$256,5,0)</f>
        <v>25</v>
      </c>
      <c r="M8" s="69">
        <f>VLOOKUP($C$8,'TARGET CYCLE TIME (2)'!$B$7:$G$256,5,0)</f>
        <v>25</v>
      </c>
      <c r="N8" s="69">
        <f>VLOOKUP($C$8,'TARGET CYCLE TIME (2)'!$B$7:$G$256,5,0)</f>
        <v>25</v>
      </c>
      <c r="O8" s="82">
        <f>SUM(G8:N8)</f>
        <v>200</v>
      </c>
      <c r="P8" s="94" t="s">
        <v>378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25</v>
      </c>
      <c r="H9" s="69">
        <f>VLOOKUP($C$8,'TARGET CYCLE TIME (2)'!$B$7:$G$256,5,0)</f>
        <v>25</v>
      </c>
      <c r="I9" s="69">
        <f>VLOOKUP($C$8,'TARGET CYCLE TIME (2)'!$B$7:$G$256,5,0)</f>
        <v>25</v>
      </c>
      <c r="J9" s="69">
        <f>VLOOKUP($C$8,'TARGET CYCLE TIME (2)'!$B$7:$G$256,5,0)</f>
        <v>25</v>
      </c>
      <c r="K9" s="69">
        <f>VLOOKUP($C$8,'TARGET CYCLE TIME (2)'!$B$7:$G$256,5,0)</f>
        <v>25</v>
      </c>
      <c r="L9" s="70"/>
      <c r="M9" s="70"/>
      <c r="N9" s="70"/>
      <c r="O9" s="82">
        <f t="shared" ref="O9:O31" si="0">SUM(G9:N9)</f>
        <v>125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2</v>
      </c>
      <c r="B10" s="103" t="s">
        <v>379</v>
      </c>
      <c r="C10" s="105" t="s">
        <v>233</v>
      </c>
      <c r="D10" s="103" t="str">
        <f>VLOOKUP(C10,'TARGET CYCLE TIME (2)'!$B$7:$G$256,2,0)</f>
        <v>SOCKET BODY A "A"</v>
      </c>
      <c r="E10" s="68" t="s">
        <v>16</v>
      </c>
      <c r="F10" s="68" t="s">
        <v>10</v>
      </c>
      <c r="G10" s="69">
        <f>VLOOKUP($C$10,'TARGET CYCLE TIME (2)'!$B$7:$G$256,5,0)</f>
        <v>200</v>
      </c>
      <c r="H10" s="69">
        <f>VLOOKUP($C$10,'TARGET CYCLE TIME (2)'!$B$7:$G$256,5,0)</f>
        <v>200</v>
      </c>
      <c r="I10" s="69">
        <f>VLOOKUP($C$10,'TARGET CYCLE TIME (2)'!$B$7:$G$256,5,0)</f>
        <v>200</v>
      </c>
      <c r="J10" s="69">
        <f>VLOOKUP($C$10,'TARGET CYCLE TIME (2)'!$B$7:$G$256,5,0)</f>
        <v>200</v>
      </c>
      <c r="K10" s="69">
        <f>VLOOKUP($C$10,'TARGET CYCLE TIME (2)'!$B$7:$G$256,5,0)</f>
        <v>200</v>
      </c>
      <c r="L10" s="69">
        <f>VLOOKUP($C$10,'TARGET CYCLE TIME (2)'!$B$7:$G$256,5,0)</f>
        <v>200</v>
      </c>
      <c r="M10" s="69">
        <f>VLOOKUP($C$10,'TARGET CYCLE TIME (2)'!$B$7:$G$256,5,0)</f>
        <v>200</v>
      </c>
      <c r="N10" s="69">
        <f>VLOOKUP($C$10,'TARGET CYCLE TIME (2)'!$B$7:$G$256,5,0)</f>
        <v>200</v>
      </c>
      <c r="O10" s="82">
        <f t="shared" si="0"/>
        <v>1600</v>
      </c>
      <c r="P10" s="94" t="s">
        <v>378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200</v>
      </c>
      <c r="H11" s="69">
        <f>VLOOKUP($C$10,'TARGET CYCLE TIME (2)'!$B$7:$G$256,5,0)</f>
        <v>200</v>
      </c>
      <c r="I11" s="69">
        <v>100</v>
      </c>
      <c r="J11" s="69"/>
      <c r="K11" s="70"/>
      <c r="L11" s="70"/>
      <c r="M11" s="70"/>
      <c r="N11" s="70"/>
      <c r="O11" s="82">
        <f t="shared" si="0"/>
        <v>500</v>
      </c>
      <c r="P11" s="94" t="str">
        <f t="shared" si="1"/>
        <v>PRODUK HABIS</v>
      </c>
      <c r="Q11" s="95"/>
    </row>
    <row r="12" spans="1:17" ht="21.95" customHeight="1">
      <c r="A12" s="99">
        <v>3</v>
      </c>
      <c r="B12" s="103" t="s">
        <v>380</v>
      </c>
      <c r="C12" s="105" t="s">
        <v>132</v>
      </c>
      <c r="D12" s="103" t="str">
        <f>VLOOKUP(C12,'TARGET CYCLE TIME (2)'!$B$7:$G$256,2,0)</f>
        <v>BEI-KMI-004</v>
      </c>
      <c r="E12" s="68" t="s">
        <v>16</v>
      </c>
      <c r="F12" s="68" t="s">
        <v>10</v>
      </c>
      <c r="G12" s="69">
        <f>VLOOKUP($C$12,'TARGET CYCLE TIME (2)'!$B$7:$G$256,5,0)</f>
        <v>75</v>
      </c>
      <c r="H12" s="69">
        <f>VLOOKUP($C$12,'TARGET CYCLE TIME (2)'!$B$7:$G$256,5,0)</f>
        <v>75</v>
      </c>
      <c r="I12" s="69">
        <f>VLOOKUP($C$12,'TARGET CYCLE TIME (2)'!$B$7:$G$256,5,0)</f>
        <v>75</v>
      </c>
      <c r="J12" s="69">
        <f>VLOOKUP($C$12,'TARGET CYCLE TIME (2)'!$B$7:$G$256,5,0)</f>
        <v>75</v>
      </c>
      <c r="K12" s="69">
        <f>VLOOKUP($C$12,'TARGET CYCLE TIME (2)'!$B$7:$G$256,5,0)</f>
        <v>75</v>
      </c>
      <c r="L12" s="69">
        <f>VLOOKUP($C$12,'TARGET CYCLE TIME (2)'!$B$7:$G$256,5,0)</f>
        <v>75</v>
      </c>
      <c r="M12" s="69">
        <f>VLOOKUP($C$12,'TARGET CYCLE TIME (2)'!$B$7:$G$256,5,0)</f>
        <v>75</v>
      </c>
      <c r="N12" s="69">
        <f>VLOOKUP($C$12,'TARGET CYCLE TIME (2)'!$B$7:$G$256,5,0)</f>
        <v>75</v>
      </c>
      <c r="O12" s="82">
        <f t="shared" si="0"/>
        <v>600</v>
      </c>
      <c r="P12" s="94" t="s">
        <v>378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75</v>
      </c>
      <c r="H13" s="69">
        <f>VLOOKUP($C$12,'TARGET CYCLE TIME (2)'!$B$7:$G$256,5,0)</f>
        <v>75</v>
      </c>
      <c r="I13" s="69">
        <f>VLOOKUP($C$12,'TARGET CYCLE TIME (2)'!$B$7:$G$256,5,0)</f>
        <v>75</v>
      </c>
      <c r="J13" s="69">
        <f>VLOOKUP($C$12,'TARGET CYCLE TIME (2)'!$B$7:$G$256,5,0)</f>
        <v>75</v>
      </c>
      <c r="K13" s="69">
        <f>VLOOKUP($C$12,'TARGET CYCLE TIME (2)'!$B$7:$G$256,5,0)</f>
        <v>75</v>
      </c>
      <c r="L13" s="69">
        <v>58</v>
      </c>
      <c r="M13" s="69"/>
      <c r="N13" s="69"/>
      <c r="O13" s="82">
        <f t="shared" si="0"/>
        <v>433</v>
      </c>
      <c r="P13" s="94" t="str">
        <f t="shared" si="1"/>
        <v>PRODUK HABIS</v>
      </c>
      <c r="Q13" s="95"/>
    </row>
    <row r="14" spans="1:17" ht="21.95" customHeight="1">
      <c r="A14" s="99">
        <v>4</v>
      </c>
      <c r="B14" s="103" t="s">
        <v>381</v>
      </c>
      <c r="C14" s="105" t="s">
        <v>358</v>
      </c>
      <c r="D14" s="103" t="str">
        <f>VLOOKUP(C14,'TARGET CYCLE TIME (2)'!$B$7:$G$256,2,0)</f>
        <v>LOW C REAR STOP</v>
      </c>
      <c r="E14" s="68" t="s">
        <v>16</v>
      </c>
      <c r="F14" s="68" t="s">
        <v>10</v>
      </c>
      <c r="G14" s="69">
        <f>VLOOKUP($C$14,'TARGET CYCLE TIME (2)'!$B$7:$G$256,5,0)</f>
        <v>50</v>
      </c>
      <c r="H14" s="69">
        <f>VLOOKUP($C$14,'TARGET CYCLE TIME (2)'!$B$7:$G$256,5,0)</f>
        <v>50</v>
      </c>
      <c r="I14" s="69">
        <f>VLOOKUP($C$14,'TARGET CYCLE TIME (2)'!$B$7:$G$256,5,0)</f>
        <v>50</v>
      </c>
      <c r="J14" s="69">
        <f>VLOOKUP($C$14,'TARGET CYCLE TIME (2)'!$B$7:$G$256,5,0)</f>
        <v>50</v>
      </c>
      <c r="K14" s="69">
        <f>VLOOKUP($C$14,'TARGET CYCLE TIME (2)'!$B$7:$G$256,5,0)</f>
        <v>50</v>
      </c>
      <c r="L14" s="69">
        <f>VLOOKUP($C$14,'TARGET CYCLE TIME (2)'!$B$7:$G$256,5,0)</f>
        <v>50</v>
      </c>
      <c r="M14" s="69">
        <f>VLOOKUP($C$14,'TARGET CYCLE TIME (2)'!$B$7:$G$256,5,0)</f>
        <v>50</v>
      </c>
      <c r="N14" s="69">
        <f>VLOOKUP($C$14,'TARGET CYCLE TIME (2)'!$B$7:$G$256,5,0)</f>
        <v>50</v>
      </c>
      <c r="O14" s="82">
        <f t="shared" si="0"/>
        <v>400</v>
      </c>
      <c r="P14" s="94" t="s">
        <v>378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50</v>
      </c>
      <c r="H15" s="69">
        <f>VLOOKUP($C$14,'TARGET CYCLE TIME (2)'!$B$7:$G$256,5,0)</f>
        <v>50</v>
      </c>
      <c r="I15" s="69">
        <f>VLOOKUP($C$14,'TARGET CYCLE TIME (2)'!$B$7:$G$256,5,0)</f>
        <v>50</v>
      </c>
      <c r="J15" s="69">
        <f>VLOOKUP($C$14,'TARGET CYCLE TIME (2)'!$B$7:$G$256,5,0)</f>
        <v>50</v>
      </c>
      <c r="K15" s="69">
        <f>VLOOKUP($C$14,'TARGET CYCLE TIME (2)'!$B$7:$G$256,5,0)</f>
        <v>50</v>
      </c>
      <c r="L15" s="69">
        <f>VLOOKUP($C$14,'TARGET CYCLE TIME (2)'!$B$7:$G$256,5,0)</f>
        <v>50</v>
      </c>
      <c r="M15" s="69">
        <f>VLOOKUP($C$14,'TARGET CYCLE TIME (2)'!$B$7:$G$256,5,0)</f>
        <v>50</v>
      </c>
      <c r="N15" s="69">
        <f>VLOOKUP($C$14,'TARGET CYCLE TIME (2)'!$B$7:$G$256,5,0)</f>
        <v>50</v>
      </c>
      <c r="O15" s="82">
        <f t="shared" si="0"/>
        <v>400</v>
      </c>
      <c r="P15" s="94" t="str">
        <f t="shared" ref="P15:P19" si="2">IF(O15&lt;O14,"PRODUK HABIS","")</f>
        <v/>
      </c>
      <c r="Q15" s="95"/>
    </row>
    <row r="16" spans="1:17" ht="21.95" customHeight="1">
      <c r="A16" s="99">
        <v>5</v>
      </c>
      <c r="B16" s="103" t="s">
        <v>382</v>
      </c>
      <c r="C16" s="105" t="s">
        <v>260</v>
      </c>
      <c r="D16" s="103" t="str">
        <f>VLOOKUP(C16,'TARGET CYCLE TIME (2)'!$B$7:$G$256,2,0)</f>
        <v>RUBBER SOCKET</v>
      </c>
      <c r="E16" s="68" t="s">
        <v>16</v>
      </c>
      <c r="F16" s="68" t="s">
        <v>10</v>
      </c>
      <c r="G16" s="69">
        <f>VLOOKUP($C$16,'TARGET CYCLE TIME (2)'!$B$7:$G$256,5,0)</f>
        <v>259.09090909090912</v>
      </c>
      <c r="H16" s="69">
        <f>VLOOKUP($C$16,'TARGET CYCLE TIME (2)'!$B$7:$G$256,5,0)</f>
        <v>259.09090909090912</v>
      </c>
      <c r="I16" s="69">
        <f>VLOOKUP($C$16,'TARGET CYCLE TIME (2)'!$B$7:$G$256,5,0)</f>
        <v>259.09090909090912</v>
      </c>
      <c r="J16" s="69">
        <f>VLOOKUP($C$16,'TARGET CYCLE TIME (2)'!$B$7:$G$256,5,0)</f>
        <v>259.09090909090912</v>
      </c>
      <c r="K16" s="69">
        <f>VLOOKUP($C$16,'TARGET CYCLE TIME (2)'!$B$7:$G$256,5,0)</f>
        <v>259.09090909090912</v>
      </c>
      <c r="L16" s="69">
        <f>VLOOKUP($C$16,'TARGET CYCLE TIME (2)'!$B$7:$G$256,5,0)</f>
        <v>259.09090909090912</v>
      </c>
      <c r="M16" s="69">
        <f>VLOOKUP($C$16,'TARGET CYCLE TIME (2)'!$B$7:$G$256,5,0)</f>
        <v>259.09090909090912</v>
      </c>
      <c r="N16" s="69">
        <f>VLOOKUP($C$16,'TARGET CYCLE TIME (2)'!$B$7:$G$256,5,0)</f>
        <v>259.09090909090912</v>
      </c>
      <c r="O16" s="82">
        <f t="shared" si="0"/>
        <v>2072.7272727272725</v>
      </c>
      <c r="P16" s="94" t="s">
        <v>378</v>
      </c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259.09090909090912</v>
      </c>
      <c r="H17" s="69">
        <f>VLOOKUP($C$16,'TARGET CYCLE TIME (2)'!$B$7:$G$256,5,0)</f>
        <v>259.09090909090912</v>
      </c>
      <c r="I17" s="69">
        <v>114</v>
      </c>
      <c r="J17" s="69"/>
      <c r="K17" s="69"/>
      <c r="L17" s="69"/>
      <c r="M17" s="70"/>
      <c r="N17" s="70"/>
      <c r="O17" s="82">
        <f t="shared" si="0"/>
        <v>632.18181818181824</v>
      </c>
      <c r="P17" s="94" t="str">
        <f t="shared" si="2"/>
        <v>PRODUK HABIS</v>
      </c>
      <c r="Q17" s="95"/>
    </row>
    <row r="18" spans="1:17" ht="21.95" customHeight="1">
      <c r="A18" s="99">
        <v>6</v>
      </c>
      <c r="B18" s="103" t="s">
        <v>383</v>
      </c>
      <c r="C18" s="105" t="s">
        <v>358</v>
      </c>
      <c r="D18" s="103" t="str">
        <f>VLOOKUP(C18,'TARGET CYCLE TIME (2)'!$B$7:$G$256,2,0)</f>
        <v>LOW C REAR STOP</v>
      </c>
      <c r="E18" s="68" t="s">
        <v>16</v>
      </c>
      <c r="F18" s="68" t="s">
        <v>10</v>
      </c>
      <c r="G18" s="69">
        <f>VLOOKUP($C$18,'TARGET CYCLE TIME (2)'!$B$7:$G$256,5,0)</f>
        <v>50</v>
      </c>
      <c r="H18" s="69">
        <f>VLOOKUP($C$18,'TARGET CYCLE TIME (2)'!$B$7:$G$256,5,0)</f>
        <v>50</v>
      </c>
      <c r="I18" s="69">
        <f>VLOOKUP($C$18,'TARGET CYCLE TIME (2)'!$B$7:$G$256,5,0)</f>
        <v>50</v>
      </c>
      <c r="J18" s="69">
        <f>VLOOKUP($C$18,'TARGET CYCLE TIME (2)'!$B$7:$G$256,5,0)</f>
        <v>50</v>
      </c>
      <c r="K18" s="69">
        <f>VLOOKUP($C$18,'TARGET CYCLE TIME (2)'!$B$7:$G$256,5,0)</f>
        <v>50</v>
      </c>
      <c r="L18" s="69">
        <f>VLOOKUP($C$18,'TARGET CYCLE TIME (2)'!$B$7:$G$256,5,0)</f>
        <v>50</v>
      </c>
      <c r="M18" s="69">
        <f>VLOOKUP($C$18,'TARGET CYCLE TIME (2)'!$B$7:$G$256,5,0)</f>
        <v>50</v>
      </c>
      <c r="N18" s="69">
        <f>VLOOKUP($C$18,'TARGET CYCLE TIME (2)'!$B$7:$G$256,5,0)</f>
        <v>50</v>
      </c>
      <c r="O18" s="82">
        <f t="shared" si="0"/>
        <v>400</v>
      </c>
      <c r="P18" s="94" t="s">
        <v>378</v>
      </c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69">
        <f>VLOOKUP($C$18,'TARGET CYCLE TIME (2)'!$B$7:$G$256,5,0)</f>
        <v>50</v>
      </c>
      <c r="H19" s="69">
        <f>VLOOKUP($C$18,'TARGET CYCLE TIME (2)'!$B$7:$G$256,5,0)</f>
        <v>50</v>
      </c>
      <c r="I19" s="69">
        <f>VLOOKUP($C$18,'TARGET CYCLE TIME (2)'!$B$7:$G$256,5,0)</f>
        <v>50</v>
      </c>
      <c r="J19" s="69">
        <f>VLOOKUP($C$18,'TARGET CYCLE TIME (2)'!$B$7:$G$256,5,0)</f>
        <v>50</v>
      </c>
      <c r="K19" s="69">
        <f>VLOOKUP($C$18,'TARGET CYCLE TIME (2)'!$B$7:$G$256,5,0)</f>
        <v>50</v>
      </c>
      <c r="L19" s="69">
        <f>VLOOKUP($C$18,'TARGET CYCLE TIME (2)'!$B$7:$G$256,5,0)</f>
        <v>50</v>
      </c>
      <c r="M19" s="69">
        <f>VLOOKUP($C$18,'TARGET CYCLE TIME (2)'!$B$7:$G$256,5,0)</f>
        <v>50</v>
      </c>
      <c r="N19" s="69"/>
      <c r="O19" s="82">
        <f t="shared" si="0"/>
        <v>350</v>
      </c>
      <c r="P19" s="94" t="str">
        <f t="shared" si="2"/>
        <v>PRODUK HABIS</v>
      </c>
      <c r="Q19" s="95"/>
    </row>
    <row r="20" spans="1:17" ht="21.95" customHeight="1">
      <c r="A20" s="99">
        <v>7</v>
      </c>
      <c r="B20" s="103" t="s">
        <v>384</v>
      </c>
      <c r="C20" s="105">
        <v>22500</v>
      </c>
      <c r="D20" s="103" t="str">
        <f>VLOOKUP(C20,'TARGET CYCLE TIME (2)'!$B$7:$G$256,2,0)</f>
        <v xml:space="preserve">BLB BYNT </v>
      </c>
      <c r="E20" s="68" t="s">
        <v>16</v>
      </c>
      <c r="F20" s="68" t="s">
        <v>10</v>
      </c>
      <c r="G20" s="67">
        <f>VLOOKUP($C$20,'TARGET CYCLE TIME (2)'!$B$7:$G$256,5,0)</f>
        <v>380</v>
      </c>
      <c r="H20" s="67">
        <f>VLOOKUP($C$20,'TARGET CYCLE TIME (2)'!$B$7:$G$256,5,0)</f>
        <v>380</v>
      </c>
      <c r="I20" s="67">
        <f>VLOOKUP($C$20,'TARGET CYCLE TIME (2)'!$B$7:$G$256,5,0)</f>
        <v>380</v>
      </c>
      <c r="J20" s="67">
        <f>VLOOKUP($C$20,'TARGET CYCLE TIME (2)'!$B$7:$G$256,5,0)</f>
        <v>380</v>
      </c>
      <c r="K20" s="67">
        <f>VLOOKUP($C$20,'TARGET CYCLE TIME (2)'!$B$7:$G$256,5,0)</f>
        <v>380</v>
      </c>
      <c r="L20" s="67">
        <f>VLOOKUP($C$20,'TARGET CYCLE TIME (2)'!$B$7:$G$256,5,0)</f>
        <v>380</v>
      </c>
      <c r="M20" s="67">
        <f>VLOOKUP($C$20,'TARGET CYCLE TIME (2)'!$B$7:$G$256,5,0)</f>
        <v>380</v>
      </c>
      <c r="N20" s="67">
        <f>VLOOKUP($C$20,'TARGET CYCLE TIME (2)'!$B$7:$G$256,5,0)</f>
        <v>380</v>
      </c>
      <c r="O20" s="82">
        <f t="shared" si="0"/>
        <v>3040</v>
      </c>
      <c r="P20" s="94" t="s">
        <v>378</v>
      </c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67">
        <f>VLOOKUP($C$20,'TARGET CYCLE TIME (2)'!$B$7:$G$256,5,0)</f>
        <v>380</v>
      </c>
      <c r="H21" s="67">
        <f>VLOOKUP($C$20,'TARGET CYCLE TIME (2)'!$B$7:$G$256,5,0)</f>
        <v>380</v>
      </c>
      <c r="I21" s="67">
        <f>VLOOKUP($C$20,'TARGET CYCLE TIME (2)'!$B$7:$G$256,5,0)</f>
        <v>380</v>
      </c>
      <c r="J21" s="67">
        <f>VLOOKUP($C$20,'TARGET CYCLE TIME (2)'!$B$7:$G$256,5,0)</f>
        <v>380</v>
      </c>
      <c r="K21" s="67">
        <f>VLOOKUP($C$20,'TARGET CYCLE TIME (2)'!$B$7:$G$256,5,0)</f>
        <v>380</v>
      </c>
      <c r="L21" s="67">
        <f>VLOOKUP($C$20,'TARGET CYCLE TIME (2)'!$B$7:$G$256,5,0)</f>
        <v>380</v>
      </c>
      <c r="M21" s="67">
        <v>250</v>
      </c>
      <c r="N21" s="67"/>
      <c r="O21" s="82">
        <f t="shared" si="0"/>
        <v>2530</v>
      </c>
      <c r="P21" s="94" t="str">
        <f t="shared" ref="P21:P25" si="3">IF(O21&lt;O20,"PRODUK HABIS","")</f>
        <v>PRODUK HABIS</v>
      </c>
      <c r="Q21" s="95"/>
    </row>
    <row r="22" spans="1:17" ht="21.95" customHeight="1">
      <c r="A22" s="99">
        <v>8</v>
      </c>
      <c r="B22" s="103" t="s">
        <v>385</v>
      </c>
      <c r="C22" s="105" t="s">
        <v>233</v>
      </c>
      <c r="D22" s="103" t="str">
        <f>VLOOKUP(C22,'TARGET CYCLE TIME (2)'!$B$7:$G$256,2,0)</f>
        <v>SOCKET BODY A "A"</v>
      </c>
      <c r="E22" s="68" t="s">
        <v>16</v>
      </c>
      <c r="F22" s="68" t="s">
        <v>10</v>
      </c>
      <c r="G22" s="69">
        <f>VLOOKUP($C$22,'TARGET CYCLE TIME (2)'!$B$7:$G$256,5,0)</f>
        <v>200</v>
      </c>
      <c r="H22" s="69">
        <f>VLOOKUP($C$22,'TARGET CYCLE TIME (2)'!$B$7:$G$256,5,0)</f>
        <v>200</v>
      </c>
      <c r="I22" s="69">
        <f>VLOOKUP($C$22,'TARGET CYCLE TIME (2)'!$B$7:$G$256,5,0)</f>
        <v>200</v>
      </c>
      <c r="J22" s="69">
        <f>VLOOKUP($C$22,'TARGET CYCLE TIME (2)'!$B$7:$G$256,5,0)</f>
        <v>200</v>
      </c>
      <c r="K22" s="69">
        <f>VLOOKUP($C$22,'TARGET CYCLE TIME (2)'!$B$7:$G$256,5,0)</f>
        <v>200</v>
      </c>
      <c r="L22" s="69">
        <f>VLOOKUP($C$22,'TARGET CYCLE TIME (2)'!$B$7:$G$256,5,0)</f>
        <v>200</v>
      </c>
      <c r="M22" s="69">
        <f>VLOOKUP($C$22,'TARGET CYCLE TIME (2)'!$B$7:$G$256,5,0)</f>
        <v>200</v>
      </c>
      <c r="N22" s="69">
        <f>VLOOKUP($C$22,'TARGET CYCLE TIME (2)'!$B$7:$G$256,5,0)</f>
        <v>200</v>
      </c>
      <c r="O22" s="82">
        <f t="shared" si="0"/>
        <v>1600</v>
      </c>
      <c r="P22" s="94" t="s">
        <v>378</v>
      </c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69">
        <f>VLOOKUP($C$22,'TARGET CYCLE TIME (2)'!$B$7:$G$256,5,0)</f>
        <v>200</v>
      </c>
      <c r="H23" s="69">
        <f>VLOOKUP($C$22,'TARGET CYCLE TIME (2)'!$B$7:$G$256,5,0)</f>
        <v>200</v>
      </c>
      <c r="I23" s="69">
        <f>VLOOKUP($C$22,'TARGET CYCLE TIME (2)'!$B$7:$G$256,5,0)</f>
        <v>200</v>
      </c>
      <c r="J23" s="69">
        <f>VLOOKUP($C$22,'TARGET CYCLE TIME (2)'!$B$7:$G$256,5,0)</f>
        <v>200</v>
      </c>
      <c r="K23" s="69">
        <f>VLOOKUP($C$22,'TARGET CYCLE TIME (2)'!$B$7:$G$256,5,0)</f>
        <v>200</v>
      </c>
      <c r="L23" s="69">
        <f>VLOOKUP($C$22,'TARGET CYCLE TIME (2)'!$B$7:$G$256,5,0)</f>
        <v>200</v>
      </c>
      <c r="M23" s="70"/>
      <c r="N23" s="70"/>
      <c r="O23" s="82">
        <f t="shared" si="0"/>
        <v>1200</v>
      </c>
      <c r="P23" s="94" t="str">
        <f t="shared" si="3"/>
        <v>PRODUK HABIS</v>
      </c>
      <c r="Q23" s="95"/>
    </row>
    <row r="24" spans="1:17" ht="21.95" customHeight="1">
      <c r="A24" s="99">
        <v>9</v>
      </c>
      <c r="B24" s="103" t="s">
        <v>386</v>
      </c>
      <c r="C24" s="105" t="s">
        <v>365</v>
      </c>
      <c r="D24" s="103" t="str">
        <f>VLOOKUP(C24,'TARGET CYCLE TIME (2)'!$B$7:$G$256,2,0)</f>
        <v>KNOB-L</v>
      </c>
      <c r="E24" s="68" t="s">
        <v>16</v>
      </c>
      <c r="F24" s="68" t="s">
        <v>10</v>
      </c>
      <c r="G24" s="69">
        <f>VLOOKUP($C$24,'TARGET CYCLE TIME (2)'!$B$7:$G$256,5,0)</f>
        <v>100</v>
      </c>
      <c r="H24" s="69">
        <f>VLOOKUP($C$24,'TARGET CYCLE TIME (2)'!$B$7:$G$256,5,0)</f>
        <v>100</v>
      </c>
      <c r="I24" s="69">
        <f>VLOOKUP($C$24,'TARGET CYCLE TIME (2)'!$B$7:$G$256,5,0)</f>
        <v>100</v>
      </c>
      <c r="J24" s="69">
        <f>VLOOKUP($C$24,'TARGET CYCLE TIME (2)'!$B$7:$G$256,5,0)</f>
        <v>100</v>
      </c>
      <c r="K24" s="69">
        <f>VLOOKUP($C$24,'TARGET CYCLE TIME (2)'!$B$7:$G$256,5,0)</f>
        <v>100</v>
      </c>
      <c r="L24" s="69">
        <f>VLOOKUP($C$24,'TARGET CYCLE TIME (2)'!$B$7:$G$256,5,0)</f>
        <v>100</v>
      </c>
      <c r="M24" s="69">
        <f>VLOOKUP($C$24,'TARGET CYCLE TIME (2)'!$B$7:$G$256,5,0)</f>
        <v>100</v>
      </c>
      <c r="N24" s="69">
        <f>VLOOKUP($C$24,'TARGET CYCLE TIME (2)'!$B$7:$G$256,5,0)</f>
        <v>100</v>
      </c>
      <c r="O24" s="82">
        <f t="shared" si="0"/>
        <v>800</v>
      </c>
      <c r="P24" s="94" t="s">
        <v>378</v>
      </c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69">
        <f>VLOOKUP($C$24,'TARGET CYCLE TIME (2)'!$B$7:$G$256,5,0)</f>
        <v>100</v>
      </c>
      <c r="H25" s="69">
        <f>VLOOKUP($C$24,'TARGET CYCLE TIME (2)'!$B$7:$G$256,5,0)</f>
        <v>100</v>
      </c>
      <c r="I25" s="69">
        <f>VLOOKUP($C$24,'TARGET CYCLE TIME (2)'!$B$7:$G$256,5,0)</f>
        <v>100</v>
      </c>
      <c r="J25" s="69">
        <f>VLOOKUP($C$24,'TARGET CYCLE TIME (2)'!$B$7:$G$256,5,0)</f>
        <v>100</v>
      </c>
      <c r="K25" s="69">
        <f>VLOOKUP($C$24,'TARGET CYCLE TIME (2)'!$B$7:$G$256,5,0)</f>
        <v>100</v>
      </c>
      <c r="L25" s="69"/>
      <c r="M25" s="69"/>
      <c r="N25" s="70"/>
      <c r="O25" s="82">
        <f t="shared" si="0"/>
        <v>500</v>
      </c>
      <c r="P25" s="94" t="str">
        <f t="shared" si="3"/>
        <v>PRODUK HABIS</v>
      </c>
      <c r="Q25" s="95"/>
    </row>
    <row r="26" spans="1:17" ht="21.95" customHeight="1">
      <c r="A26" s="99">
        <v>10</v>
      </c>
      <c r="B26" s="103" t="s">
        <v>387</v>
      </c>
      <c r="C26" s="105" t="s">
        <v>260</v>
      </c>
      <c r="D26" s="103" t="str">
        <f>VLOOKUP(C26,'TARGET CYCLE TIME (2)'!$B$7:$G$256,2,0)</f>
        <v>RUBBER SOCKET</v>
      </c>
      <c r="E26" s="68" t="s">
        <v>16</v>
      </c>
      <c r="F26" s="68" t="s">
        <v>10</v>
      </c>
      <c r="G26" s="69">
        <f>VLOOKUP($C$26,'TARGET CYCLE TIME (2)'!$B$7:$G$256,5,0)</f>
        <v>259.09090909090912</v>
      </c>
      <c r="H26" s="69">
        <f>VLOOKUP($C$26,'TARGET CYCLE TIME (2)'!$B$7:$G$256,5,0)</f>
        <v>259.09090909090912</v>
      </c>
      <c r="I26" s="69">
        <f>VLOOKUP($C$26,'TARGET CYCLE TIME (2)'!$B$7:$G$256,5,0)</f>
        <v>259.09090909090912</v>
      </c>
      <c r="J26" s="69">
        <f>VLOOKUP($C$26,'TARGET CYCLE TIME (2)'!$B$7:$G$256,5,0)</f>
        <v>259.09090909090912</v>
      </c>
      <c r="K26" s="69">
        <f>VLOOKUP($C$26,'TARGET CYCLE TIME (2)'!$B$7:$G$256,5,0)</f>
        <v>259.09090909090912</v>
      </c>
      <c r="L26" s="69">
        <f>VLOOKUP($C$26,'TARGET CYCLE TIME (2)'!$B$7:$G$256,5,0)</f>
        <v>259.09090909090912</v>
      </c>
      <c r="M26" s="69">
        <f>VLOOKUP($C$26,'TARGET CYCLE TIME (2)'!$B$7:$G$256,5,0)</f>
        <v>259.09090909090912</v>
      </c>
      <c r="N26" s="69">
        <f>VLOOKUP($C$26,'TARGET CYCLE TIME (2)'!$B$7:$G$256,5,0)</f>
        <v>259.09090909090912</v>
      </c>
      <c r="O26" s="82">
        <f t="shared" si="0"/>
        <v>2072.7272727272725</v>
      </c>
      <c r="P26" s="94" t="s">
        <v>378</v>
      </c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69">
        <f>VLOOKUP($C$26,'TARGET CYCLE TIME (2)'!$B$7:$G$256,5,0)</f>
        <v>259.09090909090912</v>
      </c>
      <c r="H27" s="69">
        <f>VLOOKUP($C$26,'TARGET CYCLE TIME (2)'!$B$7:$G$256,5,0)</f>
        <v>259.09090909090912</v>
      </c>
      <c r="I27" s="69">
        <f>VLOOKUP($C$26,'TARGET CYCLE TIME (2)'!$B$7:$G$256,5,0)</f>
        <v>259.09090909090912</v>
      </c>
      <c r="J27" s="69">
        <v>72</v>
      </c>
      <c r="K27" s="69"/>
      <c r="L27" s="70"/>
      <c r="M27" s="70"/>
      <c r="N27" s="70"/>
      <c r="O27" s="82">
        <f t="shared" si="0"/>
        <v>849.27272727272737</v>
      </c>
      <c r="P27" s="94" t="str">
        <f t="shared" ref="P27:P31" si="4">IF(O27&lt;O26,"PRODUK HABIS","")</f>
        <v>PRODUK HABIS</v>
      </c>
      <c r="Q27" s="95"/>
    </row>
    <row r="28" spans="1:17" ht="21.95" customHeight="1">
      <c r="A28" s="99">
        <v>11</v>
      </c>
      <c r="B28" s="103" t="s">
        <v>388</v>
      </c>
      <c r="C28" s="105" t="s">
        <v>389</v>
      </c>
      <c r="D28" s="103" t="str">
        <f>VLOOKUP(C28,'TARGET CYCLE TIME (2)'!$B$7:$G$256,2,0)</f>
        <v>GROMMET WASHER</v>
      </c>
      <c r="E28" s="68" t="s">
        <v>16</v>
      </c>
      <c r="F28" s="68" t="s">
        <v>10</v>
      </c>
      <c r="G28" s="69">
        <f>VLOOKUP($C$28,'TARGET CYCLE TIME (2)'!$B$7:$G$256,5,0)</f>
        <v>53</v>
      </c>
      <c r="H28" s="69">
        <f>VLOOKUP($C$28,'TARGET CYCLE TIME (2)'!$B$7:$G$256,5,0)</f>
        <v>53</v>
      </c>
      <c r="I28" s="69">
        <f>VLOOKUP($C$28,'TARGET CYCLE TIME (2)'!$B$7:$G$256,5,0)</f>
        <v>53</v>
      </c>
      <c r="J28" s="69">
        <f>VLOOKUP($C$28,'TARGET CYCLE TIME (2)'!$B$7:$G$256,5,0)</f>
        <v>53</v>
      </c>
      <c r="K28" s="69">
        <f>VLOOKUP($C$28,'TARGET CYCLE TIME (2)'!$B$7:$G$256,5,0)</f>
        <v>53</v>
      </c>
      <c r="L28" s="69">
        <f>VLOOKUP($C$28,'TARGET CYCLE TIME (2)'!$B$7:$G$256,5,0)</f>
        <v>53</v>
      </c>
      <c r="M28" s="69">
        <f>VLOOKUP($C$28,'TARGET CYCLE TIME (2)'!$B$7:$G$256,5,0)</f>
        <v>53</v>
      </c>
      <c r="N28" s="69">
        <f>VLOOKUP($C$28,'TARGET CYCLE TIME (2)'!$B$7:$G$256,5,0)</f>
        <v>53</v>
      </c>
      <c r="O28" s="82">
        <f t="shared" si="0"/>
        <v>424</v>
      </c>
      <c r="P28" s="94" t="s">
        <v>378</v>
      </c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69">
        <f>VLOOKUP($C$28,'TARGET CYCLE TIME (2)'!$B$7:$G$256,5,0)</f>
        <v>53</v>
      </c>
      <c r="H29" s="69">
        <f>VLOOKUP($C$28,'TARGET CYCLE TIME (2)'!$B$7:$G$256,5,0)</f>
        <v>53</v>
      </c>
      <c r="I29" s="69">
        <f>VLOOKUP($C$28,'TARGET CYCLE TIME (2)'!$B$7:$G$256,5,0)</f>
        <v>53</v>
      </c>
      <c r="J29" s="69">
        <f>VLOOKUP($C$28,'TARGET CYCLE TIME (2)'!$B$7:$G$256,5,0)</f>
        <v>53</v>
      </c>
      <c r="K29" s="69">
        <f>VLOOKUP($C$28,'TARGET CYCLE TIME (2)'!$B$7:$G$256,5,0)</f>
        <v>53</v>
      </c>
      <c r="L29" s="69">
        <f>VLOOKUP($C$28,'TARGET CYCLE TIME (2)'!$B$7:$G$256,5,0)</f>
        <v>53</v>
      </c>
      <c r="M29" s="69">
        <f>VLOOKUP($C$28,'TARGET CYCLE TIME (2)'!$B$7:$G$256,5,0)</f>
        <v>53</v>
      </c>
      <c r="N29" s="69">
        <f>VLOOKUP($C$28,'TARGET CYCLE TIME (2)'!$B$7:$G$256,5,0)</f>
        <v>53</v>
      </c>
      <c r="O29" s="82">
        <f t="shared" si="0"/>
        <v>424</v>
      </c>
      <c r="P29" s="94" t="str">
        <f t="shared" si="4"/>
        <v/>
      </c>
      <c r="Q29" s="95"/>
    </row>
    <row r="30" spans="1:17" ht="21.95" customHeight="1">
      <c r="A30" s="99">
        <v>12</v>
      </c>
      <c r="B30" s="103" t="s">
        <v>390</v>
      </c>
      <c r="C30" s="105" t="s">
        <v>389</v>
      </c>
      <c r="D30" s="103" t="str">
        <f>VLOOKUP(C30,'TARGET CYCLE TIME (2)'!$B$7:$G$256,2,0)</f>
        <v>GROMMET WASHER</v>
      </c>
      <c r="E30" s="68" t="s">
        <v>16</v>
      </c>
      <c r="F30" s="68" t="s">
        <v>10</v>
      </c>
      <c r="G30" s="69">
        <f>VLOOKUP($C$30,'TARGET CYCLE TIME (2)'!$B$7:$G$256,5,0)</f>
        <v>53</v>
      </c>
      <c r="H30" s="69">
        <f>VLOOKUP($C$30,'TARGET CYCLE TIME (2)'!$B$7:$G$256,5,0)</f>
        <v>53</v>
      </c>
      <c r="I30" s="69">
        <f>VLOOKUP($C$30,'TARGET CYCLE TIME (2)'!$B$7:$G$256,5,0)</f>
        <v>53</v>
      </c>
      <c r="J30" s="69">
        <f>VLOOKUP($C$30,'TARGET CYCLE TIME (2)'!$B$7:$G$256,5,0)</f>
        <v>53</v>
      </c>
      <c r="K30" s="69">
        <f>VLOOKUP($C$30,'TARGET CYCLE TIME (2)'!$B$7:$G$256,5,0)</f>
        <v>53</v>
      </c>
      <c r="L30" s="69">
        <f>VLOOKUP($C$30,'TARGET CYCLE TIME (2)'!$B$7:$G$256,5,0)</f>
        <v>53</v>
      </c>
      <c r="M30" s="69">
        <f>VLOOKUP($C$30,'TARGET CYCLE TIME (2)'!$B$7:$G$256,5,0)</f>
        <v>53</v>
      </c>
      <c r="N30" s="69">
        <f>VLOOKUP($C$30,'TARGET CYCLE TIME (2)'!$B$7:$G$256,5,0)</f>
        <v>53</v>
      </c>
      <c r="O30" s="82">
        <f t="shared" si="0"/>
        <v>424</v>
      </c>
      <c r="P30" s="94" t="s">
        <v>378</v>
      </c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69">
        <f>VLOOKUP($C$30,'TARGET CYCLE TIME (2)'!$B$7:$G$256,5,0)</f>
        <v>53</v>
      </c>
      <c r="H31" s="69">
        <f>VLOOKUP($C$30,'TARGET CYCLE TIME (2)'!$B$7:$G$256,5,0)</f>
        <v>53</v>
      </c>
      <c r="I31" s="69">
        <f>VLOOKUP($C$30,'TARGET CYCLE TIME (2)'!$B$7:$G$256,5,0)</f>
        <v>53</v>
      </c>
      <c r="J31" s="69">
        <f>VLOOKUP($C$30,'TARGET CYCLE TIME (2)'!$B$7:$G$256,5,0)</f>
        <v>53</v>
      </c>
      <c r="K31" s="69">
        <f>VLOOKUP($C$30,'TARGET CYCLE TIME (2)'!$B$7:$G$256,5,0)</f>
        <v>53</v>
      </c>
      <c r="L31" s="69">
        <f>VLOOKUP($C$30,'TARGET CYCLE TIME (2)'!$B$7:$G$256,5,0)</f>
        <v>53</v>
      </c>
      <c r="M31" s="69">
        <v>24</v>
      </c>
      <c r="N31" s="86"/>
      <c r="O31" s="82">
        <f t="shared" si="0"/>
        <v>342</v>
      </c>
      <c r="P31" s="94" t="str">
        <f t="shared" si="4"/>
        <v>PRODUK HABIS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18730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10324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55.120128136679128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topLeftCell="A18" zoomScale="85" zoomScaleNormal="70" workbookViewId="0">
      <selection activeCell="H34" sqref="H34:H36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45071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03" t="s">
        <v>391</v>
      </c>
      <c r="C8" s="105" t="s">
        <v>334</v>
      </c>
      <c r="D8" s="103" t="str">
        <f>VLOOKUP(C8,'TARGET CYCLE TIME (2)'!$B$7:$G$256,2,0)</f>
        <v>C.REAR STOP</v>
      </c>
      <c r="E8" s="68" t="s">
        <v>16</v>
      </c>
      <c r="F8" s="68" t="s">
        <v>10</v>
      </c>
      <c r="G8" s="69">
        <f>VLOOKUP($C$8,'TARGET CYCLE TIME (2)'!$B$7:$G$256,5,0)</f>
        <v>88</v>
      </c>
      <c r="H8" s="69">
        <f>VLOOKUP($C$8,'TARGET CYCLE TIME (2)'!$B$7:$G$256,5,0)</f>
        <v>88</v>
      </c>
      <c r="I8" s="69">
        <f>VLOOKUP($C$8,'TARGET CYCLE TIME (2)'!$B$7:$G$256,5,0)</f>
        <v>88</v>
      </c>
      <c r="J8" s="69">
        <f>VLOOKUP($C$8,'TARGET CYCLE TIME (2)'!$B$7:$G$256,5,0)</f>
        <v>88</v>
      </c>
      <c r="K8" s="69">
        <f>VLOOKUP($C$8,'TARGET CYCLE TIME (2)'!$B$7:$G$256,5,0)</f>
        <v>88</v>
      </c>
      <c r="L8" s="69">
        <f>VLOOKUP($C$8,'TARGET CYCLE TIME (2)'!$B$7:$G$256,5,0)</f>
        <v>88</v>
      </c>
      <c r="M8" s="69">
        <f>VLOOKUP($C$8,'TARGET CYCLE TIME (2)'!$B$7:$G$256,5,0)</f>
        <v>88</v>
      </c>
      <c r="N8" s="69">
        <f>VLOOKUP($C$8,'TARGET CYCLE TIME (2)'!$B$7:$G$256,5,0)</f>
        <v>88</v>
      </c>
      <c r="O8" s="82">
        <f t="shared" ref="O8:O31" si="0">SUM(G8:N8)</f>
        <v>704</v>
      </c>
      <c r="P8" s="94" t="s">
        <v>378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88</v>
      </c>
      <c r="H9" s="69">
        <f>VLOOKUP($C$8,'TARGET CYCLE TIME (2)'!$B$7:$G$256,5,0)</f>
        <v>88</v>
      </c>
      <c r="I9" s="69">
        <f>VLOOKUP($C$8,'TARGET CYCLE TIME (2)'!$B$7:$G$256,5,0)</f>
        <v>88</v>
      </c>
      <c r="J9" s="69">
        <f>VLOOKUP($C$8,'TARGET CYCLE TIME (2)'!$B$7:$G$256,5,0)</f>
        <v>88</v>
      </c>
      <c r="K9" s="69">
        <f>VLOOKUP($C$8,'TARGET CYCLE TIME (2)'!$B$7:$G$256,5,0)</f>
        <v>88</v>
      </c>
      <c r="L9" s="69">
        <f>VLOOKUP($C$8,'TARGET CYCLE TIME (2)'!$B$7:$G$256,5,0)</f>
        <v>88</v>
      </c>
      <c r="M9" s="69"/>
      <c r="N9" s="69"/>
      <c r="O9" s="82">
        <f t="shared" si="0"/>
        <v>528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14</v>
      </c>
      <c r="B10" s="103" t="s">
        <v>392</v>
      </c>
      <c r="C10" s="105" t="s">
        <v>273</v>
      </c>
      <c r="D10" s="103" t="str">
        <f>VLOOKUP(C10,'TARGET CYCLE TIME (2)'!$B$7:$G$256,2,0)</f>
        <v>COVER W/R LED</v>
      </c>
      <c r="E10" s="68" t="s">
        <v>16</v>
      </c>
      <c r="F10" s="68" t="s">
        <v>10</v>
      </c>
      <c r="G10" s="69">
        <f>VLOOKUP($C$10,'TARGET CYCLE TIME (2)'!$B$7:$G$256,5,0)</f>
        <v>45</v>
      </c>
      <c r="H10" s="69">
        <f>VLOOKUP($C$10,'TARGET CYCLE TIME (2)'!$B$7:$G$256,5,0)</f>
        <v>45</v>
      </c>
      <c r="I10" s="69">
        <f>VLOOKUP($C$10,'TARGET CYCLE TIME (2)'!$B$7:$G$256,5,0)</f>
        <v>45</v>
      </c>
      <c r="J10" s="69">
        <f>VLOOKUP($C$10,'TARGET CYCLE TIME (2)'!$B$7:$G$256,5,0)</f>
        <v>45</v>
      </c>
      <c r="K10" s="69">
        <f>VLOOKUP($C$10,'TARGET CYCLE TIME (2)'!$B$7:$G$256,5,0)</f>
        <v>45</v>
      </c>
      <c r="L10" s="69">
        <f>VLOOKUP($C$10,'TARGET CYCLE TIME (2)'!$B$7:$G$256,5,0)</f>
        <v>45</v>
      </c>
      <c r="M10" s="69">
        <f>VLOOKUP($C$10,'TARGET CYCLE TIME (2)'!$B$7:$G$256,5,0)</f>
        <v>45</v>
      </c>
      <c r="N10" s="69">
        <f>VLOOKUP($C$10,'TARGET CYCLE TIME (2)'!$B$7:$G$256,5,0)</f>
        <v>45</v>
      </c>
      <c r="O10" s="82">
        <f t="shared" si="0"/>
        <v>360</v>
      </c>
      <c r="P10" s="94" t="s">
        <v>378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45</v>
      </c>
      <c r="H11" s="69">
        <f>VLOOKUP($C$10,'TARGET CYCLE TIME (2)'!$B$7:$G$256,5,0)</f>
        <v>45</v>
      </c>
      <c r="I11" s="69">
        <v>36</v>
      </c>
      <c r="J11" s="69"/>
      <c r="K11" s="70"/>
      <c r="L11" s="70"/>
      <c r="M11" s="70"/>
      <c r="N11" s="70"/>
      <c r="O11" s="82">
        <f t="shared" si="0"/>
        <v>126</v>
      </c>
      <c r="P11" s="94" t="str">
        <f t="shared" si="1"/>
        <v>PRODUK HABIS</v>
      </c>
      <c r="Q11" s="95"/>
    </row>
    <row r="12" spans="1:17" ht="21.95" customHeight="1">
      <c r="A12" s="99">
        <v>15</v>
      </c>
      <c r="B12" s="103" t="s">
        <v>393</v>
      </c>
      <c r="C12" s="105" t="s">
        <v>273</v>
      </c>
      <c r="D12" s="103" t="str">
        <f>VLOOKUP(C12,'TARGET CYCLE TIME (2)'!$B$7:$G$256,2,0)</f>
        <v>COVER W/R LED</v>
      </c>
      <c r="E12" s="68" t="s">
        <v>16</v>
      </c>
      <c r="F12" s="68" t="s">
        <v>10</v>
      </c>
      <c r="G12" s="69">
        <f>VLOOKUP($C$12,'TARGET CYCLE TIME (2)'!$B$7:$G$256,5,0)</f>
        <v>45</v>
      </c>
      <c r="H12" s="69">
        <f>VLOOKUP($C$12,'TARGET CYCLE TIME (2)'!$B$7:$G$256,5,0)</f>
        <v>45</v>
      </c>
      <c r="I12" s="69">
        <f>VLOOKUP($C$12,'TARGET CYCLE TIME (2)'!$B$7:$G$256,5,0)</f>
        <v>45</v>
      </c>
      <c r="J12" s="69">
        <f>VLOOKUP($C$12,'TARGET CYCLE TIME (2)'!$B$7:$G$256,5,0)</f>
        <v>45</v>
      </c>
      <c r="K12" s="69">
        <f>VLOOKUP($C$12,'TARGET CYCLE TIME (2)'!$B$7:$G$256,5,0)</f>
        <v>45</v>
      </c>
      <c r="L12" s="69">
        <f>VLOOKUP($C$12,'TARGET CYCLE TIME (2)'!$B$7:$G$256,5,0)</f>
        <v>45</v>
      </c>
      <c r="M12" s="69">
        <f>VLOOKUP($C$12,'TARGET CYCLE TIME (2)'!$B$7:$G$256,5,0)</f>
        <v>45</v>
      </c>
      <c r="N12" s="69">
        <f>VLOOKUP($C$12,'TARGET CYCLE TIME (2)'!$B$7:$G$256,5,0)</f>
        <v>45</v>
      </c>
      <c r="O12" s="82">
        <f t="shared" si="0"/>
        <v>360</v>
      </c>
      <c r="P12" s="94" t="s">
        <v>378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45</v>
      </c>
      <c r="H13" s="69">
        <f>VLOOKUP($C$12,'TARGET CYCLE TIME (2)'!$B$7:$G$256,5,0)</f>
        <v>45</v>
      </c>
      <c r="I13" s="69">
        <f>VLOOKUP($C$12,'TARGET CYCLE TIME (2)'!$B$7:$G$256,5,0)</f>
        <v>45</v>
      </c>
      <c r="J13" s="69"/>
      <c r="K13" s="70"/>
      <c r="L13" s="70"/>
      <c r="M13" s="70"/>
      <c r="N13" s="70"/>
      <c r="O13" s="82">
        <f t="shared" si="0"/>
        <v>135</v>
      </c>
      <c r="P13" s="94" t="str">
        <f t="shared" si="1"/>
        <v>PRODUK HABIS</v>
      </c>
      <c r="Q13" s="95"/>
    </row>
    <row r="14" spans="1:17" ht="21.95" customHeight="1">
      <c r="A14" s="99">
        <v>16</v>
      </c>
      <c r="B14" s="103" t="s">
        <v>394</v>
      </c>
      <c r="C14" s="105" t="s">
        <v>260</v>
      </c>
      <c r="D14" s="103" t="str">
        <f>VLOOKUP(C14,'TARGET CYCLE TIME (2)'!$B$7:$G$256,2,0)</f>
        <v>RUBBER SOCKET</v>
      </c>
      <c r="E14" s="68" t="s">
        <v>16</v>
      </c>
      <c r="F14" s="68" t="s">
        <v>10</v>
      </c>
      <c r="G14" s="69">
        <f>VLOOKUP($C$14,'TARGET CYCLE TIME (2)'!$B$7:$G$256,5,0)</f>
        <v>259.09090909090912</v>
      </c>
      <c r="H14" s="69">
        <f>VLOOKUP($C$14,'TARGET CYCLE TIME (2)'!$B$7:$G$256,5,0)</f>
        <v>259.09090909090912</v>
      </c>
      <c r="I14" s="69">
        <f>VLOOKUP($C$14,'TARGET CYCLE TIME (2)'!$B$7:$G$256,5,0)</f>
        <v>259.09090909090912</v>
      </c>
      <c r="J14" s="69">
        <f>VLOOKUP($C$14,'TARGET CYCLE TIME (2)'!$B$7:$G$256,5,0)</f>
        <v>259.09090909090912</v>
      </c>
      <c r="K14" s="69">
        <f>VLOOKUP($C$14,'TARGET CYCLE TIME (2)'!$B$7:$G$256,5,0)</f>
        <v>259.09090909090912</v>
      </c>
      <c r="L14" s="69">
        <f>VLOOKUP($C$14,'TARGET CYCLE TIME (2)'!$B$7:$G$256,5,0)</f>
        <v>259.09090909090912</v>
      </c>
      <c r="M14" s="69">
        <f>VLOOKUP($C$14,'TARGET CYCLE TIME (2)'!$B$7:$G$256,5,0)</f>
        <v>259.09090909090912</v>
      </c>
      <c r="N14" s="69">
        <f>VLOOKUP($C$14,'TARGET CYCLE TIME (2)'!$B$7:$G$256,5,0)</f>
        <v>259.09090909090912</v>
      </c>
      <c r="O14" s="82">
        <f t="shared" si="0"/>
        <v>2072.7272727272725</v>
      </c>
      <c r="P14" s="94" t="s">
        <v>378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259.09090909090912</v>
      </c>
      <c r="H15" s="69">
        <v>191</v>
      </c>
      <c r="I15" s="69"/>
      <c r="J15" s="70"/>
      <c r="K15" s="70"/>
      <c r="L15" s="70"/>
      <c r="M15" s="70"/>
      <c r="N15" s="70"/>
      <c r="O15" s="82">
        <f t="shared" si="0"/>
        <v>450.09090909090912</v>
      </c>
      <c r="P15" s="94" t="str">
        <f t="shared" ref="P15:P19" si="2">IF(O15&lt;O14,"PRODUK HABIS","")</f>
        <v>PRODUK HABIS</v>
      </c>
      <c r="Q15" s="95"/>
    </row>
    <row r="16" spans="1:17" ht="21.95" customHeight="1">
      <c r="A16" s="99">
        <v>17</v>
      </c>
      <c r="B16" s="103" t="s">
        <v>395</v>
      </c>
      <c r="C16" s="105" t="s">
        <v>233</v>
      </c>
      <c r="D16" s="103" t="str">
        <f>VLOOKUP(C16,'TARGET CYCLE TIME (2)'!$B$7:$G$256,2,0)</f>
        <v>SOCKET BODY A "A"</v>
      </c>
      <c r="E16" s="68" t="s">
        <v>16</v>
      </c>
      <c r="F16" s="68" t="s">
        <v>10</v>
      </c>
      <c r="G16" s="69">
        <f>VLOOKUP($C$16,'TARGET CYCLE TIME (2)'!$B$7:$G$256,5,0)</f>
        <v>200</v>
      </c>
      <c r="H16" s="69">
        <f>VLOOKUP($C$16,'TARGET CYCLE TIME (2)'!$B$7:$G$256,5,0)</f>
        <v>200</v>
      </c>
      <c r="I16" s="69">
        <f>VLOOKUP($C$16,'TARGET CYCLE TIME (2)'!$B$7:$G$256,5,0)</f>
        <v>200</v>
      </c>
      <c r="J16" s="69">
        <f>VLOOKUP($C$16,'TARGET CYCLE TIME (2)'!$B$7:$G$256,5,0)</f>
        <v>200</v>
      </c>
      <c r="K16" s="69">
        <f>VLOOKUP($C$16,'TARGET CYCLE TIME (2)'!$B$7:$G$256,5,0)</f>
        <v>200</v>
      </c>
      <c r="L16" s="69">
        <f>VLOOKUP($C$16,'TARGET CYCLE TIME (2)'!$B$7:$G$256,5,0)</f>
        <v>200</v>
      </c>
      <c r="M16" s="69">
        <f>VLOOKUP($C$16,'TARGET CYCLE TIME (2)'!$B$7:$G$256,5,0)</f>
        <v>200</v>
      </c>
      <c r="N16" s="69">
        <f>VLOOKUP($C$16,'TARGET CYCLE TIME (2)'!$B$7:$G$256,5,0)</f>
        <v>200</v>
      </c>
      <c r="O16" s="82">
        <f t="shared" si="0"/>
        <v>1600</v>
      </c>
      <c r="P16" s="94" t="s">
        <v>378</v>
      </c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200</v>
      </c>
      <c r="H17" s="69">
        <f>VLOOKUP($C$16,'TARGET CYCLE TIME (2)'!$B$7:$G$256,5,0)</f>
        <v>200</v>
      </c>
      <c r="I17" s="69">
        <f>VLOOKUP($C$16,'TARGET CYCLE TIME (2)'!$B$7:$G$256,5,0)</f>
        <v>200</v>
      </c>
      <c r="J17" s="69">
        <f>VLOOKUP($C$16,'TARGET CYCLE TIME (2)'!$B$7:$G$256,5,0)</f>
        <v>200</v>
      </c>
      <c r="K17" s="70"/>
      <c r="L17" s="70"/>
      <c r="M17" s="70"/>
      <c r="N17" s="70"/>
      <c r="O17" s="82">
        <f t="shared" si="0"/>
        <v>800</v>
      </c>
      <c r="P17" s="94" t="str">
        <f t="shared" si="2"/>
        <v>PRODUK HABIS</v>
      </c>
      <c r="Q17" s="95"/>
    </row>
    <row r="18" spans="1:17" ht="21.95" customHeight="1">
      <c r="A18" s="99">
        <v>18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19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20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21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>
        <v>22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23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24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175" zoomScale="60" zoomScaleNormal="90" workbookViewId="0">
      <selection activeCell="F190" sqref="F190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389</v>
      </c>
      <c r="C111" s="16" t="s">
        <v>161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162</v>
      </c>
      <c r="C112" s="20" t="s">
        <v>163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164</v>
      </c>
      <c r="C113" s="20" t="s">
        <v>165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166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167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168</v>
      </c>
      <c r="C116" s="20" t="s">
        <v>169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170</v>
      </c>
      <c r="C117" s="20" t="s">
        <v>169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171</v>
      </c>
      <c r="K117" s="27"/>
    </row>
    <row r="118" spans="1:11" s="2" customFormat="1" ht="19.7" customHeight="1">
      <c r="A118" s="14">
        <v>112</v>
      </c>
      <c r="B118" s="20" t="s">
        <v>171</v>
      </c>
      <c r="C118" s="20" t="s">
        <v>169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172</v>
      </c>
      <c r="C119" s="20" t="s">
        <v>169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173</v>
      </c>
      <c r="C120" s="20" t="s">
        <v>169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174</v>
      </c>
      <c r="C121" s="20" t="s">
        <v>169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175</v>
      </c>
      <c r="C122" s="20" t="s">
        <v>169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176</v>
      </c>
      <c r="C123" s="20" t="s">
        <v>169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177</v>
      </c>
      <c r="C124" s="20" t="s">
        <v>169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178</v>
      </c>
      <c r="C125" s="20" t="s">
        <v>169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179</v>
      </c>
      <c r="C126" s="20" t="s">
        <v>169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180</v>
      </c>
      <c r="C127" s="20" t="s">
        <v>169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181</v>
      </c>
      <c r="C128" s="20" t="s">
        <v>169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182</v>
      </c>
      <c r="C129" s="20" t="s">
        <v>183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184</v>
      </c>
      <c r="C130" s="20" t="s">
        <v>169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184</v>
      </c>
      <c r="C131" s="20" t="s">
        <v>185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186</v>
      </c>
      <c r="C132" s="20" t="s">
        <v>187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188</v>
      </c>
      <c r="C133" s="20" t="s">
        <v>189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190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191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165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192</v>
      </c>
      <c r="K136" s="27"/>
    </row>
    <row r="137" spans="1:11" s="2" customFormat="1">
      <c r="A137" s="14">
        <v>131</v>
      </c>
      <c r="B137" s="20" t="s">
        <v>193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194</v>
      </c>
      <c r="C138" s="20" t="s">
        <v>195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196</v>
      </c>
      <c r="K138" s="27"/>
    </row>
    <row r="139" spans="1:11" s="2" customFormat="1" ht="19.7" customHeight="1">
      <c r="A139" s="14">
        <v>133</v>
      </c>
      <c r="B139" s="20" t="s">
        <v>197</v>
      </c>
      <c r="C139" s="20" t="s">
        <v>198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199</v>
      </c>
      <c r="C140" s="20" t="s">
        <v>200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201</v>
      </c>
      <c r="C141" s="20" t="s">
        <v>202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203</v>
      </c>
      <c r="C142" s="20" t="s">
        <v>204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205</v>
      </c>
      <c r="C143" s="20" t="s">
        <v>204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206</v>
      </c>
      <c r="C144" s="20" t="s">
        <v>207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208</v>
      </c>
      <c r="C145" s="20" t="s">
        <v>209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210</v>
      </c>
      <c r="C146" s="20" t="s">
        <v>211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212</v>
      </c>
      <c r="C147" s="20" t="s">
        <v>213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214</v>
      </c>
      <c r="C148" s="20" t="s">
        <v>213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212</v>
      </c>
      <c r="C149" s="20" t="s">
        <v>213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215</v>
      </c>
      <c r="C150" s="20" t="s">
        <v>213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216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217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218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219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220</v>
      </c>
      <c r="C155" s="20" t="s">
        <v>221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222</v>
      </c>
      <c r="C156" s="20" t="s">
        <v>223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224</v>
      </c>
      <c r="C157" s="20" t="s">
        <v>225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226</v>
      </c>
      <c r="C158" s="20" t="s">
        <v>198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227</v>
      </c>
      <c r="C159" s="20" t="s">
        <v>198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228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229</v>
      </c>
      <c r="C161" s="20" t="s">
        <v>230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231</v>
      </c>
      <c r="C162" s="20" t="s">
        <v>232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233</v>
      </c>
      <c r="K162" s="27"/>
    </row>
    <row r="163" spans="1:11" s="2" customFormat="1" ht="19.7" customHeight="1">
      <c r="A163" s="14">
        <v>157</v>
      </c>
      <c r="B163" s="20" t="s">
        <v>233</v>
      </c>
      <c r="C163" s="20" t="s">
        <v>234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233</v>
      </c>
      <c r="C164" s="20" t="s">
        <v>235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236</v>
      </c>
      <c r="C165" s="20" t="s">
        <v>237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238</v>
      </c>
      <c r="C166" s="20" t="s">
        <v>239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240</v>
      </c>
      <c r="C167" s="20" t="s">
        <v>239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241</v>
      </c>
      <c r="C168" s="20" t="s">
        <v>239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242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243</v>
      </c>
      <c r="K170" s="27"/>
    </row>
    <row r="171" spans="1:11" s="2" customFormat="1" ht="19.7" customHeight="1">
      <c r="A171" s="14">
        <v>165</v>
      </c>
      <c r="B171" s="20" t="s">
        <v>244</v>
      </c>
      <c r="C171" s="20" t="s">
        <v>245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246</v>
      </c>
    </row>
    <row r="172" spans="1:11" s="2" customFormat="1" ht="19.7" customHeight="1">
      <c r="A172" s="14">
        <v>166</v>
      </c>
      <c r="B172" s="20" t="s">
        <v>247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248</v>
      </c>
      <c r="C173" s="20" t="s">
        <v>249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250</v>
      </c>
      <c r="C174" s="20" t="s">
        <v>249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251</v>
      </c>
      <c r="C175" s="20" t="s">
        <v>252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253</v>
      </c>
      <c r="C176" s="20" t="s">
        <v>254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255</v>
      </c>
      <c r="C177" s="20" t="s">
        <v>254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256</v>
      </c>
      <c r="C178" s="20" t="s">
        <v>254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257</v>
      </c>
      <c r="C179" s="20" t="s">
        <v>254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258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259</v>
      </c>
      <c r="K180" s="27"/>
    </row>
    <row r="181" spans="1:11" s="2" customFormat="1" ht="19.7" customHeight="1">
      <c r="A181" s="14">
        <v>175</v>
      </c>
      <c r="B181" s="20" t="s">
        <v>260</v>
      </c>
      <c r="C181" s="20" t="s">
        <v>261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262</v>
      </c>
      <c r="K181" s="27"/>
    </row>
    <row r="182" spans="1:11" s="2" customFormat="1" ht="19.7" customHeight="1">
      <c r="A182" s="14">
        <v>176</v>
      </c>
      <c r="B182" s="20" t="s">
        <v>263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264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265</v>
      </c>
      <c r="C184" s="20" t="s">
        <v>266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267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268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269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270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271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272</v>
      </c>
      <c r="K189" s="27"/>
    </row>
    <row r="190" spans="1:11" s="2" customFormat="1" ht="19.7" customHeight="1">
      <c r="A190" s="14">
        <v>184</v>
      </c>
      <c r="B190" s="20" t="s">
        <v>273</v>
      </c>
      <c r="C190" s="20" t="s">
        <v>274</v>
      </c>
      <c r="D190" s="21">
        <v>1</v>
      </c>
      <c r="E190" s="21">
        <v>60</v>
      </c>
      <c r="F190" s="22">
        <v>45</v>
      </c>
      <c r="G190" s="23">
        <f t="shared" si="11"/>
        <v>360</v>
      </c>
      <c r="H190" s="24"/>
      <c r="I190" s="27"/>
      <c r="J190" s="20" t="s">
        <v>275</v>
      </c>
      <c r="K190" s="27"/>
    </row>
    <row r="191" spans="1:11" s="2" customFormat="1" ht="19.7" customHeight="1">
      <c r="A191" s="14">
        <v>185</v>
      </c>
      <c r="B191" s="20" t="s">
        <v>275</v>
      </c>
      <c r="C191" s="20" t="s">
        <v>276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275</v>
      </c>
      <c r="C192" s="20" t="s">
        <v>277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278</v>
      </c>
      <c r="C193" s="20" t="s">
        <v>279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280</v>
      </c>
      <c r="C194" s="20" t="s">
        <v>281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282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283</v>
      </c>
      <c r="C196" s="20" t="s">
        <v>284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285</v>
      </c>
      <c r="C197" s="20" t="s">
        <v>286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287</v>
      </c>
      <c r="C198" s="20" t="s">
        <v>288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289</v>
      </c>
      <c r="C199" s="20" t="s">
        <v>288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4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290</v>
      </c>
      <c r="C200" s="20" t="s">
        <v>288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291</v>
      </c>
      <c r="C201" s="20" t="s">
        <v>288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292</v>
      </c>
      <c r="C202" s="20" t="s">
        <v>293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294</v>
      </c>
      <c r="C203" s="20" t="s">
        <v>295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296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297</v>
      </c>
      <c r="C205" s="20" t="s">
        <v>298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299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300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169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301</v>
      </c>
      <c r="K208" s="27"/>
    </row>
    <row r="209" spans="1:11" s="2" customFormat="1" ht="19.7" customHeight="1">
      <c r="A209" s="14">
        <v>203</v>
      </c>
      <c r="B209" s="20" t="s">
        <v>302</v>
      </c>
      <c r="C209" s="20" t="s">
        <v>303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304</v>
      </c>
      <c r="C210" s="20" t="s">
        <v>304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305</v>
      </c>
      <c r="C211" s="20" t="s">
        <v>306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307</v>
      </c>
      <c r="K211" s="27"/>
    </row>
    <row r="212" spans="1:11" s="2" customFormat="1">
      <c r="A212" s="14">
        <v>206</v>
      </c>
      <c r="B212" s="20" t="s">
        <v>308</v>
      </c>
      <c r="C212" s="20" t="s">
        <v>309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310</v>
      </c>
      <c r="C213" s="20" t="s">
        <v>311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312</v>
      </c>
      <c r="K213" s="27"/>
    </row>
    <row r="214" spans="1:11" s="2" customFormat="1" ht="19.7" customHeight="1">
      <c r="A214" s="14">
        <v>208</v>
      </c>
      <c r="B214" s="20" t="s">
        <v>313</v>
      </c>
      <c r="C214" s="20" t="s">
        <v>281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314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315</v>
      </c>
      <c r="C216" s="20" t="s">
        <v>281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316</v>
      </c>
      <c r="C217" s="20" t="s">
        <v>317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318</v>
      </c>
      <c r="C218" s="20" t="s">
        <v>319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320</v>
      </c>
      <c r="K218" s="27"/>
    </row>
    <row r="219" spans="1:11" s="2" customFormat="1">
      <c r="A219" s="14">
        <v>213</v>
      </c>
      <c r="B219" s="20"/>
      <c r="C219" s="20" t="s">
        <v>321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322</v>
      </c>
      <c r="C220" s="16" t="s">
        <v>323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324</v>
      </c>
      <c r="C221" s="16" t="s">
        <v>323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325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326</v>
      </c>
      <c r="C223" s="20" t="s">
        <v>327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328</v>
      </c>
      <c r="C224" s="20" t="s">
        <v>329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330</v>
      </c>
      <c r="C225" s="20" t="s">
        <v>331</v>
      </c>
      <c r="D225" s="21">
        <v>1</v>
      </c>
      <c r="E225" s="21">
        <v>27</v>
      </c>
      <c r="F225" s="22">
        <f t="shared" ref="F225:F242" si="19">3420/E225</f>
        <v>126.66666666666667</v>
      </c>
      <c r="G225" s="23">
        <f t="shared" si="17"/>
        <v>1013.3333333333334</v>
      </c>
      <c r="H225" s="24"/>
    </row>
    <row r="226" spans="1:8" s="2" customFormat="1" ht="19.7" customHeight="1">
      <c r="A226" s="14">
        <v>220</v>
      </c>
      <c r="B226" s="20" t="s">
        <v>332</v>
      </c>
      <c r="C226" s="20" t="s">
        <v>333</v>
      </c>
      <c r="D226" s="21">
        <v>1</v>
      </c>
      <c r="E226" s="21">
        <v>30</v>
      </c>
      <c r="F226" s="22">
        <f t="shared" si="19"/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334</v>
      </c>
      <c r="C227" s="20" t="s">
        <v>335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336</v>
      </c>
      <c r="C228" s="20" t="s">
        <v>225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337</v>
      </c>
      <c r="C229" s="20" t="s">
        <v>225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338</v>
      </c>
      <c r="C230" s="20" t="s">
        <v>225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339</v>
      </c>
      <c r="C231" s="20" t="s">
        <v>340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339</v>
      </c>
      <c r="C232" s="20" t="s">
        <v>341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342</v>
      </c>
      <c r="C233" s="20" t="s">
        <v>343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344</v>
      </c>
      <c r="C234" s="20" t="s">
        <v>345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346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347</v>
      </c>
      <c r="C236" s="20" t="s">
        <v>348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349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350</v>
      </c>
      <c r="C238" s="20" t="s">
        <v>223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351</v>
      </c>
      <c r="C239" s="20" t="s">
        <v>352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353</v>
      </c>
      <c r="C240" s="20" t="s">
        <v>354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330</v>
      </c>
      <c r="C241" s="20" t="s">
        <v>331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355</v>
      </c>
      <c r="C242" s="20" t="s">
        <v>356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358</v>
      </c>
      <c r="C243" s="20" t="s">
        <v>357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359</v>
      </c>
      <c r="C244" s="20" t="s">
        <v>360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361</v>
      </c>
      <c r="C245" s="20" t="s">
        <v>362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363</v>
      </c>
      <c r="K245" s="27"/>
    </row>
    <row r="246" spans="1:11" s="2" customFormat="1" ht="19.7" customHeight="1">
      <c r="A246" s="14">
        <v>240</v>
      </c>
      <c r="B246" s="20" t="s">
        <v>364</v>
      </c>
      <c r="C246" s="20" t="s">
        <v>165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365</v>
      </c>
      <c r="C247" s="20" t="s">
        <v>366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367</v>
      </c>
      <c r="K247" s="27"/>
    </row>
    <row r="248" spans="1:11" s="2" customFormat="1" ht="19.7" customHeight="1">
      <c r="A248" s="14">
        <v>242</v>
      </c>
      <c r="B248" s="20" t="s">
        <v>368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369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370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371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372</v>
      </c>
      <c r="C253" s="20" t="s">
        <v>373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/>
      <c r="C255" s="20"/>
      <c r="D255" s="21"/>
      <c r="E255" s="21"/>
      <c r="F255" s="22"/>
      <c r="G255" s="23"/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371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374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375</v>
      </c>
      <c r="G312" s="43" t="s">
        <v>376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2023-05-26T00:47:08Z</cp:lastPrinted>
  <dcterms:created xsi:type="dcterms:W3CDTF">2020-09-13T05:39:00Z</dcterms:created>
  <dcterms:modified xsi:type="dcterms:W3CDTF">2023-05-26T01:55:31Z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