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"/>
    </mc:Choice>
  </mc:AlternateContent>
  <xr:revisionPtr revIDLastSave="0" documentId="13_ncr:1_{A2128149-4DC5-477F-8D32-9C70EACB7493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G15" i="7" l="1"/>
  <c r="H15" i="7"/>
  <c r="O15" i="7" s="1"/>
  <c r="I15" i="7"/>
  <c r="J15" i="7"/>
  <c r="K15" i="7"/>
  <c r="L15" i="7"/>
  <c r="M15" i="7"/>
  <c r="N15" i="7"/>
  <c r="G13" i="7"/>
  <c r="H13" i="7"/>
  <c r="I13" i="7"/>
  <c r="J13" i="7"/>
  <c r="K13" i="7"/>
  <c r="L13" i="7"/>
  <c r="M13" i="7"/>
  <c r="N13" i="7"/>
  <c r="G11" i="7"/>
  <c r="H11" i="7"/>
  <c r="G9" i="7"/>
  <c r="H9" i="7"/>
  <c r="I9" i="7"/>
  <c r="J9" i="7"/>
  <c r="O9" i="7" s="1"/>
  <c r="K9" i="7"/>
  <c r="L9" i="7"/>
  <c r="M9" i="7"/>
  <c r="N9" i="7"/>
  <c r="G31" i="5"/>
  <c r="H31" i="5"/>
  <c r="I31" i="5"/>
  <c r="J31" i="5"/>
  <c r="K31" i="5"/>
  <c r="L31" i="5"/>
  <c r="M31" i="5"/>
  <c r="N31" i="5"/>
  <c r="O31" i="5" s="1"/>
  <c r="G29" i="5"/>
  <c r="H29" i="5"/>
  <c r="I29" i="5"/>
  <c r="J29" i="5"/>
  <c r="K29" i="5"/>
  <c r="L29" i="5"/>
  <c r="M29" i="5"/>
  <c r="N29" i="5"/>
  <c r="D28" i="5"/>
  <c r="G27" i="5"/>
  <c r="H27" i="5"/>
  <c r="I27" i="5"/>
  <c r="J27" i="5"/>
  <c r="O27" i="5" s="1"/>
  <c r="K27" i="5"/>
  <c r="L27" i="5"/>
  <c r="M27" i="5"/>
  <c r="N27" i="5"/>
  <c r="G25" i="5"/>
  <c r="H25" i="5"/>
  <c r="I25" i="5"/>
  <c r="J25" i="5"/>
  <c r="O25" i="5" s="1"/>
  <c r="K25" i="5"/>
  <c r="L25" i="5"/>
  <c r="M25" i="5"/>
  <c r="N25" i="5"/>
  <c r="G23" i="5"/>
  <c r="H23" i="5"/>
  <c r="I23" i="5"/>
  <c r="G21" i="5"/>
  <c r="H21" i="5"/>
  <c r="I21" i="5"/>
  <c r="J21" i="5"/>
  <c r="O21" i="5" s="1"/>
  <c r="K21" i="5"/>
  <c r="L21" i="5"/>
  <c r="M21" i="5"/>
  <c r="N21" i="5"/>
  <c r="G19" i="5"/>
  <c r="H19" i="5"/>
  <c r="O19" i="5" s="1"/>
  <c r="I19" i="5"/>
  <c r="G17" i="5"/>
  <c r="H17" i="5"/>
  <c r="I17" i="5"/>
  <c r="J17" i="5"/>
  <c r="O17" i="5" s="1"/>
  <c r="K17" i="5"/>
  <c r="L17" i="5"/>
  <c r="M17" i="5"/>
  <c r="N17" i="5"/>
  <c r="G15" i="5"/>
  <c r="H15" i="5"/>
  <c r="I15" i="5"/>
  <c r="J15" i="5"/>
  <c r="O15" i="5" s="1"/>
  <c r="K15" i="5"/>
  <c r="L15" i="5"/>
  <c r="M15" i="5"/>
  <c r="N15" i="5"/>
  <c r="K12" i="5"/>
  <c r="L12" i="5"/>
  <c r="M12" i="5"/>
  <c r="N12" i="5"/>
  <c r="G13" i="5"/>
  <c r="H13" i="5"/>
  <c r="I13" i="5"/>
  <c r="M10" i="5"/>
  <c r="N10" i="5"/>
  <c r="G11" i="5"/>
  <c r="H11" i="5"/>
  <c r="I11" i="5"/>
  <c r="J11" i="5"/>
  <c r="O11" i="5" s="1"/>
  <c r="K11" i="5"/>
  <c r="G9" i="5"/>
  <c r="O9" i="5" s="1"/>
  <c r="H9" i="5"/>
  <c r="G256" i="6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G241" i="6"/>
  <c r="F241" i="6"/>
  <c r="F240" i="6"/>
  <c r="G240" i="6" s="1"/>
  <c r="G239" i="6"/>
  <c r="F239" i="6"/>
  <c r="F238" i="6"/>
  <c r="G238" i="6" s="1"/>
  <c r="G237" i="6"/>
  <c r="F237" i="6"/>
  <c r="F236" i="6"/>
  <c r="G236" i="6" s="1"/>
  <c r="G235" i="6"/>
  <c r="F235" i="6"/>
  <c r="F234" i="6"/>
  <c r="G234" i="6" s="1"/>
  <c r="G233" i="6"/>
  <c r="F233" i="6"/>
  <c r="F232" i="6"/>
  <c r="G232" i="6" s="1"/>
  <c r="G231" i="6"/>
  <c r="F231" i="6"/>
  <c r="F230" i="6"/>
  <c r="G230" i="6" s="1"/>
  <c r="G229" i="6"/>
  <c r="F229" i="6"/>
  <c r="G228" i="6"/>
  <c r="G227" i="6"/>
  <c r="G226" i="6"/>
  <c r="F226" i="6"/>
  <c r="F225" i="6"/>
  <c r="G225" i="6" s="1"/>
  <c r="G224" i="6"/>
  <c r="G223" i="6"/>
  <c r="G222" i="6"/>
  <c r="G221" i="6"/>
  <c r="G220" i="6"/>
  <c r="F219" i="6"/>
  <c r="G219" i="6" s="1"/>
  <c r="F218" i="6"/>
  <c r="G218" i="6" s="1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G204" i="6"/>
  <c r="F204" i="6"/>
  <c r="F203" i="6"/>
  <c r="G203" i="6" s="1"/>
  <c r="G202" i="6"/>
  <c r="F202" i="6"/>
  <c r="F201" i="6"/>
  <c r="G201" i="6" s="1"/>
  <c r="G200" i="6"/>
  <c r="F200" i="6"/>
  <c r="F199" i="6"/>
  <c r="G199" i="6" s="1"/>
  <c r="G198" i="6"/>
  <c r="F198" i="6"/>
  <c r="F197" i="6"/>
  <c r="G197" i="6" s="1"/>
  <c r="G196" i="6"/>
  <c r="F196" i="6"/>
  <c r="F195" i="6"/>
  <c r="G195" i="6" s="1"/>
  <c r="G194" i="6"/>
  <c r="F194" i="6"/>
  <c r="F193" i="6"/>
  <c r="G193" i="6" s="1"/>
  <c r="G192" i="6"/>
  <c r="F192" i="6"/>
  <c r="F191" i="6"/>
  <c r="G191" i="6" s="1"/>
  <c r="G190" i="6"/>
  <c r="F190" i="6"/>
  <c r="F189" i="6"/>
  <c r="G189" i="6" s="1"/>
  <c r="G188" i="6"/>
  <c r="F188" i="6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G180" i="6"/>
  <c r="G179" i="6"/>
  <c r="F179" i="6"/>
  <c r="F178" i="6"/>
  <c r="G178" i="6" s="1"/>
  <c r="G177" i="6"/>
  <c r="F177" i="6"/>
  <c r="F176" i="6"/>
  <c r="G176" i="6" s="1"/>
  <c r="G175" i="6"/>
  <c r="F175" i="6"/>
  <c r="F174" i="6"/>
  <c r="G174" i="6" s="1"/>
  <c r="G173" i="6"/>
  <c r="F173" i="6"/>
  <c r="F172" i="6"/>
  <c r="G172" i="6" s="1"/>
  <c r="G171" i="6"/>
  <c r="F171" i="6"/>
  <c r="G170" i="6"/>
  <c r="G169" i="6"/>
  <c r="G168" i="6"/>
  <c r="F168" i="6"/>
  <c r="F167" i="6"/>
  <c r="G167" i="6" s="1"/>
  <c r="G166" i="6"/>
  <c r="F166" i="6"/>
  <c r="F165" i="6"/>
  <c r="G165" i="6" s="1"/>
  <c r="G164" i="6"/>
  <c r="G163" i="6"/>
  <c r="G162" i="6"/>
  <c r="F161" i="6"/>
  <c r="G161" i="6" s="1"/>
  <c r="G160" i="6"/>
  <c r="F160" i="6"/>
  <c r="F159" i="6"/>
  <c r="G159" i="6" s="1"/>
  <c r="G158" i="6"/>
  <c r="F158" i="6"/>
  <c r="F157" i="6"/>
  <c r="G157" i="6" s="1"/>
  <c r="G156" i="6"/>
  <c r="F156" i="6"/>
  <c r="F155" i="6"/>
  <c r="G155" i="6" s="1"/>
  <c r="G154" i="6"/>
  <c r="F154" i="6"/>
  <c r="F153" i="6"/>
  <c r="G153" i="6" s="1"/>
  <c r="G152" i="6"/>
  <c r="F152" i="6"/>
  <c r="F151" i="6"/>
  <c r="G151" i="6" s="1"/>
  <c r="G150" i="6"/>
  <c r="F149" i="6"/>
  <c r="G149" i="6" s="1"/>
  <c r="F148" i="6"/>
  <c r="G148" i="6" s="1"/>
  <c r="F147" i="6"/>
  <c r="G147" i="6" s="1"/>
  <c r="F146" i="6"/>
  <c r="G146" i="6" s="1"/>
  <c r="F145" i="6"/>
  <c r="G145" i="6" s="1"/>
  <c r="F144" i="6"/>
  <c r="G144" i="6" s="1"/>
  <c r="F143" i="6"/>
  <c r="G143" i="6" s="1"/>
  <c r="F142" i="6"/>
  <c r="G142" i="6" s="1"/>
  <c r="F141" i="6"/>
  <c r="G141" i="6" s="1"/>
  <c r="F140" i="6"/>
  <c r="G140" i="6" s="1"/>
  <c r="F139" i="6"/>
  <c r="G139" i="6" s="1"/>
  <c r="F138" i="6"/>
  <c r="G138" i="6" s="1"/>
  <c r="F137" i="6"/>
  <c r="G137" i="6" s="1"/>
  <c r="F136" i="6"/>
  <c r="G136" i="6" s="1"/>
  <c r="F135" i="6"/>
  <c r="G135" i="6" s="1"/>
  <c r="F134" i="6"/>
  <c r="G134" i="6" s="1"/>
  <c r="F133" i="6"/>
  <c r="G133" i="6" s="1"/>
  <c r="F132" i="6"/>
  <c r="G132" i="6" s="1"/>
  <c r="F131" i="6"/>
  <c r="G131" i="6" s="1"/>
  <c r="F130" i="6"/>
  <c r="G130" i="6" s="1"/>
  <c r="F129" i="6"/>
  <c r="G129" i="6" s="1"/>
  <c r="F128" i="6"/>
  <c r="G128" i="6" s="1"/>
  <c r="F127" i="6"/>
  <c r="G127" i="6" s="1"/>
  <c r="F126" i="6"/>
  <c r="G126" i="6" s="1"/>
  <c r="F125" i="6"/>
  <c r="G125" i="6" s="1"/>
  <c r="F124" i="6"/>
  <c r="G124" i="6" s="1"/>
  <c r="F123" i="6"/>
  <c r="G123" i="6" s="1"/>
  <c r="F122" i="6"/>
  <c r="G122" i="6" s="1"/>
  <c r="F121" i="6"/>
  <c r="G121" i="6" s="1"/>
  <c r="F120" i="6"/>
  <c r="G120" i="6" s="1"/>
  <c r="F119" i="6"/>
  <c r="G119" i="6" s="1"/>
  <c r="F118" i="6"/>
  <c r="G118" i="6" s="1"/>
  <c r="G117" i="6"/>
  <c r="F116" i="6"/>
  <c r="G116" i="6" s="1"/>
  <c r="G115" i="6"/>
  <c r="F115" i="6"/>
  <c r="G114" i="6"/>
  <c r="F113" i="6"/>
  <c r="G113" i="6" s="1"/>
  <c r="F112" i="6"/>
  <c r="G112" i="6" s="1"/>
  <c r="G111" i="6"/>
  <c r="G110" i="6"/>
  <c r="F110" i="6"/>
  <c r="F109" i="6"/>
  <c r="G109" i="6" s="1"/>
  <c r="G108" i="6"/>
  <c r="F108" i="6"/>
  <c r="F107" i="6"/>
  <c r="G107" i="6" s="1"/>
  <c r="G106" i="6"/>
  <c r="F106" i="6"/>
  <c r="F105" i="6"/>
  <c r="G105" i="6" s="1"/>
  <c r="G104" i="6"/>
  <c r="F104" i="6"/>
  <c r="F103" i="6"/>
  <c r="G103" i="6" s="1"/>
  <c r="G102" i="6"/>
  <c r="F102" i="6"/>
  <c r="F101" i="6"/>
  <c r="G101" i="6" s="1"/>
  <c r="G100" i="6"/>
  <c r="F100" i="6"/>
  <c r="F99" i="6"/>
  <c r="G99" i="6" s="1"/>
  <c r="G98" i="6"/>
  <c r="F97" i="6"/>
  <c r="G97" i="6" s="1"/>
  <c r="F96" i="6"/>
  <c r="G96" i="6" s="1"/>
  <c r="F95" i="6"/>
  <c r="G95" i="6" s="1"/>
  <c r="F94" i="6"/>
  <c r="G94" i="6" s="1"/>
  <c r="G93" i="6"/>
  <c r="G92" i="6"/>
  <c r="G91" i="6"/>
  <c r="G90" i="6"/>
  <c r="F90" i="6"/>
  <c r="G89" i="6"/>
  <c r="F88" i="6"/>
  <c r="G88" i="6" s="1"/>
  <c r="F87" i="6"/>
  <c r="G87" i="6" s="1"/>
  <c r="G86" i="6"/>
  <c r="G85" i="6"/>
  <c r="F84" i="6"/>
  <c r="G84" i="6" s="1"/>
  <c r="F83" i="6"/>
  <c r="G83" i="6" s="1"/>
  <c r="F82" i="6"/>
  <c r="G82" i="6" s="1"/>
  <c r="F81" i="6"/>
  <c r="G81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G74" i="6"/>
  <c r="G73" i="6"/>
  <c r="F72" i="6"/>
  <c r="G72" i="6" s="1"/>
  <c r="F71" i="6"/>
  <c r="G71" i="6" s="1"/>
  <c r="F70" i="6"/>
  <c r="G70" i="6" s="1"/>
  <c r="F69" i="6"/>
  <c r="G69" i="6" s="1"/>
  <c r="F68" i="6"/>
  <c r="G68" i="6" s="1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F52" i="6"/>
  <c r="G52" i="6" s="1"/>
  <c r="F51" i="6"/>
  <c r="G51" i="6" s="1"/>
  <c r="F50" i="6"/>
  <c r="G50" i="6" s="1"/>
  <c r="F49" i="6"/>
  <c r="G49" i="6" s="1"/>
  <c r="F48" i="6"/>
  <c r="G48" i="6" s="1"/>
  <c r="G47" i="6"/>
  <c r="F46" i="6"/>
  <c r="G46" i="6" s="1"/>
  <c r="G45" i="6"/>
  <c r="F45" i="6"/>
  <c r="F44" i="6"/>
  <c r="G44" i="6" s="1"/>
  <c r="G43" i="6"/>
  <c r="F43" i="6"/>
  <c r="F42" i="6"/>
  <c r="G42" i="6" s="1"/>
  <c r="G41" i="6"/>
  <c r="F41" i="6"/>
  <c r="F40" i="6"/>
  <c r="G40" i="6" s="1"/>
  <c r="G39" i="6"/>
  <c r="F39" i="6"/>
  <c r="F38" i="6"/>
  <c r="G38" i="6" s="1"/>
  <c r="G37" i="6"/>
  <c r="F37" i="6"/>
  <c r="G36" i="6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G25" i="6"/>
  <c r="G24" i="6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P9" i="8" s="1"/>
  <c r="D8" i="8"/>
  <c r="N14" i="7"/>
  <c r="M14" i="7"/>
  <c r="L14" i="7"/>
  <c r="K14" i="7"/>
  <c r="J14" i="7"/>
  <c r="I14" i="7"/>
  <c r="H14" i="7"/>
  <c r="G14" i="7"/>
  <c r="D14" i="7"/>
  <c r="O13" i="7"/>
  <c r="N12" i="7"/>
  <c r="M12" i="7"/>
  <c r="L12" i="7"/>
  <c r="K12" i="7"/>
  <c r="J12" i="7"/>
  <c r="I12" i="7"/>
  <c r="H12" i="7"/>
  <c r="G12" i="7"/>
  <c r="D12" i="7"/>
  <c r="N10" i="7"/>
  <c r="M10" i="7"/>
  <c r="L10" i="7"/>
  <c r="K10" i="7"/>
  <c r="J10" i="7"/>
  <c r="I10" i="7"/>
  <c r="H10" i="7"/>
  <c r="G10" i="7"/>
  <c r="D10" i="7"/>
  <c r="N8" i="7"/>
  <c r="M8" i="7"/>
  <c r="L8" i="7"/>
  <c r="K8" i="7"/>
  <c r="J8" i="7"/>
  <c r="I8" i="7"/>
  <c r="H8" i="7"/>
  <c r="G8" i="7"/>
  <c r="D8" i="7"/>
  <c r="N30" i="5"/>
  <c r="M30" i="5"/>
  <c r="L30" i="5"/>
  <c r="K30" i="5"/>
  <c r="J30" i="5"/>
  <c r="I30" i="5"/>
  <c r="H30" i="5"/>
  <c r="G30" i="5"/>
  <c r="D30" i="5"/>
  <c r="O29" i="5"/>
  <c r="N28" i="5"/>
  <c r="M28" i="5"/>
  <c r="L28" i="5"/>
  <c r="K28" i="5"/>
  <c r="J28" i="5"/>
  <c r="I28" i="5"/>
  <c r="H28" i="5"/>
  <c r="G28" i="5"/>
  <c r="O28" i="5" s="1"/>
  <c r="N26" i="5"/>
  <c r="M26" i="5"/>
  <c r="L26" i="5"/>
  <c r="K26" i="5"/>
  <c r="J26" i="5"/>
  <c r="I26" i="5"/>
  <c r="H26" i="5"/>
  <c r="G26" i="5"/>
  <c r="D26" i="5"/>
  <c r="N24" i="5"/>
  <c r="M24" i="5"/>
  <c r="L24" i="5"/>
  <c r="K24" i="5"/>
  <c r="J24" i="5"/>
  <c r="I24" i="5"/>
  <c r="H24" i="5"/>
  <c r="G24" i="5"/>
  <c r="D24" i="5"/>
  <c r="O23" i="5"/>
  <c r="N22" i="5"/>
  <c r="M22" i="5"/>
  <c r="L22" i="5"/>
  <c r="K22" i="5"/>
  <c r="J22" i="5"/>
  <c r="I22" i="5"/>
  <c r="H22" i="5"/>
  <c r="G22" i="5"/>
  <c r="D22" i="5"/>
  <c r="N20" i="5"/>
  <c r="M20" i="5"/>
  <c r="L20" i="5"/>
  <c r="K20" i="5"/>
  <c r="J20" i="5"/>
  <c r="I20" i="5"/>
  <c r="H20" i="5"/>
  <c r="G20" i="5"/>
  <c r="O20" i="5" s="1"/>
  <c r="D20" i="5"/>
  <c r="N18" i="5"/>
  <c r="M18" i="5"/>
  <c r="L18" i="5"/>
  <c r="K18" i="5"/>
  <c r="J18" i="5"/>
  <c r="I18" i="5"/>
  <c r="H18" i="5"/>
  <c r="G18" i="5"/>
  <c r="D18" i="5"/>
  <c r="N16" i="5"/>
  <c r="M16" i="5"/>
  <c r="L16" i="5"/>
  <c r="K16" i="5"/>
  <c r="J16" i="5"/>
  <c r="I16" i="5"/>
  <c r="H16" i="5"/>
  <c r="G16" i="5"/>
  <c r="D16" i="5"/>
  <c r="N14" i="5"/>
  <c r="M14" i="5"/>
  <c r="L14" i="5"/>
  <c r="K14" i="5"/>
  <c r="J14" i="5"/>
  <c r="I14" i="5"/>
  <c r="H14" i="5"/>
  <c r="G14" i="5"/>
  <c r="O14" i="5" s="1"/>
  <c r="D14" i="5"/>
  <c r="O13" i="5"/>
  <c r="J12" i="5"/>
  <c r="I12" i="5"/>
  <c r="H12" i="5"/>
  <c r="G12" i="5"/>
  <c r="D12" i="5"/>
  <c r="L10" i="5"/>
  <c r="K10" i="5"/>
  <c r="J10" i="5"/>
  <c r="I10" i="5"/>
  <c r="H10" i="5"/>
  <c r="G10" i="5"/>
  <c r="D10" i="5"/>
  <c r="N8" i="5"/>
  <c r="M8" i="5"/>
  <c r="L8" i="5"/>
  <c r="K8" i="5"/>
  <c r="J8" i="5"/>
  <c r="I8" i="5"/>
  <c r="H8" i="5"/>
  <c r="G8" i="5"/>
  <c r="D8" i="5"/>
  <c r="O14" i="7" l="1"/>
  <c r="P15" i="7" s="1"/>
  <c r="O12" i="7"/>
  <c r="P13" i="7" s="1"/>
  <c r="O11" i="7"/>
  <c r="O10" i="7"/>
  <c r="O8" i="7"/>
  <c r="O30" i="5"/>
  <c r="P31" i="5" s="1"/>
  <c r="O26" i="5"/>
  <c r="P27" i="5" s="1"/>
  <c r="O24" i="5"/>
  <c r="O22" i="5"/>
  <c r="P23" i="5" s="1"/>
  <c r="O18" i="5"/>
  <c r="O16" i="5"/>
  <c r="O12" i="5"/>
  <c r="O10" i="5"/>
  <c r="O8" i="5"/>
  <c r="P21" i="5"/>
  <c r="P13" i="5"/>
  <c r="P17" i="5"/>
  <c r="P25" i="5"/>
  <c r="P29" i="5"/>
  <c r="P11" i="5"/>
  <c r="P15" i="5"/>
  <c r="P19" i="5"/>
  <c r="P21" i="9"/>
  <c r="H36" i="9"/>
  <c r="P11" i="9"/>
  <c r="P19" i="9"/>
  <c r="P27" i="9"/>
  <c r="P13" i="9"/>
  <c r="P29" i="9"/>
  <c r="P9" i="5"/>
  <c r="H34" i="8"/>
  <c r="P9" i="9"/>
  <c r="P17" i="9"/>
  <c r="P25" i="9"/>
  <c r="H36" i="8"/>
  <c r="P15" i="9"/>
  <c r="P23" i="9"/>
  <c r="P31" i="9"/>
  <c r="P11" i="7" l="1"/>
  <c r="P9" i="7"/>
  <c r="H36" i="5"/>
</calcChain>
</file>

<file path=xl/sharedStrings.xml><?xml version="1.0" encoding="utf-8"?>
<sst xmlns="http://schemas.openxmlformats.org/spreadsheetml/2006/main" count="789" uniqueCount="394">
  <si>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</si>
  <si>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</si>
  <si>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</si>
  <si>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</si>
  <si>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</si>
  <si>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</si>
  <si>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</si>
  <si>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</si>
  <si>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</si>
  <si>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</si>
  <si>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</si>
  <si>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</si>
  <si>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</si>
  <si>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</si>
  <si>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</si>
  <si>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</si>
  <si>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</si>
  <si>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</si>
  <si>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</si>
  <si>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</si>
  <si>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</si>
  <si>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</si>
  <si>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</si>
  <si>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</si>
  <si>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</si>
  <si>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</si>
  <si>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</si>
  <si>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</si>
  <si>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</si>
  <si>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</si>
  <si>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</si>
  <si>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</si>
  <si>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</si>
  <si>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</si>
  <si>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</si>
  <si>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</si>
  <si>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</si>
  <si>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</si>
  <si>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</si>
  <si>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</si>
  <si>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</si>
  <si>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</si>
  <si>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</si>
  <si>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</si>
  <si>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</si>
  <si>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</si>
  <si>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</si>
  <si>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</si>
  <si>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</si>
  <si>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</si>
  <si>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</si>
  <si>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</si>
  <si>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</si>
  <si>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</si>
  <si>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</si>
  <si>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</si>
  <si>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</si>
  <si>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</si>
  <si>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</si>
  <si>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</si>
  <si>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</si>
  <si>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</si>
  <si>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</si>
  <si>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</si>
  <si>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</si>
  <si>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</si>
  <si>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</si>
  <si>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</si>
  <si>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</si>
  <si>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</si>
  <si>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</si>
  <si>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</si>
  <si>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</si>
  <si>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</si>
  <si>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</si>
  <si>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</si>
  <si>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</si>
  <si>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</si>
  <si>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</si>
  <si>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</si>
  <si>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</si>
  <si>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</si>
  <si>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</si>
  <si>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</si>
  <si>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</si>
  <si>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</si>
  <si>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</si>
  <si>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</si>
  <si>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</si>
  <si>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</si>
  <si>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</si>
  <si>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</si>
  <si>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</si>
  <si>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</si>
  <si>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</si>
  <si>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</si>
  <si>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</si>
  <si>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</si>
  <si>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</si>
  <si>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</si>
  <si>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</si>
  <si>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</si>
  <si>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</si>
  <si>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</si>
  <si>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</si>
  <si>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</si>
  <si>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</si>
  <si>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</si>
  <si>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</si>
  <si>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</si>
  <si>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</si>
  <si>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</si>
  <si>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</si>
  <si>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</si>
  <si>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</si>
  <si>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</si>
  <si>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</si>
  <si>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</si>
  <si>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</si>
  <si>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</si>
  <si>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</si>
  <si>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</si>
  <si>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</si>
  <si>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</si>
  <si>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</si>
  <si>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</si>
  <si>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</si>
  <si>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</si>
  <si>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</si>
  <si>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</si>
  <si>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</si>
  <si>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</si>
  <si>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</si>
  <si>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</si>
  <si>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</si>
  <si>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</si>
  <si>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</si>
  <si>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</si>
  <si>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</si>
  <si>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</si>
  <si>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</si>
  <si>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</si>
  <si>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</si>
  <si>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</si>
  <si>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</si>
  <si>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</si>
  <si>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</si>
  <si>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</si>
  <si>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</si>
  <si>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</si>
  <si>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</si>
  <si>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</si>
  <si>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</si>
  <si>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</si>
  <si>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</si>
  <si>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</si>
  <si>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</si>
  <si>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</si>
  <si>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</si>
  <si>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</si>
  <si>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</si>
  <si>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</si>
  <si>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</si>
  <si>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</si>
  <si>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</si>
  <si>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</si>
  <si>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</si>
  <si>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</si>
  <si>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</si>
  <si>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</si>
  <si>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</si>
  <si>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</si>
  <si>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</si>
  <si>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</si>
  <si>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</si>
  <si>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</si>
  <si>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</si>
  <si>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</si>
  <si>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</si>
  <si>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</si>
  <si>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</si>
  <si>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</si>
  <si>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</si>
  <si>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</si>
  <si>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</si>
  <si>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</si>
  <si>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</si>
  <si>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</si>
  <si>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</si>
  <si>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</si>
  <si>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</si>
  <si>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</si>
  <si>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</si>
  <si>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</si>
  <si>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</si>
  <si>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</si>
  <si>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</si>
  <si>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</si>
  <si>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</si>
  <si>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</si>
  <si>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</si>
  <si>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</si>
  <si>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</si>
  <si>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</si>
  <si>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</si>
  <si>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</si>
  <si>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</si>
  <si>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</si>
  <si>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</si>
  <si>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</si>
  <si>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</si>
  <si>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</si>
  <si>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</si>
  <si>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</si>
  <si>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</si>
  <si>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</si>
  <si>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</si>
  <si>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</si>
  <si>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</si>
  <si>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</si>
  <si>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</si>
  <si>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</si>
  <si>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</si>
  <si>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</si>
  <si>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</si>
  <si>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</si>
  <si>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</si>
  <si>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</si>
  <si>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</si>
  <si>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</si>
  <si>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</si>
  <si>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</si>
  <si>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</si>
  <si>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</si>
  <si>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</si>
  <si>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</si>
  <si>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</si>
  <si>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</si>
  <si>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</si>
  <si>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</si>
  <si>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</si>
  <si>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</si>
  <si>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</si>
  <si>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</si>
  <si>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</si>
  <si>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</si>
  <si>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</si>
  <si>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</si>
  <si>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</si>
  <si>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</si>
  <si>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</si>
  <si>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</si>
  <si>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</si>
  <si>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</si>
  <si>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</si>
  <si>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</si>
  <si>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</si>
  <si>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</si>
  <si>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</si>
  <si>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</si>
  <si>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</si>
  <si>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</si>
  <si>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</si>
  <si>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</si>
  <si>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</si>
  <si>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</si>
  <si>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</si>
  <si>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</si>
  <si>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</si>
  <si>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</si>
  <si>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</si>
  <si>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</si>
  <si>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</si>
  <si>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</si>
  <si>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</si>
  <si>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</si>
  <si>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</si>
  <si>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</si>
  <si>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</si>
  <si>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</si>
  <si>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</si>
  <si>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</si>
  <si>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</si>
  <si>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</si>
  <si>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</si>
  <si>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</si>
  <si>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</si>
  <si>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</si>
  <si>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</si>
  <si>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</si>
  <si>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</si>
  <si>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</si>
  <si>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</si>
  <si>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</si>
  <si>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</si>
  <si>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</si>
  <si>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</si>
  <si>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</si>
  <si>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</si>
  <si>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</si>
  <si>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</si>
  <si>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</si>
  <si>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</si>
  <si>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</si>
  <si>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</si>
  <si>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</si>
  <si>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</si>
  <si>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</si>
  <si>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</si>
  <si>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</si>
  <si>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</si>
  <si>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</si>
  <si>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</si>
  <si>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</si>
  <si>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</si>
  <si>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</si>
  <si>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</si>
  <si>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</si>
  <si>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</si>
  <si>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</si>
  <si>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</si>
  <si>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</si>
  <si>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</si>
  <si>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</si>
  <si>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</si>
  <si>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</si>
  <si>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</si>
  <si>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</si>
  <si>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</si>
  <si>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</si>
  <si>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</si>
  <si>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</si>
  <si>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</si>
  <si>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</si>
  <si>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</si>
  <si>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</si>
  <si>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</si>
  <si>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</si>
  <si>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</si>
  <si>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</si>
  <si>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</si>
  <si>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</si>
  <si>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</si>
  <si>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</si>
  <si>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</si>
  <si>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</si>
  <si>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</si>
  <si>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</si>
  <si>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</si>
  <si>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</si>
  <si>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</si>
  <si>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</si>
  <si>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</si>
  <si>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</si>
  <si>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</si>
  <si>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</si>
  <si>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</si>
  <si>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</si>
  <si>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</si>
  <si>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</si>
  <si>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</si>
  <si>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</si>
  <si>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</si>
  <si>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</si>
  <si>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</si>
  <si>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</si>
  <si>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</si>
  <si>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</si>
  <si>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</si>
  <si>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</si>
  <si>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</si>
  <si>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</si>
  <si>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</si>
  <si>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</si>
  <si>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</si>
  <si>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</si>
  <si>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</si>
  <si>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</si>
  <si>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RAMA</t>
  </si>
  <si>
    <t>ZOHAN</t>
  </si>
  <si>
    <t>SUANDI</t>
  </si>
  <si>
    <t>SURYA AJI</t>
  </si>
  <si>
    <t>ZAMY</t>
  </si>
  <si>
    <t>DERI RAHMAT</t>
  </si>
  <si>
    <t>AFRIYAN</t>
  </si>
  <si>
    <t>GINANJAR</t>
  </si>
  <si>
    <t>FAHRU</t>
  </si>
  <si>
    <t>RIFKI</t>
  </si>
  <si>
    <t xml:space="preserve">ANDRE </t>
  </si>
  <si>
    <t>RAFFIE</t>
  </si>
  <si>
    <t>ADAM</t>
  </si>
  <si>
    <t>LURY</t>
  </si>
  <si>
    <t>ADEN</t>
  </si>
  <si>
    <t>RAMDANI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</si>
</sst>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_ "/>
    <numFmt numFmtId="165" formatCode="0_ "/>
    <numFmt numFmtId="166" formatCode="[$-F800]dddd\,\ mmmm\ dd\,\ yyyy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1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 wrapText="1"/>
    </xf>
    <xf numFmtId="41" fontId="1" fillId="2" borderId="1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41" fontId="1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165" fontId="1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6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66" fontId="7" fillId="0" borderId="0" xfId="0" applyNumberFormat="1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164" fontId="0" fillId="0" borderId="0" xfId="1" applyNumberFormat="1" applyFont="1">
      <alignment vertical="center"/>
    </xf>
    <xf numFmtId="0" fontId="1" fillId="0" borderId="13" xfId="0" quotePrefix="1" applyFon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D1" zoomScaleNormal="70" zoomScaleSheetLayoutView="100" workbookViewId="0">
      <selection activeCell="I10" sqref="I10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102" t="s">
        <v>0</v>
      </c>
      <c r="Q1" s="103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45073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91" t="s">
        <v>6</v>
      </c>
      <c r="C6" s="91" t="s">
        <v>7</v>
      </c>
      <c r="D6" s="91" t="s">
        <v>8</v>
      </c>
      <c r="E6" s="65" t="s">
        <v>9</v>
      </c>
      <c r="F6" s="65" t="s">
        <v>10</v>
      </c>
      <c r="G6" s="104" t="s">
        <v>11</v>
      </c>
      <c r="H6" s="105"/>
      <c r="I6" s="105"/>
      <c r="J6" s="105"/>
      <c r="K6" s="105"/>
      <c r="L6" s="105"/>
      <c r="M6" s="105"/>
      <c r="N6" s="106"/>
      <c r="O6" s="107" t="s">
        <v>12</v>
      </c>
      <c r="P6" s="114" t="s">
        <v>13</v>
      </c>
      <c r="Q6" s="115"/>
    </row>
    <row r="7" spans="1:17" s="56" customFormat="1" ht="18.75">
      <c r="A7" s="98"/>
      <c r="B7" s="92"/>
      <c r="C7" s="92"/>
      <c r="D7" s="9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5">
        <v>1</v>
      </c>
      <c r="B8" s="93" t="s">
        <v>378</v>
      </c>
      <c r="C8" s="89" t="s">
        <v>261</v>
      </c>
      <c r="D8" s="93" t="str">
        <f>VLOOKUP(C8,'TARGET CYCLE TIME (2)'!$B$7:$G$256,2,0)</f>
        <v>RUBBER SOCKET</v>
      </c>
      <c r="E8" s="68" t="s">
        <v>16</v>
      </c>
      <c r="F8" s="68" t="s">
        <v>10</v>
      </c>
      <c r="G8" s="69">
        <f>VLOOKUP($C$8,'TARGET CYCLE TIME (2)'!$B$7:$G$256,5,0)</f>
        <v>259.09090909090912</v>
      </c>
      <c r="H8" s="69">
        <f>VLOOKUP($C$8,'TARGET CYCLE TIME (2)'!$B$7:$G$256,5,0)</f>
        <v>259.09090909090912</v>
      </c>
      <c r="I8" s="69">
        <f>VLOOKUP($C$8,'TARGET CYCLE TIME (2)'!$B$7:$G$256,5,0)</f>
        <v>259.09090909090912</v>
      </c>
      <c r="J8" s="69">
        <f>VLOOKUP($C$8,'TARGET CYCLE TIME (2)'!$B$7:$G$256,5,0)</f>
        <v>259.09090909090912</v>
      </c>
      <c r="K8" s="69">
        <f>VLOOKUP($C$8,'TARGET CYCLE TIME (2)'!$B$7:$G$256,5,0)</f>
        <v>259.09090909090912</v>
      </c>
      <c r="L8" s="69">
        <f>VLOOKUP($C$8,'TARGET CYCLE TIME (2)'!$B$7:$G$256,5,0)</f>
        <v>259.09090909090912</v>
      </c>
      <c r="M8" s="69">
        <f>VLOOKUP($C$8,'TARGET CYCLE TIME (2)'!$B$7:$G$256,5,0)</f>
        <v>259.09090909090912</v>
      </c>
      <c r="N8" s="69">
        <f>VLOOKUP($C$8,'TARGET CYCLE TIME (2)'!$B$7:$G$256,5,0)</f>
        <v>259.09090909090912</v>
      </c>
      <c r="O8" s="82">
        <f>SUM(G8:N8)</f>
        <v>2072.7272727272725</v>
      </c>
      <c r="P8" s="99"/>
      <c r="Q8" s="100"/>
    </row>
    <row r="9" spans="1:17" ht="21.95" customHeight="1">
      <c r="A9" s="96"/>
      <c r="B9" s="94"/>
      <c r="C9" s="90"/>
      <c r="D9" s="94"/>
      <c r="E9" s="68" t="s">
        <v>17</v>
      </c>
      <c r="F9" s="68" t="s">
        <v>15</v>
      </c>
      <c r="G9" s="69">
        <f>VLOOKUP($C$8,'TARGET CYCLE TIME (2)'!$B$7:$G$256,5,0)</f>
        <v>259.09090909090912</v>
      </c>
      <c r="H9" s="69">
        <f>VLOOKUP($C$8,'TARGET CYCLE TIME (2)'!$B$7:$G$256,5,0)</f>
        <v>259.09090909090912</v>
      </c>
      <c r="I9" s="69"/>
      <c r="J9" s="69"/>
      <c r="K9" s="70"/>
      <c r="L9" s="70"/>
      <c r="M9" s="70"/>
      <c r="N9" s="70"/>
      <c r="O9" s="82">
        <f t="shared" ref="O9:O31" si="0">SUM(G9:N9)</f>
        <v>518.18181818181824</v>
      </c>
      <c r="P9" s="99" t="str">
        <f t="shared" ref="P9:P13" si="1">IF(O9&lt;O8,"PRODUK HABIS","")</f>
        <v>PRODUK HABIS</v>
      </c>
      <c r="Q9" s="100"/>
    </row>
    <row r="10" spans="1:17" ht="21.95" customHeight="1">
      <c r="A10" s="95">
        <v>2</v>
      </c>
      <c r="B10" s="93" t="s">
        <v>379</v>
      </c>
      <c r="C10" s="89" t="s">
        <v>161</v>
      </c>
      <c r="D10" s="93" t="str">
        <f>VLOOKUP(C10,'TARGET CYCLE TIME (2)'!$B$7:$G$256,2,0)</f>
        <v>GROMMET WASHER</v>
      </c>
      <c r="E10" s="68" t="s">
        <v>16</v>
      </c>
      <c r="F10" s="68"/>
      <c r="G10" s="69">
        <f>VLOOKUP($C$10,'TARGET CYCLE TIME (2)'!$B$7:$G$256,5,0)</f>
        <v>53</v>
      </c>
      <c r="H10" s="69">
        <f>VLOOKUP($C$10,'TARGET CYCLE TIME (2)'!$B$7:$G$256,5,0)</f>
        <v>53</v>
      </c>
      <c r="I10" s="69">
        <f>VLOOKUP($C$10,'TARGET CYCLE TIME (2)'!$B$7:$G$256,5,0)</f>
        <v>53</v>
      </c>
      <c r="J10" s="69">
        <f>VLOOKUP($C$10,'TARGET CYCLE TIME (2)'!$B$7:$G$256,5,0)</f>
        <v>53</v>
      </c>
      <c r="K10" s="69">
        <f>VLOOKUP($C$10,'TARGET CYCLE TIME (2)'!$B$7:$G$256,5,0)</f>
        <v>53</v>
      </c>
      <c r="L10" s="69">
        <f>VLOOKUP($C$10,'TARGET CYCLE TIME (2)'!$B$7:$G$256,5,0)</f>
        <v>53</v>
      </c>
      <c r="M10" s="69">
        <f>VLOOKUP($C$10,'TARGET CYCLE TIME (2)'!$B$7:$G$256,5,0)</f>
        <v>53</v>
      </c>
      <c r="N10" s="69">
        <f>VLOOKUP($C$10,'TARGET CYCLE TIME (2)'!$B$7:$G$256,5,0)</f>
        <v>53</v>
      </c>
      <c r="O10" s="82">
        <f t="shared" si="0"/>
        <v>424</v>
      </c>
      <c r="P10" s="99"/>
      <c r="Q10" s="100"/>
    </row>
    <row r="11" spans="1:17" ht="21.95" customHeight="1">
      <c r="A11" s="96"/>
      <c r="B11" s="94"/>
      <c r="C11" s="90"/>
      <c r="D11" s="94"/>
      <c r="E11" s="68" t="s">
        <v>17</v>
      </c>
      <c r="F11" s="68" t="s">
        <v>15</v>
      </c>
      <c r="G11" s="69">
        <f>VLOOKUP($C$10,'TARGET CYCLE TIME (2)'!$B$7:$G$256,5,0)</f>
        <v>53</v>
      </c>
      <c r="H11" s="69">
        <f>VLOOKUP($C$10,'TARGET CYCLE TIME (2)'!$B$7:$G$256,5,0)</f>
        <v>53</v>
      </c>
      <c r="I11" s="69">
        <f>VLOOKUP($C$10,'TARGET CYCLE TIME (2)'!$B$7:$G$256,5,0)</f>
        <v>53</v>
      </c>
      <c r="J11" s="69">
        <f>VLOOKUP($C$10,'TARGET CYCLE TIME (2)'!$B$7:$G$256,5,0)</f>
        <v>53</v>
      </c>
      <c r="K11" s="69">
        <f>VLOOKUP($C$10,'TARGET CYCLE TIME (2)'!$B$7:$G$256,5,0)</f>
        <v>53</v>
      </c>
      <c r="L11" s="69">
        <v>44</v>
      </c>
      <c r="M11" s="70"/>
      <c r="N11" s="70"/>
      <c r="O11" s="82">
        <f t="shared" si="0"/>
        <v>309</v>
      </c>
      <c r="P11" s="99" t="str">
        <f t="shared" si="1"/>
        <v>PRODUK HABIS</v>
      </c>
      <c r="Q11" s="100"/>
    </row>
    <row r="12" spans="1:17" ht="21.95" customHeight="1">
      <c r="A12" s="95">
        <v>3</v>
      </c>
      <c r="B12" s="93" t="s">
        <v>380</v>
      </c>
      <c r="C12" s="89" t="s">
        <v>132</v>
      </c>
      <c r="D12" s="93" t="str">
        <f>VLOOKUP(C12,'TARGET CYCLE TIME (2)'!$B$7:$G$256,2,0)</f>
        <v>BEI-KMI-004</v>
      </c>
      <c r="E12" s="68" t="s">
        <v>16</v>
      </c>
      <c r="F12" s="68" t="s">
        <v>10</v>
      </c>
      <c r="G12" s="69">
        <f>VLOOKUP($C$12,'TARGET CYCLE TIME (2)'!$B$7:$G$256,5,0)</f>
        <v>75</v>
      </c>
      <c r="H12" s="69">
        <f>VLOOKUP($C$12,'TARGET CYCLE TIME (2)'!$B$7:$G$256,5,0)</f>
        <v>75</v>
      </c>
      <c r="I12" s="69">
        <f>VLOOKUP($C$12,'TARGET CYCLE TIME (2)'!$B$7:$G$256,5,0)</f>
        <v>75</v>
      </c>
      <c r="J12" s="69">
        <f>VLOOKUP($C$12,'TARGET CYCLE TIME (2)'!$B$7:$G$256,5,0)</f>
        <v>75</v>
      </c>
      <c r="K12" s="69">
        <f>VLOOKUP($C$12,'TARGET CYCLE TIME (2)'!$B$7:$G$256,5,0)</f>
        <v>75</v>
      </c>
      <c r="L12" s="69">
        <f>VLOOKUP($C$12,'TARGET CYCLE TIME (2)'!$B$7:$G$256,5,0)</f>
        <v>75</v>
      </c>
      <c r="M12" s="69">
        <f>VLOOKUP($C$12,'TARGET CYCLE TIME (2)'!$B$7:$G$256,5,0)</f>
        <v>75</v>
      </c>
      <c r="N12" s="69">
        <f>VLOOKUP($C$12,'TARGET CYCLE TIME (2)'!$B$7:$G$256,5,0)</f>
        <v>75</v>
      </c>
      <c r="O12" s="82">
        <f t="shared" si="0"/>
        <v>600</v>
      </c>
      <c r="P12" s="99"/>
      <c r="Q12" s="100"/>
    </row>
    <row r="13" spans="1:17" ht="21.95" customHeight="1">
      <c r="A13" s="96"/>
      <c r="B13" s="94"/>
      <c r="C13" s="90"/>
      <c r="D13" s="94"/>
      <c r="E13" s="68" t="s">
        <v>17</v>
      </c>
      <c r="F13" s="68" t="s">
        <v>15</v>
      </c>
      <c r="G13" s="69">
        <f>VLOOKUP($C$12,'TARGET CYCLE TIME (2)'!$B$7:$G$256,5,0)</f>
        <v>75</v>
      </c>
      <c r="H13" s="69">
        <f>VLOOKUP($C$12,'TARGET CYCLE TIME (2)'!$B$7:$G$256,5,0)</f>
        <v>75</v>
      </c>
      <c r="I13" s="69">
        <f>VLOOKUP($C$12,'TARGET CYCLE TIME (2)'!$B$7:$G$256,5,0)</f>
        <v>75</v>
      </c>
      <c r="J13" s="69">
        <v>55</v>
      </c>
      <c r="K13" s="69"/>
      <c r="L13" s="69"/>
      <c r="M13" s="69"/>
      <c r="N13" s="69"/>
      <c r="O13" s="82">
        <f t="shared" si="0"/>
        <v>280</v>
      </c>
      <c r="P13" s="99" t="str">
        <f t="shared" si="1"/>
        <v>PRODUK HABIS</v>
      </c>
      <c r="Q13" s="100"/>
    </row>
    <row r="14" spans="1:17" ht="21.95" customHeight="1">
      <c r="A14" s="95">
        <v>4</v>
      </c>
      <c r="B14" s="93" t="s">
        <v>381</v>
      </c>
      <c r="C14" s="89" t="s">
        <v>323</v>
      </c>
      <c r="D14" s="93" t="str">
        <f>VLOOKUP(C14,'TARGET CYCLE TIME (2)'!$B$7:$G$256,2,0)</f>
        <v>SHIELD STERING</v>
      </c>
      <c r="E14" s="68" t="s">
        <v>16</v>
      </c>
      <c r="F14" s="68" t="s">
        <v>10</v>
      </c>
      <c r="G14" s="69">
        <f>VLOOKUP($C$14,'TARGET CYCLE TIME (2)'!$B$7:$G$256,5,0)</f>
        <v>25</v>
      </c>
      <c r="H14" s="69">
        <f>VLOOKUP($C$14,'TARGET CYCLE TIME (2)'!$B$7:$G$256,5,0)</f>
        <v>25</v>
      </c>
      <c r="I14" s="69">
        <f>VLOOKUP($C$14,'TARGET CYCLE TIME (2)'!$B$7:$G$256,5,0)</f>
        <v>25</v>
      </c>
      <c r="J14" s="69">
        <f>VLOOKUP($C$14,'TARGET CYCLE TIME (2)'!$B$7:$G$256,5,0)</f>
        <v>25</v>
      </c>
      <c r="K14" s="69">
        <f>VLOOKUP($C$14,'TARGET CYCLE TIME (2)'!$B$7:$G$256,5,0)</f>
        <v>25</v>
      </c>
      <c r="L14" s="69">
        <f>VLOOKUP($C$14,'TARGET CYCLE TIME (2)'!$B$7:$G$256,5,0)</f>
        <v>25</v>
      </c>
      <c r="M14" s="69">
        <f>VLOOKUP($C$14,'TARGET CYCLE TIME (2)'!$B$7:$G$256,5,0)</f>
        <v>25</v>
      </c>
      <c r="N14" s="69">
        <f>VLOOKUP($C$14,'TARGET CYCLE TIME (2)'!$B$7:$G$256,5,0)</f>
        <v>25</v>
      </c>
      <c r="O14" s="82">
        <f t="shared" si="0"/>
        <v>200</v>
      </c>
      <c r="P14" s="99"/>
      <c r="Q14" s="100"/>
    </row>
    <row r="15" spans="1:17" ht="21.95" customHeight="1">
      <c r="A15" s="96"/>
      <c r="B15" s="94"/>
      <c r="C15" s="90"/>
      <c r="D15" s="94"/>
      <c r="E15" s="68" t="s">
        <v>17</v>
      </c>
      <c r="F15" s="68" t="s">
        <v>15</v>
      </c>
      <c r="G15" s="69">
        <f>VLOOKUP($C$14,'TARGET CYCLE TIME (2)'!$B$7:$G$256,5,0)</f>
        <v>25</v>
      </c>
      <c r="H15" s="69">
        <f>VLOOKUP($C$14,'TARGET CYCLE TIME (2)'!$B$7:$G$256,5,0)</f>
        <v>25</v>
      </c>
      <c r="I15" s="69">
        <f>VLOOKUP($C$14,'TARGET CYCLE TIME (2)'!$B$7:$G$256,5,0)</f>
        <v>25</v>
      </c>
      <c r="J15" s="69">
        <f>VLOOKUP($C$14,'TARGET CYCLE TIME (2)'!$B$7:$G$256,5,0)</f>
        <v>25</v>
      </c>
      <c r="K15" s="69">
        <f>VLOOKUP($C$14,'TARGET CYCLE TIME (2)'!$B$7:$G$256,5,0)</f>
        <v>25</v>
      </c>
      <c r="L15" s="69">
        <f>VLOOKUP($C$14,'TARGET CYCLE TIME (2)'!$B$7:$G$256,5,0)</f>
        <v>25</v>
      </c>
      <c r="M15" s="69">
        <f>VLOOKUP($C$14,'TARGET CYCLE TIME (2)'!$B$7:$G$256,5,0)</f>
        <v>25</v>
      </c>
      <c r="N15" s="69">
        <f>VLOOKUP($C$14,'TARGET CYCLE TIME (2)'!$B$7:$G$256,5,0)</f>
        <v>25</v>
      </c>
      <c r="O15" s="82">
        <f t="shared" si="0"/>
        <v>200</v>
      </c>
      <c r="P15" s="99" t="str">
        <f t="shared" ref="P15:P19" si="2">IF(O15&lt;O14,"PRODUK HABIS","")</f>
        <v/>
      </c>
      <c r="Q15" s="100"/>
    </row>
    <row r="16" spans="1:17" ht="21.95" customHeight="1">
      <c r="A16" s="95">
        <v>5</v>
      </c>
      <c r="B16" s="93" t="s">
        <v>382</v>
      </c>
      <c r="C16" s="89">
        <v>39009</v>
      </c>
      <c r="D16" s="93" t="str">
        <f>VLOOKUP(C16,'TARGET CYCLE TIME (2)'!$B$7:$G$256,2,0)</f>
        <v>GROMET</v>
      </c>
      <c r="E16" s="68" t="s">
        <v>16</v>
      </c>
      <c r="F16" s="68" t="s">
        <v>10</v>
      </c>
      <c r="G16" s="69">
        <f>VLOOKUP($C$16,'TARGET CYCLE TIME (2)'!$B$7:$G$256,5,0)</f>
        <v>95</v>
      </c>
      <c r="H16" s="69">
        <f>VLOOKUP($C$16,'TARGET CYCLE TIME (2)'!$B$7:$G$256,5,0)</f>
        <v>95</v>
      </c>
      <c r="I16" s="69">
        <f>VLOOKUP($C$16,'TARGET CYCLE TIME (2)'!$B$7:$G$256,5,0)</f>
        <v>95</v>
      </c>
      <c r="J16" s="69">
        <f>VLOOKUP($C$16,'TARGET CYCLE TIME (2)'!$B$7:$G$256,5,0)</f>
        <v>95</v>
      </c>
      <c r="K16" s="69">
        <f>VLOOKUP($C$16,'TARGET CYCLE TIME (2)'!$B$7:$G$256,5,0)</f>
        <v>95</v>
      </c>
      <c r="L16" s="69">
        <f>VLOOKUP($C$16,'TARGET CYCLE TIME (2)'!$B$7:$G$256,5,0)</f>
        <v>95</v>
      </c>
      <c r="M16" s="69">
        <f>VLOOKUP($C$16,'TARGET CYCLE TIME (2)'!$B$7:$G$256,5,0)</f>
        <v>95</v>
      </c>
      <c r="N16" s="69">
        <f>VLOOKUP($C$16,'TARGET CYCLE TIME (2)'!$B$7:$G$256,5,0)</f>
        <v>95</v>
      </c>
      <c r="O16" s="82">
        <f t="shared" si="0"/>
        <v>760</v>
      </c>
      <c r="P16" s="99"/>
      <c r="Q16" s="100"/>
    </row>
    <row r="17" spans="1:17" ht="21.95" customHeight="1">
      <c r="A17" s="96"/>
      <c r="B17" s="94"/>
      <c r="C17" s="90"/>
      <c r="D17" s="94"/>
      <c r="E17" s="68" t="s">
        <v>17</v>
      </c>
      <c r="F17" s="68" t="s">
        <v>15</v>
      </c>
      <c r="G17" s="69">
        <f>VLOOKUP($C$16,'TARGET CYCLE TIME (2)'!$B$7:$G$256,5,0)</f>
        <v>95</v>
      </c>
      <c r="H17" s="69">
        <f>VLOOKUP($C$16,'TARGET CYCLE TIME (2)'!$B$7:$G$256,5,0)</f>
        <v>95</v>
      </c>
      <c r="I17" s="69">
        <f>VLOOKUP($C$16,'TARGET CYCLE TIME (2)'!$B$7:$G$256,5,0)</f>
        <v>95</v>
      </c>
      <c r="J17" s="69">
        <f>VLOOKUP($C$16,'TARGET CYCLE TIME (2)'!$B$7:$G$256,5,0)</f>
        <v>95</v>
      </c>
      <c r="K17" s="69">
        <f>VLOOKUP($C$16,'TARGET CYCLE TIME (2)'!$B$7:$G$256,5,0)</f>
        <v>95</v>
      </c>
      <c r="L17" s="69">
        <f>VLOOKUP($C$16,'TARGET CYCLE TIME (2)'!$B$7:$G$256,5,0)</f>
        <v>95</v>
      </c>
      <c r="M17" s="69">
        <f>VLOOKUP($C$16,'TARGET CYCLE TIME (2)'!$B$7:$G$256,5,0)</f>
        <v>95</v>
      </c>
      <c r="N17" s="69">
        <f>VLOOKUP($C$16,'TARGET CYCLE TIME (2)'!$B$7:$G$256,5,0)</f>
        <v>95</v>
      </c>
      <c r="O17" s="82">
        <f t="shared" si="0"/>
        <v>760</v>
      </c>
      <c r="P17" s="99" t="str">
        <f t="shared" si="2"/>
        <v/>
      </c>
      <c r="Q17" s="100"/>
    </row>
    <row r="18" spans="1:17" ht="21.95" customHeight="1">
      <c r="A18" s="95">
        <v>6</v>
      </c>
      <c r="B18" s="93" t="s">
        <v>383</v>
      </c>
      <c r="C18" s="89" t="s">
        <v>81</v>
      </c>
      <c r="D18" s="93" t="str">
        <f>VLOOKUP(C18,'TARGET CYCLE TIME (2)'!$B$7:$G$256,2,0)</f>
        <v>COVER CONECTOR</v>
      </c>
      <c r="E18" s="68" t="s">
        <v>16</v>
      </c>
      <c r="F18" s="68" t="s">
        <v>10</v>
      </c>
      <c r="G18" s="69">
        <f>VLOOKUP($C$18,'TARGET CYCLE TIME (2)'!$B$7:$G$256,5,0)</f>
        <v>100</v>
      </c>
      <c r="H18" s="69">
        <f>VLOOKUP($C$18,'TARGET CYCLE TIME (2)'!$B$7:$G$256,5,0)</f>
        <v>100</v>
      </c>
      <c r="I18" s="69">
        <f>VLOOKUP($C$18,'TARGET CYCLE TIME (2)'!$B$7:$G$256,5,0)</f>
        <v>100</v>
      </c>
      <c r="J18" s="69">
        <f>VLOOKUP($C$18,'TARGET CYCLE TIME (2)'!$B$7:$G$256,5,0)</f>
        <v>100</v>
      </c>
      <c r="K18" s="69">
        <f>VLOOKUP($C$18,'TARGET CYCLE TIME (2)'!$B$7:$G$256,5,0)</f>
        <v>100</v>
      </c>
      <c r="L18" s="69">
        <f>VLOOKUP($C$18,'TARGET CYCLE TIME (2)'!$B$7:$G$256,5,0)</f>
        <v>100</v>
      </c>
      <c r="M18" s="69">
        <f>VLOOKUP($C$18,'TARGET CYCLE TIME (2)'!$B$7:$G$256,5,0)</f>
        <v>100</v>
      </c>
      <c r="N18" s="69">
        <f>VLOOKUP($C$18,'TARGET CYCLE TIME (2)'!$B$7:$G$256,5,0)</f>
        <v>100</v>
      </c>
      <c r="O18" s="82">
        <f t="shared" si="0"/>
        <v>800</v>
      </c>
      <c r="P18" s="99"/>
      <c r="Q18" s="100"/>
    </row>
    <row r="19" spans="1:17" ht="21.95" customHeight="1">
      <c r="A19" s="96"/>
      <c r="B19" s="94"/>
      <c r="C19" s="90"/>
      <c r="D19" s="94"/>
      <c r="E19" s="68" t="s">
        <v>17</v>
      </c>
      <c r="F19" s="68" t="s">
        <v>15</v>
      </c>
      <c r="G19" s="69">
        <f>VLOOKUP($C$18,'TARGET CYCLE TIME (2)'!$B$7:$G$256,5,0)</f>
        <v>100</v>
      </c>
      <c r="H19" s="69">
        <f>VLOOKUP($C$18,'TARGET CYCLE TIME (2)'!$B$7:$G$256,5,0)</f>
        <v>100</v>
      </c>
      <c r="I19" s="69">
        <f>VLOOKUP($C$18,'TARGET CYCLE TIME (2)'!$B$7:$G$256,5,0)</f>
        <v>100</v>
      </c>
      <c r="J19" s="69"/>
      <c r="K19" s="69"/>
      <c r="L19" s="69"/>
      <c r="M19" s="69"/>
      <c r="N19" s="69"/>
      <c r="O19" s="82">
        <f t="shared" si="0"/>
        <v>300</v>
      </c>
      <c r="P19" s="99" t="str">
        <f t="shared" si="2"/>
        <v>PRODUK HABIS</v>
      </c>
      <c r="Q19" s="100"/>
    </row>
    <row r="20" spans="1:17" ht="21.95" customHeight="1">
      <c r="A20" s="95">
        <v>7</v>
      </c>
      <c r="B20" s="93" t="s">
        <v>384</v>
      </c>
      <c r="C20" s="89" t="s">
        <v>323</v>
      </c>
      <c r="D20" s="93" t="str">
        <f>VLOOKUP(C20,'TARGET CYCLE TIME (2)'!$B$7:$G$256,2,0)</f>
        <v>SHIELD STERING</v>
      </c>
      <c r="E20" s="68" t="s">
        <v>16</v>
      </c>
      <c r="F20" s="68" t="s">
        <v>10</v>
      </c>
      <c r="G20" s="67">
        <f>VLOOKUP($C$20,'TARGET CYCLE TIME (2)'!$B$7:$G$256,5,0)</f>
        <v>25</v>
      </c>
      <c r="H20" s="67">
        <f>VLOOKUP($C$20,'TARGET CYCLE TIME (2)'!$B$7:$G$256,5,0)</f>
        <v>25</v>
      </c>
      <c r="I20" s="67">
        <f>VLOOKUP($C$20,'TARGET CYCLE TIME (2)'!$B$7:$G$256,5,0)</f>
        <v>25</v>
      </c>
      <c r="J20" s="67">
        <f>VLOOKUP($C$20,'TARGET CYCLE TIME (2)'!$B$7:$G$256,5,0)</f>
        <v>25</v>
      </c>
      <c r="K20" s="67">
        <f>VLOOKUP($C$20,'TARGET CYCLE TIME (2)'!$B$7:$G$256,5,0)</f>
        <v>25</v>
      </c>
      <c r="L20" s="67">
        <f>VLOOKUP($C$20,'TARGET CYCLE TIME (2)'!$B$7:$G$256,5,0)</f>
        <v>25</v>
      </c>
      <c r="M20" s="67">
        <f>VLOOKUP($C$20,'TARGET CYCLE TIME (2)'!$B$7:$G$256,5,0)</f>
        <v>25</v>
      </c>
      <c r="N20" s="67">
        <f>VLOOKUP($C$20,'TARGET CYCLE TIME (2)'!$B$7:$G$256,5,0)</f>
        <v>25</v>
      </c>
      <c r="O20" s="82">
        <f t="shared" si="0"/>
        <v>200</v>
      </c>
      <c r="P20" s="99"/>
      <c r="Q20" s="100"/>
    </row>
    <row r="21" spans="1:17" ht="21.95" customHeight="1">
      <c r="A21" s="96"/>
      <c r="B21" s="94"/>
      <c r="C21" s="90"/>
      <c r="D21" s="94"/>
      <c r="E21" s="68" t="s">
        <v>17</v>
      </c>
      <c r="F21" s="68" t="s">
        <v>15</v>
      </c>
      <c r="G21" s="67">
        <f>VLOOKUP($C$20,'TARGET CYCLE TIME (2)'!$B$7:$G$256,5,0)</f>
        <v>25</v>
      </c>
      <c r="H21" s="67">
        <f>VLOOKUP($C$20,'TARGET CYCLE TIME (2)'!$B$7:$G$256,5,0)</f>
        <v>25</v>
      </c>
      <c r="I21" s="67">
        <f>VLOOKUP($C$20,'TARGET CYCLE TIME (2)'!$B$7:$G$256,5,0)</f>
        <v>25</v>
      </c>
      <c r="J21" s="67">
        <f>VLOOKUP($C$20,'TARGET CYCLE TIME (2)'!$B$7:$G$256,5,0)</f>
        <v>25</v>
      </c>
      <c r="K21" s="67">
        <f>VLOOKUP($C$20,'TARGET CYCLE TIME (2)'!$B$7:$G$256,5,0)</f>
        <v>25</v>
      </c>
      <c r="L21" s="67">
        <f>VLOOKUP($C$20,'TARGET CYCLE TIME (2)'!$B$7:$G$256,5,0)</f>
        <v>25</v>
      </c>
      <c r="M21" s="67">
        <f>VLOOKUP($C$20,'TARGET CYCLE TIME (2)'!$B$7:$G$256,5,0)</f>
        <v>25</v>
      </c>
      <c r="N21" s="67">
        <f>VLOOKUP($C$20,'TARGET CYCLE TIME (2)'!$B$7:$G$256,5,0)</f>
        <v>25</v>
      </c>
      <c r="O21" s="82">
        <f t="shared" si="0"/>
        <v>200</v>
      </c>
      <c r="P21" s="99" t="str">
        <f t="shared" ref="P21:P25" si="3">IF(O21&lt;O20,"PRODUK HABIS","")</f>
        <v/>
      </c>
      <c r="Q21" s="100"/>
    </row>
    <row r="22" spans="1:17" ht="21.95" customHeight="1">
      <c r="A22" s="95">
        <v>8</v>
      </c>
      <c r="B22" s="93" t="s">
        <v>385</v>
      </c>
      <c r="C22" s="89" t="s">
        <v>81</v>
      </c>
      <c r="D22" s="93" t="str">
        <f>VLOOKUP(C22,'TARGET CYCLE TIME (2)'!$B$7:$G$256,2,0)</f>
        <v>COVER CONECTOR</v>
      </c>
      <c r="E22" s="68" t="s">
        <v>16</v>
      </c>
      <c r="F22" s="68" t="s">
        <v>10</v>
      </c>
      <c r="G22" s="69">
        <f>VLOOKUP($C$22,'TARGET CYCLE TIME (2)'!$B$7:$G$256,5,0)</f>
        <v>100</v>
      </c>
      <c r="H22" s="69">
        <f>VLOOKUP($C$22,'TARGET CYCLE TIME (2)'!$B$7:$G$256,5,0)</f>
        <v>100</v>
      </c>
      <c r="I22" s="69">
        <f>VLOOKUP($C$22,'TARGET CYCLE TIME (2)'!$B$7:$G$256,5,0)</f>
        <v>100</v>
      </c>
      <c r="J22" s="69">
        <f>VLOOKUP($C$22,'TARGET CYCLE TIME (2)'!$B$7:$G$256,5,0)</f>
        <v>100</v>
      </c>
      <c r="K22" s="69">
        <f>VLOOKUP($C$22,'TARGET CYCLE TIME (2)'!$B$7:$G$256,5,0)</f>
        <v>100</v>
      </c>
      <c r="L22" s="69">
        <f>VLOOKUP($C$22,'TARGET CYCLE TIME (2)'!$B$7:$G$256,5,0)</f>
        <v>100</v>
      </c>
      <c r="M22" s="69">
        <f>VLOOKUP($C$22,'TARGET CYCLE TIME (2)'!$B$7:$G$256,5,0)</f>
        <v>100</v>
      </c>
      <c r="N22" s="69">
        <f>VLOOKUP($C$22,'TARGET CYCLE TIME (2)'!$B$7:$G$256,5,0)</f>
        <v>100</v>
      </c>
      <c r="O22" s="82">
        <f t="shared" si="0"/>
        <v>800</v>
      </c>
      <c r="P22" s="99"/>
      <c r="Q22" s="100"/>
    </row>
    <row r="23" spans="1:17" ht="21.95" customHeight="1">
      <c r="A23" s="96"/>
      <c r="B23" s="94"/>
      <c r="C23" s="90"/>
      <c r="D23" s="94"/>
      <c r="E23" s="68" t="s">
        <v>17</v>
      </c>
      <c r="F23" s="68" t="s">
        <v>15</v>
      </c>
      <c r="G23" s="69">
        <f>VLOOKUP($C$22,'TARGET CYCLE TIME (2)'!$B$7:$G$256,5,0)</f>
        <v>100</v>
      </c>
      <c r="H23" s="69">
        <f>VLOOKUP($C$22,'TARGET CYCLE TIME (2)'!$B$7:$G$256,5,0)</f>
        <v>100</v>
      </c>
      <c r="I23" s="69">
        <f>VLOOKUP($C$22,'TARGET CYCLE TIME (2)'!$B$7:$G$256,5,0)</f>
        <v>100</v>
      </c>
      <c r="J23" s="69"/>
      <c r="K23" s="69"/>
      <c r="L23" s="69"/>
      <c r="M23" s="70"/>
      <c r="N23" s="70"/>
      <c r="O23" s="82">
        <f t="shared" si="0"/>
        <v>300</v>
      </c>
      <c r="P23" s="99" t="str">
        <f t="shared" si="3"/>
        <v>PRODUK HABIS</v>
      </c>
      <c r="Q23" s="100"/>
    </row>
    <row r="24" spans="1:17" ht="21.95" customHeight="1">
      <c r="A24" s="95">
        <v>9</v>
      </c>
      <c r="B24" s="93" t="s">
        <v>386</v>
      </c>
      <c r="C24" s="89" t="s">
        <v>161</v>
      </c>
      <c r="D24" s="93" t="str">
        <f>VLOOKUP(C24,'TARGET CYCLE TIME (2)'!$B$7:$G$256,2,0)</f>
        <v>GROMMET WASHER</v>
      </c>
      <c r="E24" s="68" t="s">
        <v>16</v>
      </c>
      <c r="F24" s="68" t="s">
        <v>10</v>
      </c>
      <c r="G24" s="69">
        <f>VLOOKUP($C$24,'TARGET CYCLE TIME (2)'!$B$7:$G$256,5,0)</f>
        <v>53</v>
      </c>
      <c r="H24" s="69">
        <f>VLOOKUP($C$24,'TARGET CYCLE TIME (2)'!$B$7:$G$256,5,0)</f>
        <v>53</v>
      </c>
      <c r="I24" s="69">
        <f>VLOOKUP($C$24,'TARGET CYCLE TIME (2)'!$B$7:$G$256,5,0)</f>
        <v>53</v>
      </c>
      <c r="J24" s="69">
        <f>VLOOKUP($C$24,'TARGET CYCLE TIME (2)'!$B$7:$G$256,5,0)</f>
        <v>53</v>
      </c>
      <c r="K24" s="69">
        <f>VLOOKUP($C$24,'TARGET CYCLE TIME (2)'!$B$7:$G$256,5,0)</f>
        <v>53</v>
      </c>
      <c r="L24" s="69">
        <f>VLOOKUP($C$24,'TARGET CYCLE TIME (2)'!$B$7:$G$256,5,0)</f>
        <v>53</v>
      </c>
      <c r="M24" s="69">
        <f>VLOOKUP($C$24,'TARGET CYCLE TIME (2)'!$B$7:$G$256,5,0)</f>
        <v>53</v>
      </c>
      <c r="N24" s="69">
        <f>VLOOKUP($C$24,'TARGET CYCLE TIME (2)'!$B$7:$G$256,5,0)</f>
        <v>53</v>
      </c>
      <c r="O24" s="82">
        <f t="shared" si="0"/>
        <v>424</v>
      </c>
      <c r="P24" s="99"/>
      <c r="Q24" s="100"/>
    </row>
    <row r="25" spans="1:17" ht="21.95" customHeight="1">
      <c r="A25" s="96"/>
      <c r="B25" s="94"/>
      <c r="C25" s="90"/>
      <c r="D25" s="94"/>
      <c r="E25" s="68" t="s">
        <v>17</v>
      </c>
      <c r="F25" s="68" t="s">
        <v>15</v>
      </c>
      <c r="G25" s="69">
        <f>VLOOKUP($C$24,'TARGET CYCLE TIME (2)'!$B$7:$G$256,5,0)</f>
        <v>53</v>
      </c>
      <c r="H25" s="69">
        <f>VLOOKUP($C$24,'TARGET CYCLE TIME (2)'!$B$7:$G$256,5,0)</f>
        <v>53</v>
      </c>
      <c r="I25" s="69">
        <f>VLOOKUP($C$24,'TARGET CYCLE TIME (2)'!$B$7:$G$256,5,0)</f>
        <v>53</v>
      </c>
      <c r="J25" s="69">
        <f>VLOOKUP($C$24,'TARGET CYCLE TIME (2)'!$B$7:$G$256,5,0)</f>
        <v>53</v>
      </c>
      <c r="K25" s="69">
        <f>VLOOKUP($C$24,'TARGET CYCLE TIME (2)'!$B$7:$G$256,5,0)</f>
        <v>53</v>
      </c>
      <c r="L25" s="69">
        <f>VLOOKUP($C$24,'TARGET CYCLE TIME (2)'!$B$7:$G$256,5,0)</f>
        <v>53</v>
      </c>
      <c r="M25" s="69">
        <f>VLOOKUP($C$24,'TARGET CYCLE TIME (2)'!$B$7:$G$256,5,0)</f>
        <v>53</v>
      </c>
      <c r="N25" s="69">
        <f>VLOOKUP($C$24,'TARGET CYCLE TIME (2)'!$B$7:$G$256,5,0)</f>
        <v>53</v>
      </c>
      <c r="O25" s="82">
        <f t="shared" si="0"/>
        <v>424</v>
      </c>
      <c r="P25" s="99" t="str">
        <f t="shared" si="3"/>
        <v/>
      </c>
      <c r="Q25" s="100"/>
    </row>
    <row r="26" spans="1:17" ht="21.95" customHeight="1">
      <c r="A26" s="95">
        <v>10</v>
      </c>
      <c r="B26" s="93" t="s">
        <v>387</v>
      </c>
      <c r="C26" s="89">
        <v>8825633600</v>
      </c>
      <c r="D26" s="93" t="str">
        <f>VLOOKUP(C26,'TARGET CYCLE TIME (2)'!$B$7:$G$256,2,0)</f>
        <v>WIR-SL-CLP/261</v>
      </c>
      <c r="E26" s="68" t="s">
        <v>16</v>
      </c>
      <c r="F26" s="68" t="s">
        <v>10</v>
      </c>
      <c r="G26" s="69">
        <f>VLOOKUP($C$26,'TARGET CYCLE TIME (2)'!$B$7:$G$256,5,0)</f>
        <v>88</v>
      </c>
      <c r="H26" s="69">
        <f>VLOOKUP($C$26,'TARGET CYCLE TIME (2)'!$B$7:$G$256,5,0)</f>
        <v>88</v>
      </c>
      <c r="I26" s="69">
        <f>VLOOKUP($C$26,'TARGET CYCLE TIME (2)'!$B$7:$G$256,5,0)</f>
        <v>88</v>
      </c>
      <c r="J26" s="69">
        <f>VLOOKUP($C$26,'TARGET CYCLE TIME (2)'!$B$7:$G$256,5,0)</f>
        <v>88</v>
      </c>
      <c r="K26" s="69">
        <f>VLOOKUP($C$26,'TARGET CYCLE TIME (2)'!$B$7:$G$256,5,0)</f>
        <v>88</v>
      </c>
      <c r="L26" s="69">
        <f>VLOOKUP($C$26,'TARGET CYCLE TIME (2)'!$B$7:$G$256,5,0)</f>
        <v>88</v>
      </c>
      <c r="M26" s="69">
        <f>VLOOKUP($C$26,'TARGET CYCLE TIME (2)'!$B$7:$G$256,5,0)</f>
        <v>88</v>
      </c>
      <c r="N26" s="69">
        <f>VLOOKUP($C$26,'TARGET CYCLE TIME (2)'!$B$7:$G$256,5,0)</f>
        <v>88</v>
      </c>
      <c r="O26" s="82">
        <f t="shared" si="0"/>
        <v>704</v>
      </c>
      <c r="P26" s="99"/>
      <c r="Q26" s="100"/>
    </row>
    <row r="27" spans="1:17" ht="21.95" customHeight="1">
      <c r="A27" s="96"/>
      <c r="B27" s="94"/>
      <c r="C27" s="90"/>
      <c r="D27" s="94"/>
      <c r="E27" s="68" t="s">
        <v>17</v>
      </c>
      <c r="F27" s="68" t="s">
        <v>15</v>
      </c>
      <c r="G27" s="69">
        <f>VLOOKUP($C$26,'TARGET CYCLE TIME (2)'!$B$7:$G$256,5,0)</f>
        <v>88</v>
      </c>
      <c r="H27" s="69">
        <f>VLOOKUP($C$26,'TARGET CYCLE TIME (2)'!$B$7:$G$256,5,0)</f>
        <v>88</v>
      </c>
      <c r="I27" s="69">
        <f>VLOOKUP($C$26,'TARGET CYCLE TIME (2)'!$B$7:$G$256,5,0)</f>
        <v>88</v>
      </c>
      <c r="J27" s="69">
        <f>VLOOKUP($C$26,'TARGET CYCLE TIME (2)'!$B$7:$G$256,5,0)</f>
        <v>88</v>
      </c>
      <c r="K27" s="69">
        <f>VLOOKUP($C$26,'TARGET CYCLE TIME (2)'!$B$7:$G$256,5,0)</f>
        <v>88</v>
      </c>
      <c r="L27" s="69">
        <f>VLOOKUP($C$26,'TARGET CYCLE TIME (2)'!$B$7:$G$256,5,0)</f>
        <v>88</v>
      </c>
      <c r="M27" s="69">
        <f>VLOOKUP($C$26,'TARGET CYCLE TIME (2)'!$B$7:$G$256,5,0)</f>
        <v>88</v>
      </c>
      <c r="N27" s="69">
        <f>VLOOKUP($C$26,'TARGET CYCLE TIME (2)'!$B$7:$G$256,5,0)</f>
        <v>88</v>
      </c>
      <c r="O27" s="82">
        <f t="shared" si="0"/>
        <v>704</v>
      </c>
      <c r="P27" s="99" t="str">
        <f t="shared" ref="P27:P31" si="4">IF(O27&lt;O26,"PRODUK HABIS","")</f>
        <v/>
      </c>
      <c r="Q27" s="100"/>
    </row>
    <row r="28" spans="1:17" ht="21.95" customHeight="1">
      <c r="A28" s="95">
        <v>11</v>
      </c>
      <c r="B28" s="93" t="s">
        <v>388</v>
      </c>
      <c r="C28" s="89">
        <v>22500</v>
      </c>
      <c r="D28" s="93" t="str">
        <f>VLOOKUP(C28,'TARGET CYCLE TIME (2)'!$B$7:$G$256,2,0)</f>
        <v xml:space="preserve">BLB BYNT </v>
      </c>
      <c r="E28" s="68" t="s">
        <v>16</v>
      </c>
      <c r="F28" s="68" t="s">
        <v>10</v>
      </c>
      <c r="G28" s="69">
        <f>VLOOKUP($C$28,'TARGET CYCLE TIME (2)'!$B$7:$G$256,5,0)</f>
        <v>380</v>
      </c>
      <c r="H28" s="69">
        <f>VLOOKUP($C$28,'TARGET CYCLE TIME (2)'!$B$7:$G$256,5,0)</f>
        <v>380</v>
      </c>
      <c r="I28" s="69">
        <f>VLOOKUP($C$28,'TARGET CYCLE TIME (2)'!$B$7:$G$256,5,0)</f>
        <v>380</v>
      </c>
      <c r="J28" s="69">
        <f>VLOOKUP($C$28,'TARGET CYCLE TIME (2)'!$B$7:$G$256,5,0)</f>
        <v>380</v>
      </c>
      <c r="K28" s="69">
        <f>VLOOKUP($C$28,'TARGET CYCLE TIME (2)'!$B$7:$G$256,5,0)</f>
        <v>380</v>
      </c>
      <c r="L28" s="69">
        <f>VLOOKUP($C$28,'TARGET CYCLE TIME (2)'!$B$7:$G$256,5,0)</f>
        <v>380</v>
      </c>
      <c r="M28" s="69">
        <f>VLOOKUP($C$28,'TARGET CYCLE TIME (2)'!$B$7:$G$256,5,0)</f>
        <v>380</v>
      </c>
      <c r="N28" s="69">
        <f>VLOOKUP($C$28,'TARGET CYCLE TIME (2)'!$B$7:$G$256,5,0)</f>
        <v>380</v>
      </c>
      <c r="O28" s="82">
        <f t="shared" si="0"/>
        <v>3040</v>
      </c>
      <c r="P28" s="99"/>
      <c r="Q28" s="100"/>
    </row>
    <row r="29" spans="1:17" ht="21.95" customHeight="1">
      <c r="A29" s="96"/>
      <c r="B29" s="94"/>
      <c r="C29" s="90"/>
      <c r="D29" s="94"/>
      <c r="E29" s="68" t="s">
        <v>17</v>
      </c>
      <c r="F29" s="68" t="s">
        <v>15</v>
      </c>
      <c r="G29" s="69">
        <f>VLOOKUP($C$28,'TARGET CYCLE TIME (2)'!$B$7:$G$256,5,0)</f>
        <v>380</v>
      </c>
      <c r="H29" s="69">
        <f>VLOOKUP($C$28,'TARGET CYCLE TIME (2)'!$B$7:$G$256,5,0)</f>
        <v>380</v>
      </c>
      <c r="I29" s="69">
        <f>VLOOKUP($C$28,'TARGET CYCLE TIME (2)'!$B$7:$G$256,5,0)</f>
        <v>380</v>
      </c>
      <c r="J29" s="69">
        <f>VLOOKUP($C$28,'TARGET CYCLE TIME (2)'!$B$7:$G$256,5,0)</f>
        <v>380</v>
      </c>
      <c r="K29" s="69">
        <f>VLOOKUP($C$28,'TARGET CYCLE TIME (2)'!$B$7:$G$256,5,0)</f>
        <v>380</v>
      </c>
      <c r="L29" s="69">
        <f>VLOOKUP($C$28,'TARGET CYCLE TIME (2)'!$B$7:$G$256,5,0)</f>
        <v>380</v>
      </c>
      <c r="M29" s="69">
        <f>VLOOKUP($C$28,'TARGET CYCLE TIME (2)'!$B$7:$G$256,5,0)</f>
        <v>380</v>
      </c>
      <c r="N29" s="69">
        <f>VLOOKUP($C$28,'TARGET CYCLE TIME (2)'!$B$7:$G$256,5,0)</f>
        <v>380</v>
      </c>
      <c r="O29" s="82">
        <f t="shared" si="0"/>
        <v>3040</v>
      </c>
      <c r="P29" s="99" t="str">
        <f t="shared" si="4"/>
        <v/>
      </c>
      <c r="Q29" s="100"/>
    </row>
    <row r="30" spans="1:17" ht="21.95" customHeight="1">
      <c r="A30" s="95">
        <v>12</v>
      </c>
      <c r="B30" s="93" t="s">
        <v>389</v>
      </c>
      <c r="C30" s="89">
        <v>8825633600</v>
      </c>
      <c r="D30" s="93" t="str">
        <f>VLOOKUP(C30,'TARGET CYCLE TIME (2)'!$B$7:$G$256,2,0)</f>
        <v>WIR-SL-CLP/261</v>
      </c>
      <c r="E30" s="68" t="s">
        <v>16</v>
      </c>
      <c r="F30" s="68" t="s">
        <v>10</v>
      </c>
      <c r="G30" s="69">
        <f>VLOOKUP($C$30,'TARGET CYCLE TIME (2)'!$B$7:$G$256,5,0)</f>
        <v>88</v>
      </c>
      <c r="H30" s="69">
        <f>VLOOKUP($C$30,'TARGET CYCLE TIME (2)'!$B$7:$G$256,5,0)</f>
        <v>88</v>
      </c>
      <c r="I30" s="69">
        <f>VLOOKUP($C$30,'TARGET CYCLE TIME (2)'!$B$7:$G$256,5,0)</f>
        <v>88</v>
      </c>
      <c r="J30" s="69">
        <f>VLOOKUP($C$30,'TARGET CYCLE TIME (2)'!$B$7:$G$256,5,0)</f>
        <v>88</v>
      </c>
      <c r="K30" s="69">
        <f>VLOOKUP($C$30,'TARGET CYCLE TIME (2)'!$B$7:$G$256,5,0)</f>
        <v>88</v>
      </c>
      <c r="L30" s="69">
        <f>VLOOKUP($C$30,'TARGET CYCLE TIME (2)'!$B$7:$G$256,5,0)</f>
        <v>88</v>
      </c>
      <c r="M30" s="69">
        <f>VLOOKUP($C$30,'TARGET CYCLE TIME (2)'!$B$7:$G$256,5,0)</f>
        <v>88</v>
      </c>
      <c r="N30" s="69">
        <f>VLOOKUP($C$30,'TARGET CYCLE TIME (2)'!$B$7:$G$256,5,0)</f>
        <v>88</v>
      </c>
      <c r="O30" s="82">
        <f t="shared" si="0"/>
        <v>704</v>
      </c>
      <c r="P30" s="99"/>
      <c r="Q30" s="100"/>
    </row>
    <row r="31" spans="1:17" ht="21.95" customHeight="1">
      <c r="A31" s="96"/>
      <c r="B31" s="94"/>
      <c r="C31" s="90"/>
      <c r="D31" s="94"/>
      <c r="E31" s="68" t="s">
        <v>17</v>
      </c>
      <c r="F31" s="68" t="s">
        <v>15</v>
      </c>
      <c r="G31" s="69">
        <f>VLOOKUP($C$30,'TARGET CYCLE TIME (2)'!$B$7:$G$256,5,0)</f>
        <v>88</v>
      </c>
      <c r="H31" s="69">
        <f>VLOOKUP($C$30,'TARGET CYCLE TIME (2)'!$B$7:$G$256,5,0)</f>
        <v>88</v>
      </c>
      <c r="I31" s="69">
        <f>VLOOKUP($C$30,'TARGET CYCLE TIME (2)'!$B$7:$G$256,5,0)</f>
        <v>88</v>
      </c>
      <c r="J31" s="69">
        <f>VLOOKUP($C$30,'TARGET CYCLE TIME (2)'!$B$7:$G$256,5,0)</f>
        <v>88</v>
      </c>
      <c r="K31" s="69">
        <f>VLOOKUP($C$30,'TARGET CYCLE TIME (2)'!$B$7:$G$256,5,0)</f>
        <v>88</v>
      </c>
      <c r="L31" s="69">
        <f>VLOOKUP($C$30,'TARGET CYCLE TIME (2)'!$B$7:$G$256,5,0)</f>
        <v>88</v>
      </c>
      <c r="M31" s="69">
        <f>VLOOKUP($C$30,'TARGET CYCLE TIME (2)'!$B$7:$G$256,5,0)</f>
        <v>88</v>
      </c>
      <c r="N31" s="69">
        <f>VLOOKUP($C$30,'TARGET CYCLE TIME (2)'!$B$7:$G$256,5,0)</f>
        <v>88</v>
      </c>
      <c r="O31" s="82">
        <f t="shared" si="0"/>
        <v>704</v>
      </c>
      <c r="P31" s="99" t="str">
        <f t="shared" si="4"/>
        <v/>
      </c>
      <c r="Q31" s="100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16929</v>
      </c>
      <c r="I34"/>
      <c r="K34" s="101"/>
      <c r="L34" s="101"/>
      <c r="M34" s="101"/>
      <c r="N34" s="101"/>
      <c r="O34" s="101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12839</v>
      </c>
      <c r="I35"/>
      <c r="K35" s="101"/>
      <c r="L35" s="101"/>
      <c r="M35" s="101"/>
      <c r="N35" s="101"/>
      <c r="O35" s="101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75.840274085888126</v>
      </c>
      <c r="K36" s="101"/>
      <c r="L36" s="101"/>
      <c r="M36" s="101"/>
      <c r="N36" s="101"/>
      <c r="O36" s="101"/>
      <c r="P36"/>
      <c r="Q36" s="83"/>
    </row>
    <row r="37" spans="1:17">
      <c r="A37" s="76" t="s">
        <v>17</v>
      </c>
      <c r="B37" s="77" t="s">
        <v>29</v>
      </c>
      <c r="C37" s="78"/>
      <c r="K37" s="101"/>
      <c r="L37" s="101"/>
      <c r="M37" s="101"/>
      <c r="N37" s="101"/>
      <c r="O37" s="101"/>
      <c r="P37"/>
      <c r="Q37" s="83"/>
    </row>
    <row r="38" spans="1:17">
      <c r="A38" s="76" t="s">
        <v>16</v>
      </c>
      <c r="B38" s="77" t="s">
        <v>30</v>
      </c>
      <c r="C38" s="78"/>
      <c r="K38" s="101"/>
      <c r="L38" s="101"/>
      <c r="M38" s="101"/>
      <c r="N38" s="101"/>
      <c r="O38" s="101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P1:Q1"/>
    <mergeCell ref="G6:N6"/>
    <mergeCell ref="P8:Q8"/>
    <mergeCell ref="P9:Q9"/>
    <mergeCell ref="P10:Q10"/>
    <mergeCell ref="O6:O7"/>
    <mergeCell ref="E2:Q5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A22" zoomScale="85" zoomScaleNormal="70" workbookViewId="0">
      <selection activeCell="H34" sqref="H34:H36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102" t="s">
        <v>0</v>
      </c>
      <c r="Q1" s="103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45072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91" t="s">
        <v>6</v>
      </c>
      <c r="C6" s="91" t="s">
        <v>7</v>
      </c>
      <c r="D6" s="91" t="s">
        <v>8</v>
      </c>
      <c r="E6" s="65" t="s">
        <v>9</v>
      </c>
      <c r="F6" s="65" t="s">
        <v>10</v>
      </c>
      <c r="G6" s="104" t="s">
        <v>11</v>
      </c>
      <c r="H6" s="105"/>
      <c r="I6" s="105"/>
      <c r="J6" s="105"/>
      <c r="K6" s="105"/>
      <c r="L6" s="105"/>
      <c r="M6" s="105"/>
      <c r="N6" s="106"/>
      <c r="O6" s="107" t="s">
        <v>12</v>
      </c>
      <c r="P6" s="114" t="s">
        <v>13</v>
      </c>
      <c r="Q6" s="115"/>
    </row>
    <row r="7" spans="1:17" s="56" customFormat="1" ht="18.75">
      <c r="A7" s="98"/>
      <c r="B7" s="92"/>
      <c r="C7" s="92"/>
      <c r="D7" s="9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5">
        <v>13</v>
      </c>
      <c r="B8" s="93" t="s">
        <v>390</v>
      </c>
      <c r="C8" s="89" t="s">
        <v>366</v>
      </c>
      <c r="D8" s="93" t="str">
        <f>VLOOKUP(C8,'TARGET CYCLE TIME (2)'!$B$7:$G$256,2,0)</f>
        <v>KNOB-L</v>
      </c>
      <c r="E8" s="68" t="s">
        <v>16</v>
      </c>
      <c r="F8" s="68" t="s">
        <v>10</v>
      </c>
      <c r="G8" s="69">
        <f>VLOOKUP($C$8,'TARGET CYCLE TIME (2)'!$B$7:$G$256,5,0)</f>
        <v>100</v>
      </c>
      <c r="H8" s="69">
        <f>VLOOKUP($C$8,'TARGET CYCLE TIME (2)'!$B$7:$G$256,5,0)</f>
        <v>100</v>
      </c>
      <c r="I8" s="69">
        <f>VLOOKUP($C$8,'TARGET CYCLE TIME (2)'!$B$7:$G$256,5,0)</f>
        <v>100</v>
      </c>
      <c r="J8" s="69">
        <f>VLOOKUP($C$8,'TARGET CYCLE TIME (2)'!$B$7:$G$256,5,0)</f>
        <v>100</v>
      </c>
      <c r="K8" s="69">
        <f>VLOOKUP($C$8,'TARGET CYCLE TIME (2)'!$B$7:$G$256,5,0)</f>
        <v>100</v>
      </c>
      <c r="L8" s="69">
        <f>VLOOKUP($C$8,'TARGET CYCLE TIME (2)'!$B$7:$G$256,5,0)</f>
        <v>100</v>
      </c>
      <c r="M8" s="69">
        <f>VLOOKUP($C$8,'TARGET CYCLE TIME (2)'!$B$7:$G$256,5,0)</f>
        <v>100</v>
      </c>
      <c r="N8" s="69">
        <f>VLOOKUP($C$8,'TARGET CYCLE TIME (2)'!$B$7:$G$256,5,0)</f>
        <v>100</v>
      </c>
      <c r="O8" s="82">
        <f t="shared" ref="O8:O15" si="0">SUM(G8:N8)</f>
        <v>800</v>
      </c>
      <c r="P8" s="99"/>
      <c r="Q8" s="100"/>
    </row>
    <row r="9" spans="1:17" ht="21.95" customHeight="1">
      <c r="A9" s="96"/>
      <c r="B9" s="94"/>
      <c r="C9" s="90"/>
      <c r="D9" s="94"/>
      <c r="E9" s="68" t="s">
        <v>17</v>
      </c>
      <c r="F9" s="68" t="s">
        <v>15</v>
      </c>
      <c r="G9" s="69">
        <f>VLOOKUP($C$8,'TARGET CYCLE TIME (2)'!$B$7:$G$256,5,0)</f>
        <v>100</v>
      </c>
      <c r="H9" s="69">
        <f>VLOOKUP($C$8,'TARGET CYCLE TIME (2)'!$B$7:$G$256,5,0)</f>
        <v>100</v>
      </c>
      <c r="I9" s="69">
        <f>VLOOKUP($C$8,'TARGET CYCLE TIME (2)'!$B$7:$G$256,5,0)</f>
        <v>100</v>
      </c>
      <c r="J9" s="69">
        <f>VLOOKUP($C$8,'TARGET CYCLE TIME (2)'!$B$7:$G$256,5,0)</f>
        <v>100</v>
      </c>
      <c r="K9" s="69">
        <f>VLOOKUP($C$8,'TARGET CYCLE TIME (2)'!$B$7:$G$256,5,0)</f>
        <v>100</v>
      </c>
      <c r="L9" s="69">
        <f>VLOOKUP($C$8,'TARGET CYCLE TIME (2)'!$B$7:$G$256,5,0)</f>
        <v>100</v>
      </c>
      <c r="M9" s="69">
        <f>VLOOKUP($C$8,'TARGET CYCLE TIME (2)'!$B$7:$G$256,5,0)</f>
        <v>100</v>
      </c>
      <c r="N9" s="69">
        <f>VLOOKUP($C$8,'TARGET CYCLE TIME (2)'!$B$7:$G$256,5,0)</f>
        <v>100</v>
      </c>
      <c r="O9" s="82">
        <f t="shared" si="0"/>
        <v>800</v>
      </c>
      <c r="P9" s="99" t="str">
        <f t="shared" ref="P9:P13" si="1">IF(O9&lt;O8,"PRODUK HABIS","")</f>
        <v/>
      </c>
      <c r="Q9" s="100"/>
    </row>
    <row r="10" spans="1:17" ht="21.95" customHeight="1">
      <c r="A10" s="95">
        <v>14</v>
      </c>
      <c r="B10" s="93" t="s">
        <v>391</v>
      </c>
      <c r="C10" s="89" t="s">
        <v>234</v>
      </c>
      <c r="D10" s="93" t="str">
        <f>VLOOKUP(C10,'TARGET CYCLE TIME (2)'!$B$7:$G$256,2,0)</f>
        <v>SOCKET BODY A "A"</v>
      </c>
      <c r="E10" s="68" t="s">
        <v>16</v>
      </c>
      <c r="F10" s="68" t="s">
        <v>10</v>
      </c>
      <c r="G10" s="69">
        <f>VLOOKUP($C$10,'TARGET CYCLE TIME (2)'!$B$7:$G$256,5,0)</f>
        <v>200</v>
      </c>
      <c r="H10" s="69">
        <f>VLOOKUP($C$10,'TARGET CYCLE TIME (2)'!$B$7:$G$256,5,0)</f>
        <v>200</v>
      </c>
      <c r="I10" s="69">
        <f>VLOOKUP($C$10,'TARGET CYCLE TIME (2)'!$B$7:$G$256,5,0)</f>
        <v>200</v>
      </c>
      <c r="J10" s="69">
        <f>VLOOKUP($C$10,'TARGET CYCLE TIME (2)'!$B$7:$G$256,5,0)</f>
        <v>200</v>
      </c>
      <c r="K10" s="69">
        <f>VLOOKUP($C$10,'TARGET CYCLE TIME (2)'!$B$7:$G$256,5,0)</f>
        <v>200</v>
      </c>
      <c r="L10" s="69">
        <f>VLOOKUP($C$10,'TARGET CYCLE TIME (2)'!$B$7:$G$256,5,0)</f>
        <v>200</v>
      </c>
      <c r="M10" s="69">
        <f>VLOOKUP($C$10,'TARGET CYCLE TIME (2)'!$B$7:$G$256,5,0)</f>
        <v>200</v>
      </c>
      <c r="N10" s="69">
        <f>VLOOKUP($C$10,'TARGET CYCLE TIME (2)'!$B$7:$G$256,5,0)</f>
        <v>200</v>
      </c>
      <c r="O10" s="82">
        <f t="shared" si="0"/>
        <v>1600</v>
      </c>
      <c r="P10" s="99"/>
      <c r="Q10" s="100"/>
    </row>
    <row r="11" spans="1:17" ht="21.95" customHeight="1">
      <c r="A11" s="96"/>
      <c r="B11" s="94"/>
      <c r="C11" s="90"/>
      <c r="D11" s="94"/>
      <c r="E11" s="68" t="s">
        <v>17</v>
      </c>
      <c r="F11" s="68" t="s">
        <v>15</v>
      </c>
      <c r="G11" s="69">
        <f>VLOOKUP($C$10,'TARGET CYCLE TIME (2)'!$B$7:$G$256,5,0)</f>
        <v>200</v>
      </c>
      <c r="H11" s="69">
        <f>VLOOKUP($C$10,'TARGET CYCLE TIME (2)'!$B$7:$G$256,5,0)</f>
        <v>200</v>
      </c>
      <c r="I11" s="69">
        <v>100</v>
      </c>
      <c r="J11" s="69"/>
      <c r="K11" s="70"/>
      <c r="L11" s="70"/>
      <c r="M11" s="70"/>
      <c r="N11" s="70"/>
      <c r="O11" s="82">
        <f t="shared" si="0"/>
        <v>500</v>
      </c>
      <c r="P11" s="99" t="str">
        <f t="shared" si="1"/>
        <v>PRODUK HABIS</v>
      </c>
      <c r="Q11" s="100"/>
    </row>
    <row r="12" spans="1:17" ht="21.95" customHeight="1">
      <c r="A12" s="95">
        <v>15</v>
      </c>
      <c r="B12" s="93" t="s">
        <v>392</v>
      </c>
      <c r="C12" s="89">
        <v>22500</v>
      </c>
      <c r="D12" s="93" t="str">
        <f>VLOOKUP(C12,'TARGET CYCLE TIME (2)'!$B$7:$G$256,2,0)</f>
        <v xml:space="preserve">BLB BYNT </v>
      </c>
      <c r="E12" s="68" t="s">
        <v>16</v>
      </c>
      <c r="F12" s="68" t="s">
        <v>10</v>
      </c>
      <c r="G12" s="69">
        <f>VLOOKUP($C$12,'TARGET CYCLE TIME (2)'!$B$7:$G$256,5,0)</f>
        <v>380</v>
      </c>
      <c r="H12" s="69">
        <f>VLOOKUP($C$12,'TARGET CYCLE TIME (2)'!$B$7:$G$256,5,0)</f>
        <v>380</v>
      </c>
      <c r="I12" s="69">
        <f>VLOOKUP($C$12,'TARGET CYCLE TIME (2)'!$B$7:$G$256,5,0)</f>
        <v>380</v>
      </c>
      <c r="J12" s="69">
        <f>VLOOKUP($C$12,'TARGET CYCLE TIME (2)'!$B$7:$G$256,5,0)</f>
        <v>380</v>
      </c>
      <c r="K12" s="69">
        <f>VLOOKUP($C$12,'TARGET CYCLE TIME (2)'!$B$7:$G$256,5,0)</f>
        <v>380</v>
      </c>
      <c r="L12" s="69">
        <f>VLOOKUP($C$12,'TARGET CYCLE TIME (2)'!$B$7:$G$256,5,0)</f>
        <v>380</v>
      </c>
      <c r="M12" s="69">
        <f>VLOOKUP($C$12,'TARGET CYCLE TIME (2)'!$B$7:$G$256,5,0)</f>
        <v>380</v>
      </c>
      <c r="N12" s="69">
        <f>VLOOKUP($C$12,'TARGET CYCLE TIME (2)'!$B$7:$G$256,5,0)</f>
        <v>380</v>
      </c>
      <c r="O12" s="82">
        <f t="shared" si="0"/>
        <v>3040</v>
      </c>
      <c r="P12" s="99"/>
      <c r="Q12" s="100"/>
    </row>
    <row r="13" spans="1:17" ht="21.95" customHeight="1">
      <c r="A13" s="96"/>
      <c r="B13" s="94"/>
      <c r="C13" s="90"/>
      <c r="D13" s="94"/>
      <c r="E13" s="68" t="s">
        <v>17</v>
      </c>
      <c r="F13" s="68" t="s">
        <v>15</v>
      </c>
      <c r="G13" s="69">
        <f>VLOOKUP($C$12,'TARGET CYCLE TIME (2)'!$B$7:$G$256,5,0)</f>
        <v>380</v>
      </c>
      <c r="H13" s="69">
        <f>VLOOKUP($C$12,'TARGET CYCLE TIME (2)'!$B$7:$G$256,5,0)</f>
        <v>380</v>
      </c>
      <c r="I13" s="69">
        <f>VLOOKUP($C$12,'TARGET CYCLE TIME (2)'!$B$7:$G$256,5,0)</f>
        <v>380</v>
      </c>
      <c r="J13" s="69">
        <f>VLOOKUP($C$12,'TARGET CYCLE TIME (2)'!$B$7:$G$256,5,0)</f>
        <v>380</v>
      </c>
      <c r="K13" s="69">
        <f>VLOOKUP($C$12,'TARGET CYCLE TIME (2)'!$B$7:$G$256,5,0)</f>
        <v>380</v>
      </c>
      <c r="L13" s="69">
        <f>VLOOKUP($C$12,'TARGET CYCLE TIME (2)'!$B$7:$G$256,5,0)</f>
        <v>380</v>
      </c>
      <c r="M13" s="69">
        <f>VLOOKUP($C$12,'TARGET CYCLE TIME (2)'!$B$7:$G$256,5,0)</f>
        <v>380</v>
      </c>
      <c r="N13" s="69">
        <f>VLOOKUP($C$12,'TARGET CYCLE TIME (2)'!$B$7:$G$256,5,0)</f>
        <v>380</v>
      </c>
      <c r="O13" s="82">
        <f t="shared" si="0"/>
        <v>3040</v>
      </c>
      <c r="P13" s="99" t="str">
        <f t="shared" si="1"/>
        <v/>
      </c>
      <c r="Q13" s="100"/>
    </row>
    <row r="14" spans="1:17" ht="21.95" customHeight="1">
      <c r="A14" s="95">
        <v>16</v>
      </c>
      <c r="B14" s="93" t="s">
        <v>393</v>
      </c>
      <c r="C14" s="89">
        <v>39009</v>
      </c>
      <c r="D14" s="93" t="str">
        <f>VLOOKUP(C14,'TARGET CYCLE TIME (2)'!$B$7:$G$256,2,0)</f>
        <v>GROMET</v>
      </c>
      <c r="E14" s="68" t="s">
        <v>16</v>
      </c>
      <c r="F14" s="68" t="s">
        <v>10</v>
      </c>
      <c r="G14" s="69">
        <f>VLOOKUP($C$14,'TARGET CYCLE TIME (2)'!$B$7:$G$256,5,0)</f>
        <v>95</v>
      </c>
      <c r="H14" s="69">
        <f>VLOOKUP($C$14,'TARGET CYCLE TIME (2)'!$B$7:$G$256,5,0)</f>
        <v>95</v>
      </c>
      <c r="I14" s="69">
        <f>VLOOKUP($C$14,'TARGET CYCLE TIME (2)'!$B$7:$G$256,5,0)</f>
        <v>95</v>
      </c>
      <c r="J14" s="69">
        <f>VLOOKUP($C$14,'TARGET CYCLE TIME (2)'!$B$7:$G$256,5,0)</f>
        <v>95</v>
      </c>
      <c r="K14" s="69">
        <f>VLOOKUP($C$14,'TARGET CYCLE TIME (2)'!$B$7:$G$256,5,0)</f>
        <v>95</v>
      </c>
      <c r="L14" s="69">
        <f>VLOOKUP($C$14,'TARGET CYCLE TIME (2)'!$B$7:$G$256,5,0)</f>
        <v>95</v>
      </c>
      <c r="M14" s="69">
        <f>VLOOKUP($C$14,'TARGET CYCLE TIME (2)'!$B$7:$G$256,5,0)</f>
        <v>95</v>
      </c>
      <c r="N14" s="69">
        <f>VLOOKUP($C$14,'TARGET CYCLE TIME (2)'!$B$7:$G$256,5,0)</f>
        <v>95</v>
      </c>
      <c r="O14" s="82">
        <f t="shared" si="0"/>
        <v>760</v>
      </c>
      <c r="P14" s="99"/>
      <c r="Q14" s="100"/>
    </row>
    <row r="15" spans="1:17" ht="21.95" customHeight="1">
      <c r="A15" s="96"/>
      <c r="B15" s="94"/>
      <c r="C15" s="90"/>
      <c r="D15" s="94"/>
      <c r="E15" s="68" t="s">
        <v>17</v>
      </c>
      <c r="F15" s="68" t="s">
        <v>15</v>
      </c>
      <c r="G15" s="69">
        <f>VLOOKUP($C$14,'TARGET CYCLE TIME (2)'!$B$7:$G$256,5,0)</f>
        <v>95</v>
      </c>
      <c r="H15" s="69">
        <f>VLOOKUP($C$14,'TARGET CYCLE TIME (2)'!$B$7:$G$256,5,0)</f>
        <v>95</v>
      </c>
      <c r="I15" s="69">
        <f>VLOOKUP($C$14,'TARGET CYCLE TIME (2)'!$B$7:$G$256,5,0)</f>
        <v>95</v>
      </c>
      <c r="J15" s="69">
        <f>VLOOKUP($C$14,'TARGET CYCLE TIME (2)'!$B$7:$G$256,5,0)</f>
        <v>95</v>
      </c>
      <c r="K15" s="69">
        <f>VLOOKUP($C$14,'TARGET CYCLE TIME (2)'!$B$7:$G$256,5,0)</f>
        <v>95</v>
      </c>
      <c r="L15" s="69">
        <f>VLOOKUP($C$14,'TARGET CYCLE TIME (2)'!$B$7:$G$256,5,0)</f>
        <v>95</v>
      </c>
      <c r="M15" s="69">
        <f>VLOOKUP($C$14,'TARGET CYCLE TIME (2)'!$B$7:$G$256,5,0)</f>
        <v>95</v>
      </c>
      <c r="N15" s="69">
        <f>VLOOKUP($C$14,'TARGET CYCLE TIME (2)'!$B$7:$G$256,5,0)</f>
        <v>95</v>
      </c>
      <c r="O15" s="82">
        <f t="shared" si="0"/>
        <v>760</v>
      </c>
      <c r="P15" s="99" t="str">
        <f t="shared" ref="P15" si="2">IF(O15&lt;O14,"PRODUK HABIS","")</f>
        <v/>
      </c>
      <c r="Q15" s="100"/>
    </row>
    <row r="16" spans="1:17" ht="21.95" customHeight="1">
      <c r="A16" s="95">
        <v>17</v>
      </c>
      <c r="B16" s="93"/>
      <c r="C16" s="89"/>
      <c r="D16" s="9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9"/>
      <c r="Q16" s="100"/>
    </row>
    <row r="17" spans="1:17" ht="21.95" customHeight="1">
      <c r="A17" s="96"/>
      <c r="B17" s="94"/>
      <c r="C17" s="90"/>
      <c r="D17" s="9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9"/>
      <c r="Q17" s="100"/>
    </row>
    <row r="18" spans="1:17" ht="21.95" customHeight="1">
      <c r="A18" s="95">
        <v>18</v>
      </c>
      <c r="B18" s="93"/>
      <c r="C18" s="89"/>
      <c r="D18" s="9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9"/>
      <c r="Q18" s="100"/>
    </row>
    <row r="19" spans="1:17" ht="21.95" customHeight="1">
      <c r="A19" s="96"/>
      <c r="B19" s="94"/>
      <c r="C19" s="90"/>
      <c r="D19" s="9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9"/>
      <c r="Q19" s="100"/>
    </row>
    <row r="20" spans="1:17" ht="21.95" customHeight="1">
      <c r="A20" s="95">
        <v>19</v>
      </c>
      <c r="B20" s="93"/>
      <c r="C20" s="89"/>
      <c r="D20" s="9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9"/>
      <c r="Q20" s="100"/>
    </row>
    <row r="21" spans="1:17" ht="21.95" customHeight="1">
      <c r="A21" s="96"/>
      <c r="B21" s="94"/>
      <c r="C21" s="90"/>
      <c r="D21" s="9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9"/>
      <c r="Q21" s="100"/>
    </row>
    <row r="22" spans="1:17" ht="21.95" customHeight="1">
      <c r="A22" s="95">
        <v>20</v>
      </c>
      <c r="B22" s="93"/>
      <c r="C22" s="89"/>
      <c r="D22" s="9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9"/>
      <c r="Q22" s="100"/>
    </row>
    <row r="23" spans="1:17" ht="21.95" customHeight="1">
      <c r="A23" s="96"/>
      <c r="B23" s="94"/>
      <c r="C23" s="90"/>
      <c r="D23" s="9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9"/>
      <c r="Q23" s="100"/>
    </row>
    <row r="24" spans="1:17" ht="21.95" customHeight="1">
      <c r="A24" s="95">
        <v>21</v>
      </c>
      <c r="B24" s="93"/>
      <c r="C24" s="89"/>
      <c r="D24" s="9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9"/>
      <c r="Q24" s="100"/>
    </row>
    <row r="25" spans="1:17" ht="21.95" customHeight="1">
      <c r="A25" s="96"/>
      <c r="B25" s="94"/>
      <c r="C25" s="90"/>
      <c r="D25" s="9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9"/>
      <c r="Q25" s="100"/>
    </row>
    <row r="26" spans="1:17" ht="21.95" customHeight="1">
      <c r="A26" s="95">
        <v>22</v>
      </c>
      <c r="B26" s="93"/>
      <c r="C26" s="89"/>
      <c r="D26" s="9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9"/>
      <c r="Q26" s="100"/>
    </row>
    <row r="27" spans="1:17" ht="21.95" customHeight="1">
      <c r="A27" s="96"/>
      <c r="B27" s="94"/>
      <c r="C27" s="90"/>
      <c r="D27" s="9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9"/>
      <c r="Q27" s="100"/>
    </row>
    <row r="28" spans="1:17" ht="21.95" customHeight="1">
      <c r="A28" s="95">
        <v>23</v>
      </c>
      <c r="B28" s="93"/>
      <c r="C28" s="89"/>
      <c r="D28" s="9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9"/>
      <c r="Q28" s="100"/>
    </row>
    <row r="29" spans="1:17" ht="21.95" customHeight="1">
      <c r="A29" s="96"/>
      <c r="B29" s="94"/>
      <c r="C29" s="90"/>
      <c r="D29" s="9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9"/>
      <c r="Q29" s="100"/>
    </row>
    <row r="30" spans="1:17" ht="21.95" customHeight="1">
      <c r="A30" s="95">
        <v>24</v>
      </c>
      <c r="B30" s="93"/>
      <c r="C30" s="89"/>
      <c r="D30" s="9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9"/>
      <c r="Q30" s="100"/>
    </row>
    <row r="31" spans="1:17" ht="21.95" customHeight="1">
      <c r="A31" s="96"/>
      <c r="B31" s="94"/>
      <c r="C31" s="90"/>
      <c r="D31" s="9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9"/>
      <c r="Q31" s="100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101"/>
      <c r="L34" s="101"/>
      <c r="M34" s="101"/>
      <c r="N34" s="101"/>
      <c r="O34" s="101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101"/>
      <c r="L35" s="101"/>
      <c r="M35" s="101"/>
      <c r="N35" s="101"/>
      <c r="O35" s="101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101"/>
      <c r="L36" s="101"/>
      <c r="M36" s="101"/>
      <c r="N36" s="101"/>
      <c r="O36" s="101"/>
      <c r="P36"/>
      <c r="Q36" s="83"/>
    </row>
    <row r="37" spans="1:17">
      <c r="A37" s="76" t="s">
        <v>17</v>
      </c>
      <c r="B37" s="77" t="s">
        <v>29</v>
      </c>
      <c r="C37" s="78"/>
      <c r="K37" s="101"/>
      <c r="L37" s="101"/>
      <c r="M37" s="101"/>
      <c r="N37" s="101"/>
      <c r="O37" s="101"/>
      <c r="P37"/>
      <c r="Q37" s="83"/>
    </row>
    <row r="38" spans="1:17">
      <c r="A38" s="76" t="s">
        <v>16</v>
      </c>
      <c r="B38" s="77" t="s">
        <v>30</v>
      </c>
      <c r="C38" s="78"/>
      <c r="K38" s="101"/>
      <c r="L38" s="101"/>
      <c r="M38" s="101"/>
      <c r="N38" s="101"/>
      <c r="O38" s="101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P1:Q1"/>
    <mergeCell ref="G6:N6"/>
    <mergeCell ref="P8:Q8"/>
    <mergeCell ref="P9:Q9"/>
    <mergeCell ref="P10:Q10"/>
    <mergeCell ref="O6:O7"/>
    <mergeCell ref="E2:Q5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102" t="s">
        <v>0</v>
      </c>
      <c r="Q1" s="103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91" t="s">
        <v>6</v>
      </c>
      <c r="C6" s="91" t="s">
        <v>7</v>
      </c>
      <c r="D6" s="91" t="s">
        <v>8</v>
      </c>
      <c r="E6" s="65" t="s">
        <v>9</v>
      </c>
      <c r="F6" s="65" t="s">
        <v>10</v>
      </c>
      <c r="G6" s="104" t="s">
        <v>11</v>
      </c>
      <c r="H6" s="105"/>
      <c r="I6" s="105"/>
      <c r="J6" s="105"/>
      <c r="K6" s="105"/>
      <c r="L6" s="105"/>
      <c r="M6" s="105"/>
      <c r="N6" s="106"/>
      <c r="O6" s="107" t="s">
        <v>12</v>
      </c>
      <c r="P6" s="114" t="s">
        <v>13</v>
      </c>
      <c r="Q6" s="115"/>
    </row>
    <row r="7" spans="1:17" s="56" customFormat="1" ht="18.75">
      <c r="A7" s="98"/>
      <c r="B7" s="92"/>
      <c r="C7" s="92"/>
      <c r="D7" s="9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5">
        <v>25</v>
      </c>
      <c r="B8" s="93"/>
      <c r="C8" s="89"/>
      <c r="D8" s="9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9"/>
      <c r="Q8" s="100"/>
    </row>
    <row r="9" spans="1:17" ht="21.95" customHeight="1">
      <c r="A9" s="96"/>
      <c r="B9" s="94"/>
      <c r="C9" s="90"/>
      <c r="D9" s="9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9" t="e">
        <f t="shared" ref="P9:P13" si="1">IF(O9&lt;O8,"PRODUK HABIS","")</f>
        <v>#N/A</v>
      </c>
      <c r="Q9" s="100"/>
    </row>
    <row r="10" spans="1:17" ht="21.95" customHeight="1">
      <c r="A10" s="95">
        <v>26</v>
      </c>
      <c r="B10" s="93"/>
      <c r="C10" s="89"/>
      <c r="D10" s="9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9"/>
      <c r="Q10" s="100"/>
    </row>
    <row r="11" spans="1:17" ht="21.95" customHeight="1">
      <c r="A11" s="96"/>
      <c r="B11" s="94"/>
      <c r="C11" s="90"/>
      <c r="D11" s="9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9" t="e">
        <f t="shared" si="1"/>
        <v>#N/A</v>
      </c>
      <c r="Q11" s="100"/>
    </row>
    <row r="12" spans="1:17" ht="21.95" customHeight="1">
      <c r="A12" s="95">
        <v>27</v>
      </c>
      <c r="B12" s="93"/>
      <c r="C12" s="89"/>
      <c r="D12" s="9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9"/>
      <c r="Q12" s="100"/>
    </row>
    <row r="13" spans="1:17" ht="21.95" customHeight="1">
      <c r="A13" s="96"/>
      <c r="B13" s="94"/>
      <c r="C13" s="90"/>
      <c r="D13" s="9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9" t="e">
        <f t="shared" si="1"/>
        <v>#N/A</v>
      </c>
      <c r="Q13" s="100"/>
    </row>
    <row r="14" spans="1:17" ht="21.95" customHeight="1">
      <c r="A14" s="95">
        <v>28</v>
      </c>
      <c r="B14" s="93"/>
      <c r="C14" s="89"/>
      <c r="D14" s="9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9"/>
      <c r="Q14" s="100"/>
    </row>
    <row r="15" spans="1:17" ht="21.95" customHeight="1">
      <c r="A15" s="96"/>
      <c r="B15" s="94"/>
      <c r="C15" s="90"/>
      <c r="D15" s="9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9" t="e">
        <f>IF(O15&lt;O14,"PRODUK HABIS","")</f>
        <v>#N/A</v>
      </c>
      <c r="Q15" s="100"/>
    </row>
    <row r="16" spans="1:17" ht="21.95" customHeight="1">
      <c r="A16" s="95">
        <v>29</v>
      </c>
      <c r="B16" s="93"/>
      <c r="C16" s="89"/>
      <c r="D16" s="9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9"/>
      <c r="Q16" s="100"/>
    </row>
    <row r="17" spans="1:17" ht="21.95" customHeight="1">
      <c r="A17" s="96"/>
      <c r="B17" s="94"/>
      <c r="C17" s="90"/>
      <c r="D17" s="9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9"/>
      <c r="Q17" s="100"/>
    </row>
    <row r="18" spans="1:17" ht="21.95" customHeight="1">
      <c r="A18" s="95">
        <v>30</v>
      </c>
      <c r="B18" s="93"/>
      <c r="C18" s="89"/>
      <c r="D18" s="9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9"/>
      <c r="Q18" s="100"/>
    </row>
    <row r="19" spans="1:17" ht="21.95" customHeight="1">
      <c r="A19" s="96"/>
      <c r="B19" s="94"/>
      <c r="C19" s="90"/>
      <c r="D19" s="9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9"/>
      <c r="Q19" s="100"/>
    </row>
    <row r="20" spans="1:17" ht="21.95" customHeight="1">
      <c r="A20" s="95">
        <v>31</v>
      </c>
      <c r="B20" s="93"/>
      <c r="C20" s="89"/>
      <c r="D20" s="9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9"/>
      <c r="Q20" s="100"/>
    </row>
    <row r="21" spans="1:17" ht="21.95" customHeight="1">
      <c r="A21" s="96"/>
      <c r="B21" s="94"/>
      <c r="C21" s="90"/>
      <c r="D21" s="9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9"/>
      <c r="Q21" s="100"/>
    </row>
    <row r="22" spans="1:17" ht="21.95" customHeight="1">
      <c r="A22" s="95">
        <v>32</v>
      </c>
      <c r="B22" s="93"/>
      <c r="C22" s="89"/>
      <c r="D22" s="9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9"/>
      <c r="Q22" s="100"/>
    </row>
    <row r="23" spans="1:17" ht="21.95" customHeight="1">
      <c r="A23" s="96"/>
      <c r="B23" s="94"/>
      <c r="C23" s="90"/>
      <c r="D23" s="9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9"/>
      <c r="Q23" s="100"/>
    </row>
    <row r="24" spans="1:17" ht="21.95" customHeight="1">
      <c r="A24" s="95">
        <v>33</v>
      </c>
      <c r="B24" s="93"/>
      <c r="C24" s="89"/>
      <c r="D24" s="9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9"/>
      <c r="Q24" s="100"/>
    </row>
    <row r="25" spans="1:17" ht="21.95" customHeight="1">
      <c r="A25" s="96"/>
      <c r="B25" s="94"/>
      <c r="C25" s="90"/>
      <c r="D25" s="9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9"/>
      <c r="Q25" s="100"/>
    </row>
    <row r="26" spans="1:17" ht="21.95" customHeight="1">
      <c r="A26" s="95">
        <v>34</v>
      </c>
      <c r="B26" s="93"/>
      <c r="C26" s="89"/>
      <c r="D26" s="9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9"/>
      <c r="Q26" s="100"/>
    </row>
    <row r="27" spans="1:17" ht="21.95" customHeight="1">
      <c r="A27" s="96"/>
      <c r="B27" s="94"/>
      <c r="C27" s="90"/>
      <c r="D27" s="9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9"/>
      <c r="Q27" s="100"/>
    </row>
    <row r="28" spans="1:17" ht="21.95" customHeight="1">
      <c r="A28" s="95">
        <v>35</v>
      </c>
      <c r="B28" s="93"/>
      <c r="C28" s="89"/>
      <c r="D28" s="9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9"/>
      <c r="Q28" s="100"/>
    </row>
    <row r="29" spans="1:17" ht="21.95" customHeight="1">
      <c r="A29" s="96"/>
      <c r="B29" s="94"/>
      <c r="C29" s="90"/>
      <c r="D29" s="9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9"/>
      <c r="Q29" s="100"/>
    </row>
    <row r="30" spans="1:17" ht="21.95" customHeight="1">
      <c r="A30" s="95">
        <v>36</v>
      </c>
      <c r="B30" s="93"/>
      <c r="C30" s="89"/>
      <c r="D30" s="9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9"/>
      <c r="Q30" s="100"/>
    </row>
    <row r="31" spans="1:17" ht="21.95" customHeight="1">
      <c r="A31" s="96"/>
      <c r="B31" s="94"/>
      <c r="C31" s="90"/>
      <c r="D31" s="9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9"/>
      <c r="Q31" s="100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101"/>
      <c r="L34" s="101"/>
      <c r="M34" s="101"/>
      <c r="N34" s="101"/>
      <c r="O34" s="101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101"/>
      <c r="L35" s="101"/>
      <c r="M35" s="101"/>
      <c r="N35" s="101"/>
      <c r="O35" s="101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101"/>
      <c r="L36" s="101"/>
      <c r="M36" s="101"/>
      <c r="N36" s="101"/>
      <c r="O36" s="101"/>
      <c r="P36"/>
      <c r="Q36" s="83"/>
    </row>
    <row r="37" spans="1:17">
      <c r="A37" s="76" t="s">
        <v>17</v>
      </c>
      <c r="B37" s="77" t="s">
        <v>29</v>
      </c>
      <c r="C37" s="78"/>
      <c r="K37" s="101"/>
      <c r="L37" s="101"/>
      <c r="M37" s="101"/>
      <c r="N37" s="101"/>
      <c r="O37" s="101"/>
      <c r="P37"/>
      <c r="Q37" s="83"/>
    </row>
    <row r="38" spans="1:17">
      <c r="A38" s="76" t="s">
        <v>16</v>
      </c>
      <c r="B38" s="77" t="s">
        <v>30</v>
      </c>
      <c r="C38" s="78"/>
      <c r="K38" s="101"/>
      <c r="L38" s="101"/>
      <c r="M38" s="101"/>
      <c r="N38" s="101"/>
      <c r="O38" s="101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P1:Q1"/>
    <mergeCell ref="G6:N6"/>
    <mergeCell ref="P8:Q8"/>
    <mergeCell ref="P9:Q9"/>
    <mergeCell ref="P10:Q10"/>
    <mergeCell ref="O6:O7"/>
    <mergeCell ref="E2:Q5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102" t="s">
        <v>0</v>
      </c>
      <c r="Q1" s="103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91" t="s">
        <v>6</v>
      </c>
      <c r="C6" s="91" t="s">
        <v>7</v>
      </c>
      <c r="D6" s="91" t="s">
        <v>8</v>
      </c>
      <c r="E6" s="65" t="s">
        <v>9</v>
      </c>
      <c r="F6" s="65" t="s">
        <v>10</v>
      </c>
      <c r="G6" s="104" t="s">
        <v>11</v>
      </c>
      <c r="H6" s="105"/>
      <c r="I6" s="105"/>
      <c r="J6" s="105"/>
      <c r="K6" s="105"/>
      <c r="L6" s="105"/>
      <c r="M6" s="105"/>
      <c r="N6" s="106"/>
      <c r="O6" s="107" t="s">
        <v>12</v>
      </c>
      <c r="P6" s="114" t="s">
        <v>13</v>
      </c>
      <c r="Q6" s="115"/>
    </row>
    <row r="7" spans="1:17" s="56" customFormat="1" ht="18.75">
      <c r="A7" s="98"/>
      <c r="B7" s="92"/>
      <c r="C7" s="92"/>
      <c r="D7" s="9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5">
        <v>37</v>
      </c>
      <c r="B8" s="93"/>
      <c r="C8" s="89"/>
      <c r="D8" s="9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9"/>
      <c r="Q8" s="100"/>
    </row>
    <row r="9" spans="1:17" ht="21.95" customHeight="1">
      <c r="A9" s="96"/>
      <c r="B9" s="94"/>
      <c r="C9" s="90"/>
      <c r="D9" s="9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9" t="e">
        <f t="shared" ref="P9:P13" si="1">IF(O9&lt;O8,"PRODUK HABIS","")</f>
        <v>#N/A</v>
      </c>
      <c r="Q9" s="100"/>
    </row>
    <row r="10" spans="1:17" ht="21.95" customHeight="1">
      <c r="A10" s="95">
        <v>38</v>
      </c>
      <c r="B10" s="93"/>
      <c r="C10" s="89"/>
      <c r="D10" s="9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9"/>
      <c r="Q10" s="100"/>
    </row>
    <row r="11" spans="1:17" ht="21.95" customHeight="1">
      <c r="A11" s="96"/>
      <c r="B11" s="94"/>
      <c r="C11" s="90"/>
      <c r="D11" s="9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9" t="e">
        <f t="shared" si="1"/>
        <v>#N/A</v>
      </c>
      <c r="Q11" s="100"/>
    </row>
    <row r="12" spans="1:17" ht="21.95" customHeight="1">
      <c r="A12" s="95">
        <v>39</v>
      </c>
      <c r="B12" s="93"/>
      <c r="C12" s="89"/>
      <c r="D12" s="9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9"/>
      <c r="Q12" s="100"/>
    </row>
    <row r="13" spans="1:17" ht="21.95" customHeight="1">
      <c r="A13" s="96"/>
      <c r="B13" s="94"/>
      <c r="C13" s="90"/>
      <c r="D13" s="9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9" t="e">
        <f t="shared" si="1"/>
        <v>#N/A</v>
      </c>
      <c r="Q13" s="100"/>
    </row>
    <row r="14" spans="1:17" ht="21.95" customHeight="1">
      <c r="A14" s="95">
        <v>40</v>
      </c>
      <c r="B14" s="93"/>
      <c r="C14" s="89"/>
      <c r="D14" s="9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9"/>
      <c r="Q14" s="100"/>
    </row>
    <row r="15" spans="1:17" ht="21.95" customHeight="1">
      <c r="A15" s="96"/>
      <c r="B15" s="94"/>
      <c r="C15" s="90"/>
      <c r="D15" s="9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9" t="e">
        <f t="shared" ref="P15:P19" si="2">IF(O15&lt;O14,"PRODUK HABIS","")</f>
        <v>#N/A</v>
      </c>
      <c r="Q15" s="100"/>
    </row>
    <row r="16" spans="1:17" ht="21.95" customHeight="1">
      <c r="A16" s="95">
        <v>41</v>
      </c>
      <c r="B16" s="93"/>
      <c r="C16" s="89"/>
      <c r="D16" s="9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9"/>
      <c r="Q16" s="100"/>
    </row>
    <row r="17" spans="1:17" ht="21.95" customHeight="1">
      <c r="A17" s="96"/>
      <c r="B17" s="94"/>
      <c r="C17" s="90"/>
      <c r="D17" s="9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9" t="e">
        <f t="shared" si="2"/>
        <v>#N/A</v>
      </c>
      <c r="Q17" s="100"/>
    </row>
    <row r="18" spans="1:17" ht="21.95" customHeight="1">
      <c r="A18" s="95">
        <v>42</v>
      </c>
      <c r="B18" s="93"/>
      <c r="C18" s="89"/>
      <c r="D18" s="9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9"/>
      <c r="Q18" s="100"/>
    </row>
    <row r="19" spans="1:17" ht="21.95" customHeight="1">
      <c r="A19" s="96"/>
      <c r="B19" s="94"/>
      <c r="C19" s="90"/>
      <c r="D19" s="9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9" t="e">
        <f t="shared" si="2"/>
        <v>#N/A</v>
      </c>
      <c r="Q19" s="100"/>
    </row>
    <row r="20" spans="1:17" ht="21.95" customHeight="1">
      <c r="A20" s="95">
        <v>43</v>
      </c>
      <c r="B20" s="93"/>
      <c r="C20" s="89"/>
      <c r="D20" s="9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9"/>
      <c r="Q20" s="100"/>
    </row>
    <row r="21" spans="1:17" ht="21.95" customHeight="1">
      <c r="A21" s="96"/>
      <c r="B21" s="94"/>
      <c r="C21" s="90"/>
      <c r="D21" s="9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9" t="e">
        <f t="shared" ref="P21:P25" si="3">IF(O21&lt;O20,"PRODUK HABIS","")</f>
        <v>#N/A</v>
      </c>
      <c r="Q21" s="100"/>
    </row>
    <row r="22" spans="1:17" ht="21.95" customHeight="1">
      <c r="A22" s="95">
        <v>44</v>
      </c>
      <c r="B22" s="93"/>
      <c r="C22" s="89"/>
      <c r="D22" s="9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9"/>
      <c r="Q22" s="100"/>
    </row>
    <row r="23" spans="1:17" ht="21.95" customHeight="1">
      <c r="A23" s="96"/>
      <c r="B23" s="94"/>
      <c r="C23" s="90"/>
      <c r="D23" s="9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9" t="e">
        <f t="shared" si="3"/>
        <v>#N/A</v>
      </c>
      <c r="Q23" s="100"/>
    </row>
    <row r="24" spans="1:17" ht="21.95" customHeight="1">
      <c r="A24" s="95">
        <v>45</v>
      </c>
      <c r="B24" s="93"/>
      <c r="C24" s="89"/>
      <c r="D24" s="9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9"/>
      <c r="Q24" s="100"/>
    </row>
    <row r="25" spans="1:17" ht="21.95" customHeight="1">
      <c r="A25" s="96"/>
      <c r="B25" s="94"/>
      <c r="C25" s="90"/>
      <c r="D25" s="9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9" t="e">
        <f t="shared" si="3"/>
        <v>#N/A</v>
      </c>
      <c r="Q25" s="100"/>
    </row>
    <row r="26" spans="1:17" ht="21.95" customHeight="1">
      <c r="A26" s="95">
        <v>46</v>
      </c>
      <c r="B26" s="93"/>
      <c r="C26" s="89"/>
      <c r="D26" s="9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9"/>
      <c r="Q26" s="100"/>
    </row>
    <row r="27" spans="1:17" ht="21.95" customHeight="1">
      <c r="A27" s="96"/>
      <c r="B27" s="94"/>
      <c r="C27" s="90"/>
      <c r="D27" s="9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9" t="e">
        <f t="shared" ref="P27:P31" si="4">IF(O27&lt;O26,"PRODUK HABIS","")</f>
        <v>#N/A</v>
      </c>
      <c r="Q27" s="100"/>
    </row>
    <row r="28" spans="1:17" ht="21.95" customHeight="1">
      <c r="A28" s="95">
        <v>47</v>
      </c>
      <c r="B28" s="93"/>
      <c r="C28" s="89"/>
      <c r="D28" s="9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9"/>
      <c r="Q28" s="100"/>
    </row>
    <row r="29" spans="1:17" ht="21.95" customHeight="1">
      <c r="A29" s="96"/>
      <c r="B29" s="94"/>
      <c r="C29" s="90"/>
      <c r="D29" s="9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9" t="e">
        <f t="shared" si="4"/>
        <v>#N/A</v>
      </c>
      <c r="Q29" s="100"/>
    </row>
    <row r="30" spans="1:17" ht="21.95" customHeight="1">
      <c r="A30" s="95">
        <v>48</v>
      </c>
      <c r="B30" s="93"/>
      <c r="C30" s="89"/>
      <c r="D30" s="9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9"/>
      <c r="Q30" s="100"/>
    </row>
    <row r="31" spans="1:17" ht="21.95" customHeight="1">
      <c r="A31" s="96"/>
      <c r="B31" s="94"/>
      <c r="C31" s="90"/>
      <c r="D31" s="9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9" t="e">
        <f t="shared" si="4"/>
        <v>#N/A</v>
      </c>
      <c r="Q31" s="100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101"/>
      <c r="L34" s="101"/>
      <c r="M34" s="101"/>
      <c r="N34" s="101"/>
      <c r="O34" s="101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101"/>
      <c r="L35" s="101"/>
      <c r="M35" s="101"/>
      <c r="N35" s="101"/>
      <c r="O35" s="101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101"/>
      <c r="L36" s="101"/>
      <c r="M36" s="101"/>
      <c r="N36" s="101"/>
      <c r="O36" s="101"/>
      <c r="P36"/>
      <c r="Q36" s="83"/>
    </row>
    <row r="37" spans="1:17">
      <c r="A37" s="76" t="s">
        <v>17</v>
      </c>
      <c r="B37" s="77" t="s">
        <v>29</v>
      </c>
      <c r="C37" s="78"/>
      <c r="K37" s="101"/>
      <c r="L37" s="101"/>
      <c r="M37" s="101"/>
      <c r="N37" s="101"/>
      <c r="O37" s="101"/>
      <c r="P37"/>
      <c r="Q37" s="83"/>
    </row>
    <row r="38" spans="1:17">
      <c r="A38" s="76" t="s">
        <v>16</v>
      </c>
      <c r="B38" s="77" t="s">
        <v>30</v>
      </c>
      <c r="C38" s="78"/>
      <c r="K38" s="101"/>
      <c r="L38" s="101"/>
      <c r="M38" s="101"/>
      <c r="N38" s="101"/>
      <c r="O38" s="101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P1:Q1"/>
    <mergeCell ref="G6:N6"/>
    <mergeCell ref="P8:Q8"/>
    <mergeCell ref="P9:Q9"/>
    <mergeCell ref="P10:Q10"/>
    <mergeCell ref="O6:O7"/>
    <mergeCell ref="E2:Q5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172" zoomScale="60" zoomScaleNormal="90" workbookViewId="0">
      <selection activeCell="B187" sqref="B187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f t="shared" si="16"/>
        <v>57</v>
      </c>
      <c r="G190" s="23">
        <f t="shared" si="11"/>
        <v>456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4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359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360</v>
      </c>
      <c r="C244" s="20" t="s">
        <v>361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/>
      <c r="C255" s="20"/>
      <c r="D255" s="21"/>
      <c r="E255" s="21"/>
      <c r="F255" s="22"/>
      <c r="G255" s="23"/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2023-05-27T16:00:34Z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