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drawings/drawing2.xml" ContentType="application/vnd.openxmlformats-officedocument.drawing+xml"/>
  <Override PartName="/xl/embeddings/oleObject6.bin" ContentType="application/vnd.openxmlformats-officedocument.oleObject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_wicaksono\Desktop\test\"/>
    </mc:Choice>
  </mc:AlternateContent>
  <xr:revisionPtr revIDLastSave="0" documentId="13_ncr:1_{FA9D18B4-DB0A-43DB-A120-A2059487706C}" xr6:coauthVersionLast="47" xr6:coauthVersionMax="47" xr10:uidLastSave="{00000000-0000-0000-0000-000000000000}"/>
  <bookViews>
    <workbookView xWindow="-120" yWindow="-120" windowWidth="20730" windowHeight="11160" xr2:uid="{F28020C5-6139-4B74-8D95-F18B6F65BBDC}"/>
  </bookViews>
  <sheets>
    <sheet name="HALAMAN 3test" sheetId="1" r:id="rId1"/>
    <sheet name="Sheet1" sheetId="2" r:id="rId2"/>
    <sheet name="Sheet2" sheetId="3" r:id="rId3"/>
  </sheets>
  <definedNames>
    <definedName name="_xlnm._FilterDatabase" localSheetId="0" hidden="1">'HALAMAN 3test'!$S$6:$Z$256</definedName>
    <definedName name="_xlnm.Print_Area" localSheetId="0">'HALAMAN 3test'!$A$1:$Q$39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" i="1" l="1"/>
  <c r="O19" i="1"/>
  <c r="H35" i="1"/>
  <c r="O9" i="1"/>
  <c r="O31" i="1"/>
  <c r="O30" i="1"/>
  <c r="O29" i="1"/>
  <c r="O28" i="1"/>
  <c r="O27" i="1"/>
  <c r="O26" i="1"/>
  <c r="O25" i="1"/>
  <c r="O24" i="1"/>
  <c r="O23" i="1"/>
  <c r="O22" i="1"/>
  <c r="O21" i="1"/>
  <c r="O20" i="1"/>
  <c r="O18" i="1"/>
  <c r="O17" i="1"/>
  <c r="P17" i="1" s="1"/>
  <c r="O16" i="1"/>
  <c r="O15" i="1"/>
  <c r="P15" i="1" s="1"/>
  <c r="O14" i="1"/>
  <c r="O13" i="1"/>
  <c r="P13" i="1" s="1"/>
  <c r="O12" i="1"/>
  <c r="O11" i="1"/>
  <c r="P11" i="1" s="1"/>
  <c r="O10" i="1"/>
  <c r="O8" i="1"/>
  <c r="P9" i="1" s="1"/>
  <c r="AH8" i="1"/>
  <c r="AE8" i="1"/>
  <c r="AD8" i="1"/>
  <c r="AC8" i="1"/>
  <c r="D8" i="1"/>
  <c r="Y256" i="1"/>
  <c r="Y254" i="1"/>
  <c r="Y253" i="1"/>
  <c r="Y252" i="1"/>
  <c r="Y251" i="1"/>
  <c r="Y250" i="1"/>
  <c r="X249" i="1"/>
  <c r="Y249" i="1" s="1"/>
  <c r="Y248" i="1"/>
  <c r="Y247" i="1"/>
  <c r="Y246" i="1"/>
  <c r="Y245" i="1"/>
  <c r="Y244" i="1"/>
  <c r="Y243" i="1"/>
  <c r="X242" i="1"/>
  <c r="Y242" i="1" s="1"/>
  <c r="X241" i="1"/>
  <c r="Y241" i="1" s="1"/>
  <c r="X240" i="1"/>
  <c r="Y240" i="1" s="1"/>
  <c r="X239" i="1"/>
  <c r="Y239" i="1" s="1"/>
  <c r="X238" i="1"/>
  <c r="Y238" i="1" s="1"/>
  <c r="X237" i="1"/>
  <c r="Y237" i="1" s="1"/>
  <c r="X236" i="1"/>
  <c r="Y236" i="1" s="1"/>
  <c r="X235" i="1"/>
  <c r="Y235" i="1" s="1"/>
  <c r="X234" i="1"/>
  <c r="Y234" i="1" s="1"/>
  <c r="X233" i="1"/>
  <c r="Y233" i="1" s="1"/>
  <c r="X232" i="1"/>
  <c r="Y232" i="1" s="1"/>
  <c r="X231" i="1"/>
  <c r="Y231" i="1" s="1"/>
  <c r="X230" i="1"/>
  <c r="Y230" i="1" s="1"/>
  <c r="X229" i="1"/>
  <c r="Y229" i="1" s="1"/>
  <c r="Y228" i="1"/>
  <c r="Y227" i="1"/>
  <c r="X226" i="1"/>
  <c r="Y226" i="1" s="1"/>
  <c r="X225" i="1"/>
  <c r="Y225" i="1" s="1"/>
  <c r="Y224" i="1"/>
  <c r="Y223" i="1"/>
  <c r="Y222" i="1"/>
  <c r="Y221" i="1"/>
  <c r="Y220" i="1"/>
  <c r="X219" i="1"/>
  <c r="Y219" i="1" s="1"/>
  <c r="X218" i="1"/>
  <c r="Y218" i="1" s="1"/>
  <c r="Y217" i="1"/>
  <c r="X213" i="1"/>
  <c r="Y213" i="1" s="1"/>
  <c r="X210" i="1"/>
  <c r="Y210" i="1" s="1"/>
  <c r="X208" i="1"/>
  <c r="Y208" i="1" s="1"/>
  <c r="X207" i="1"/>
  <c r="Y207" i="1" s="1"/>
  <c r="X206" i="1"/>
  <c r="Y206" i="1" s="1"/>
  <c r="Y205" i="1"/>
  <c r="X204" i="1"/>
  <c r="Y204" i="1" s="1"/>
  <c r="X201" i="1"/>
  <c r="Y201" i="1" s="1"/>
  <c r="X200" i="1"/>
  <c r="Y200" i="1" s="1"/>
  <c r="X199" i="1"/>
  <c r="Y199" i="1" s="1"/>
  <c r="X198" i="1"/>
  <c r="Y198" i="1" s="1"/>
  <c r="X197" i="1"/>
  <c r="Y197" i="1" s="1"/>
  <c r="X195" i="1"/>
  <c r="Y195" i="1" s="1"/>
  <c r="X194" i="1"/>
  <c r="Y194" i="1" s="1"/>
  <c r="X193" i="1"/>
  <c r="Y193" i="1" s="1"/>
  <c r="X192" i="1"/>
  <c r="Y192" i="1" s="1"/>
  <c r="X191" i="1"/>
  <c r="Y191" i="1" s="1"/>
  <c r="X190" i="1"/>
  <c r="Y190" i="1" s="1"/>
  <c r="X189" i="1"/>
  <c r="Y189" i="1" s="1"/>
  <c r="X188" i="1"/>
  <c r="Y188" i="1" s="1"/>
  <c r="Y187" i="1"/>
  <c r="X186" i="1"/>
  <c r="Y186" i="1" s="1"/>
  <c r="X185" i="1"/>
  <c r="Y185" i="1" s="1"/>
  <c r="X184" i="1"/>
  <c r="Y184" i="1" s="1"/>
  <c r="X181" i="1"/>
  <c r="Y181" i="1" s="1"/>
  <c r="Y180" i="1"/>
  <c r="X178" i="1"/>
  <c r="Y178" i="1" s="1"/>
  <c r="X177" i="1"/>
  <c r="Y177" i="1" s="1"/>
  <c r="X176" i="1"/>
  <c r="Y176" i="1" s="1"/>
  <c r="X172" i="1"/>
  <c r="Y172" i="1" s="1"/>
  <c r="X171" i="1"/>
  <c r="Y171" i="1" s="1"/>
  <c r="Y170" i="1"/>
  <c r="Y169" i="1"/>
  <c r="X168" i="1"/>
  <c r="Y168" i="1" s="1"/>
  <c r="X167" i="1"/>
  <c r="Y167" i="1" s="1"/>
  <c r="X166" i="1"/>
  <c r="Y166" i="1" s="1"/>
  <c r="X165" i="1"/>
  <c r="Y165" i="1" s="1"/>
  <c r="Y164" i="1"/>
  <c r="Y163" i="1"/>
  <c r="Y162" i="1"/>
  <c r="X160" i="1"/>
  <c r="Y160" i="1" s="1"/>
  <c r="X159" i="1"/>
  <c r="Y159" i="1" s="1"/>
  <c r="X158" i="1"/>
  <c r="Y158" i="1" s="1"/>
  <c r="X156" i="1"/>
  <c r="Y156" i="1" s="1"/>
  <c r="X155" i="1"/>
  <c r="Y155" i="1" s="1"/>
  <c r="Y150" i="1"/>
  <c r="X149" i="1"/>
  <c r="Y149" i="1" s="1"/>
  <c r="X147" i="1"/>
  <c r="Y147" i="1" s="1"/>
  <c r="X146" i="1"/>
  <c r="Y146" i="1" s="1"/>
  <c r="X145" i="1"/>
  <c r="Y145" i="1" s="1"/>
  <c r="X144" i="1"/>
  <c r="Y144" i="1" s="1"/>
  <c r="X140" i="1"/>
  <c r="Y140" i="1" s="1"/>
  <c r="X139" i="1"/>
  <c r="Y139" i="1" s="1"/>
  <c r="X138" i="1"/>
  <c r="Y138" i="1" s="1"/>
  <c r="X137" i="1"/>
  <c r="Y137" i="1" s="1"/>
  <c r="X136" i="1"/>
  <c r="Y136" i="1" s="1"/>
  <c r="X135" i="1"/>
  <c r="Y135" i="1" s="1"/>
  <c r="X134" i="1"/>
  <c r="Y134" i="1" s="1"/>
  <c r="X132" i="1"/>
  <c r="Y132" i="1" s="1"/>
  <c r="X131" i="1"/>
  <c r="Y131" i="1" s="1"/>
  <c r="X130" i="1"/>
  <c r="Y130" i="1" s="1"/>
  <c r="X129" i="1"/>
  <c r="Y129" i="1" s="1"/>
  <c r="X128" i="1"/>
  <c r="Y128" i="1" s="1"/>
  <c r="X124" i="1"/>
  <c r="Y124" i="1" s="1"/>
  <c r="X121" i="1"/>
  <c r="Y121" i="1" s="1"/>
  <c r="X120" i="1"/>
  <c r="Y120" i="1" s="1"/>
  <c r="X119" i="1"/>
  <c r="Y119" i="1" s="1"/>
  <c r="X118" i="1"/>
  <c r="Y118" i="1" s="1"/>
  <c r="Y117" i="1"/>
  <c r="X116" i="1"/>
  <c r="Y116" i="1" s="1"/>
  <c r="X115" i="1"/>
  <c r="Y115" i="1" s="1"/>
  <c r="Y114" i="1"/>
  <c r="X113" i="1"/>
  <c r="Y113" i="1" s="1"/>
  <c r="X112" i="1"/>
  <c r="Y112" i="1" s="1"/>
  <c r="X111" i="1"/>
  <c r="Y111" i="1" s="1"/>
  <c r="X110" i="1"/>
  <c r="Y110" i="1" s="1"/>
  <c r="X109" i="1"/>
  <c r="Y109" i="1" s="1"/>
  <c r="X108" i="1"/>
  <c r="Y108" i="1" s="1"/>
  <c r="X107" i="1"/>
  <c r="Y107" i="1" s="1"/>
  <c r="X106" i="1"/>
  <c r="Y106" i="1" s="1"/>
  <c r="X105" i="1"/>
  <c r="Y105" i="1" s="1"/>
  <c r="X104" i="1"/>
  <c r="Y104" i="1" s="1"/>
  <c r="X103" i="1"/>
  <c r="Y103" i="1" s="1"/>
  <c r="X102" i="1"/>
  <c r="Y102" i="1" s="1"/>
  <c r="X101" i="1"/>
  <c r="Y101" i="1" s="1"/>
  <c r="X100" i="1"/>
  <c r="Y100" i="1" s="1"/>
  <c r="X99" i="1"/>
  <c r="Y99" i="1" s="1"/>
  <c r="Y98" i="1"/>
  <c r="X97" i="1"/>
  <c r="Y97" i="1" s="1"/>
  <c r="X95" i="1"/>
  <c r="Y95" i="1" s="1"/>
  <c r="Y93" i="1"/>
  <c r="Y92" i="1"/>
  <c r="Y91" i="1"/>
  <c r="X90" i="1"/>
  <c r="Y90" i="1" s="1"/>
  <c r="Y89" i="1"/>
  <c r="X88" i="1"/>
  <c r="Y88" i="1" s="1"/>
  <c r="X87" i="1"/>
  <c r="Y87" i="1" s="1"/>
  <c r="Y86" i="1"/>
  <c r="Y85" i="1"/>
  <c r="X84" i="1"/>
  <c r="Y84" i="1" s="1"/>
  <c r="X83" i="1"/>
  <c r="Y83" i="1" s="1"/>
  <c r="X82" i="1"/>
  <c r="Y82" i="1" s="1"/>
  <c r="X81" i="1"/>
  <c r="Y81" i="1" s="1"/>
  <c r="X80" i="1"/>
  <c r="Y80" i="1" s="1"/>
  <c r="X79" i="1"/>
  <c r="Y79" i="1" s="1"/>
  <c r="X78" i="1"/>
  <c r="Y78" i="1" s="1"/>
  <c r="X77" i="1"/>
  <c r="Y77" i="1" s="1"/>
  <c r="X76" i="1"/>
  <c r="Y76" i="1" s="1"/>
  <c r="X75" i="1"/>
  <c r="Y75" i="1" s="1"/>
  <c r="Y74" i="1"/>
  <c r="Y73" i="1"/>
  <c r="X72" i="1"/>
  <c r="Y72" i="1" s="1"/>
  <c r="X71" i="1"/>
  <c r="Y71" i="1" s="1"/>
  <c r="X70" i="1"/>
  <c r="Y70" i="1" s="1"/>
  <c r="X69" i="1"/>
  <c r="Y69" i="1" s="1"/>
  <c r="Y68" i="1"/>
  <c r="Y67" i="1"/>
  <c r="Y66" i="1"/>
  <c r="X65" i="1"/>
  <c r="Y65" i="1" s="1"/>
  <c r="X64" i="1"/>
  <c r="Y64" i="1" s="1"/>
  <c r="X63" i="1"/>
  <c r="Y63" i="1" s="1"/>
  <c r="X62" i="1"/>
  <c r="Y62" i="1" s="1"/>
  <c r="Y61" i="1"/>
  <c r="X60" i="1"/>
  <c r="Y60" i="1" s="1"/>
  <c r="X59" i="1"/>
  <c r="Y59" i="1" s="1"/>
  <c r="X58" i="1"/>
  <c r="Y58" i="1" s="1"/>
  <c r="X57" i="1"/>
  <c r="Y57" i="1" s="1"/>
  <c r="X56" i="1"/>
  <c r="Y56" i="1" s="1"/>
  <c r="X55" i="1"/>
  <c r="Y55" i="1" s="1"/>
  <c r="Y54" i="1"/>
  <c r="X53" i="1"/>
  <c r="Y53" i="1" s="1"/>
  <c r="X52" i="1"/>
  <c r="Y52" i="1" s="1"/>
  <c r="X51" i="1"/>
  <c r="Y51" i="1" s="1"/>
  <c r="X50" i="1"/>
  <c r="Y50" i="1" s="1"/>
  <c r="X49" i="1"/>
  <c r="Y49" i="1" s="1"/>
  <c r="X48" i="1"/>
  <c r="Y48" i="1" s="1"/>
  <c r="Y47" i="1"/>
  <c r="X46" i="1"/>
  <c r="Y46" i="1" s="1"/>
  <c r="Y45" i="1"/>
  <c r="X44" i="1"/>
  <c r="Y44" i="1" s="1"/>
  <c r="X43" i="1"/>
  <c r="Y43" i="1" s="1"/>
  <c r="X42" i="1"/>
  <c r="Y42" i="1" s="1"/>
  <c r="X41" i="1"/>
  <c r="Y41" i="1" s="1"/>
  <c r="X40" i="1"/>
  <c r="Y40" i="1" s="1"/>
  <c r="X39" i="1"/>
  <c r="Y39" i="1" s="1"/>
  <c r="X38" i="1"/>
  <c r="Y38" i="1" s="1"/>
  <c r="X37" i="1"/>
  <c r="Y37" i="1" s="1"/>
  <c r="Y36" i="1"/>
  <c r="X35" i="1"/>
  <c r="Y35" i="1" s="1"/>
  <c r="X34" i="1"/>
  <c r="Y34" i="1" s="1"/>
  <c r="X33" i="1"/>
  <c r="Y33" i="1" s="1"/>
  <c r="X32" i="1"/>
  <c r="Y32" i="1" s="1"/>
  <c r="X31" i="1"/>
  <c r="Y31" i="1" s="1"/>
  <c r="X30" i="1"/>
  <c r="Y30" i="1" s="1"/>
  <c r="X29" i="1"/>
  <c r="Y29" i="1" s="1"/>
  <c r="X28" i="1"/>
  <c r="Y28" i="1" s="1"/>
  <c r="X27" i="1"/>
  <c r="Y27" i="1" s="1"/>
  <c r="X26" i="1"/>
  <c r="Y26" i="1" s="1"/>
  <c r="Y25" i="1"/>
  <c r="Y24" i="1"/>
  <c r="X23" i="1"/>
  <c r="Y23" i="1" s="1"/>
  <c r="X22" i="1"/>
  <c r="Y22" i="1" s="1"/>
  <c r="X21" i="1"/>
  <c r="Y21" i="1" s="1"/>
  <c r="X20" i="1"/>
  <c r="Y20" i="1" s="1"/>
  <c r="X19" i="1"/>
  <c r="Y19" i="1" s="1"/>
  <c r="X18" i="1"/>
  <c r="Y18" i="1" s="1"/>
  <c r="X17" i="1"/>
  <c r="Y17" i="1" s="1"/>
  <c r="X16" i="1"/>
  <c r="Y16" i="1" s="1"/>
  <c r="X15" i="1"/>
  <c r="Y15" i="1" s="1"/>
  <c r="X14" i="1"/>
  <c r="Y14" i="1" s="1"/>
  <c r="X13" i="1"/>
  <c r="Y13" i="1" s="1"/>
  <c r="X12" i="1"/>
  <c r="Y12" i="1" s="1"/>
  <c r="X11" i="1"/>
  <c r="Y11" i="1" s="1"/>
  <c r="X10" i="1"/>
  <c r="Y10" i="1" s="1"/>
  <c r="X9" i="1"/>
  <c r="Y9" i="1" s="1"/>
  <c r="X8" i="1"/>
  <c r="Y8" i="1" s="1"/>
  <c r="X7" i="1"/>
  <c r="Y7" i="1" s="1"/>
  <c r="AG8" i="1" s="1"/>
  <c r="G256" i="2"/>
  <c r="G254" i="2"/>
  <c r="G253" i="2"/>
  <c r="G252" i="2"/>
  <c r="G251" i="2"/>
  <c r="G250" i="2"/>
  <c r="F249" i="2"/>
  <c r="G249" i="2" s="1"/>
  <c r="G248" i="2"/>
  <c r="G247" i="2"/>
  <c r="G246" i="2"/>
  <c r="G245" i="2"/>
  <c r="G244" i="2"/>
  <c r="G243" i="2"/>
  <c r="F242" i="2"/>
  <c r="G242" i="2" s="1"/>
  <c r="F241" i="2"/>
  <c r="G241" i="2" s="1"/>
  <c r="F240" i="2"/>
  <c r="G240" i="2" s="1"/>
  <c r="F239" i="2"/>
  <c r="G239" i="2" s="1"/>
  <c r="F238" i="2"/>
  <c r="G238" i="2" s="1"/>
  <c r="G237" i="2"/>
  <c r="F237" i="2"/>
  <c r="F236" i="2"/>
  <c r="G236" i="2" s="1"/>
  <c r="G235" i="2"/>
  <c r="F235" i="2"/>
  <c r="F234" i="2"/>
  <c r="G234" i="2" s="1"/>
  <c r="F233" i="2"/>
  <c r="G233" i="2" s="1"/>
  <c r="F232" i="2"/>
  <c r="G232" i="2" s="1"/>
  <c r="F231" i="2"/>
  <c r="G231" i="2" s="1"/>
  <c r="F230" i="2"/>
  <c r="G230" i="2" s="1"/>
  <c r="G229" i="2"/>
  <c r="F229" i="2"/>
  <c r="G228" i="2"/>
  <c r="G227" i="2"/>
  <c r="G226" i="2"/>
  <c r="F226" i="2"/>
  <c r="F225" i="2"/>
  <c r="G225" i="2" s="1"/>
  <c r="G224" i="2"/>
  <c r="G223" i="2"/>
  <c r="G222" i="2"/>
  <c r="G221" i="2"/>
  <c r="G220" i="2"/>
  <c r="F219" i="2"/>
  <c r="G219" i="2" s="1"/>
  <c r="F218" i="2"/>
  <c r="G218" i="2" s="1"/>
  <c r="G217" i="2"/>
  <c r="F216" i="2"/>
  <c r="G216" i="2" s="1"/>
  <c r="F215" i="2"/>
  <c r="G215" i="2" s="1"/>
  <c r="F214" i="2"/>
  <c r="G214" i="2" s="1"/>
  <c r="F213" i="2"/>
  <c r="G213" i="2" s="1"/>
  <c r="F212" i="2"/>
  <c r="G212" i="2" s="1"/>
  <c r="F211" i="2"/>
  <c r="G211" i="2" s="1"/>
  <c r="F210" i="2"/>
  <c r="G210" i="2" s="1"/>
  <c r="F209" i="2"/>
  <c r="G209" i="2" s="1"/>
  <c r="F208" i="2"/>
  <c r="G208" i="2" s="1"/>
  <c r="F207" i="2"/>
  <c r="G207" i="2" s="1"/>
  <c r="F206" i="2"/>
  <c r="G206" i="2" s="1"/>
  <c r="G205" i="2"/>
  <c r="F204" i="2"/>
  <c r="G204" i="2" s="1"/>
  <c r="F203" i="2"/>
  <c r="G203" i="2" s="1"/>
  <c r="F202" i="2"/>
  <c r="G202" i="2" s="1"/>
  <c r="G201" i="2"/>
  <c r="F201" i="2"/>
  <c r="F200" i="2"/>
  <c r="G200" i="2" s="1"/>
  <c r="G199" i="2"/>
  <c r="F199" i="2"/>
  <c r="F198" i="2"/>
  <c r="G198" i="2" s="1"/>
  <c r="F197" i="2"/>
  <c r="G197" i="2" s="1"/>
  <c r="F196" i="2"/>
  <c r="G196" i="2" s="1"/>
  <c r="F195" i="2"/>
  <c r="G195" i="2" s="1"/>
  <c r="F194" i="2"/>
  <c r="G194" i="2" s="1"/>
  <c r="G193" i="2"/>
  <c r="F193" i="2"/>
  <c r="F192" i="2"/>
  <c r="G192" i="2" s="1"/>
  <c r="G191" i="2"/>
  <c r="F191" i="2"/>
  <c r="F190" i="2"/>
  <c r="G190" i="2" s="1"/>
  <c r="F189" i="2"/>
  <c r="G189" i="2" s="1"/>
  <c r="F188" i="2"/>
  <c r="G188" i="2" s="1"/>
  <c r="G187" i="2"/>
  <c r="F186" i="2"/>
  <c r="G186" i="2" s="1"/>
  <c r="F185" i="2"/>
  <c r="G185" i="2" s="1"/>
  <c r="F184" i="2"/>
  <c r="G184" i="2" s="1"/>
  <c r="F183" i="2"/>
  <c r="G183" i="2" s="1"/>
  <c r="F182" i="2"/>
  <c r="G182" i="2" s="1"/>
  <c r="F181" i="2"/>
  <c r="G181" i="2" s="1"/>
  <c r="G180" i="2"/>
  <c r="F179" i="2"/>
  <c r="G179" i="2" s="1"/>
  <c r="F178" i="2"/>
  <c r="G178" i="2" s="1"/>
  <c r="F177" i="2"/>
  <c r="G177" i="2" s="1"/>
  <c r="F176" i="2"/>
  <c r="G176" i="2" s="1"/>
  <c r="F175" i="2"/>
  <c r="G175" i="2" s="1"/>
  <c r="G174" i="2"/>
  <c r="F174" i="2"/>
  <c r="F173" i="2"/>
  <c r="G173" i="2" s="1"/>
  <c r="G172" i="2"/>
  <c r="F172" i="2"/>
  <c r="F171" i="2"/>
  <c r="G171" i="2" s="1"/>
  <c r="G170" i="2"/>
  <c r="G169" i="2"/>
  <c r="F168" i="2"/>
  <c r="G168" i="2" s="1"/>
  <c r="F167" i="2"/>
  <c r="G167" i="2" s="1"/>
  <c r="F166" i="2"/>
  <c r="G166" i="2" s="1"/>
  <c r="G165" i="2"/>
  <c r="F165" i="2"/>
  <c r="G164" i="2"/>
  <c r="G163" i="2"/>
  <c r="G162" i="2"/>
  <c r="F161" i="2"/>
  <c r="G161" i="2" s="1"/>
  <c r="F160" i="2"/>
  <c r="G160" i="2" s="1"/>
  <c r="F159" i="2"/>
  <c r="G159" i="2" s="1"/>
  <c r="F158" i="2"/>
  <c r="G158" i="2" s="1"/>
  <c r="F157" i="2"/>
  <c r="G157" i="2" s="1"/>
  <c r="F156" i="2"/>
  <c r="G156" i="2" s="1"/>
  <c r="F155" i="2"/>
  <c r="G155" i="2" s="1"/>
  <c r="F154" i="2"/>
  <c r="G154" i="2" s="1"/>
  <c r="F153" i="2"/>
  <c r="G153" i="2" s="1"/>
  <c r="F152" i="2"/>
  <c r="G152" i="2" s="1"/>
  <c r="F151" i="2"/>
  <c r="G151" i="2" s="1"/>
  <c r="G150" i="2"/>
  <c r="F149" i="2"/>
  <c r="G149" i="2" s="1"/>
  <c r="F148" i="2"/>
  <c r="G148" i="2" s="1"/>
  <c r="G147" i="2"/>
  <c r="F147" i="2"/>
  <c r="F146" i="2"/>
  <c r="G146" i="2" s="1"/>
  <c r="G145" i="2"/>
  <c r="F145" i="2"/>
  <c r="F144" i="2"/>
  <c r="G144" i="2" s="1"/>
  <c r="F143" i="2"/>
  <c r="G143" i="2" s="1"/>
  <c r="F142" i="2"/>
  <c r="G142" i="2" s="1"/>
  <c r="F141" i="2"/>
  <c r="G141" i="2" s="1"/>
  <c r="F140" i="2"/>
  <c r="G140" i="2" s="1"/>
  <c r="G139" i="2"/>
  <c r="F139" i="2"/>
  <c r="F138" i="2"/>
  <c r="G138" i="2" s="1"/>
  <c r="G137" i="2"/>
  <c r="F137" i="2"/>
  <c r="F136" i="2"/>
  <c r="G136" i="2" s="1"/>
  <c r="F135" i="2"/>
  <c r="G135" i="2" s="1"/>
  <c r="F134" i="2"/>
  <c r="G134" i="2" s="1"/>
  <c r="F133" i="2"/>
  <c r="G133" i="2" s="1"/>
  <c r="F132" i="2"/>
  <c r="G132" i="2" s="1"/>
  <c r="G131" i="2"/>
  <c r="F131" i="2"/>
  <c r="F130" i="2"/>
  <c r="G130" i="2" s="1"/>
  <c r="G129" i="2"/>
  <c r="F129" i="2"/>
  <c r="F128" i="2"/>
  <c r="G128" i="2" s="1"/>
  <c r="F127" i="2"/>
  <c r="G127" i="2" s="1"/>
  <c r="F126" i="2"/>
  <c r="G126" i="2" s="1"/>
  <c r="F125" i="2"/>
  <c r="G125" i="2" s="1"/>
  <c r="F124" i="2"/>
  <c r="G124" i="2" s="1"/>
  <c r="G123" i="2"/>
  <c r="F123" i="2"/>
  <c r="F122" i="2"/>
  <c r="G122" i="2" s="1"/>
  <c r="G121" i="2"/>
  <c r="F121" i="2"/>
  <c r="F120" i="2"/>
  <c r="G120" i="2" s="1"/>
  <c r="F119" i="2"/>
  <c r="G119" i="2" s="1"/>
  <c r="F118" i="2"/>
  <c r="G118" i="2" s="1"/>
  <c r="G117" i="2"/>
  <c r="F116" i="2"/>
  <c r="G116" i="2" s="1"/>
  <c r="F115" i="2"/>
  <c r="G115" i="2" s="1"/>
  <c r="G114" i="2"/>
  <c r="F113" i="2"/>
  <c r="G113" i="2" s="1"/>
  <c r="F112" i="2"/>
  <c r="G112" i="2" s="1"/>
  <c r="F111" i="2"/>
  <c r="G111" i="2" s="1"/>
  <c r="F110" i="2"/>
  <c r="G110" i="2" s="1"/>
  <c r="F109" i="2"/>
  <c r="G109" i="2" s="1"/>
  <c r="G108" i="2"/>
  <c r="F108" i="2"/>
  <c r="F107" i="2"/>
  <c r="G107" i="2" s="1"/>
  <c r="G106" i="2"/>
  <c r="F106" i="2"/>
  <c r="F105" i="2"/>
  <c r="G105" i="2" s="1"/>
  <c r="F104" i="2"/>
  <c r="G104" i="2" s="1"/>
  <c r="F103" i="2"/>
  <c r="G103" i="2" s="1"/>
  <c r="F102" i="2"/>
  <c r="G102" i="2" s="1"/>
  <c r="F101" i="2"/>
  <c r="G101" i="2" s="1"/>
  <c r="G100" i="2"/>
  <c r="F100" i="2"/>
  <c r="F99" i="2"/>
  <c r="G99" i="2" s="1"/>
  <c r="G98" i="2"/>
  <c r="F97" i="2"/>
  <c r="G97" i="2" s="1"/>
  <c r="F96" i="2"/>
  <c r="G96" i="2" s="1"/>
  <c r="F95" i="2"/>
  <c r="G95" i="2" s="1"/>
  <c r="F94" i="2"/>
  <c r="G94" i="2" s="1"/>
  <c r="G93" i="2"/>
  <c r="G92" i="2"/>
  <c r="G91" i="2"/>
  <c r="G90" i="2"/>
  <c r="F90" i="2"/>
  <c r="G89" i="2"/>
  <c r="F88" i="2"/>
  <c r="G88" i="2" s="1"/>
  <c r="F87" i="2"/>
  <c r="G87" i="2" s="1"/>
  <c r="G86" i="2"/>
  <c r="G85" i="2"/>
  <c r="F84" i="2"/>
  <c r="G84" i="2" s="1"/>
  <c r="F83" i="2"/>
  <c r="G83" i="2" s="1"/>
  <c r="F82" i="2"/>
  <c r="G82" i="2" s="1"/>
  <c r="F81" i="2"/>
  <c r="G81" i="2" s="1"/>
  <c r="F80" i="2"/>
  <c r="G80" i="2" s="1"/>
  <c r="F79" i="2"/>
  <c r="G79" i="2" s="1"/>
  <c r="F78" i="2"/>
  <c r="G78" i="2" s="1"/>
  <c r="F77" i="2"/>
  <c r="G77" i="2" s="1"/>
  <c r="F76" i="2"/>
  <c r="G76" i="2" s="1"/>
  <c r="F75" i="2"/>
  <c r="G75" i="2" s="1"/>
  <c r="G74" i="2"/>
  <c r="G73" i="2"/>
  <c r="F72" i="2"/>
  <c r="G72" i="2" s="1"/>
  <c r="F71" i="2"/>
  <c r="G71" i="2" s="1"/>
  <c r="F70" i="2"/>
  <c r="G70" i="2" s="1"/>
  <c r="F69" i="2"/>
  <c r="G69" i="2" s="1"/>
  <c r="F68" i="2"/>
  <c r="G68" i="2" s="1"/>
  <c r="F67" i="2"/>
  <c r="G67" i="2" s="1"/>
  <c r="F66" i="2"/>
  <c r="G66" i="2" s="1"/>
  <c r="F65" i="2"/>
  <c r="G65" i="2" s="1"/>
  <c r="F64" i="2"/>
  <c r="G64" i="2" s="1"/>
  <c r="F63" i="2"/>
  <c r="G63" i="2" s="1"/>
  <c r="F62" i="2"/>
  <c r="G62" i="2" s="1"/>
  <c r="F61" i="2"/>
  <c r="G61" i="2" s="1"/>
  <c r="F60" i="2"/>
  <c r="G60" i="2" s="1"/>
  <c r="F59" i="2"/>
  <c r="G59" i="2" s="1"/>
  <c r="F58" i="2"/>
  <c r="G58" i="2" s="1"/>
  <c r="F57" i="2"/>
  <c r="G57" i="2" s="1"/>
  <c r="F56" i="2"/>
  <c r="G56" i="2" s="1"/>
  <c r="F55" i="2"/>
  <c r="G55" i="2" s="1"/>
  <c r="F54" i="2"/>
  <c r="G54" i="2" s="1"/>
  <c r="F53" i="2"/>
  <c r="G53" i="2" s="1"/>
  <c r="F52" i="2"/>
  <c r="G52" i="2" s="1"/>
  <c r="F51" i="2"/>
  <c r="G51" i="2" s="1"/>
  <c r="F50" i="2"/>
  <c r="G50" i="2" s="1"/>
  <c r="F49" i="2"/>
  <c r="G49" i="2" s="1"/>
  <c r="F48" i="2"/>
  <c r="G48" i="2" s="1"/>
  <c r="G47" i="2"/>
  <c r="F46" i="2"/>
  <c r="G46" i="2" s="1"/>
  <c r="F45" i="2"/>
  <c r="G45" i="2" s="1"/>
  <c r="F44" i="2"/>
  <c r="G44" i="2" s="1"/>
  <c r="G43" i="2"/>
  <c r="F43" i="2"/>
  <c r="F42" i="2"/>
  <c r="G42" i="2" s="1"/>
  <c r="G41" i="2"/>
  <c r="F41" i="2"/>
  <c r="F40" i="2"/>
  <c r="G40" i="2" s="1"/>
  <c r="F39" i="2"/>
  <c r="G39" i="2" s="1"/>
  <c r="F38" i="2"/>
  <c r="G38" i="2" s="1"/>
  <c r="F37" i="2"/>
  <c r="G37" i="2" s="1"/>
  <c r="G36" i="2"/>
  <c r="F35" i="2"/>
  <c r="G35" i="2" s="1"/>
  <c r="F34" i="2"/>
  <c r="G34" i="2" s="1"/>
  <c r="F33" i="2"/>
  <c r="G33" i="2" s="1"/>
  <c r="F32" i="2"/>
  <c r="G32" i="2" s="1"/>
  <c r="F31" i="2"/>
  <c r="G31" i="2" s="1"/>
  <c r="F30" i="2"/>
  <c r="G30" i="2" s="1"/>
  <c r="F29" i="2"/>
  <c r="G29" i="2" s="1"/>
  <c r="F28" i="2"/>
  <c r="G28" i="2" s="1"/>
  <c r="F27" i="2"/>
  <c r="G27" i="2" s="1"/>
  <c r="F26" i="2"/>
  <c r="G26" i="2" s="1"/>
  <c r="G25" i="2"/>
  <c r="G24" i="2"/>
  <c r="F23" i="2"/>
  <c r="G23" i="2" s="1"/>
  <c r="F22" i="2"/>
  <c r="G22" i="2" s="1"/>
  <c r="F21" i="2"/>
  <c r="G21" i="2" s="1"/>
  <c r="F20" i="2"/>
  <c r="G20" i="2" s="1"/>
  <c r="F19" i="2"/>
  <c r="G19" i="2" s="1"/>
  <c r="F18" i="2"/>
  <c r="G18" i="2" s="1"/>
  <c r="F17" i="2"/>
  <c r="G17" i="2" s="1"/>
  <c r="F16" i="2"/>
  <c r="G16" i="2" s="1"/>
  <c r="F15" i="2"/>
  <c r="G15" i="2" s="1"/>
  <c r="F14" i="2"/>
  <c r="G14" i="2" s="1"/>
  <c r="F13" i="2"/>
  <c r="G13" i="2" s="1"/>
  <c r="F12" i="2"/>
  <c r="G12" i="2" s="1"/>
  <c r="F11" i="2"/>
  <c r="G11" i="2" s="1"/>
  <c r="F10" i="2"/>
  <c r="G10" i="2" s="1"/>
  <c r="F9" i="2"/>
  <c r="G9" i="2" s="1"/>
  <c r="F8" i="2"/>
  <c r="G8" i="2" s="1"/>
  <c r="F7" i="2"/>
  <c r="G7" i="2" s="1"/>
  <c r="C5" i="1"/>
  <c r="H36" i="1" l="1"/>
  <c r="AF8" i="1"/>
  <c r="P19" i="1"/>
</calcChain>
</file>

<file path=xl/sharedStrings.xml><?xml version="1.0" encoding="utf-8"?>
<sst xmlns="http://schemas.openxmlformats.org/spreadsheetml/2006/main" count="1093" uniqueCount="428">
  <si>
    <t>FRM-PRD-074 Rev.01</t>
  </si>
  <si>
    <t>LAPORAN HASIL FINISHING</t>
  </si>
  <si>
    <t>TF</t>
  </si>
  <si>
    <t>MUTU A</t>
  </si>
  <si>
    <t>TANGGAL</t>
  </si>
  <si>
    <t>NO</t>
  </si>
  <si>
    <t>NAMA</t>
  </si>
  <si>
    <t>PART NO</t>
  </si>
  <si>
    <t>PART NAME</t>
  </si>
  <si>
    <t>PROSES</t>
  </si>
  <si>
    <t>T</t>
  </si>
  <si>
    <t>JAM</t>
  </si>
  <si>
    <t>TOTAL</t>
  </si>
  <si>
    <t>KETERANGAN</t>
  </si>
  <si>
    <t>STATUS</t>
  </si>
  <si>
    <t>A</t>
  </si>
  <si>
    <t>GINANJAR</t>
  </si>
  <si>
    <t>G05642</t>
  </si>
  <si>
    <t>USB CAP</t>
  </si>
  <si>
    <t>F</t>
  </si>
  <si>
    <t>P</t>
  </si>
  <si>
    <t>ADAM</t>
  </si>
  <si>
    <t>17A381-AC</t>
  </si>
  <si>
    <t>KNOB L</t>
  </si>
  <si>
    <t>SURYA AJI</t>
  </si>
  <si>
    <t>03802</t>
  </si>
  <si>
    <t>BOOT 2</t>
  </si>
  <si>
    <t>ZOHAN</t>
  </si>
  <si>
    <t>BZ010</t>
  </si>
  <si>
    <t>G WASHER</t>
  </si>
  <si>
    <t>AFRIYAN</t>
  </si>
  <si>
    <t>32107-K1T</t>
  </si>
  <si>
    <t>C CONECTOR</t>
  </si>
  <si>
    <t>FAJAR</t>
  </si>
  <si>
    <t>7210-0142</t>
  </si>
  <si>
    <t>SLEEVE</t>
  </si>
  <si>
    <t>Catatan :</t>
  </si>
  <si>
    <t>K</t>
  </si>
  <si>
    <t>: Karyawan</t>
  </si>
  <si>
    <t>: Target</t>
  </si>
  <si>
    <t>M</t>
  </si>
  <si>
    <t>: Magang</t>
  </si>
  <si>
    <t>: Aktual</t>
  </si>
  <si>
    <t>HL</t>
  </si>
  <si>
    <t>: Harian Lepas</t>
  </si>
  <si>
    <t>%</t>
  </si>
  <si>
    <t>Persen</t>
  </si>
  <si>
    <t>: PKL</t>
  </si>
  <si>
    <t>: Finishing</t>
  </si>
  <si>
    <t>C</t>
  </si>
  <si>
    <t>: Checker</t>
  </si>
  <si>
    <t>TARGET FINISHING 2023</t>
  </si>
  <si>
    <t>MP</t>
  </si>
  <si>
    <t>DETIK</t>
  </si>
  <si>
    <t>TARGET 1 JAM</t>
  </si>
  <si>
    <t>TARGET 8 JAM</t>
  </si>
  <si>
    <r>
      <rPr>
        <sz val="11"/>
        <color rgb="FF000000"/>
        <rFont val="Calibri"/>
      </rPr>
      <t>BULBBYNT BLUE</t>
    </r>
  </si>
  <si>
    <r>
      <rPr>
        <sz val="11"/>
        <color rgb="FF000000"/>
        <rFont val="Calibri"/>
      </rPr>
      <t>BULB BYNT NATURAL</t>
    </r>
  </si>
  <si>
    <r>
      <rPr>
        <sz val="11"/>
        <color rgb="FF000000"/>
        <rFont val="Calibri"/>
      </rPr>
      <t>SOCKET BULBYNTblack</t>
    </r>
  </si>
  <si>
    <r>
      <rPr>
        <sz val="11"/>
        <color rgb="FF000000"/>
        <rFont val="Calibri"/>
      </rPr>
      <t>+7105-3159</t>
    </r>
  </si>
  <si>
    <r>
      <rPr>
        <sz val="11"/>
        <color rgb="FF000000"/>
        <rFont val="Calibri"/>
      </rPr>
      <t>COVER</t>
    </r>
  </si>
  <si>
    <r>
      <rPr>
        <sz val="11"/>
        <color rgb="FF000000"/>
        <rFont val="Calibri"/>
      </rPr>
      <t>000Y32-0020-B</t>
    </r>
  </si>
  <si>
    <r>
      <rPr>
        <sz val="11"/>
        <color rgb="FF000000"/>
        <rFont val="Calibri"/>
      </rPr>
      <t>COVER PACKING</t>
    </r>
  </si>
  <si>
    <r>
      <rPr>
        <sz val="11"/>
        <color rgb="FF000000"/>
        <rFont val="Calibri"/>
      </rPr>
      <t>0334B-052</t>
    </r>
  </si>
  <si>
    <r>
      <rPr>
        <sz val="11"/>
        <color rgb="FF000000"/>
        <rFont val="Calibri"/>
      </rPr>
      <t>GROMMET</t>
    </r>
  </si>
  <si>
    <t>07095-0420</t>
  </si>
  <si>
    <t>CUSHION ( D )</t>
  </si>
  <si>
    <t>70950-0421</t>
  </si>
  <si>
    <t>70950-0524</t>
  </si>
  <si>
    <r>
      <rPr>
        <sz val="11"/>
        <color rgb="FF000000"/>
        <rFont val="Calibri"/>
      </rPr>
      <t>CUSHION</t>
    </r>
  </si>
  <si>
    <t>70950-0627</t>
  </si>
  <si>
    <r>
      <rPr>
        <sz val="11"/>
        <color rgb="FF000000"/>
        <rFont val="Calibri"/>
      </rPr>
      <t>CVR SKT WR/204</t>
    </r>
  </si>
  <si>
    <r>
      <rPr>
        <sz val="11"/>
        <color rgb="FF000000"/>
        <rFont val="Calibri"/>
      </rPr>
      <t>11065-0361</t>
    </r>
  </si>
  <si>
    <r>
      <rPr>
        <sz val="11"/>
        <color rgb="FF000000"/>
        <rFont val="Calibri"/>
      </rPr>
      <t>CAP</t>
    </r>
  </si>
  <si>
    <t>1225-1-03801</t>
  </si>
  <si>
    <t>BOOT</t>
  </si>
  <si>
    <r>
      <rPr>
        <sz val="11"/>
        <color rgb="FF92D04F"/>
        <rFont val="Calibri"/>
      </rPr>
      <t>1225-1-03802</t>
    </r>
  </si>
  <si>
    <r>
      <rPr>
        <sz val="11"/>
        <color rgb="FF92D04F"/>
        <rFont val="Calibri"/>
      </rPr>
      <t>BOOT-2</t>
    </r>
  </si>
  <si>
    <r>
      <rPr>
        <sz val="11"/>
        <color rgb="FF000000"/>
        <rFont val="Calibri"/>
      </rPr>
      <t>13001-07504</t>
    </r>
  </si>
  <si>
    <t>MOLD D</t>
  </si>
  <si>
    <r>
      <rPr>
        <sz val="11"/>
        <color rgb="FF000000"/>
        <rFont val="Calibri"/>
      </rPr>
      <t>13001-07505</t>
    </r>
  </si>
  <si>
    <t>13157-004Z / 1975</t>
  </si>
  <si>
    <t>BUSH ( D )</t>
  </si>
  <si>
    <r>
      <rPr>
        <sz val="11"/>
        <color rgb="FF000000"/>
        <rFont val="Calibri"/>
      </rPr>
      <t>14093-0057A</t>
    </r>
  </si>
  <si>
    <r>
      <rPr>
        <sz val="11"/>
        <color rgb="FF000000"/>
        <rFont val="Calibri"/>
      </rPr>
      <t>14093-0724A</t>
    </r>
  </si>
  <si>
    <r>
      <rPr>
        <sz val="11"/>
        <color rgb="FF000000"/>
        <rFont val="Calibri"/>
      </rPr>
      <t>14093-0727A</t>
    </r>
  </si>
  <si>
    <r>
      <rPr>
        <sz val="11"/>
        <color rgb="FF000000"/>
        <rFont val="Calibri"/>
      </rPr>
      <t>16058-2019</t>
    </r>
  </si>
  <si>
    <r>
      <rPr>
        <sz val="11"/>
        <color rgb="FF000000"/>
        <rFont val="Calibri"/>
      </rPr>
      <t>HIP CONNECTOR</t>
    </r>
  </si>
  <si>
    <r>
      <rPr>
        <sz val="11"/>
        <color rgb="FF000000"/>
        <rFont val="Calibri"/>
      </rPr>
      <t>17A-04-12550</t>
    </r>
  </si>
  <si>
    <t>195-54-42550</t>
  </si>
  <si>
    <t>CUSHION</t>
  </si>
  <si>
    <r>
      <rPr>
        <sz val="11"/>
        <color rgb="FF000000"/>
        <rFont val="Calibri"/>
      </rPr>
      <t>195Z112970</t>
    </r>
  </si>
  <si>
    <r>
      <rPr>
        <sz val="11"/>
        <color rgb="FF000000"/>
        <rFont val="Calibri"/>
      </rPr>
      <t>198-06-53610</t>
    </r>
  </si>
  <si>
    <r>
      <rPr>
        <sz val="11"/>
        <color rgb="FF000000"/>
        <rFont val="Calibri"/>
      </rPr>
      <t>1DY-H2599-00-BK</t>
    </r>
  </si>
  <si>
    <r>
      <rPr>
        <sz val="11"/>
        <color rgb="FF000000"/>
        <rFont val="Calibri"/>
      </rPr>
      <t>COVER BLACK</t>
    </r>
  </si>
  <si>
    <r>
      <rPr>
        <sz val="11"/>
        <color rgb="FF000000"/>
        <rFont val="Calibri"/>
      </rPr>
      <t>1PA-H2155-00-1</t>
    </r>
  </si>
  <si>
    <r>
      <rPr>
        <sz val="11"/>
        <color rgb="FF000000"/>
        <rFont val="Calibri"/>
      </rPr>
      <t>BAND RUBBER</t>
    </r>
  </si>
  <si>
    <r>
      <rPr>
        <sz val="11"/>
        <color rgb="FF000000"/>
        <rFont val="Calibri"/>
      </rPr>
      <t>1WD-H1916-00-1</t>
    </r>
  </si>
  <si>
    <r>
      <rPr>
        <sz val="11"/>
        <color rgb="FF000000"/>
        <rFont val="Calibri"/>
      </rPr>
      <t>COVER TERMINAL</t>
    </r>
  </si>
  <si>
    <r>
      <rPr>
        <sz val="11"/>
        <color rgb="FF000000"/>
        <rFont val="Calibri"/>
      </rPr>
      <t>1WD-H2532-00</t>
    </r>
  </si>
  <si>
    <t>1WD-H2599-00-0</t>
  </si>
  <si>
    <t>COVER CONECTOR</t>
  </si>
  <si>
    <r>
      <rPr>
        <sz val="11"/>
        <color rgb="FF000000"/>
        <rFont val="Calibri"/>
      </rPr>
      <t>203-62-58310</t>
    </r>
  </si>
  <si>
    <r>
      <rPr>
        <sz val="11"/>
        <color rgb="FF000000"/>
        <rFont val="Calibri"/>
      </rPr>
      <t>203-62-58320</t>
    </r>
  </si>
  <si>
    <r>
      <rPr>
        <sz val="11"/>
        <color rgb="FF000000"/>
        <rFont val="Calibri"/>
      </rPr>
      <t>203-62-61790</t>
    </r>
  </si>
  <si>
    <r>
      <rPr>
        <sz val="11"/>
        <color rgb="FF000000"/>
        <rFont val="Calibri"/>
      </rPr>
      <t>203-70-44470</t>
    </r>
  </si>
  <si>
    <r>
      <rPr>
        <sz val="11"/>
        <color rgb="FF000000"/>
        <rFont val="Calibri"/>
      </rPr>
      <t>ORING</t>
    </r>
  </si>
  <si>
    <r>
      <rPr>
        <sz val="11"/>
        <color rgb="FF000000"/>
        <rFont val="Calibri"/>
      </rPr>
      <t>209-70-53150</t>
    </r>
  </si>
  <si>
    <r>
      <rPr>
        <sz val="11"/>
        <color rgb="FF000000"/>
        <rFont val="Calibri"/>
      </rPr>
      <t>21018-17601</t>
    </r>
  </si>
  <si>
    <r>
      <rPr>
        <sz val="11"/>
        <color rgb="FF000000"/>
        <rFont val="Calibri"/>
      </rPr>
      <t>S PLUG</t>
    </r>
  </si>
  <si>
    <r>
      <rPr>
        <sz val="11"/>
        <color rgb="FF000000"/>
        <rFont val="Calibri"/>
      </rPr>
      <t>21018-1760-1Ac</t>
    </r>
  </si>
  <si>
    <r>
      <rPr>
        <sz val="11"/>
        <color rgb="FF000000"/>
        <rFont val="Calibri"/>
      </rPr>
      <t>SOCKET BODY PLUG</t>
    </r>
  </si>
  <si>
    <r>
      <rPr>
        <sz val="11"/>
        <color rgb="FF000000"/>
        <rFont val="Calibri"/>
      </rPr>
      <t>21K6235270</t>
    </r>
  </si>
  <si>
    <r>
      <rPr>
        <sz val="11"/>
        <color rgb="FF000000"/>
        <rFont val="Calibri"/>
      </rPr>
      <t>21T5435322</t>
    </r>
  </si>
  <si>
    <r>
      <rPr>
        <sz val="11"/>
        <color rgb="FF000000"/>
        <rFont val="Calibri"/>
      </rPr>
      <t>21T5435722</t>
    </r>
  </si>
  <si>
    <r>
      <rPr>
        <sz val="11"/>
        <color rgb="FF000000"/>
        <rFont val="Calibri"/>
      </rPr>
      <t>21T6439540</t>
    </r>
  </si>
  <si>
    <r>
      <rPr>
        <sz val="11"/>
        <color rgb="FF000000"/>
        <rFont val="Calibri"/>
      </rPr>
      <t>22009-8L001</t>
    </r>
  </si>
  <si>
    <r>
      <rPr>
        <sz val="11"/>
        <color rgb="FF000000"/>
        <rFont val="Calibri"/>
      </rPr>
      <t>22018-18690</t>
    </r>
  </si>
  <si>
    <r>
      <rPr>
        <sz val="11"/>
        <color rgb="FF000000"/>
        <rFont val="Calibri"/>
      </rPr>
      <t>BUSHING</t>
    </r>
  </si>
  <si>
    <r>
      <rPr>
        <sz val="11"/>
        <color rgb="FF000000"/>
        <rFont val="Calibri"/>
      </rPr>
      <t>285-01-12411</t>
    </r>
  </si>
  <si>
    <r>
      <rPr>
        <sz val="11"/>
        <color rgb="FF000000"/>
        <rFont val="Calibri"/>
      </rPr>
      <t>RUBBER</t>
    </r>
  </si>
  <si>
    <r>
      <rPr>
        <sz val="11"/>
        <color rgb="FF000000"/>
        <rFont val="Calibri"/>
      </rPr>
      <t>2PK-H1662-00</t>
    </r>
  </si>
  <si>
    <r>
      <rPr>
        <sz val="11"/>
        <color rgb="FF000000"/>
        <rFont val="Calibri"/>
      </rPr>
      <t>COVER CONNECTOR</t>
    </r>
  </si>
  <si>
    <r>
      <rPr>
        <sz val="11"/>
        <color rgb="FF000000"/>
        <rFont val="Calibri"/>
      </rPr>
      <t>31861-10D00</t>
    </r>
  </si>
  <si>
    <r>
      <rPr>
        <sz val="11"/>
        <color rgb="FF000000"/>
        <rFont val="Calibri"/>
      </rPr>
      <t>CAP STARTER RELAY</t>
    </r>
  </si>
  <si>
    <r>
      <rPr>
        <sz val="11"/>
        <color rgb="FF000000"/>
        <rFont val="Calibri"/>
      </rPr>
      <t>31861-13HA0</t>
    </r>
  </si>
  <si>
    <r>
      <rPr>
        <sz val="11"/>
        <color rgb="FF000000"/>
        <rFont val="Calibri"/>
      </rPr>
      <t>CAP STARTER MOTOR</t>
    </r>
  </si>
  <si>
    <r>
      <rPr>
        <sz val="11"/>
        <color rgb="FF000000"/>
        <rFont val="Calibri"/>
      </rPr>
      <t>31861-48B10</t>
    </r>
  </si>
  <si>
    <r>
      <rPr>
        <sz val="11"/>
        <color rgb="FF000000"/>
        <rFont val="Calibri"/>
      </rPr>
      <t>32106-KE1-6000</t>
    </r>
  </si>
  <si>
    <r>
      <rPr>
        <sz val="11"/>
        <color rgb="FF000000"/>
        <rFont val="Calibri"/>
      </rPr>
      <t>32107-KGH-9000</t>
    </r>
  </si>
  <si>
    <r>
      <rPr>
        <sz val="11"/>
        <color rgb="FF000000"/>
        <rFont val="Calibri"/>
      </rPr>
      <t>COVER COUPLER</t>
    </r>
  </si>
  <si>
    <r>
      <rPr>
        <sz val="11"/>
        <color rgb="FF92D04F"/>
        <rFont val="Calibri"/>
      </rPr>
      <t>32107-MJR-6700</t>
    </r>
  </si>
  <si>
    <r>
      <rPr>
        <sz val="11"/>
        <color rgb="FF92D04F"/>
        <rFont val="Calibri"/>
      </rPr>
      <t>COVER</t>
    </r>
  </si>
  <si>
    <r>
      <rPr>
        <sz val="11"/>
        <color rgb="FF000000"/>
        <rFont val="Calibri"/>
      </rPr>
      <t>32108-K15G-9200</t>
    </r>
  </si>
  <si>
    <r>
      <rPr>
        <sz val="11"/>
        <color rgb="FF92D04F"/>
        <rFont val="Calibri"/>
      </rPr>
      <t>32108-K81-N001-H1</t>
    </r>
  </si>
  <si>
    <t>32108-K84A-9001-H1</t>
  </si>
  <si>
    <t>COVER</t>
  </si>
  <si>
    <r>
      <rPr>
        <sz val="11"/>
        <color rgb="FF000000"/>
        <rFont val="Calibri"/>
      </rPr>
      <t>32108-k93A-N001-H1</t>
    </r>
  </si>
  <si>
    <r>
      <rPr>
        <sz val="11"/>
        <color rgb="FF000000"/>
        <rFont val="Calibri"/>
      </rPr>
      <t>COVER old</t>
    </r>
  </si>
  <si>
    <r>
      <rPr>
        <sz val="11"/>
        <color rgb="FF000000"/>
        <rFont val="Calibri"/>
      </rPr>
      <t>32108-K93-N000-H1</t>
    </r>
  </si>
  <si>
    <r>
      <rPr>
        <sz val="11"/>
        <color rgb="FF000000"/>
        <rFont val="Calibri"/>
      </rPr>
      <t>32108-KWA-8300</t>
    </r>
  </si>
  <si>
    <r>
      <rPr>
        <sz val="11"/>
        <color rgb="FF000000"/>
        <rFont val="Calibri"/>
      </rPr>
      <t>32108-MFY-0000</t>
    </r>
  </si>
  <si>
    <r>
      <rPr>
        <sz val="11"/>
        <color rgb="FF000000"/>
        <rFont val="Calibri"/>
      </rPr>
      <t>32109-K15-9000</t>
    </r>
  </si>
  <si>
    <r>
      <rPr>
        <sz val="11"/>
        <color rgb="FF000000"/>
        <rFont val="Calibri"/>
      </rPr>
      <t>COVER CONECTOR</t>
    </r>
  </si>
  <si>
    <t>COVER CONECTOR ( D )</t>
  </si>
  <si>
    <r>
      <rPr>
        <sz val="11"/>
        <color rgb="FF000000"/>
        <rFont val="Calibri"/>
      </rPr>
      <t>32109-K56F-N100</t>
    </r>
  </si>
  <si>
    <t>32107-K56F-N100</t>
  </si>
  <si>
    <r>
      <rPr>
        <sz val="11"/>
        <color rgb="FF92D04F"/>
        <rFont val="Calibri"/>
      </rPr>
      <t>COVER CONECTOR</t>
    </r>
  </si>
  <si>
    <t>32113-K15G-9201</t>
  </si>
  <si>
    <t>COVER ( D )</t>
  </si>
  <si>
    <t>32113-K18-9000</t>
  </si>
  <si>
    <t>C. INJECTOR CONECTOR</t>
  </si>
  <si>
    <r>
      <rPr>
        <sz val="11"/>
        <color rgb="FF92D050"/>
        <rFont val="Calibri"/>
      </rPr>
      <t>32113-K56-N000</t>
    </r>
  </si>
  <si>
    <r>
      <rPr>
        <sz val="11"/>
        <color rgb="FF92D050"/>
        <rFont val="Calibri"/>
      </rPr>
      <t>COVER</t>
    </r>
  </si>
  <si>
    <t>32118-KEV-8800</t>
  </si>
  <si>
    <t>PROTECTOR</t>
  </si>
  <si>
    <t>32411-253-000</t>
  </si>
  <si>
    <t>BEI-KMI-004</t>
  </si>
  <si>
    <r>
      <rPr>
        <sz val="11"/>
        <color rgb="FF000000"/>
        <rFont val="Calibri"/>
      </rPr>
      <t>3344-2238</t>
    </r>
  </si>
  <si>
    <t>33624-31010</t>
  </si>
  <si>
    <t>36618-49K00</t>
  </si>
  <si>
    <t>36618-49K10</t>
  </si>
  <si>
    <r>
      <rPr>
        <sz val="11"/>
        <color rgb="FF000000"/>
        <rFont val="Calibri"/>
      </rPr>
      <t>3CI-H2119-00-0</t>
    </r>
  </si>
  <si>
    <r>
      <rPr>
        <sz val="11"/>
        <color rgb="FF000000"/>
        <rFont val="Calibri"/>
      </rPr>
      <t>COVER LEAD WIRE</t>
    </r>
  </si>
  <si>
    <r>
      <rPr>
        <sz val="11"/>
        <color rgb="FF000000"/>
        <rFont val="Calibri"/>
      </rPr>
      <t>401 053 99</t>
    </r>
  </si>
  <si>
    <r>
      <rPr>
        <sz val="11"/>
        <color rgb="FF000000"/>
        <rFont val="Calibri"/>
      </rPr>
      <t>LAMP HOLDER</t>
    </r>
  </si>
  <si>
    <r>
      <rPr>
        <sz val="11"/>
        <color rgb="FF000000"/>
        <rFont val="Calibri"/>
      </rPr>
      <t>43064-007Z</t>
    </r>
  </si>
  <si>
    <r>
      <rPr>
        <sz val="11"/>
        <color rgb="FF000000"/>
        <rFont val="Calibri"/>
      </rPr>
      <t>CLAMP</t>
    </r>
  </si>
  <si>
    <t>SOCKET BULBYNT</t>
  </si>
  <si>
    <r>
      <rPr>
        <sz val="11"/>
        <color rgb="FF000000"/>
        <rFont val="Calibri"/>
      </rPr>
      <t>4772333700(fi)</t>
    </r>
  </si>
  <si>
    <r>
      <rPr>
        <sz val="11"/>
        <color rgb="FF000000"/>
        <rFont val="Calibri"/>
      </rPr>
      <t>S. BULBYNT (INJECTION)</t>
    </r>
  </si>
  <si>
    <r>
      <rPr>
        <sz val="11"/>
        <color rgb="FF000000"/>
        <rFont val="Calibri"/>
      </rPr>
      <t>49006-1067Z</t>
    </r>
  </si>
  <si>
    <r>
      <rPr>
        <sz val="11"/>
        <color rgb="FF000000"/>
        <rFont val="Calibri"/>
      </rPr>
      <t>BOOT</t>
    </r>
  </si>
  <si>
    <r>
      <rPr>
        <sz val="11"/>
        <color rgb="FF000000"/>
        <rFont val="Calibri"/>
      </rPr>
      <t>49006-1310</t>
    </r>
  </si>
  <si>
    <r>
      <rPr>
        <sz val="11"/>
        <color rgb="FF000000"/>
        <rFont val="Calibri"/>
      </rPr>
      <t>49016-0057</t>
    </r>
  </si>
  <si>
    <r>
      <rPr>
        <sz val="11"/>
        <color rgb="FF000000"/>
        <rFont val="Calibri"/>
      </rPr>
      <t>COVER SEAL</t>
    </r>
  </si>
  <si>
    <r>
      <rPr>
        <sz val="11"/>
        <color rgb="FF000000"/>
        <rFont val="Calibri"/>
      </rPr>
      <t>49016-0631</t>
    </r>
  </si>
  <si>
    <r>
      <rPr>
        <sz val="11"/>
        <color rgb="FF000000"/>
        <rFont val="Calibri"/>
      </rPr>
      <t>49016-1195A</t>
    </r>
  </si>
  <si>
    <r>
      <rPr>
        <sz val="11"/>
        <color rgb="FF000000"/>
        <rFont val="Calibri"/>
      </rPr>
      <t>COVER LAMP</t>
    </r>
  </si>
  <si>
    <r>
      <rPr>
        <sz val="11"/>
        <color rgb="FF000000"/>
        <rFont val="Calibri"/>
      </rPr>
      <t>53384-BZ020</t>
    </r>
  </si>
  <si>
    <t>CUSHION HOOD ( D )</t>
  </si>
  <si>
    <r>
      <rPr>
        <sz val="11"/>
        <color rgb="FF000000"/>
        <rFont val="Calibri"/>
      </rPr>
      <t>CUSHION HOOD</t>
    </r>
  </si>
  <si>
    <r>
      <rPr>
        <sz val="11"/>
        <color rgb="FF000000"/>
        <rFont val="Calibri"/>
      </rPr>
      <t>GASKET 2 LENS</t>
    </r>
  </si>
  <si>
    <r>
      <rPr>
        <sz val="11"/>
        <color rgb="FF000000"/>
        <rFont val="Calibri"/>
      </rPr>
      <t>7210-0142</t>
    </r>
  </si>
  <si>
    <r>
      <rPr>
        <sz val="11"/>
        <color rgb="FF000000"/>
        <rFont val="Calibri"/>
      </rPr>
      <t>SLEEVE</t>
    </r>
  </si>
  <si>
    <r>
      <rPr>
        <sz val="11"/>
        <color rgb="FF000000"/>
        <rFont val="Calibri"/>
      </rPr>
      <t>7210-0163</t>
    </r>
  </si>
  <si>
    <r>
      <rPr>
        <sz val="11"/>
        <color rgb="FF92D04F"/>
        <rFont val="Calibri"/>
      </rPr>
      <t>85373-BZ010</t>
    </r>
  </si>
  <si>
    <r>
      <rPr>
        <sz val="11"/>
        <color rgb="FF92D04F"/>
        <rFont val="Calibri"/>
      </rPr>
      <t>GROMMET WASHER</t>
    </r>
  </si>
  <si>
    <r>
      <rPr>
        <sz val="11"/>
        <color rgb="FF000000"/>
        <rFont val="Calibri"/>
      </rPr>
      <t>92066-1348Z</t>
    </r>
  </si>
  <si>
    <r>
      <rPr>
        <sz val="11"/>
        <color rgb="FF000000"/>
        <rFont val="Calibri"/>
      </rPr>
      <t>PLUG</t>
    </r>
  </si>
  <si>
    <r>
      <rPr>
        <sz val="11"/>
        <color rgb="FF000000"/>
        <rFont val="Calibri"/>
      </rPr>
      <t>92071-0055</t>
    </r>
  </si>
  <si>
    <r>
      <rPr>
        <sz val="11"/>
        <color rgb="FF000000"/>
        <rFont val="Calibri"/>
      </rPr>
      <t>GROMET</t>
    </r>
  </si>
  <si>
    <t>92071-024</t>
  </si>
  <si>
    <t>GROMMET</t>
  </si>
  <si>
    <r>
      <rPr>
        <sz val="11"/>
        <color rgb="FF000000"/>
        <rFont val="Calibri"/>
      </rPr>
      <t>92071-0707A</t>
    </r>
  </si>
  <si>
    <r>
      <rPr>
        <sz val="11"/>
        <color rgb="FF000000"/>
        <rFont val="Calibri"/>
      </rPr>
      <t>92075-1690Z</t>
    </r>
  </si>
  <si>
    <r>
      <rPr>
        <sz val="11"/>
        <color rgb="FF000000"/>
        <rFont val="Calibri"/>
      </rPr>
      <t>DAMPER</t>
    </r>
  </si>
  <si>
    <t>92075-209Z</t>
  </si>
  <si>
    <t>DAMPER</t>
  </si>
  <si>
    <r>
      <rPr>
        <sz val="11"/>
        <color rgb="FF000000"/>
        <rFont val="Calibri"/>
      </rPr>
      <t>92075-209Z</t>
    </r>
  </si>
  <si>
    <r>
      <rPr>
        <sz val="11"/>
        <color rgb="FF000000"/>
        <rFont val="Calibri"/>
      </rPr>
      <t>92160-1115Z</t>
    </r>
  </si>
  <si>
    <r>
      <rPr>
        <sz val="11"/>
        <color rgb="FF000000"/>
        <rFont val="Calibri"/>
      </rPr>
      <t>92160-1422Z</t>
    </r>
  </si>
  <si>
    <r>
      <rPr>
        <sz val="11"/>
        <color rgb="FF000000"/>
        <rFont val="Calibri"/>
      </rPr>
      <t>92161-0220</t>
    </r>
  </si>
  <si>
    <r>
      <rPr>
        <sz val="11"/>
        <color rgb="FF000000"/>
        <rFont val="Calibri"/>
      </rPr>
      <t>92161-0370</t>
    </r>
  </si>
  <si>
    <r>
      <rPr>
        <sz val="11"/>
        <color rgb="FF000000"/>
        <rFont val="Calibri"/>
      </rPr>
      <t>92161-0371</t>
    </r>
  </si>
  <si>
    <r>
      <rPr>
        <sz val="11"/>
        <color rgb="FF92D04F"/>
        <rFont val="Calibri"/>
      </rPr>
      <t>92161-0477</t>
    </r>
  </si>
  <si>
    <r>
      <rPr>
        <sz val="11"/>
        <color rgb="FF92D04F"/>
        <rFont val="Calibri"/>
      </rPr>
      <t>DAMPER</t>
    </r>
  </si>
  <si>
    <r>
      <rPr>
        <sz val="11"/>
        <color rgb="FF000000"/>
        <rFont val="Calibri"/>
      </rPr>
      <t>92161-0520Z</t>
    </r>
  </si>
  <si>
    <r>
      <rPr>
        <sz val="11"/>
        <color rgb="FF000000"/>
        <rFont val="Calibri"/>
      </rPr>
      <t>92161-0521Z</t>
    </r>
  </si>
  <si>
    <r>
      <rPr>
        <sz val="11"/>
        <color rgb="FF000000"/>
        <rFont val="Calibri"/>
      </rPr>
      <t>92161-0522Z</t>
    </r>
  </si>
  <si>
    <r>
      <rPr>
        <sz val="11"/>
        <color rgb="FF000000"/>
        <rFont val="Calibri"/>
      </rPr>
      <t>92161-1648</t>
    </r>
  </si>
  <si>
    <r>
      <rPr>
        <sz val="11"/>
        <color rgb="FF000000"/>
        <rFont val="Calibri"/>
      </rPr>
      <t>92161-1975</t>
    </r>
  </si>
  <si>
    <t>DAMPER( D )</t>
  </si>
  <si>
    <r>
      <rPr>
        <sz val="11"/>
        <color rgb="FF000000"/>
        <rFont val="Calibri"/>
      </rPr>
      <t>92071-2117</t>
    </r>
  </si>
  <si>
    <r>
      <rPr>
        <sz val="11"/>
        <color rgb="FF000000"/>
        <rFont val="Calibri"/>
      </rPr>
      <t>DAMPER ( tape )</t>
    </r>
  </si>
  <si>
    <r>
      <rPr>
        <sz val="11"/>
        <color rgb="FF000000"/>
        <rFont val="Calibri"/>
      </rPr>
      <t>99224-25003</t>
    </r>
  </si>
  <si>
    <r>
      <rPr>
        <sz val="11"/>
        <color rgb="FF000000"/>
        <rFont val="Calibri"/>
      </rPr>
      <t>RING GASKET</t>
    </r>
  </si>
  <si>
    <r>
      <rPr>
        <sz val="11"/>
        <color rgb="FF000000"/>
        <rFont val="Calibri"/>
      </rPr>
      <t>99241-50207</t>
    </r>
  </si>
  <si>
    <r>
      <rPr>
        <sz val="11"/>
        <color rgb="FF000000"/>
        <rFont val="Calibri"/>
      </rPr>
      <t>BULBYNT SEPATU KOITO</t>
    </r>
  </si>
  <si>
    <r>
      <rPr>
        <sz val="11"/>
        <color rgb="FF000000"/>
        <rFont val="Calibri"/>
      </rPr>
      <t>99301-39001</t>
    </r>
  </si>
  <si>
    <r>
      <rPr>
        <sz val="11"/>
        <color rgb="FF000000"/>
        <rFont val="Calibri"/>
      </rPr>
      <t>99301-39006</t>
    </r>
  </si>
  <si>
    <r>
      <rPr>
        <sz val="11"/>
        <color rgb="FF92D04F"/>
        <rFont val="Calibri"/>
      </rPr>
      <t>99301-39009</t>
    </r>
  </si>
  <si>
    <r>
      <rPr>
        <sz val="11"/>
        <color rgb="FF92D04F"/>
        <rFont val="Calibri"/>
      </rPr>
      <t>Grommet</t>
    </r>
  </si>
  <si>
    <r>
      <rPr>
        <sz val="11"/>
        <color rgb="FF000000"/>
        <rFont val="Calibri"/>
      </rPr>
      <t>99302-33004</t>
    </r>
  </si>
  <si>
    <r>
      <rPr>
        <sz val="11"/>
        <color rgb="FF000000"/>
        <rFont val="Calibri"/>
      </rPr>
      <t>ADP-9(INL)</t>
    </r>
  </si>
  <si>
    <r>
      <rPr>
        <sz val="11"/>
        <color rgb="FF000000"/>
        <rFont val="Calibri"/>
      </rPr>
      <t xml:space="preserve"> HOLDER</t>
    </r>
  </si>
  <si>
    <r>
      <rPr>
        <sz val="11"/>
        <color rgb="FF000000"/>
        <rFont val="Calibri"/>
      </rPr>
      <t>ASK 001(3X3)</t>
    </r>
  </si>
  <si>
    <r>
      <rPr>
        <sz val="11"/>
        <color rgb="FF000000"/>
        <rFont val="Calibri"/>
      </rPr>
      <t>HOLO</t>
    </r>
  </si>
  <si>
    <r>
      <rPr>
        <sz val="11"/>
        <color rgb="FF000000"/>
        <rFont val="Calibri"/>
      </rPr>
      <t>ASK 003(4X4)</t>
    </r>
  </si>
  <si>
    <r>
      <rPr>
        <sz val="11"/>
        <color rgb="FF000000"/>
        <rFont val="Calibri"/>
      </rPr>
      <t>HOLO KOTAK</t>
    </r>
  </si>
  <si>
    <r>
      <rPr>
        <sz val="11"/>
        <color rgb="FF000000"/>
        <rFont val="Calibri"/>
      </rPr>
      <t>BEI KMI 005</t>
    </r>
  </si>
  <si>
    <r>
      <rPr>
        <sz val="11"/>
        <color rgb="FF000000"/>
        <rFont val="Calibri"/>
      </rPr>
      <t>DAMPER HOLDER</t>
    </r>
  </si>
  <si>
    <r>
      <rPr>
        <sz val="11"/>
        <color rgb="FF000000"/>
        <rFont val="Calibri"/>
      </rPr>
      <t>BR001</t>
    </r>
  </si>
  <si>
    <r>
      <rPr>
        <sz val="11"/>
        <color rgb="FF000000"/>
        <rFont val="Calibri"/>
      </rPr>
      <t>BUSSING</t>
    </r>
  </si>
  <si>
    <r>
      <rPr>
        <sz val="11"/>
        <color rgb="FF000000"/>
        <rFont val="Calibri"/>
      </rPr>
      <t>BR002</t>
    </r>
  </si>
  <si>
    <r>
      <rPr>
        <sz val="11"/>
        <color rgb="FF000000"/>
        <rFont val="Calibri"/>
      </rPr>
      <t>BR-004</t>
    </r>
  </si>
  <si>
    <r>
      <rPr>
        <sz val="11"/>
        <color rgb="FF000000"/>
        <rFont val="Calibri"/>
      </rPr>
      <t>PLUG COVER</t>
    </r>
  </si>
  <si>
    <r>
      <rPr>
        <sz val="11"/>
        <color rgb="FF000000"/>
        <rFont val="Calibri"/>
      </rPr>
      <t>BRI-HCD2-0003</t>
    </r>
  </si>
  <si>
    <r>
      <rPr>
        <sz val="11"/>
        <color rgb="FF000000"/>
        <rFont val="Calibri"/>
      </rPr>
      <t>C. CABLE CAMERA</t>
    </r>
  </si>
  <si>
    <r>
      <rPr>
        <sz val="11"/>
        <color rgb="FF000000"/>
        <rFont val="Calibri"/>
      </rPr>
      <t>BRI-HCD2-0003-1</t>
    </r>
  </si>
  <si>
    <r>
      <rPr>
        <sz val="11"/>
        <color rgb="FF000000"/>
        <rFont val="Calibri"/>
      </rPr>
      <t>COVER CAMERA</t>
    </r>
  </si>
  <si>
    <r>
      <rPr>
        <sz val="11"/>
        <color rgb="FF000000"/>
        <rFont val="Calibri"/>
      </rPr>
      <t>C1810</t>
    </r>
  </si>
  <si>
    <r>
      <rPr>
        <sz val="11"/>
        <color rgb="FF000000"/>
        <rFont val="Calibri"/>
      </rPr>
      <t>HOLDER</t>
    </r>
  </si>
  <si>
    <r>
      <rPr>
        <sz val="11"/>
        <color rgb="FF000000"/>
        <rFont val="Calibri"/>
      </rPr>
      <t>C1822</t>
    </r>
  </si>
  <si>
    <r>
      <rPr>
        <sz val="11"/>
        <color rgb="FF92D04F"/>
        <rFont val="Calibri"/>
      </rPr>
      <t>C1836</t>
    </r>
  </si>
  <si>
    <r>
      <rPr>
        <sz val="11"/>
        <color rgb="FF92D04F"/>
        <rFont val="Calibri"/>
      </rPr>
      <t>HOLDER</t>
    </r>
  </si>
  <si>
    <r>
      <rPr>
        <sz val="11"/>
        <color rgb="FF000000"/>
        <rFont val="Calibri"/>
      </rPr>
      <t>C50</t>
    </r>
  </si>
  <si>
    <r>
      <rPr>
        <sz val="11"/>
        <color rgb="FF000000"/>
        <rFont val="Calibri"/>
      </rPr>
      <t>C. CONNECTOR 4.3 (EPDM)</t>
    </r>
  </si>
  <si>
    <r>
      <rPr>
        <sz val="11"/>
        <color rgb="FF000000"/>
        <rFont val="Calibri"/>
      </rPr>
      <t>C. HANDLE CHECKER FIXTURE</t>
    </r>
  </si>
  <si>
    <r>
      <rPr>
        <sz val="11"/>
        <color rgb="FF000000"/>
        <rFont val="Calibri"/>
      </rPr>
      <t>D20-1-S7</t>
    </r>
  </si>
  <si>
    <r>
      <rPr>
        <sz val="11"/>
        <color rgb="FF000000"/>
        <rFont val="Calibri"/>
      </rPr>
      <t>FST7450 A51 0010</t>
    </r>
  </si>
  <si>
    <r>
      <rPr>
        <sz val="11"/>
        <color rgb="FF000000"/>
        <rFont val="Calibri"/>
      </rPr>
      <t>SEAT BODY</t>
    </r>
  </si>
  <si>
    <r>
      <rPr>
        <sz val="11"/>
        <color rgb="FF000000"/>
        <rFont val="Calibri"/>
      </rPr>
      <t>FSTZ200 A51</t>
    </r>
  </si>
  <si>
    <r>
      <rPr>
        <sz val="11"/>
        <color rgb="FF000000"/>
        <rFont val="Calibri"/>
      </rPr>
      <t>SEAT</t>
    </r>
  </si>
  <si>
    <r>
      <rPr>
        <sz val="11"/>
        <color rgb="FF000000"/>
        <rFont val="Calibri"/>
      </rPr>
      <t>FW-C-6F</t>
    </r>
  </si>
  <si>
    <r>
      <rPr>
        <sz val="11"/>
        <color rgb="FF000000"/>
        <rFont val="Calibri"/>
      </rPr>
      <t>SEAL</t>
    </r>
  </si>
  <si>
    <r>
      <rPr>
        <sz val="11"/>
        <color rgb="FF000000"/>
        <rFont val="Calibri"/>
      </rPr>
      <t>HOLO (30 mm)</t>
    </r>
  </si>
  <si>
    <r>
      <rPr>
        <sz val="11"/>
        <color rgb="FF000000"/>
        <rFont val="Calibri"/>
      </rPr>
      <t>HOLO (40 mm)</t>
    </r>
  </si>
  <si>
    <r>
      <rPr>
        <sz val="11"/>
        <color rgb="FF000000"/>
        <rFont val="Calibri"/>
      </rPr>
      <t>KS24-701</t>
    </r>
  </si>
  <si>
    <r>
      <rPr>
        <sz val="11"/>
        <color rgb="FF000000"/>
        <rFont val="Calibri"/>
      </rPr>
      <t>S0870-JF360</t>
    </r>
  </si>
  <si>
    <r>
      <rPr>
        <sz val="11"/>
        <color rgb="FF000000"/>
        <rFont val="Calibri"/>
      </rPr>
      <t>RUBBER SPRING</t>
    </r>
  </si>
  <si>
    <r>
      <rPr>
        <sz val="11"/>
        <color rgb="FF92D04F"/>
        <rFont val="Calibri"/>
      </rPr>
      <t>SN900-01222E</t>
    </r>
  </si>
  <si>
    <r>
      <rPr>
        <sz val="11"/>
        <color rgb="FF92D04F"/>
        <rFont val="Calibri"/>
      </rPr>
      <t>SOCKET BODY</t>
    </r>
  </si>
  <si>
    <t>SN900-02422A</t>
  </si>
  <si>
    <t>SOCKET BODY A "A"</t>
  </si>
  <si>
    <r>
      <rPr>
        <sz val="11"/>
        <color rgb="FF000000"/>
        <rFont val="Calibri"/>
      </rPr>
      <t>SN900-02422A</t>
    </r>
  </si>
  <si>
    <r>
      <rPr>
        <sz val="11"/>
        <color rgb="FF000000"/>
        <rFont val="Calibri"/>
      </rPr>
      <t>SOCKET BODY A  "B&amp;C"</t>
    </r>
  </si>
  <si>
    <r>
      <rPr>
        <sz val="11"/>
        <color rgb="FF000000"/>
        <rFont val="Calibri"/>
      </rPr>
      <t>SN900-09022A</t>
    </r>
  </si>
  <si>
    <r>
      <rPr>
        <sz val="11"/>
        <color rgb="FF000000"/>
        <rFont val="Calibri"/>
      </rPr>
      <t>SOCKET HOLDER</t>
    </r>
  </si>
  <si>
    <r>
      <rPr>
        <sz val="11"/>
        <color rgb="FF000000"/>
        <rFont val="Calibri"/>
      </rPr>
      <t>SN904-10340C</t>
    </r>
  </si>
  <si>
    <r>
      <rPr>
        <sz val="11"/>
        <color rgb="FF000000"/>
        <rFont val="Calibri"/>
      </rPr>
      <t>SEAL GASKET</t>
    </r>
  </si>
  <si>
    <r>
      <rPr>
        <sz val="11"/>
        <color rgb="FF000000"/>
        <rFont val="Calibri"/>
      </rPr>
      <t>SN904-11260A</t>
    </r>
  </si>
  <si>
    <r>
      <rPr>
        <sz val="11"/>
        <color rgb="FF000000"/>
        <rFont val="Calibri"/>
      </rPr>
      <t>SN904-20600C</t>
    </r>
  </si>
  <si>
    <t>SN907-16700A</t>
  </si>
  <si>
    <t>SN907-22400A</t>
  </si>
  <si>
    <r>
      <rPr>
        <sz val="11"/>
        <color rgb="FF000000"/>
        <rFont val="Calibri"/>
      </rPr>
      <t>VMBODY-TA0100M-FG</t>
    </r>
  </si>
  <si>
    <t>CUSHION( D )</t>
  </si>
  <si>
    <r>
      <rPr>
        <sz val="11"/>
        <color rgb="FF000000"/>
        <rFont val="Calibri"/>
      </rPr>
      <t>X9383-4003</t>
    </r>
  </si>
  <si>
    <r>
      <rPr>
        <sz val="11"/>
        <color rgb="FF000000"/>
        <rFont val="Calibri"/>
      </rPr>
      <t>O-RING</t>
    </r>
  </si>
  <si>
    <r>
      <rPr>
        <sz val="11"/>
        <color rgb="FF000000"/>
        <rFont val="Calibri"/>
      </rPr>
      <t>Y9963-1001</t>
    </r>
  </si>
  <si>
    <r>
      <rPr>
        <sz val="11"/>
        <color rgb="FF000000"/>
        <rFont val="Calibri"/>
      </rPr>
      <t>Y9963-2089</t>
    </r>
  </si>
  <si>
    <r>
      <rPr>
        <sz val="11"/>
        <color rgb="FF000000"/>
        <rFont val="Calibri"/>
      </rPr>
      <t>SEAL RING</t>
    </r>
  </si>
  <si>
    <r>
      <rPr>
        <sz val="11"/>
        <color rgb="FF000000"/>
        <rFont val="Calibri"/>
      </rPr>
      <t>YC-A010</t>
    </r>
  </si>
  <si>
    <r>
      <rPr>
        <sz val="11"/>
        <color rgb="FF000000"/>
        <rFont val="Calibri"/>
      </rPr>
      <t>KNOB</t>
    </r>
  </si>
  <si>
    <r>
      <rPr>
        <sz val="11"/>
        <color rgb="FF000000"/>
        <rFont val="Calibri"/>
      </rPr>
      <t>YC-A015</t>
    </r>
  </si>
  <si>
    <r>
      <rPr>
        <sz val="11"/>
        <color rgb="FF000000"/>
        <rFont val="Calibri"/>
      </rPr>
      <t>YC-A020</t>
    </r>
  </si>
  <si>
    <r>
      <rPr>
        <sz val="11"/>
        <color rgb="FF000000"/>
        <rFont val="Calibri"/>
      </rPr>
      <t>YC-A025</t>
    </r>
  </si>
  <si>
    <t>Z1ID-014A</t>
  </si>
  <si>
    <t>ZAB004-70IX</t>
  </si>
  <si>
    <t>RUBBER SOCKET</t>
  </si>
  <si>
    <r>
      <rPr>
        <sz val="11"/>
        <color rgb="FF000000"/>
        <rFont val="Calibri"/>
      </rPr>
      <t>ZSS002-701</t>
    </r>
  </si>
  <si>
    <r>
      <rPr>
        <sz val="11"/>
        <color rgb="FF000000"/>
        <rFont val="Calibri"/>
      </rPr>
      <t>31126-36070</t>
    </r>
  </si>
  <si>
    <r>
      <rPr>
        <sz val="11"/>
        <color rgb="FF000000"/>
        <rFont val="Calibri"/>
      </rPr>
      <t>LVH-10029-0-150</t>
    </r>
  </si>
  <si>
    <r>
      <rPr>
        <sz val="11"/>
        <color rgb="FF000000"/>
        <rFont val="Calibri"/>
      </rPr>
      <t>DA/BD SHEET</t>
    </r>
  </si>
  <si>
    <r>
      <rPr>
        <sz val="11"/>
        <color rgb="FF000000"/>
        <rFont val="Calibri"/>
      </rPr>
      <t>92071-0782A</t>
    </r>
  </si>
  <si>
    <r>
      <rPr>
        <sz val="11"/>
        <color rgb="FF000000"/>
        <rFont val="Calibri"/>
      </rPr>
      <t>D3G0510-001-01</t>
    </r>
  </si>
  <si>
    <r>
      <rPr>
        <sz val="11"/>
        <color rgb="FF92D04F"/>
        <rFont val="Calibri"/>
      </rPr>
      <t>WIR-SL-CLP/261</t>
    </r>
  </si>
  <si>
    <r>
      <rPr>
        <sz val="11"/>
        <color rgb="FF000000"/>
        <rFont val="Calibri"/>
      </rPr>
      <t>WIR-SL-CLP/266</t>
    </r>
  </si>
  <si>
    <r>
      <rPr>
        <sz val="11"/>
        <color rgb="FF000000"/>
        <rFont val="Calibri"/>
      </rPr>
      <t>32103-K59-A700-H1</t>
    </r>
  </si>
  <si>
    <r>
      <rPr>
        <sz val="11"/>
        <color rgb="FF92D04F"/>
        <rFont val="Calibri"/>
      </rPr>
      <t>32108-K59-A700-H1</t>
    </r>
  </si>
  <si>
    <r>
      <rPr>
        <sz val="11"/>
        <color rgb="FF92D04F"/>
        <rFont val="Calibri"/>
      </rPr>
      <t>COVER W/R LED</t>
    </r>
  </si>
  <si>
    <r>
      <rPr>
        <sz val="11"/>
        <color rgb="FF000000"/>
        <rFont val="Calibri"/>
      </rPr>
      <t>32108-K59-A700-H1</t>
    </r>
  </si>
  <si>
    <r>
      <rPr>
        <sz val="11"/>
        <color rgb="FF000000"/>
        <rFont val="Calibri"/>
      </rPr>
      <t>COVER W/R LED (W)</t>
    </r>
  </si>
  <si>
    <r>
      <rPr>
        <sz val="11"/>
        <color rgb="FF000000"/>
        <rFont val="Calibri"/>
      </rPr>
      <t>COVER W/R LED (D)</t>
    </r>
  </si>
  <si>
    <r>
      <rPr>
        <sz val="11"/>
        <color rgb="FF000000"/>
        <rFont val="Calibri"/>
      </rPr>
      <t>38306-K59-A700-H1</t>
    </r>
  </si>
  <si>
    <r>
      <rPr>
        <sz val="11"/>
        <color rgb="FF000000"/>
        <rFont val="Calibri"/>
      </rPr>
      <t>SUSPENSION J/C</t>
    </r>
  </si>
  <si>
    <r>
      <rPr>
        <sz val="11"/>
        <color rgb="FF000000"/>
        <rFont val="Calibri"/>
      </rPr>
      <t>+EMS PAD 60</t>
    </r>
  </si>
  <si>
    <r>
      <rPr>
        <sz val="11"/>
        <color rgb="FF000000"/>
        <rFont val="Calibri"/>
      </rPr>
      <t>BUTYL</t>
    </r>
  </si>
  <si>
    <r>
      <rPr>
        <sz val="11"/>
        <color rgb="FF000000"/>
        <rFont val="Calibri"/>
      </rPr>
      <t>14093-0754</t>
    </r>
  </si>
  <si>
    <r>
      <rPr>
        <sz val="11"/>
        <color rgb="FF000000"/>
        <rFont val="Calibri"/>
      </rPr>
      <t>ABBD</t>
    </r>
  </si>
  <si>
    <r>
      <rPr>
        <sz val="11"/>
        <color rgb="FF000000"/>
        <rFont val="Calibri"/>
      </rPr>
      <t>SHEET</t>
    </r>
  </si>
  <si>
    <r>
      <rPr>
        <sz val="11"/>
        <color rgb="FF000000"/>
        <rFont val="Calibri"/>
      </rPr>
      <t>BRI-05-BS-001</t>
    </r>
  </si>
  <si>
    <r>
      <rPr>
        <sz val="11"/>
        <color rgb="FF000000"/>
        <rFont val="Calibri"/>
      </rPr>
      <t>BULB SOCKET</t>
    </r>
  </si>
  <si>
    <r>
      <rPr>
        <sz val="11"/>
        <color rgb="FF000000"/>
        <rFont val="Calibri"/>
      </rPr>
      <t>BRI-24-S-001</t>
    </r>
  </si>
  <si>
    <r>
      <rPr>
        <sz val="11"/>
        <color rgb="FF000000"/>
        <rFont val="Calibri"/>
      </rPr>
      <t>SILICONE SEAL</t>
    </r>
  </si>
  <si>
    <r>
      <rPr>
        <sz val="11"/>
        <color rgb="FF000000"/>
        <rFont val="Calibri"/>
      </rPr>
      <t>BRI-24-S-002</t>
    </r>
  </si>
  <si>
    <r>
      <rPr>
        <sz val="11"/>
        <color rgb="FF000000"/>
        <rFont val="Calibri"/>
      </rPr>
      <t>BRI-24-S-003</t>
    </r>
  </si>
  <si>
    <r>
      <rPr>
        <sz val="11"/>
        <color rgb="FF000000"/>
        <rFont val="Calibri"/>
      </rPr>
      <t>BRI-24-S-004</t>
    </r>
  </si>
  <si>
    <r>
      <rPr>
        <sz val="11"/>
        <color rgb="FF000000"/>
        <rFont val="Calibri"/>
      </rPr>
      <t>HAMMER RUBBER</t>
    </r>
  </si>
  <si>
    <r>
      <rPr>
        <sz val="11"/>
        <color rgb="FF000000"/>
        <rFont val="Calibri"/>
      </rPr>
      <t>HAMMER</t>
    </r>
  </si>
  <si>
    <r>
      <rPr>
        <sz val="11"/>
        <color rgb="FF000000"/>
        <rFont val="Calibri"/>
      </rPr>
      <t>T-SP0400130D8</t>
    </r>
  </si>
  <si>
    <r>
      <rPr>
        <sz val="11"/>
        <color rgb="FF000000"/>
        <rFont val="Calibri"/>
      </rPr>
      <t>SPRING D40 L130 8 MM</t>
    </r>
  </si>
  <si>
    <r>
      <rPr>
        <sz val="11"/>
        <color rgb="FF000000"/>
        <rFont val="Calibri"/>
      </rPr>
      <t>14093-0755</t>
    </r>
  </si>
  <si>
    <t>ZHG006-701</t>
  </si>
  <si>
    <t>INSULATOR</t>
  </si>
  <si>
    <r>
      <rPr>
        <sz val="11"/>
        <color rgb="FF000000"/>
        <rFont val="Calibri"/>
      </rPr>
      <t>W2193M/GASKET2 LENS</t>
    </r>
  </si>
  <si>
    <r>
      <rPr>
        <sz val="11"/>
        <color rgb="FF000000"/>
        <rFont val="Calibri"/>
      </rPr>
      <t>GASKET2 LENS (tape)</t>
    </r>
  </si>
  <si>
    <r>
      <rPr>
        <sz val="11"/>
        <color rgb="FF92D04F"/>
        <rFont val="Calibri"/>
      </rPr>
      <t>92161-2111</t>
    </r>
  </si>
  <si>
    <r>
      <rPr>
        <sz val="11"/>
        <color rgb="FF000000"/>
        <rFont val="Calibri"/>
      </rPr>
      <t>FW+C-6F</t>
    </r>
  </si>
  <si>
    <r>
      <rPr>
        <sz val="11"/>
        <color rgb="FF000000"/>
        <rFont val="Calibri"/>
      </rPr>
      <t>RUBBER SEAL CONNECTOR</t>
    </r>
  </si>
  <si>
    <r>
      <rPr>
        <sz val="11"/>
        <color rgb="FF000000"/>
        <rFont val="Calibri"/>
      </rPr>
      <t>RUBBER PACKING BOOT</t>
    </r>
  </si>
  <si>
    <r>
      <rPr>
        <sz val="11"/>
        <color rgb="FF000000"/>
        <rFont val="Calibri"/>
      </rPr>
      <t>VMFUNC-TA0140M-FG</t>
    </r>
  </si>
  <si>
    <r>
      <rPr>
        <sz val="11"/>
        <color rgb="FF000000"/>
        <rFont val="Calibri"/>
      </rPr>
      <t>BOOT CLUTCH RELEASE FORK</t>
    </r>
  </si>
  <si>
    <r>
      <rPr>
        <sz val="11"/>
        <color rgb="FF000000"/>
        <rFont val="Calibri"/>
      </rPr>
      <t>BRI-01-RH-002</t>
    </r>
  </si>
  <si>
    <r>
      <rPr>
        <sz val="11"/>
        <color rgb="FF000000"/>
        <rFont val="Calibri"/>
      </rPr>
      <t>RUBBER HUMMER</t>
    </r>
  </si>
  <si>
    <r>
      <rPr>
        <sz val="11"/>
        <color rgb="FF000000"/>
        <rFont val="Calibri"/>
      </rPr>
      <t>VMBODY-NA0890M-FG</t>
    </r>
  </si>
  <si>
    <r>
      <rPr>
        <sz val="11"/>
        <color rgb="FF000000"/>
        <rFont val="Calibri"/>
      </rPr>
      <t>GROMMET CLUTCH RESER VOIR</t>
    </r>
  </si>
  <si>
    <r>
      <rPr>
        <sz val="11"/>
        <color rgb="FF000000"/>
        <rFont val="Calibri"/>
      </rPr>
      <t>+EMSIII-60</t>
    </r>
  </si>
  <si>
    <r>
      <rPr>
        <sz val="11"/>
        <color rgb="FF000000"/>
        <rFont val="Calibri"/>
      </rPr>
      <t>+7034-1279</t>
    </r>
  </si>
  <si>
    <r>
      <rPr>
        <sz val="11"/>
        <color rgb="FF000000"/>
        <rFont val="Calibri"/>
      </rPr>
      <t>+EMSIII-90</t>
    </r>
  </si>
  <si>
    <r>
      <rPr>
        <sz val="11"/>
        <color rgb="FF92D04F"/>
        <rFont val="Calibri"/>
      </rPr>
      <t>12053-0267</t>
    </r>
  </si>
  <si>
    <r>
      <rPr>
        <sz val="11"/>
        <color rgb="FF92D04F"/>
        <rFont val="Calibri"/>
      </rPr>
      <t>GUIDE-CHAIN</t>
    </r>
  </si>
  <si>
    <r>
      <rPr>
        <sz val="11"/>
        <color rgb="FF000000"/>
        <rFont val="Calibri"/>
      </rPr>
      <t>38771-K15-6000-H1</t>
    </r>
  </si>
  <si>
    <r>
      <rPr>
        <sz val="11"/>
        <color rgb="FF000000"/>
        <rFont val="Calibri"/>
      </rPr>
      <t>SUSP ENG CONTROL UNIT</t>
    </r>
  </si>
  <si>
    <r>
      <rPr>
        <sz val="11"/>
        <color rgb="FF000000"/>
        <rFont val="Calibri"/>
      </rPr>
      <t>SEAT SPRING</t>
    </r>
  </si>
  <si>
    <t>NA1130</t>
  </si>
  <si>
    <t>SHIELD STERING</t>
  </si>
  <si>
    <t>NA1950</t>
  </si>
  <si>
    <t>STOPER BACK DOOR</t>
  </si>
  <si>
    <t>32108-K2S-N000</t>
  </si>
  <si>
    <t>C.LEAD WINKER</t>
  </si>
  <si>
    <t>32103-K2S-N000</t>
  </si>
  <si>
    <t>C. CONECTOR</t>
  </si>
  <si>
    <r>
      <rPr>
        <sz val="11"/>
        <color rgb="FF000000"/>
        <rFont val="Calibri"/>
      </rPr>
      <t>G04129</t>
    </r>
  </si>
  <si>
    <r>
      <rPr>
        <sz val="11"/>
        <color rgb="FF000000"/>
        <rFont val="Calibri"/>
      </rPr>
      <t>CAP RUBBER</t>
    </r>
  </si>
  <si>
    <r>
      <rPr>
        <sz val="11"/>
        <color rgb="FF92D04F"/>
        <rFont val="Calibri"/>
      </rPr>
      <t>G04447</t>
    </r>
  </si>
  <si>
    <r>
      <rPr>
        <sz val="11"/>
        <color rgb="FF92D04F"/>
        <rFont val="Calibri"/>
      </rPr>
      <t>RUBBER COVER</t>
    </r>
  </si>
  <si>
    <t>G00679</t>
  </si>
  <si>
    <t>C.REAR STOP</t>
  </si>
  <si>
    <r>
      <rPr>
        <sz val="11"/>
        <color rgb="FF92D04F"/>
        <rFont val="Calibri"/>
      </rPr>
      <t>TA1290</t>
    </r>
  </si>
  <si>
    <r>
      <rPr>
        <sz val="11"/>
        <color rgb="FF92D04F"/>
        <rFont val="Calibri"/>
      </rPr>
      <t>SEAL</t>
    </r>
  </si>
  <si>
    <r>
      <rPr>
        <sz val="11"/>
        <color rgb="FF000000"/>
        <rFont val="Calibri"/>
      </rPr>
      <t>TA1270</t>
    </r>
  </si>
  <si>
    <t>TA1260</t>
  </si>
  <si>
    <t>SEAL</t>
  </si>
  <si>
    <r>
      <rPr>
        <sz val="11"/>
        <color rgb="FF000000"/>
        <rFont val="Calibri"/>
      </rPr>
      <t>NA1260</t>
    </r>
  </si>
  <si>
    <r>
      <rPr>
        <sz val="11"/>
        <color rgb="FF000000"/>
        <rFont val="Calibri"/>
      </rPr>
      <t>BUSH TANG LOWER</t>
    </r>
  </si>
  <si>
    <t>BUSH TANG LOWER ( D )</t>
  </si>
  <si>
    <r>
      <rPr>
        <sz val="11"/>
        <color rgb="FF000000"/>
        <rFont val="Calibri"/>
      </rPr>
      <t>KOWA</t>
    </r>
  </si>
  <si>
    <r>
      <rPr>
        <sz val="11"/>
        <color rgb="FF000000"/>
        <rFont val="Calibri"/>
      </rPr>
      <t>C.CONECTOR</t>
    </r>
  </si>
  <si>
    <r>
      <rPr>
        <sz val="11"/>
        <color rgb="FF000000"/>
        <rFont val="Calibri"/>
      </rPr>
      <t>G05699</t>
    </r>
  </si>
  <si>
    <r>
      <rPr>
        <sz val="11"/>
        <color rgb="FF000000"/>
        <rFont val="Calibri"/>
      </rPr>
      <t>COVER CLOUTH</t>
    </r>
  </si>
  <si>
    <r>
      <rPr>
        <sz val="11"/>
        <color rgb="FF92D04F"/>
        <rFont val="Calibri"/>
      </rPr>
      <t>B5D</t>
    </r>
  </si>
  <si>
    <r>
      <rPr>
        <sz val="11"/>
        <color rgb="FF000000"/>
        <rFont val="Calibri"/>
      </rPr>
      <t>NA0890</t>
    </r>
  </si>
  <si>
    <r>
      <rPr>
        <sz val="11"/>
        <color rgb="FF000000"/>
        <rFont val="Calibri"/>
      </rPr>
      <t>GROMET CLOUTH</t>
    </r>
  </si>
  <si>
    <t>B.BYNT ( D )</t>
  </si>
  <si>
    <r>
      <rPr>
        <sz val="11"/>
        <color rgb="FF000000"/>
        <rFont val="Calibri"/>
      </rPr>
      <t>2IT-643950</t>
    </r>
  </si>
  <si>
    <r>
      <rPr>
        <sz val="11"/>
        <color rgb="FF000000"/>
        <rFont val="Calibri"/>
      </rPr>
      <t xml:space="preserve"> -</t>
    </r>
  </si>
  <si>
    <r>
      <rPr>
        <sz val="11"/>
        <color rgb="FF000000"/>
        <rFont val="Calibri"/>
      </rPr>
      <t>R PACKING BOOT</t>
    </r>
  </si>
  <si>
    <r>
      <rPr>
        <sz val="11"/>
        <color rgb="FF000000"/>
        <rFont val="Calibri"/>
      </rPr>
      <t>zp</t>
    </r>
  </si>
  <si>
    <r>
      <rPr>
        <sz val="11"/>
        <color rgb="FF000000"/>
        <rFont val="Calibri"/>
      </rPr>
      <t>packing</t>
    </r>
  </si>
  <si>
    <r>
      <rPr>
        <sz val="11"/>
        <color rgb="FF92D04F"/>
        <rFont val="Calibri"/>
      </rPr>
      <t>G04129</t>
    </r>
  </si>
  <si>
    <r>
      <rPr>
        <sz val="11"/>
        <color rgb="FF92D04F"/>
        <rFont val="Calibri"/>
      </rPr>
      <t>CAP RUBBER</t>
    </r>
  </si>
  <si>
    <r>
      <rPr>
        <sz val="11"/>
        <color rgb="FF000000"/>
        <rFont val="Calibri"/>
      </rPr>
      <t>NA 1720</t>
    </r>
  </si>
  <si>
    <r>
      <rPr>
        <sz val="11"/>
        <color rgb="FF000000"/>
        <rFont val="Calibri"/>
      </rPr>
      <t>S SPRING</t>
    </r>
  </si>
  <si>
    <t>LOW C REAR STOP</t>
  </si>
  <si>
    <t>G01330</t>
  </si>
  <si>
    <t>WLT8F-17A381-BC</t>
  </si>
  <si>
    <t>KNOB R</t>
  </si>
  <si>
    <t>GROMET</t>
  </si>
  <si>
    <t>NA1550</t>
  </si>
  <si>
    <t>WLT8F-17A381-AC</t>
  </si>
  <si>
    <t>KNOB-L</t>
  </si>
  <si>
    <t>K58</t>
  </si>
  <si>
    <t>NA1940</t>
  </si>
  <si>
    <t>CAP</t>
  </si>
  <si>
    <t>0313</t>
  </si>
  <si>
    <t>WIR</t>
  </si>
  <si>
    <t>G.MINDA</t>
  </si>
  <si>
    <r>
      <rPr>
        <sz val="11"/>
        <color theme="1"/>
        <rFont val="Calibri"/>
        <charset val="134"/>
        <scheme val="minor"/>
      </rPr>
      <t xml:space="preserve"> Tanggal :</t>
    </r>
  </si>
  <si>
    <r>
      <rPr>
        <sz val="11"/>
        <color rgb="FF000000"/>
        <rFont val="Calibri"/>
      </rPr>
      <t>Disetujui</t>
    </r>
  </si>
  <si>
    <r>
      <rPr>
        <sz val="11"/>
        <color rgb="FF000000"/>
        <rFont val="Calibri"/>
      </rPr>
      <t>Diperiksa</t>
    </r>
  </si>
  <si>
    <t>FM-QA-0011    Rev.01</t>
  </si>
  <si>
    <t>LAPORAN HASIL SORTIR / REPAIR / CHECKER</t>
  </si>
  <si>
    <t>Tanggal</t>
  </si>
  <si>
    <t>Customer</t>
  </si>
  <si>
    <t>Status :</t>
  </si>
  <si>
    <t>Sortir :</t>
  </si>
  <si>
    <t>Repair :</t>
  </si>
  <si>
    <t>No</t>
  </si>
  <si>
    <t>Inspector</t>
  </si>
  <si>
    <t>Part Name</t>
  </si>
  <si>
    <t>No Lot</t>
  </si>
  <si>
    <t>Masalah</t>
  </si>
  <si>
    <t>Jumlah Produk Masuk</t>
  </si>
  <si>
    <t>Jumlah Check/Repair</t>
  </si>
  <si>
    <t>OK</t>
  </si>
  <si>
    <t>NG</t>
  </si>
  <si>
    <t>Tgl Prod.</t>
  </si>
  <si>
    <t>Operator Press / Finishing</t>
  </si>
  <si>
    <t xml:space="preserve">Quality Control </t>
  </si>
  <si>
    <t>Disetujui</t>
  </si>
  <si>
    <t>Diperiksa</t>
  </si>
  <si>
    <t xml:space="preserve">                     </t>
  </si>
  <si>
    <t>a</t>
  </si>
  <si>
    <t>b</t>
  </si>
  <si>
    <t>c</t>
  </si>
  <si>
    <t>anjar</t>
  </si>
  <si>
    <t>budi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</si>
</sst>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[$-F800]dddd\,\ mmmm\ dd\,\ yyyy"/>
    <numFmt numFmtId="165" formatCode="0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</font>
    <font>
      <b/>
      <sz val="24"/>
      <name val="Calibri"/>
    </font>
    <font>
      <sz val="14"/>
      <name val="Calibri"/>
      <family val="2"/>
    </font>
    <font>
      <sz val="11"/>
      <color rgb="FF000000"/>
      <name val="Calibri"/>
    </font>
    <font>
      <sz val="11"/>
      <color rgb="FF92D050"/>
      <name val="Calibri"/>
      <family val="2"/>
    </font>
    <font>
      <sz val="11"/>
      <color rgb="FF92D04F"/>
      <name val="Calibri"/>
    </font>
    <font>
      <sz val="11"/>
      <color rgb="FF92D050"/>
      <name val="Calibri"/>
    </font>
    <font>
      <sz val="11"/>
      <color rgb="FF92D04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 Narrow"/>
      <family val="2"/>
    </font>
    <font>
      <sz val="12"/>
      <name val="Arial Narrow"/>
      <family val="2"/>
    </font>
    <font>
      <b/>
      <sz val="18"/>
      <name val="Arial Narrow"/>
      <family val="2"/>
    </font>
    <font>
      <b/>
      <sz val="10"/>
      <name val="Arial Narrow"/>
      <family val="2"/>
    </font>
    <font>
      <u/>
      <sz val="12"/>
      <name val="Arial Narrow"/>
      <family val="2"/>
    </font>
    <font>
      <b/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5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9" fontId="7" fillId="0" borderId="0" applyFont="0" applyFill="0" applyBorder="0" applyAlignment="0" applyProtection="0"/>
  </cellStyleXfs>
  <cellXfs count="2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5" xfId="0" applyFont="1" applyBorder="1" applyAlignment="1">
      <alignment horizontal="right" vertical="center"/>
    </xf>
    <xf numFmtId="0" fontId="8" fillId="0" borderId="0" xfId="0" applyFont="1">
      <alignment vertical="center"/>
    </xf>
    <xf numFmtId="0" fontId="8" fillId="0" borderId="2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10" fillId="0" borderId="27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1" fontId="11" fillId="0" borderId="11" xfId="0" applyNumberFormat="1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41" fontId="11" fillId="0" borderId="18" xfId="0" applyNumberFormat="1" applyFont="1" applyBorder="1" applyAlignment="1">
      <alignment horizontal="center" vertical="center"/>
    </xf>
    <xf numFmtId="1" fontId="11" fillId="0" borderId="18" xfId="0" applyNumberFormat="1" applyFont="1" applyBorder="1" applyAlignment="1">
      <alignment horizontal="center" vertical="center" wrapText="1"/>
    </xf>
    <xf numFmtId="41" fontId="11" fillId="2" borderId="18" xfId="0" applyNumberFormat="1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41" fontId="11" fillId="0" borderId="11" xfId="0" applyNumberFormat="1" applyFont="1" applyBorder="1" applyAlignment="1">
      <alignment horizontal="center" vertical="center"/>
    </xf>
    <xf numFmtId="1" fontId="11" fillId="0" borderId="11" xfId="0" applyNumberFormat="1" applyFont="1" applyBorder="1" applyAlignment="1">
      <alignment horizontal="center" vertical="center" wrapText="1"/>
    </xf>
    <xf numFmtId="41" fontId="11" fillId="2" borderId="11" xfId="0" applyNumberFormat="1" applyFont="1" applyFill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41" fontId="12" fillId="0" borderId="11" xfId="0" applyNumberFormat="1" applyFont="1" applyBorder="1" applyAlignment="1">
      <alignment horizontal="center" vertical="center"/>
    </xf>
    <xf numFmtId="1" fontId="12" fillId="0" borderId="11" xfId="0" applyNumberFormat="1" applyFont="1" applyBorder="1" applyAlignment="1">
      <alignment horizontal="center" vertical="center" wrapText="1"/>
    </xf>
    <xf numFmtId="41" fontId="12" fillId="2" borderId="11" xfId="0" applyNumberFormat="1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41" fontId="13" fillId="0" borderId="11" xfId="0" applyNumberFormat="1" applyFont="1" applyBorder="1" applyAlignment="1">
      <alignment horizontal="center" vertical="center"/>
    </xf>
    <xf numFmtId="1" fontId="13" fillId="0" borderId="11" xfId="0" applyNumberFormat="1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/>
    </xf>
    <xf numFmtId="41" fontId="13" fillId="2" borderId="11" xfId="0" applyNumberFormat="1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41" fontId="14" fillId="0" borderId="11" xfId="0" applyNumberFormat="1" applyFont="1" applyBorder="1" applyAlignment="1">
      <alignment horizontal="center" vertical="center"/>
    </xf>
    <xf numFmtId="1" fontId="14" fillId="0" borderId="11" xfId="0" applyNumberFormat="1" applyFont="1" applyBorder="1" applyAlignment="1">
      <alignment horizontal="center" vertical="center" wrapText="1"/>
    </xf>
    <xf numFmtId="41" fontId="14" fillId="2" borderId="11" xfId="0" applyNumberFormat="1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165" fontId="11" fillId="0" borderId="28" xfId="0" applyNumberFormat="1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1" fillId="0" borderId="30" xfId="0" applyFont="1" applyBorder="1">
      <alignment vertical="center"/>
    </xf>
    <xf numFmtId="1" fontId="13" fillId="0" borderId="11" xfId="0" applyNumberFormat="1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1" xfId="0" quotePrefix="1" applyFont="1" applyBorder="1" applyAlignment="1">
      <alignment horizontal="center" vertical="center"/>
    </xf>
    <xf numFmtId="0" fontId="12" fillId="0" borderId="11" xfId="0" quotePrefix="1" applyFont="1" applyBorder="1" applyAlignment="1">
      <alignment horizontal="center" vertical="center"/>
    </xf>
    <xf numFmtId="41" fontId="17" fillId="0" borderId="11" xfId="0" applyNumberFormat="1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2" xfId="0" applyFont="1" applyBorder="1" applyAlignment="1">
      <alignment horizontal="right" vertical="center"/>
    </xf>
    <xf numFmtId="0" fontId="8" fillId="0" borderId="0" xfId="0" applyFont="1" applyAlignment="1">
      <alignment horizontal="left" vertical="top"/>
    </xf>
    <xf numFmtId="164" fontId="8" fillId="0" borderId="5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8" fillId="0" borderId="5" xfId="0" applyFont="1" applyBorder="1" applyAlignment="1"/>
    <xf numFmtId="0" fontId="8" fillId="0" borderId="33" xfId="0" applyFont="1" applyBorder="1" applyAlignment="1">
      <alignment horizontal="right" vertical="center"/>
    </xf>
    <xf numFmtId="0" fontId="8" fillId="0" borderId="34" xfId="0" applyFont="1" applyBorder="1" applyAlignment="1">
      <alignment horizontal="right" vertical="center"/>
    </xf>
    <xf numFmtId="0" fontId="8" fillId="0" borderId="21" xfId="0" applyFont="1" applyBorder="1" applyAlignment="1"/>
    <xf numFmtId="0" fontId="8" fillId="0" borderId="22" xfId="0" applyFont="1" applyBorder="1" applyAlignment="1">
      <alignment horizontal="left"/>
    </xf>
    <xf numFmtId="0" fontId="8" fillId="0" borderId="22" xfId="0" applyFont="1" applyBorder="1" applyAlignment="1"/>
    <xf numFmtId="0" fontId="8" fillId="0" borderId="22" xfId="0" applyFont="1" applyBorder="1" applyAlignment="1">
      <alignment horizontal="center" vertical="center"/>
    </xf>
    <xf numFmtId="0" fontId="8" fillId="0" borderId="22" xfId="0" applyFont="1" applyBorder="1" applyAlignment="1">
      <alignment horizontal="right" vertical="center"/>
    </xf>
    <xf numFmtId="0" fontId="8" fillId="0" borderId="23" xfId="0" applyFont="1" applyBorder="1" applyAlignment="1"/>
    <xf numFmtId="0" fontId="8" fillId="0" borderId="0" xfId="0" applyFont="1" applyAlignment="1"/>
    <xf numFmtId="0" fontId="1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8" fillId="0" borderId="0" xfId="0" applyFont="1" applyAlignment="1"/>
    <xf numFmtId="0" fontId="18" fillId="0" borderId="1" xfId="0" applyFont="1" applyBorder="1" applyAlignment="1"/>
    <xf numFmtId="0" fontId="18" fillId="0" borderId="3" xfId="0" applyFont="1" applyBorder="1" applyAlignment="1"/>
    <xf numFmtId="0" fontId="19" fillId="0" borderId="3" xfId="0" applyFont="1" applyBorder="1" applyAlignment="1"/>
    <xf numFmtId="0" fontId="18" fillId="0" borderId="2" xfId="0" applyFont="1" applyBorder="1" applyAlignment="1"/>
    <xf numFmtId="0" fontId="18" fillId="0" borderId="4" xfId="0" applyFont="1" applyBorder="1" applyAlignment="1"/>
    <xf numFmtId="0" fontId="19" fillId="0" borderId="0" xfId="0" applyFont="1" applyAlignment="1"/>
    <xf numFmtId="0" fontId="18" fillId="0" borderId="5" xfId="0" applyFont="1" applyBorder="1" applyAlignment="1"/>
    <xf numFmtId="0" fontId="21" fillId="0" borderId="41" xfId="0" applyFont="1" applyBorder="1" applyAlignment="1">
      <alignment horizontal="center" vertical="center"/>
    </xf>
    <xf numFmtId="0" fontId="21" fillId="0" borderId="44" xfId="0" applyFont="1" applyBorder="1" applyAlignment="1">
      <alignment horizontal="center" vertical="center"/>
    </xf>
    <xf numFmtId="0" fontId="21" fillId="0" borderId="42" xfId="0" applyFont="1" applyBorder="1" applyAlignment="1">
      <alignment horizontal="center" vertical="center"/>
    </xf>
    <xf numFmtId="0" fontId="21" fillId="0" borderId="4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45" xfId="0" applyFont="1" applyBorder="1" applyAlignment="1">
      <alignment horizontal="center" vertical="center"/>
    </xf>
    <xf numFmtId="0" fontId="18" fillId="0" borderId="50" xfId="0" applyFont="1" applyBorder="1" applyAlignment="1"/>
    <xf numFmtId="0" fontId="18" fillId="0" borderId="51" xfId="0" applyFont="1" applyBorder="1" applyAlignment="1"/>
    <xf numFmtId="0" fontId="18" fillId="0" borderId="52" xfId="0" applyFont="1" applyBorder="1" applyAlignment="1"/>
    <xf numFmtId="0" fontId="18" fillId="0" borderId="53" xfId="0" applyFont="1" applyBorder="1" applyAlignment="1"/>
    <xf numFmtId="0" fontId="18" fillId="0" borderId="54" xfId="0" applyFont="1" applyBorder="1" applyAlignment="1"/>
    <xf numFmtId="0" fontId="18" fillId="0" borderId="54" xfId="0" applyFont="1" applyBorder="1" applyAlignment="1">
      <alignment horizontal="center"/>
    </xf>
    <xf numFmtId="0" fontId="18" fillId="0" borderId="55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56" xfId="0" applyFont="1" applyBorder="1" applyAlignment="1"/>
    <xf numFmtId="0" fontId="18" fillId="0" borderId="57" xfId="0" applyFont="1" applyBorder="1" applyAlignment="1"/>
    <xf numFmtId="0" fontId="22" fillId="0" borderId="4" xfId="0" applyFont="1" applyBorder="1" applyAlignment="1"/>
    <xf numFmtId="0" fontId="18" fillId="0" borderId="31" xfId="0" applyFont="1" applyBorder="1" applyAlignment="1"/>
    <xf numFmtId="0" fontId="18" fillId="0" borderId="32" xfId="0" applyFont="1" applyBorder="1" applyAlignment="1"/>
    <xf numFmtId="0" fontId="18" fillId="0" borderId="15" xfId="0" applyFont="1" applyBorder="1" applyAlignment="1"/>
    <xf numFmtId="0" fontId="18" fillId="0" borderId="16" xfId="0" applyFont="1" applyBorder="1" applyAlignment="1"/>
    <xf numFmtId="0" fontId="18" fillId="0" borderId="58" xfId="0" applyFont="1" applyBorder="1" applyAlignment="1"/>
    <xf numFmtId="0" fontId="18" fillId="0" borderId="21" xfId="0" applyFont="1" applyBorder="1" applyAlignment="1"/>
    <xf numFmtId="0" fontId="18" fillId="0" borderId="22" xfId="0" applyFont="1" applyBorder="1" applyAlignment="1"/>
    <xf numFmtId="0" fontId="2" fillId="0" borderId="18" xfId="0" applyFont="1" applyBorder="1" applyAlignment="1">
      <alignment horizontal="center" vertical="center"/>
    </xf>
    <xf numFmtId="49" fontId="1" fillId="0" borderId="18" xfId="0" applyNumberFormat="1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1" fontId="0" fillId="0" borderId="0" xfId="0" applyNumberFormat="1">
      <alignment vertical="center"/>
    </xf>
    <xf numFmtId="0" fontId="16" fillId="0" borderId="30" xfId="0" applyFont="1" applyBorder="1">
      <alignment vertical="center"/>
    </xf>
    <xf numFmtId="0" fontId="16" fillId="0" borderId="29" xfId="0" applyFont="1" applyBorder="1">
      <alignment vertical="center"/>
    </xf>
    <xf numFmtId="0" fontId="1" fillId="0" borderId="0" xfId="0" applyFont="1">
      <alignment vertical="center"/>
    </xf>
    <xf numFmtId="9" fontId="2" fillId="0" borderId="0" xfId="1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2" fillId="0" borderId="10" xfId="0" quotePrefix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64" xfId="0" applyFont="1" applyBorder="1" applyAlignment="1">
      <alignment horizontal="center"/>
    </xf>
    <xf numFmtId="0" fontId="23" fillId="0" borderId="65" xfId="0" applyFont="1" applyBorder="1" applyAlignment="1">
      <alignment horizontal="center"/>
    </xf>
    <xf numFmtId="0" fontId="23" fillId="0" borderId="66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6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59" xfId="0" applyFont="1" applyBorder="1" applyAlignment="1">
      <alignment horizontal="center"/>
    </xf>
    <xf numFmtId="0" fontId="18" fillId="0" borderId="62" xfId="0" applyFont="1" applyBorder="1" applyAlignment="1">
      <alignment horizontal="center"/>
    </xf>
    <xf numFmtId="0" fontId="18" fillId="0" borderId="60" xfId="0" applyFont="1" applyBorder="1" applyAlignment="1">
      <alignment horizontal="center"/>
    </xf>
    <xf numFmtId="0" fontId="18" fillId="0" borderId="61" xfId="0" applyFont="1" applyBorder="1" applyAlignment="1">
      <alignment horizontal="center"/>
    </xf>
    <xf numFmtId="0" fontId="18" fillId="0" borderId="54" xfId="0" applyFont="1" applyBorder="1" applyAlignment="1">
      <alignment horizontal="center"/>
    </xf>
    <xf numFmtId="0" fontId="18" fillId="0" borderId="55" xfId="0" applyFont="1" applyBorder="1" applyAlignment="1">
      <alignment horizontal="center"/>
    </xf>
    <xf numFmtId="0" fontId="18" fillId="0" borderId="67" xfId="0" applyFont="1" applyBorder="1" applyAlignment="1">
      <alignment horizontal="center"/>
    </xf>
    <xf numFmtId="0" fontId="18" fillId="0" borderId="68" xfId="0" applyFont="1" applyBorder="1" applyAlignment="1">
      <alignment horizontal="center"/>
    </xf>
    <xf numFmtId="0" fontId="19" fillId="0" borderId="47" xfId="0" applyFont="1" applyBorder="1" applyAlignment="1">
      <alignment horizontal="center" vertical="center" wrapText="1"/>
    </xf>
    <xf numFmtId="0" fontId="19" fillId="0" borderId="49" xfId="0" applyFont="1" applyBorder="1" applyAlignment="1">
      <alignment horizontal="center" vertical="center" wrapText="1"/>
    </xf>
    <xf numFmtId="0" fontId="19" fillId="0" borderId="7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7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8" fillId="0" borderId="69" xfId="0" applyFont="1" applyBorder="1" applyAlignment="1">
      <alignment horizontal="center"/>
    </xf>
    <xf numFmtId="0" fontId="18" fillId="0" borderId="70" xfId="0" applyFont="1" applyBorder="1" applyAlignment="1">
      <alignment horizontal="center"/>
    </xf>
    <xf numFmtId="0" fontId="18" fillId="0" borderId="66" xfId="0" applyFont="1" applyBorder="1" applyAlignment="1">
      <alignment horizontal="center"/>
    </xf>
    <xf numFmtId="0" fontId="19" fillId="0" borderId="41" xfId="0" applyFont="1" applyBorder="1" applyAlignment="1">
      <alignment horizontal="center"/>
    </xf>
    <xf numFmtId="0" fontId="19" fillId="0" borderId="42" xfId="0" applyFont="1" applyBorder="1" applyAlignment="1">
      <alignment horizontal="center"/>
    </xf>
    <xf numFmtId="0" fontId="19" fillId="0" borderId="43" xfId="0" applyFont="1" applyBorder="1" applyAlignment="1">
      <alignment horizontal="center"/>
    </xf>
    <xf numFmtId="0" fontId="20" fillId="0" borderId="4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1" fillId="0" borderId="42" xfId="0" applyFont="1" applyBorder="1" applyAlignment="1">
      <alignment horizontal="center" vertical="center"/>
    </xf>
    <xf numFmtId="0" fontId="21" fillId="0" borderId="43" xfId="0" applyFont="1" applyBorder="1" applyAlignment="1">
      <alignment horizontal="center" vertical="center"/>
    </xf>
    <xf numFmtId="0" fontId="21" fillId="0" borderId="44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 wrapText="1"/>
    </xf>
    <xf numFmtId="0" fontId="19" fillId="0" borderId="48" xfId="0" applyFont="1" applyBorder="1" applyAlignment="1">
      <alignment horizontal="center" vertical="center" wrapText="1"/>
    </xf>
    <xf numFmtId="0" fontId="19" fillId="0" borderId="73" xfId="0" applyFont="1" applyBorder="1" applyAlignment="1">
      <alignment horizontal="center" vertical="center" wrapText="1"/>
    </xf>
    <xf numFmtId="0" fontId="19" fillId="0" borderId="74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131445</xdr:colOff>
      <xdr:row>1</xdr:row>
      <xdr:rowOff>19685</xdr:rowOff>
    </xdr:from>
    <xdr:to>
      <xdr:col>3</xdr:col>
      <xdr:colOff>638175</xdr:colOff>
      <xdr:row>2</xdr:row>
      <xdr:rowOff>7620</xdr:rowOff>
    </xdr:to>
    <xdr:sp macro="" textlink="">
      <xdr:nvSpPr>
        <xdr:cNvPr id="2" name="Text Box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07670" y="229235"/>
          <a:ext cx="3659505" cy="17843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</xdr:row>
          <xdr:rowOff>28575</xdr:rowOff>
        </xdr:from>
        <xdr:to>
          <xdr:col>1</xdr:col>
          <xdr:colOff>66675</xdr:colOff>
          <xdr:row>2</xdr:row>
          <xdr:rowOff>133350</xdr:rowOff>
        </xdr:to>
        <xdr:sp macro="" textlink="">
          <xdr:nvSpPr>
            <xdr:cNvPr id="1025" name="Picture 1026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338231</xdr:colOff>
      <xdr:row>31</xdr:row>
      <xdr:rowOff>101413</xdr:rowOff>
    </xdr:from>
    <xdr:to>
      <xdr:col>15</xdr:col>
      <xdr:colOff>883770</xdr:colOff>
      <xdr:row>38</xdr:row>
      <xdr:rowOff>29658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11541" t="26981" r="60128" b="57228"/>
        <a:stretch>
          <a:fillRect/>
        </a:stretch>
      </xdr:blipFill>
      <xdr:spPr>
        <a:xfrm>
          <a:off x="7834406" y="8188138"/>
          <a:ext cx="4222189" cy="126174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131445</xdr:colOff>
      <xdr:row>1</xdr:row>
      <xdr:rowOff>19685</xdr:rowOff>
    </xdr:from>
    <xdr:to>
      <xdr:col>3</xdr:col>
      <xdr:colOff>638175</xdr:colOff>
      <xdr:row>2</xdr:row>
      <xdr:rowOff>7620</xdr:rowOff>
    </xdr:to>
    <xdr:sp macro="" textlink="">
      <xdr:nvSpPr>
        <xdr:cNvPr id="4" name="Text Box 1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07670" y="229235"/>
          <a:ext cx="3659505" cy="17843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  <xdr:twoCellAnchor>
    <xdr:from>
      <xdr:col>1</xdr:col>
      <xdr:colOff>131445</xdr:colOff>
      <xdr:row>1</xdr:row>
      <xdr:rowOff>19685</xdr:rowOff>
    </xdr:from>
    <xdr:to>
      <xdr:col>3</xdr:col>
      <xdr:colOff>638175</xdr:colOff>
      <xdr:row>2</xdr:row>
      <xdr:rowOff>7620</xdr:rowOff>
    </xdr:to>
    <xdr:sp macro="" textlink="">
      <xdr:nvSpPr>
        <xdr:cNvPr id="5" name="Text Box 1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07670" y="229235"/>
          <a:ext cx="3659505" cy="17843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</xdr:row>
          <xdr:rowOff>28575</xdr:rowOff>
        </xdr:from>
        <xdr:to>
          <xdr:col>1</xdr:col>
          <xdr:colOff>114300</xdr:colOff>
          <xdr:row>2</xdr:row>
          <xdr:rowOff>180975</xdr:rowOff>
        </xdr:to>
        <xdr:sp macro="" textlink="">
          <xdr:nvSpPr>
            <xdr:cNvPr id="1026" name="Picture 1026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131445</xdr:colOff>
      <xdr:row>1</xdr:row>
      <xdr:rowOff>19685</xdr:rowOff>
    </xdr:from>
    <xdr:to>
      <xdr:col>3</xdr:col>
      <xdr:colOff>638175</xdr:colOff>
      <xdr:row>2</xdr:row>
      <xdr:rowOff>7620</xdr:rowOff>
    </xdr:to>
    <xdr:sp macro="" textlink="">
      <xdr:nvSpPr>
        <xdr:cNvPr id="6" name="Text Box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07670" y="229235"/>
          <a:ext cx="3659505" cy="17843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  <xdr:twoCellAnchor>
    <xdr:from>
      <xdr:col>1</xdr:col>
      <xdr:colOff>131445</xdr:colOff>
      <xdr:row>1</xdr:row>
      <xdr:rowOff>19685</xdr:rowOff>
    </xdr:from>
    <xdr:to>
      <xdr:col>3</xdr:col>
      <xdr:colOff>638175</xdr:colOff>
      <xdr:row>2</xdr:row>
      <xdr:rowOff>7620</xdr:rowOff>
    </xdr:to>
    <xdr:sp macro="" textlink="">
      <xdr:nvSpPr>
        <xdr:cNvPr id="7" name="Text Box 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07670" y="229235"/>
          <a:ext cx="3659505" cy="17843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</xdr:row>
          <xdr:rowOff>28575</xdr:rowOff>
        </xdr:from>
        <xdr:to>
          <xdr:col>1</xdr:col>
          <xdr:colOff>85725</xdr:colOff>
          <xdr:row>2</xdr:row>
          <xdr:rowOff>152400</xdr:rowOff>
        </xdr:to>
        <xdr:sp macro="" textlink="">
          <xdr:nvSpPr>
            <xdr:cNvPr id="1027" name="Picture 1026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131445</xdr:colOff>
      <xdr:row>1</xdr:row>
      <xdr:rowOff>19685</xdr:rowOff>
    </xdr:from>
    <xdr:to>
      <xdr:col>3</xdr:col>
      <xdr:colOff>638175</xdr:colOff>
      <xdr:row>2</xdr:row>
      <xdr:rowOff>7620</xdr:rowOff>
    </xdr:to>
    <xdr:sp macro="" textlink="">
      <xdr:nvSpPr>
        <xdr:cNvPr id="8" name="Text Box 10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07670" y="229235"/>
          <a:ext cx="3659505" cy="17843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  <xdr:twoCellAnchor>
    <xdr:from>
      <xdr:col>1</xdr:col>
      <xdr:colOff>131445</xdr:colOff>
      <xdr:row>1</xdr:row>
      <xdr:rowOff>19685</xdr:rowOff>
    </xdr:from>
    <xdr:to>
      <xdr:col>3</xdr:col>
      <xdr:colOff>638175</xdr:colOff>
      <xdr:row>2</xdr:row>
      <xdr:rowOff>7620</xdr:rowOff>
    </xdr:to>
    <xdr:sp macro="" textlink="">
      <xdr:nvSpPr>
        <xdr:cNvPr id="9" name="Text Box 10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07670" y="229235"/>
          <a:ext cx="3659505" cy="17843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</xdr:row>
          <xdr:rowOff>28575</xdr:rowOff>
        </xdr:from>
        <xdr:to>
          <xdr:col>1</xdr:col>
          <xdr:colOff>114300</xdr:colOff>
          <xdr:row>2</xdr:row>
          <xdr:rowOff>180975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131445</xdr:colOff>
      <xdr:row>1</xdr:row>
      <xdr:rowOff>19685</xdr:rowOff>
    </xdr:from>
    <xdr:to>
      <xdr:col>3</xdr:col>
      <xdr:colOff>638175</xdr:colOff>
      <xdr:row>2</xdr:row>
      <xdr:rowOff>7620</xdr:rowOff>
    </xdr:to>
    <xdr:sp macro="" textlink="">
      <xdr:nvSpPr>
        <xdr:cNvPr id="10" name="Text Box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07670" y="229235"/>
          <a:ext cx="3659505" cy="17843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76200</xdr:colOff>
          <xdr:row>2</xdr:row>
          <xdr:rowOff>123825</xdr:rowOff>
        </xdr:from>
        <xdr:to>
          <xdr:col>18</xdr:col>
          <xdr:colOff>428625</xdr:colOff>
          <xdr:row>4</xdr:row>
          <xdr:rowOff>85725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18</xdr:col>
      <xdr:colOff>476250</xdr:colOff>
      <xdr:row>2</xdr:row>
      <xdr:rowOff>95250</xdr:rowOff>
    </xdr:from>
    <xdr:to>
      <xdr:col>20</xdr:col>
      <xdr:colOff>215900</xdr:colOff>
      <xdr:row>3</xdr:row>
      <xdr:rowOff>63500</xdr:rowOff>
    </xdr:to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76250" y="485775"/>
          <a:ext cx="2273300" cy="16827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2</xdr:row>
          <xdr:rowOff>123825</xdr:rowOff>
        </xdr:from>
        <xdr:to>
          <xdr:col>0</xdr:col>
          <xdr:colOff>428625</xdr:colOff>
          <xdr:row>4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476250</xdr:colOff>
      <xdr:row>2</xdr:row>
      <xdr:rowOff>95250</xdr:rowOff>
    </xdr:from>
    <xdr:to>
      <xdr:col>2</xdr:col>
      <xdr:colOff>215900</xdr:colOff>
      <xdr:row>3</xdr:row>
      <xdr:rowOff>63500</xdr:rowOff>
    </xdr:to>
    <xdr:sp macro="" textlink="">
      <xdr:nvSpPr>
        <xdr:cNvPr id="2" name="Text Box 1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76250" y="485775"/>
          <a:ext cx="2273300" cy="158750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2</xdr:row>
      <xdr:rowOff>47625</xdr:rowOff>
    </xdr:from>
    <xdr:ext cx="3438525" cy="228600"/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723900" y="304800"/>
          <a:ext cx="3371850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entury Gothic"/>
            </a:rPr>
            <a:t>PT.BANSHU RUBBER INDONESIA</a:t>
          </a:r>
        </a:p>
      </xdr:txBody>
    </xdr:sp>
    <xdr:clientData/>
  </xdr:oneCellAnchor>
  <xdr:twoCellAnchor>
    <xdr:from>
      <xdr:col>0</xdr:col>
      <xdr:colOff>57150</xdr:colOff>
      <xdr:row>2</xdr:row>
      <xdr:rowOff>76200</xdr:rowOff>
    </xdr:from>
    <xdr:to>
      <xdr:col>1</xdr:col>
      <xdr:colOff>57150</xdr:colOff>
      <xdr:row>5</xdr:row>
      <xdr:rowOff>57150</xdr:rowOff>
    </xdr:to>
    <xdr:pic>
      <xdr:nvPicPr>
        <xdr:cNvPr id="3" name="Picture 3" descr="logobri__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33375"/>
          <a:ext cx="571500" cy="571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5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6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B44B-5337-4120-BD2A-B96BC51ADDD1}">
  <sheetPr>
    <pageSetUpPr fitToPage="1"/>
  </sheetPr>
  <dimension ref="A1:AH354"/>
  <sheetViews>
    <sheetView tabSelected="1" view="pageBreakPreview" topLeftCell="A21" zoomScale="70" zoomScaleNormal="70" zoomScaleSheetLayoutView="70" workbookViewId="0">
      <selection activeCell="K25" sqref="K25"/>
    </sheetView>
  </sheetViews>
  <sheetFormatPr defaultColWidth="9.140625" defaultRowHeight="15"/>
  <cols>
    <col min="1" max="1" width="4.140625" style="1" customWidth="1"/>
    <col min="2" max="2" width="19.5703125" style="1" customWidth="1"/>
    <col min="3" max="3" width="27.7109375" style="1" customWidth="1"/>
    <col min="4" max="4" width="19.5703125" style="1" customWidth="1"/>
    <col min="5" max="5" width="9.5703125" style="1" customWidth="1"/>
    <col min="6" max="6" width="4.42578125" style="1" customWidth="1"/>
    <col min="7" max="14" width="9.140625" style="1" customWidth="1"/>
    <col min="15" max="15" width="9.42578125" style="1" customWidth="1"/>
    <col min="16" max="16" width="15.85546875" style="1" customWidth="1"/>
    <col min="17" max="17" width="15.7109375" style="1" customWidth="1"/>
    <col min="19" max="19" width="11.28515625" bestFit="1" customWidth="1"/>
    <col min="20" max="20" width="26.7109375" bestFit="1" customWidth="1"/>
    <col min="21" max="21" width="28.5703125" bestFit="1" customWidth="1"/>
    <col min="22" max="22" width="5.42578125" style="33" customWidth="1"/>
    <col min="23" max="23" width="8.7109375" style="34" customWidth="1"/>
    <col min="24" max="24" width="17.7109375" style="34" bestFit="1" customWidth="1"/>
    <col min="25" max="25" width="18.28515625" style="34" bestFit="1" customWidth="1"/>
    <col min="26" max="26" width="25.140625" bestFit="1" customWidth="1"/>
    <col min="28" max="28" width="13.85546875" bestFit="1" customWidth="1"/>
    <col min="29" max="29" width="19.42578125" bestFit="1" customWidth="1"/>
    <col min="30" max="30" width="11.5703125" bestFit="1" customWidth="1"/>
  </cols>
  <sheetData>
    <row r="1" spans="1:34" ht="16.5" thickTop="1" thickBot="1">
      <c r="P1" s="149" t="s">
        <v>0</v>
      </c>
      <c r="Q1" s="150"/>
      <c r="S1" s="28"/>
      <c r="T1" s="29"/>
      <c r="U1" s="29"/>
      <c r="V1" s="29"/>
      <c r="W1" s="30"/>
      <c r="X1" s="30"/>
      <c r="Y1" s="30"/>
      <c r="Z1" s="31"/>
    </row>
    <row r="2" spans="1:34" ht="15" customHeight="1" thickTop="1" thickBot="1">
      <c r="A2" s="2"/>
      <c r="B2" s="3"/>
      <c r="C2" s="3"/>
      <c r="D2" s="3"/>
      <c r="E2" s="151" t="s">
        <v>1</v>
      </c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2"/>
      <c r="S2" s="32"/>
      <c r="T2" s="33"/>
      <c r="U2" s="33"/>
      <c r="Z2" s="31"/>
    </row>
    <row r="3" spans="1:34" ht="15" customHeight="1" thickTop="1">
      <c r="A3" s="4"/>
      <c r="B3" s="5"/>
      <c r="C3" s="5"/>
      <c r="D3" s="5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4"/>
      <c r="S3" s="134" t="s">
        <v>51</v>
      </c>
      <c r="T3" s="135"/>
      <c r="U3" s="135"/>
      <c r="V3" s="135"/>
      <c r="W3" s="135"/>
      <c r="X3" s="135"/>
      <c r="Y3" s="135"/>
      <c r="Z3" s="136"/>
    </row>
    <row r="4" spans="1:34" ht="15" customHeight="1">
      <c r="A4" s="4"/>
      <c r="B4" s="6" t="s">
        <v>2</v>
      </c>
      <c r="C4" s="6" t="s">
        <v>3</v>
      </c>
      <c r="D4" s="5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4"/>
      <c r="S4" s="137"/>
      <c r="T4" s="138"/>
      <c r="U4" s="138"/>
      <c r="V4" s="138"/>
      <c r="W4" s="138"/>
      <c r="X4" s="138"/>
      <c r="Y4" s="138"/>
      <c r="Z4" s="139"/>
    </row>
    <row r="5" spans="1:34" ht="15.75" customHeight="1">
      <c r="A5" s="7"/>
      <c r="B5" s="6" t="s">
        <v>4</v>
      </c>
      <c r="C5" s="8">
        <f ca="1">TODAY()</f>
        <v>45051</v>
      </c>
      <c r="D5" s="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6"/>
      <c r="S5" s="140"/>
      <c r="T5" s="141"/>
      <c r="U5" s="141"/>
      <c r="V5" s="141"/>
      <c r="W5" s="141"/>
      <c r="X5" s="141"/>
      <c r="Y5" s="141"/>
      <c r="Z5" s="142"/>
    </row>
    <row r="6" spans="1:34" s="10" customFormat="1" ht="18.75">
      <c r="A6" s="157" t="s">
        <v>5</v>
      </c>
      <c r="B6" s="159" t="s">
        <v>6</v>
      </c>
      <c r="C6" s="159" t="s">
        <v>7</v>
      </c>
      <c r="D6" s="159" t="s">
        <v>8</v>
      </c>
      <c r="E6" s="9" t="s">
        <v>9</v>
      </c>
      <c r="F6" s="9" t="s">
        <v>10</v>
      </c>
      <c r="G6" s="161" t="s">
        <v>11</v>
      </c>
      <c r="H6" s="162"/>
      <c r="I6" s="162"/>
      <c r="J6" s="162"/>
      <c r="K6" s="162"/>
      <c r="L6" s="162"/>
      <c r="M6" s="162"/>
      <c r="N6" s="163"/>
      <c r="O6" s="164" t="s">
        <v>12</v>
      </c>
      <c r="P6" s="165" t="s">
        <v>13</v>
      </c>
      <c r="Q6" s="166"/>
      <c r="S6" s="35" t="s">
        <v>5</v>
      </c>
      <c r="T6" s="36" t="s">
        <v>7</v>
      </c>
      <c r="U6" s="36" t="s">
        <v>8</v>
      </c>
      <c r="V6" s="36" t="s">
        <v>52</v>
      </c>
      <c r="W6" s="36" t="s">
        <v>53</v>
      </c>
      <c r="X6" s="37" t="s">
        <v>54</v>
      </c>
      <c r="Y6" s="37" t="s">
        <v>55</v>
      </c>
      <c r="Z6" s="38" t="s">
        <v>13</v>
      </c>
    </row>
    <row r="7" spans="1:34" s="10" customFormat="1" ht="18.75">
      <c r="A7" s="158"/>
      <c r="B7" s="160"/>
      <c r="C7" s="160"/>
      <c r="D7" s="160"/>
      <c r="E7" s="11" t="s">
        <v>14</v>
      </c>
      <c r="F7" s="11" t="s">
        <v>15</v>
      </c>
      <c r="G7" s="9">
        <v>1</v>
      </c>
      <c r="H7" s="9">
        <v>2</v>
      </c>
      <c r="I7" s="9">
        <v>3</v>
      </c>
      <c r="J7" s="9">
        <v>4</v>
      </c>
      <c r="K7" s="9">
        <v>5</v>
      </c>
      <c r="L7" s="9">
        <v>6</v>
      </c>
      <c r="M7" s="9">
        <v>7</v>
      </c>
      <c r="N7" s="9">
        <v>8</v>
      </c>
      <c r="O7" s="164"/>
      <c r="P7" s="167"/>
      <c r="Q7" s="168"/>
      <c r="S7" s="39">
        <v>1</v>
      </c>
      <c r="T7" s="40">
        <v>446494700</v>
      </c>
      <c r="U7" s="41" t="s">
        <v>56</v>
      </c>
      <c r="V7" s="42">
        <v>1</v>
      </c>
      <c r="W7" s="42">
        <v>33</v>
      </c>
      <c r="X7" s="43">
        <f t="shared" ref="X7:X70" si="0">3420/W7</f>
        <v>103.63636363636364</v>
      </c>
      <c r="Y7" s="44">
        <f t="shared" ref="Y7:Y70" si="1">8*X7</f>
        <v>829.09090909090912</v>
      </c>
      <c r="Z7" s="130" t="s">
        <v>427</v>
      </c>
      <c r="AB7" s="10" t="s">
        <v>423</v>
      </c>
      <c r="AC7" s="10" t="s">
        <v>424</v>
      </c>
      <c r="AD7" s="10" t="s">
        <v>425</v>
      </c>
    </row>
    <row r="8" spans="1:34" ht="21.95" customHeight="1">
      <c r="A8" s="169">
        <v>25</v>
      </c>
      <c r="B8" s="171" t="s">
        <v>16</v>
      </c>
      <c r="C8" s="40">
        <v>446494700</v>
      </c>
      <c r="D8" s="128">
        <f>IFERROR(VLOOKUP(C8,$S$7:$Z$319,3,FALSE),0)</f>
        <v>0</v>
      </c>
      <c r="E8" s="12" t="s">
        <v>19</v>
      </c>
      <c r="F8" s="13" t="s">
        <v>10</v>
      </c>
      <c r="G8" s="14">
        <v>35</v>
      </c>
      <c r="H8" s="14">
        <v>35</v>
      </c>
      <c r="I8" s="14">
        <v>35</v>
      </c>
      <c r="J8" s="14">
        <v>35</v>
      </c>
      <c r="K8" s="14">
        <v>35</v>
      </c>
      <c r="L8" s="14">
        <v>35</v>
      </c>
      <c r="M8" s="14">
        <v>35</v>
      </c>
      <c r="N8" s="14">
        <v>35</v>
      </c>
      <c r="O8" s="14">
        <f>SUM(G8:N8)</f>
        <v>280</v>
      </c>
      <c r="P8" s="173"/>
      <c r="Q8" s="174"/>
      <c r="S8" s="39">
        <v>2</v>
      </c>
      <c r="T8" s="45">
        <v>6132179900</v>
      </c>
      <c r="U8" s="41" t="s">
        <v>57</v>
      </c>
      <c r="V8" s="46">
        <v>1</v>
      </c>
      <c r="W8" s="46">
        <v>16.5</v>
      </c>
      <c r="X8" s="47">
        <f t="shared" si="0"/>
        <v>207.27272727272728</v>
      </c>
      <c r="Y8" s="48">
        <f t="shared" si="1"/>
        <v>1658.1818181818182</v>
      </c>
      <c r="Z8" s="131" t="s">
        <v>426</v>
      </c>
      <c r="AB8" s="45">
        <v>446494700</v>
      </c>
      <c r="AC8" t="str">
        <f>VLOOKUP($AB$8,$T$7:$Y$23,2,FALSE)</f>
        <v>BULBBYNT BLUE</v>
      </c>
      <c r="AD8">
        <f>VLOOKUP($AB$8,$T$7:$Y$23,3,FALSE)</f>
        <v>1</v>
      </c>
      <c r="AE8" s="129">
        <f>VLOOKUP($AB$8,$T$7:$Y$23,4,FALSE)</f>
        <v>33</v>
      </c>
      <c r="AF8" s="129">
        <f>VLOOKUP($AB$8,$T$7:$Y$23,5,FALSE)</f>
        <v>103.63636363636364</v>
      </c>
      <c r="AG8" s="129">
        <f>VLOOKUP($AB$8,$T$7:$Y$23,6,FALSE)</f>
        <v>829.09090909090912</v>
      </c>
      <c r="AH8" s="129" t="str">
        <f>VLOOKUP($AB$8,$T$7:$Z$23,7,FALSE)</f>
        <v>budi</v>
      </c>
    </row>
    <row r="9" spans="1:34" ht="21.95" customHeight="1">
      <c r="A9" s="170"/>
      <c r="B9" s="172"/>
      <c r="C9" s="127"/>
      <c r="D9" s="126"/>
      <c r="E9" s="12" t="s">
        <v>20</v>
      </c>
      <c r="F9" s="13" t="s">
        <v>15</v>
      </c>
      <c r="G9" s="14">
        <v>35</v>
      </c>
      <c r="H9" s="14">
        <v>35</v>
      </c>
      <c r="I9" s="14">
        <v>35</v>
      </c>
      <c r="J9" s="14">
        <v>35</v>
      </c>
      <c r="K9" s="14">
        <v>35</v>
      </c>
      <c r="L9" s="14">
        <v>35</v>
      </c>
      <c r="M9" s="14">
        <v>35</v>
      </c>
      <c r="N9" s="14">
        <v>35</v>
      </c>
      <c r="O9" s="14">
        <f>SUM(G9:N9)</f>
        <v>280</v>
      </c>
      <c r="P9" s="175" t="str">
        <f>IF(O9&lt;O8,"target tdk tercapai",IF(O9&gt;O8,"over produksi",""))</f>
        <v/>
      </c>
      <c r="Q9" s="176"/>
      <c r="S9" s="39">
        <v>3</v>
      </c>
      <c r="T9" s="45">
        <v>6268879200</v>
      </c>
      <c r="U9" s="41" t="s">
        <v>58</v>
      </c>
      <c r="V9" s="46">
        <v>1</v>
      </c>
      <c r="W9" s="46">
        <v>33</v>
      </c>
      <c r="X9" s="47">
        <f t="shared" si="0"/>
        <v>103.63636363636364</v>
      </c>
      <c r="Y9" s="48">
        <f t="shared" si="1"/>
        <v>829.09090909090912</v>
      </c>
      <c r="Z9" s="49"/>
    </row>
    <row r="10" spans="1:34" ht="21.95" customHeight="1">
      <c r="A10" s="169">
        <v>26</v>
      </c>
      <c r="B10" s="171" t="s">
        <v>21</v>
      </c>
      <c r="C10" s="177" t="s">
        <v>22</v>
      </c>
      <c r="D10" s="171" t="s">
        <v>23</v>
      </c>
      <c r="E10" s="12" t="s">
        <v>19</v>
      </c>
      <c r="F10" s="13" t="s">
        <v>10</v>
      </c>
      <c r="G10" s="14">
        <v>100</v>
      </c>
      <c r="H10" s="14">
        <v>100</v>
      </c>
      <c r="I10" s="14">
        <v>100</v>
      </c>
      <c r="J10" s="14">
        <v>100</v>
      </c>
      <c r="K10" s="14">
        <v>100</v>
      </c>
      <c r="L10" s="14">
        <v>100</v>
      </c>
      <c r="M10" s="14">
        <v>100</v>
      </c>
      <c r="N10" s="14">
        <v>100</v>
      </c>
      <c r="O10" s="14">
        <f t="shared" ref="O10:O31" si="2">SUM(G10:N10)</f>
        <v>800</v>
      </c>
      <c r="P10" s="173"/>
      <c r="Q10" s="174"/>
      <c r="S10" s="39">
        <v>4</v>
      </c>
      <c r="T10" s="45" t="s">
        <v>59</v>
      </c>
      <c r="U10" s="41" t="s">
        <v>60</v>
      </c>
      <c r="V10" s="46">
        <v>1</v>
      </c>
      <c r="W10" s="46">
        <v>32</v>
      </c>
      <c r="X10" s="47">
        <f t="shared" si="0"/>
        <v>106.875</v>
      </c>
      <c r="Y10" s="48">
        <f t="shared" si="1"/>
        <v>855</v>
      </c>
      <c r="Z10" s="49"/>
    </row>
    <row r="11" spans="1:34" ht="21.95" customHeight="1">
      <c r="A11" s="170"/>
      <c r="B11" s="172"/>
      <c r="C11" s="178"/>
      <c r="D11" s="172"/>
      <c r="E11" s="12" t="s">
        <v>20</v>
      </c>
      <c r="F11" s="13" t="s">
        <v>15</v>
      </c>
      <c r="G11" s="14">
        <v>100</v>
      </c>
      <c r="H11" s="14">
        <v>100</v>
      </c>
      <c r="I11" s="14">
        <v>100</v>
      </c>
      <c r="J11" s="14">
        <v>100</v>
      </c>
      <c r="K11" s="14">
        <v>100</v>
      </c>
      <c r="L11" s="14">
        <v>100</v>
      </c>
      <c r="M11" s="14">
        <v>100</v>
      </c>
      <c r="N11" s="14">
        <v>100</v>
      </c>
      <c r="O11" s="14">
        <f t="shared" si="2"/>
        <v>800</v>
      </c>
      <c r="P11" s="175" t="str">
        <f>IF(O11&lt;O10,"target tdk tercapai",IF(O11&gt;O10,"over produksi",""))</f>
        <v/>
      </c>
      <c r="Q11" s="176"/>
      <c r="S11" s="39">
        <v>5</v>
      </c>
      <c r="T11" s="45" t="s">
        <v>61</v>
      </c>
      <c r="U11" s="41" t="s">
        <v>62</v>
      </c>
      <c r="V11" s="46">
        <v>1</v>
      </c>
      <c r="W11" s="46">
        <v>52.8</v>
      </c>
      <c r="X11" s="47">
        <f t="shared" si="0"/>
        <v>64.77272727272728</v>
      </c>
      <c r="Y11" s="48">
        <f t="shared" si="1"/>
        <v>518.18181818181824</v>
      </c>
      <c r="Z11" s="49"/>
    </row>
    <row r="12" spans="1:34" ht="21.95" customHeight="1">
      <c r="A12" s="169">
        <v>27</v>
      </c>
      <c r="B12" s="171" t="s">
        <v>24</v>
      </c>
      <c r="C12" s="177" t="s">
        <v>25</v>
      </c>
      <c r="D12" s="171" t="s">
        <v>26</v>
      </c>
      <c r="E12" s="12" t="s">
        <v>19</v>
      </c>
      <c r="F12" s="13" t="s">
        <v>10</v>
      </c>
      <c r="G12" s="14">
        <v>20</v>
      </c>
      <c r="H12" s="14">
        <v>20</v>
      </c>
      <c r="I12" s="14">
        <v>20</v>
      </c>
      <c r="J12" s="14">
        <v>20</v>
      </c>
      <c r="K12" s="14">
        <v>20</v>
      </c>
      <c r="L12" s="14">
        <v>20</v>
      </c>
      <c r="M12" s="14">
        <v>20</v>
      </c>
      <c r="N12" s="14">
        <v>20</v>
      </c>
      <c r="O12" s="14">
        <f t="shared" si="2"/>
        <v>160</v>
      </c>
      <c r="P12" s="173"/>
      <c r="Q12" s="174"/>
      <c r="S12" s="39">
        <v>6</v>
      </c>
      <c r="T12" s="45" t="s">
        <v>63</v>
      </c>
      <c r="U12" s="45" t="s">
        <v>64</v>
      </c>
      <c r="V12" s="46">
        <v>1</v>
      </c>
      <c r="W12" s="46">
        <v>37</v>
      </c>
      <c r="X12" s="47">
        <f t="shared" si="0"/>
        <v>92.432432432432435</v>
      </c>
      <c r="Y12" s="48">
        <f t="shared" si="1"/>
        <v>739.45945945945948</v>
      </c>
      <c r="Z12" s="49"/>
    </row>
    <row r="13" spans="1:34" ht="21.95" customHeight="1">
      <c r="A13" s="170"/>
      <c r="B13" s="172"/>
      <c r="C13" s="178"/>
      <c r="D13" s="172"/>
      <c r="E13" s="12" t="s">
        <v>20</v>
      </c>
      <c r="F13" s="13" t="s">
        <v>15</v>
      </c>
      <c r="G13" s="14">
        <v>20</v>
      </c>
      <c r="H13" s="14">
        <v>20</v>
      </c>
      <c r="I13" s="14">
        <v>20</v>
      </c>
      <c r="J13" s="14">
        <v>20</v>
      </c>
      <c r="K13" s="14">
        <v>20</v>
      </c>
      <c r="L13" s="14">
        <v>20</v>
      </c>
      <c r="M13" s="14">
        <v>20</v>
      </c>
      <c r="N13" s="14">
        <v>20</v>
      </c>
      <c r="O13" s="14">
        <f t="shared" si="2"/>
        <v>160</v>
      </c>
      <c r="P13" s="175" t="str">
        <f>IF(O13&lt;O12,"target tdk tercapai",IF(O13&gt;O12,"over produksi",""))</f>
        <v/>
      </c>
      <c r="Q13" s="176"/>
      <c r="S13" s="39">
        <v>7</v>
      </c>
      <c r="T13" s="45" t="s">
        <v>65</v>
      </c>
      <c r="U13" s="45" t="s">
        <v>66</v>
      </c>
      <c r="V13" s="46">
        <v>1</v>
      </c>
      <c r="W13" s="46">
        <v>63</v>
      </c>
      <c r="X13" s="47">
        <f t="shared" si="0"/>
        <v>54.285714285714285</v>
      </c>
      <c r="Y13" s="48">
        <f t="shared" si="1"/>
        <v>434.28571428571428</v>
      </c>
      <c r="Z13" s="49"/>
    </row>
    <row r="14" spans="1:34" ht="21.95" customHeight="1">
      <c r="A14" s="169">
        <v>28</v>
      </c>
      <c r="B14" s="171" t="s">
        <v>27</v>
      </c>
      <c r="C14" s="177" t="s">
        <v>28</v>
      </c>
      <c r="D14" s="171" t="s">
        <v>29</v>
      </c>
      <c r="E14" s="12" t="s">
        <v>19</v>
      </c>
      <c r="F14" s="13" t="s">
        <v>10</v>
      </c>
      <c r="G14" s="14">
        <v>53</v>
      </c>
      <c r="H14" s="14">
        <v>53</v>
      </c>
      <c r="I14" s="14">
        <v>53</v>
      </c>
      <c r="J14" s="14">
        <v>53</v>
      </c>
      <c r="K14" s="14">
        <v>53</v>
      </c>
      <c r="L14" s="14">
        <v>53</v>
      </c>
      <c r="M14" s="14">
        <v>53</v>
      </c>
      <c r="N14" s="14">
        <v>53</v>
      </c>
      <c r="O14" s="14">
        <f t="shared" si="2"/>
        <v>424</v>
      </c>
      <c r="P14" s="173"/>
      <c r="Q14" s="174"/>
      <c r="S14" s="39">
        <v>8</v>
      </c>
      <c r="T14" s="70" t="s">
        <v>67</v>
      </c>
      <c r="U14" s="45" t="s">
        <v>66</v>
      </c>
      <c r="V14" s="46">
        <v>1</v>
      </c>
      <c r="W14" s="46">
        <v>61.111111111111114</v>
      </c>
      <c r="X14" s="47">
        <f t="shared" si="0"/>
        <v>55.963636363636361</v>
      </c>
      <c r="Y14" s="48">
        <f t="shared" si="1"/>
        <v>447.70909090909089</v>
      </c>
      <c r="Z14" s="49"/>
    </row>
    <row r="15" spans="1:34" ht="21.95" customHeight="1">
      <c r="A15" s="170"/>
      <c r="B15" s="172"/>
      <c r="C15" s="178"/>
      <c r="D15" s="172"/>
      <c r="E15" s="12" t="s">
        <v>20</v>
      </c>
      <c r="F15" s="13" t="s">
        <v>15</v>
      </c>
      <c r="G15" s="14">
        <v>53</v>
      </c>
      <c r="H15" s="14">
        <v>53</v>
      </c>
      <c r="I15" s="14">
        <v>53</v>
      </c>
      <c r="J15" s="14">
        <v>53</v>
      </c>
      <c r="K15" s="14">
        <v>53</v>
      </c>
      <c r="L15" s="14">
        <v>53</v>
      </c>
      <c r="M15" s="14"/>
      <c r="N15" s="14"/>
      <c r="O15" s="14">
        <f t="shared" si="2"/>
        <v>318</v>
      </c>
      <c r="P15" s="175" t="str">
        <f>IF(O15&lt;O14,"target tdk tercapai",IF(O15&gt;O14,"over produksi",""))</f>
        <v>target tdk tercapai</v>
      </c>
      <c r="Q15" s="176"/>
      <c r="S15" s="39">
        <v>9</v>
      </c>
      <c r="T15" s="45" t="s">
        <v>68</v>
      </c>
      <c r="U15" s="45" t="s">
        <v>69</v>
      </c>
      <c r="V15" s="46">
        <v>1</v>
      </c>
      <c r="W15" s="46">
        <v>78.571428571428569</v>
      </c>
      <c r="X15" s="47">
        <f t="shared" si="0"/>
        <v>43.527272727272731</v>
      </c>
      <c r="Y15" s="48">
        <f t="shared" si="1"/>
        <v>348.21818181818185</v>
      </c>
      <c r="Z15" s="49"/>
    </row>
    <row r="16" spans="1:34" ht="21.95" customHeight="1">
      <c r="A16" s="169">
        <v>29</v>
      </c>
      <c r="B16" s="171" t="s">
        <v>30</v>
      </c>
      <c r="C16" s="179" t="s">
        <v>31</v>
      </c>
      <c r="D16" s="171" t="s">
        <v>32</v>
      </c>
      <c r="E16" s="12" t="s">
        <v>19</v>
      </c>
      <c r="F16" s="13" t="s">
        <v>10</v>
      </c>
      <c r="G16" s="14">
        <v>50</v>
      </c>
      <c r="H16" s="14">
        <v>50</v>
      </c>
      <c r="I16" s="14">
        <v>50</v>
      </c>
      <c r="J16" s="14">
        <v>50</v>
      </c>
      <c r="K16" s="14">
        <v>50</v>
      </c>
      <c r="L16" s="14">
        <v>50</v>
      </c>
      <c r="M16" s="14">
        <v>50</v>
      </c>
      <c r="N16" s="14">
        <v>50</v>
      </c>
      <c r="O16" s="14">
        <f t="shared" si="2"/>
        <v>400</v>
      </c>
      <c r="P16" s="173"/>
      <c r="Q16" s="174"/>
      <c r="S16" s="39">
        <v>10</v>
      </c>
      <c r="T16" s="45" t="s">
        <v>70</v>
      </c>
      <c r="U16" s="45" t="s">
        <v>69</v>
      </c>
      <c r="V16" s="46">
        <v>1</v>
      </c>
      <c r="W16" s="46">
        <v>33</v>
      </c>
      <c r="X16" s="47">
        <f t="shared" si="0"/>
        <v>103.63636363636364</v>
      </c>
      <c r="Y16" s="48">
        <f t="shared" si="1"/>
        <v>829.09090909090912</v>
      </c>
      <c r="Z16" s="49"/>
    </row>
    <row r="17" spans="1:26" ht="21.95" customHeight="1">
      <c r="A17" s="170"/>
      <c r="B17" s="172"/>
      <c r="C17" s="178"/>
      <c r="D17" s="172"/>
      <c r="E17" s="12" t="s">
        <v>20</v>
      </c>
      <c r="F17" s="13" t="s">
        <v>15</v>
      </c>
      <c r="G17" s="14">
        <v>50</v>
      </c>
      <c r="H17" s="14">
        <v>50</v>
      </c>
      <c r="I17" s="14">
        <v>50</v>
      </c>
      <c r="J17" s="14">
        <v>50</v>
      </c>
      <c r="K17" s="14">
        <v>50</v>
      </c>
      <c r="L17" s="14">
        <v>50</v>
      </c>
      <c r="M17" s="14"/>
      <c r="N17" s="14"/>
      <c r="O17" s="14">
        <f t="shared" si="2"/>
        <v>300</v>
      </c>
      <c r="P17" s="175" t="str">
        <f>IF(O17&lt;O16,"target tdk tercapai",IF(O17&gt;O16,"over produksi",""))</f>
        <v>target tdk tercapai</v>
      </c>
      <c r="Q17" s="176"/>
      <c r="S17" s="39">
        <v>11</v>
      </c>
      <c r="T17" s="45">
        <v>709500628</v>
      </c>
      <c r="U17" s="45" t="s">
        <v>69</v>
      </c>
      <c r="V17" s="46">
        <v>1</v>
      </c>
      <c r="W17" s="46">
        <v>68.75</v>
      </c>
      <c r="X17" s="47">
        <f t="shared" si="0"/>
        <v>49.745454545454542</v>
      </c>
      <c r="Y17" s="48">
        <f t="shared" si="1"/>
        <v>397.96363636363634</v>
      </c>
      <c r="Z17" s="49"/>
    </row>
    <row r="18" spans="1:26" ht="21.95" customHeight="1">
      <c r="A18" s="169">
        <v>30</v>
      </c>
      <c r="B18" s="171" t="s">
        <v>33</v>
      </c>
      <c r="C18" s="177" t="s">
        <v>34</v>
      </c>
      <c r="D18" s="171" t="s">
        <v>35</v>
      </c>
      <c r="E18" s="12" t="s">
        <v>19</v>
      </c>
      <c r="F18" s="13" t="s">
        <v>10</v>
      </c>
      <c r="G18" s="14">
        <v>171</v>
      </c>
      <c r="H18" s="14">
        <v>171</v>
      </c>
      <c r="I18" s="14">
        <v>171</v>
      </c>
      <c r="J18" s="14">
        <v>171</v>
      </c>
      <c r="K18" s="14">
        <v>171</v>
      </c>
      <c r="L18" s="14">
        <v>171</v>
      </c>
      <c r="M18" s="14">
        <v>171</v>
      </c>
      <c r="N18" s="14">
        <v>171</v>
      </c>
      <c r="O18" s="14">
        <f t="shared" si="2"/>
        <v>1368</v>
      </c>
      <c r="P18" s="173"/>
      <c r="Q18" s="174"/>
      <c r="S18" s="39">
        <v>12</v>
      </c>
      <c r="T18" s="45">
        <v>709501034</v>
      </c>
      <c r="U18" s="45" t="s">
        <v>69</v>
      </c>
      <c r="V18" s="46">
        <v>1</v>
      </c>
      <c r="W18" s="46">
        <v>33</v>
      </c>
      <c r="X18" s="47">
        <f t="shared" si="0"/>
        <v>103.63636363636364</v>
      </c>
      <c r="Y18" s="48">
        <f t="shared" si="1"/>
        <v>829.09090909090912</v>
      </c>
      <c r="Z18" s="49"/>
    </row>
    <row r="19" spans="1:26" ht="21.95" customHeight="1">
      <c r="A19" s="170"/>
      <c r="B19" s="172"/>
      <c r="C19" s="178"/>
      <c r="D19" s="172"/>
      <c r="E19" s="12" t="s">
        <v>20</v>
      </c>
      <c r="F19" s="13" t="s">
        <v>15</v>
      </c>
      <c r="G19" s="14">
        <v>171</v>
      </c>
      <c r="H19" s="14">
        <v>171</v>
      </c>
      <c r="I19" s="14">
        <v>171</v>
      </c>
      <c r="J19" s="14">
        <v>171</v>
      </c>
      <c r="K19" s="14">
        <v>86</v>
      </c>
      <c r="L19" s="14"/>
      <c r="M19" s="14"/>
      <c r="N19" s="14"/>
      <c r="O19" s="14">
        <f t="shared" si="2"/>
        <v>770</v>
      </c>
      <c r="P19" s="175" t="str">
        <f>IF(O19&lt;O18,"target tdk tercapai",IF(O19&gt;O18,"over produksi",""))</f>
        <v>target tdk tercapai</v>
      </c>
      <c r="Q19" s="176"/>
      <c r="S19" s="39">
        <v>13</v>
      </c>
      <c r="T19" s="45">
        <v>709501035</v>
      </c>
      <c r="U19" s="45" t="s">
        <v>69</v>
      </c>
      <c r="V19" s="46">
        <v>1</v>
      </c>
      <c r="W19" s="46">
        <v>61.111111111111114</v>
      </c>
      <c r="X19" s="47">
        <f t="shared" si="0"/>
        <v>55.963636363636361</v>
      </c>
      <c r="Y19" s="48">
        <f t="shared" si="1"/>
        <v>447.70909090909089</v>
      </c>
      <c r="Z19" s="49"/>
    </row>
    <row r="20" spans="1:26" ht="21.95" customHeight="1">
      <c r="A20" s="169">
        <v>31</v>
      </c>
      <c r="B20" s="171"/>
      <c r="C20" s="177"/>
      <c r="D20" s="171"/>
      <c r="E20" s="12" t="s">
        <v>19</v>
      </c>
      <c r="F20" s="13" t="s">
        <v>10</v>
      </c>
      <c r="G20" s="14"/>
      <c r="H20" s="14"/>
      <c r="I20" s="14"/>
      <c r="J20" s="14"/>
      <c r="K20" s="14"/>
      <c r="L20" s="14"/>
      <c r="M20" s="14"/>
      <c r="N20" s="14"/>
      <c r="O20" s="14">
        <f t="shared" si="2"/>
        <v>0</v>
      </c>
      <c r="P20" s="173"/>
      <c r="Q20" s="174"/>
      <c r="S20" s="39">
        <v>14</v>
      </c>
      <c r="T20" s="45">
        <v>709501245</v>
      </c>
      <c r="U20" s="45" t="s">
        <v>69</v>
      </c>
      <c r="V20" s="46">
        <v>1</v>
      </c>
      <c r="W20" s="46">
        <v>78.571428571428569</v>
      </c>
      <c r="X20" s="47">
        <f t="shared" si="0"/>
        <v>43.527272727272731</v>
      </c>
      <c r="Y20" s="48">
        <f t="shared" si="1"/>
        <v>348.21818181818185</v>
      </c>
      <c r="Z20" s="49"/>
    </row>
    <row r="21" spans="1:26" ht="21.95" customHeight="1">
      <c r="A21" s="170"/>
      <c r="B21" s="172"/>
      <c r="C21" s="178"/>
      <c r="D21" s="172"/>
      <c r="E21" s="12" t="s">
        <v>20</v>
      </c>
      <c r="F21" s="13" t="s">
        <v>15</v>
      </c>
      <c r="G21" s="14"/>
      <c r="H21" s="14"/>
      <c r="I21" s="14"/>
      <c r="J21" s="14"/>
      <c r="K21" s="14"/>
      <c r="L21" s="14"/>
      <c r="M21" s="14"/>
      <c r="N21" s="14"/>
      <c r="O21" s="14">
        <f t="shared" si="2"/>
        <v>0</v>
      </c>
      <c r="P21" s="175"/>
      <c r="Q21" s="176"/>
      <c r="S21" s="39">
        <v>15</v>
      </c>
      <c r="T21" s="45">
        <v>732982200</v>
      </c>
      <c r="U21" s="45" t="s">
        <v>71</v>
      </c>
      <c r="V21" s="46">
        <v>1</v>
      </c>
      <c r="W21" s="46">
        <v>54</v>
      </c>
      <c r="X21" s="47">
        <f t="shared" si="0"/>
        <v>63.333333333333336</v>
      </c>
      <c r="Y21" s="48">
        <f t="shared" si="1"/>
        <v>506.66666666666669</v>
      </c>
      <c r="Z21" s="49"/>
    </row>
    <row r="22" spans="1:26" ht="21.95" customHeight="1">
      <c r="A22" s="169">
        <v>32</v>
      </c>
      <c r="B22" s="171"/>
      <c r="C22" s="177"/>
      <c r="D22" s="171"/>
      <c r="E22" s="12" t="s">
        <v>19</v>
      </c>
      <c r="F22" s="13" t="s">
        <v>10</v>
      </c>
      <c r="G22" s="14"/>
      <c r="H22" s="14"/>
      <c r="I22" s="14"/>
      <c r="J22" s="14"/>
      <c r="K22" s="14"/>
      <c r="L22" s="14"/>
      <c r="M22" s="14"/>
      <c r="N22" s="14"/>
      <c r="O22" s="14">
        <f t="shared" si="2"/>
        <v>0</v>
      </c>
      <c r="P22" s="173"/>
      <c r="Q22" s="174"/>
      <c r="S22" s="39">
        <v>16</v>
      </c>
      <c r="T22" s="45">
        <v>803711425</v>
      </c>
      <c r="U22" s="45" t="s">
        <v>69</v>
      </c>
      <c r="V22" s="46">
        <v>1</v>
      </c>
      <c r="W22" s="46">
        <v>88</v>
      </c>
      <c r="X22" s="47">
        <f t="shared" si="0"/>
        <v>38.863636363636367</v>
      </c>
      <c r="Y22" s="48">
        <f t="shared" si="1"/>
        <v>310.90909090909093</v>
      </c>
      <c r="Z22" s="49"/>
    </row>
    <row r="23" spans="1:26" ht="21.95" customHeight="1">
      <c r="A23" s="170"/>
      <c r="B23" s="172"/>
      <c r="C23" s="178"/>
      <c r="D23" s="172"/>
      <c r="E23" s="12" t="s">
        <v>20</v>
      </c>
      <c r="F23" s="13" t="s">
        <v>15</v>
      </c>
      <c r="G23" s="14"/>
      <c r="H23" s="14"/>
      <c r="I23" s="14"/>
      <c r="J23" s="14"/>
      <c r="K23" s="14"/>
      <c r="L23" s="14"/>
      <c r="M23" s="14"/>
      <c r="N23" s="14"/>
      <c r="O23" s="14">
        <f t="shared" si="2"/>
        <v>0</v>
      </c>
      <c r="P23" s="175"/>
      <c r="Q23" s="176"/>
      <c r="S23" s="39">
        <v>17</v>
      </c>
      <c r="T23" s="45" t="s">
        <v>72</v>
      </c>
      <c r="U23" s="45" t="s">
        <v>73</v>
      </c>
      <c r="V23" s="46">
        <v>1</v>
      </c>
      <c r="W23" s="46">
        <v>47.826086956521742</v>
      </c>
      <c r="X23" s="47">
        <f t="shared" si="0"/>
        <v>71.509090909090901</v>
      </c>
      <c r="Y23" s="48">
        <f t="shared" si="1"/>
        <v>572.07272727272721</v>
      </c>
      <c r="Z23" s="49"/>
    </row>
    <row r="24" spans="1:26" ht="21.95" customHeight="1">
      <c r="A24" s="169">
        <v>33</v>
      </c>
      <c r="B24" s="171"/>
      <c r="C24" s="177"/>
      <c r="D24" s="171"/>
      <c r="E24" s="12" t="s">
        <v>19</v>
      </c>
      <c r="F24" s="13" t="s">
        <v>10</v>
      </c>
      <c r="G24" s="14"/>
      <c r="H24" s="14"/>
      <c r="I24" s="14"/>
      <c r="J24" s="14"/>
      <c r="K24" s="14"/>
      <c r="L24" s="14"/>
      <c r="M24" s="14"/>
      <c r="N24" s="14"/>
      <c r="O24" s="14">
        <f t="shared" si="2"/>
        <v>0</v>
      </c>
      <c r="P24" s="173"/>
      <c r="Q24" s="174"/>
      <c r="S24" s="39">
        <v>18</v>
      </c>
      <c r="T24" s="50" t="s">
        <v>74</v>
      </c>
      <c r="U24" s="50" t="s">
        <v>75</v>
      </c>
      <c r="V24" s="51">
        <v>1</v>
      </c>
      <c r="W24" s="51">
        <v>64</v>
      </c>
      <c r="X24" s="52">
        <v>32</v>
      </c>
      <c r="Y24" s="53">
        <f t="shared" si="1"/>
        <v>256</v>
      </c>
      <c r="Z24" s="49"/>
    </row>
    <row r="25" spans="1:26" ht="21.95" customHeight="1">
      <c r="A25" s="170"/>
      <c r="B25" s="172"/>
      <c r="C25" s="178"/>
      <c r="D25" s="172"/>
      <c r="E25" s="12" t="s">
        <v>20</v>
      </c>
      <c r="F25" s="13" t="s">
        <v>15</v>
      </c>
      <c r="G25" s="14"/>
      <c r="H25" s="14"/>
      <c r="I25" s="14"/>
      <c r="J25" s="14"/>
      <c r="K25" s="14"/>
      <c r="L25" s="14"/>
      <c r="M25" s="14"/>
      <c r="N25" s="14"/>
      <c r="O25" s="14">
        <f t="shared" si="2"/>
        <v>0</v>
      </c>
      <c r="P25" s="175"/>
      <c r="Q25" s="176"/>
      <c r="S25" s="39">
        <v>19</v>
      </c>
      <c r="T25" s="54" t="s">
        <v>76</v>
      </c>
      <c r="U25" s="54" t="s">
        <v>77</v>
      </c>
      <c r="V25" s="55">
        <v>1</v>
      </c>
      <c r="W25" s="55">
        <v>146.66666666666666</v>
      </c>
      <c r="X25" s="56">
        <v>20</v>
      </c>
      <c r="Y25" s="55">
        <f t="shared" si="1"/>
        <v>160</v>
      </c>
      <c r="Z25" s="49"/>
    </row>
    <row r="26" spans="1:26" ht="21.95" customHeight="1">
      <c r="A26" s="169">
        <v>34</v>
      </c>
      <c r="B26" s="171"/>
      <c r="C26" s="177"/>
      <c r="D26" s="171"/>
      <c r="E26" s="12" t="s">
        <v>19</v>
      </c>
      <c r="F26" s="13" t="s">
        <v>10</v>
      </c>
      <c r="G26" s="14"/>
      <c r="H26" s="14"/>
      <c r="I26" s="14"/>
      <c r="J26" s="14"/>
      <c r="K26" s="14"/>
      <c r="L26" s="14"/>
      <c r="M26" s="14"/>
      <c r="N26" s="14"/>
      <c r="O26" s="14">
        <f t="shared" si="2"/>
        <v>0</v>
      </c>
      <c r="P26" s="173"/>
      <c r="Q26" s="174"/>
      <c r="S26" s="39">
        <v>20</v>
      </c>
      <c r="T26" s="45" t="s">
        <v>78</v>
      </c>
      <c r="U26" s="45" t="s">
        <v>69</v>
      </c>
      <c r="V26" s="46">
        <v>1</v>
      </c>
      <c r="W26" s="46">
        <v>52.8</v>
      </c>
      <c r="X26" s="47">
        <f t="shared" si="0"/>
        <v>64.77272727272728</v>
      </c>
      <c r="Y26" s="48">
        <f t="shared" si="1"/>
        <v>518.18181818181824</v>
      </c>
      <c r="Z26" s="49"/>
    </row>
    <row r="27" spans="1:26" ht="21.95" customHeight="1">
      <c r="A27" s="170"/>
      <c r="B27" s="172"/>
      <c r="C27" s="178"/>
      <c r="D27" s="172"/>
      <c r="E27" s="12" t="s">
        <v>20</v>
      </c>
      <c r="F27" s="13" t="s">
        <v>15</v>
      </c>
      <c r="G27" s="14"/>
      <c r="H27" s="14"/>
      <c r="I27" s="14"/>
      <c r="J27" s="14"/>
      <c r="K27" s="14"/>
      <c r="L27" s="14"/>
      <c r="M27" s="14"/>
      <c r="N27" s="14"/>
      <c r="O27" s="14">
        <f t="shared" si="2"/>
        <v>0</v>
      </c>
      <c r="P27" s="175"/>
      <c r="Q27" s="176"/>
      <c r="S27" s="39">
        <v>21</v>
      </c>
      <c r="T27" s="45" t="s">
        <v>78</v>
      </c>
      <c r="U27" s="45" t="s">
        <v>66</v>
      </c>
      <c r="V27" s="46">
        <v>1</v>
      </c>
      <c r="W27" s="46">
        <v>8</v>
      </c>
      <c r="X27" s="47">
        <f t="shared" si="0"/>
        <v>427.5</v>
      </c>
      <c r="Y27" s="48">
        <f t="shared" si="1"/>
        <v>3420</v>
      </c>
      <c r="Z27" s="57" t="s">
        <v>79</v>
      </c>
    </row>
    <row r="28" spans="1:26" ht="21.95" customHeight="1">
      <c r="A28" s="169">
        <v>35</v>
      </c>
      <c r="B28" s="171"/>
      <c r="C28" s="177"/>
      <c r="D28" s="171"/>
      <c r="E28" s="12" t="s">
        <v>19</v>
      </c>
      <c r="F28" s="13" t="s">
        <v>10</v>
      </c>
      <c r="G28" s="14"/>
      <c r="H28" s="14"/>
      <c r="I28" s="14"/>
      <c r="J28" s="14"/>
      <c r="K28" s="14"/>
      <c r="L28" s="14"/>
      <c r="M28" s="14"/>
      <c r="N28" s="14"/>
      <c r="O28" s="14">
        <f t="shared" si="2"/>
        <v>0</v>
      </c>
      <c r="P28" s="173"/>
      <c r="Q28" s="174"/>
      <c r="S28" s="39">
        <v>22</v>
      </c>
      <c r="T28" s="45" t="s">
        <v>80</v>
      </c>
      <c r="U28" s="45" t="s">
        <v>69</v>
      </c>
      <c r="V28" s="46">
        <v>1</v>
      </c>
      <c r="W28" s="46">
        <v>66</v>
      </c>
      <c r="X28" s="47">
        <f t="shared" si="0"/>
        <v>51.81818181818182</v>
      </c>
      <c r="Y28" s="48">
        <f t="shared" si="1"/>
        <v>414.54545454545456</v>
      </c>
      <c r="Z28" s="49"/>
    </row>
    <row r="29" spans="1:26" ht="21.95" customHeight="1">
      <c r="A29" s="170"/>
      <c r="B29" s="172"/>
      <c r="C29" s="178"/>
      <c r="D29" s="172"/>
      <c r="E29" s="12" t="s">
        <v>20</v>
      </c>
      <c r="F29" s="13" t="s">
        <v>15</v>
      </c>
      <c r="G29" s="14"/>
      <c r="H29" s="14"/>
      <c r="I29" s="14"/>
      <c r="J29" s="14"/>
      <c r="K29" s="14"/>
      <c r="L29" s="14"/>
      <c r="M29" s="14"/>
      <c r="N29" s="14"/>
      <c r="O29" s="14">
        <f t="shared" si="2"/>
        <v>0</v>
      </c>
      <c r="P29" s="175"/>
      <c r="Q29" s="176"/>
      <c r="S29" s="39">
        <v>23</v>
      </c>
      <c r="T29" s="45" t="s">
        <v>80</v>
      </c>
      <c r="U29" s="45" t="s">
        <v>66</v>
      </c>
      <c r="V29" s="46">
        <v>1</v>
      </c>
      <c r="W29" s="46">
        <v>9</v>
      </c>
      <c r="X29" s="47">
        <f t="shared" si="0"/>
        <v>380</v>
      </c>
      <c r="Y29" s="48">
        <f t="shared" si="1"/>
        <v>3040</v>
      </c>
      <c r="Z29" s="57" t="s">
        <v>79</v>
      </c>
    </row>
    <row r="30" spans="1:26" ht="21.95" customHeight="1">
      <c r="A30" s="169">
        <v>36</v>
      </c>
      <c r="B30" s="171"/>
      <c r="C30" s="177"/>
      <c r="D30" s="171"/>
      <c r="E30" s="12" t="s">
        <v>19</v>
      </c>
      <c r="F30" s="13" t="s">
        <v>10</v>
      </c>
      <c r="G30" s="14"/>
      <c r="H30" s="14"/>
      <c r="I30" s="14"/>
      <c r="J30" s="14"/>
      <c r="K30" s="14"/>
      <c r="L30" s="14"/>
      <c r="M30" s="14"/>
      <c r="N30" s="14"/>
      <c r="O30" s="14">
        <f t="shared" si="2"/>
        <v>0</v>
      </c>
      <c r="P30" s="173"/>
      <c r="Q30" s="174"/>
      <c r="S30" s="39">
        <v>24</v>
      </c>
      <c r="T30" s="45" t="s">
        <v>81</v>
      </c>
      <c r="U30" s="45" t="s">
        <v>82</v>
      </c>
      <c r="V30" s="46">
        <v>1</v>
      </c>
      <c r="W30" s="46">
        <v>26</v>
      </c>
      <c r="X30" s="47">
        <f t="shared" si="0"/>
        <v>131.53846153846155</v>
      </c>
      <c r="Y30" s="48">
        <f t="shared" si="1"/>
        <v>1052.3076923076924</v>
      </c>
      <c r="Z30" s="49"/>
    </row>
    <row r="31" spans="1:26" ht="21.95" customHeight="1">
      <c r="A31" s="170"/>
      <c r="B31" s="172"/>
      <c r="C31" s="178"/>
      <c r="D31" s="172"/>
      <c r="E31" s="12" t="s">
        <v>20</v>
      </c>
      <c r="F31" s="13" t="s">
        <v>15</v>
      </c>
      <c r="G31" s="14"/>
      <c r="H31" s="14"/>
      <c r="I31" s="14"/>
      <c r="J31" s="14"/>
      <c r="K31" s="14"/>
      <c r="L31" s="14"/>
      <c r="M31" s="14"/>
      <c r="N31" s="14"/>
      <c r="O31" s="14">
        <f t="shared" si="2"/>
        <v>0</v>
      </c>
      <c r="P31" s="175"/>
      <c r="Q31" s="176"/>
      <c r="S31" s="39">
        <v>25</v>
      </c>
      <c r="T31" s="45" t="s">
        <v>83</v>
      </c>
      <c r="U31" s="45" t="s">
        <v>60</v>
      </c>
      <c r="V31" s="46">
        <v>1</v>
      </c>
      <c r="W31" s="46">
        <v>33</v>
      </c>
      <c r="X31" s="47">
        <f t="shared" si="0"/>
        <v>103.63636363636364</v>
      </c>
      <c r="Y31" s="48">
        <f t="shared" si="1"/>
        <v>829.09090909090912</v>
      </c>
      <c r="Z31" s="49"/>
    </row>
    <row r="32" spans="1:26">
      <c r="A32" s="15"/>
      <c r="Q32" s="16"/>
      <c r="S32" s="39">
        <v>26</v>
      </c>
      <c r="T32" s="45" t="s">
        <v>84</v>
      </c>
      <c r="U32" s="45" t="s">
        <v>60</v>
      </c>
      <c r="V32" s="46">
        <v>1</v>
      </c>
      <c r="W32" s="46">
        <v>34</v>
      </c>
      <c r="X32" s="47">
        <f t="shared" si="0"/>
        <v>100.58823529411765</v>
      </c>
      <c r="Y32" s="48">
        <f t="shared" si="1"/>
        <v>804.70588235294122</v>
      </c>
      <c r="Z32" s="49"/>
    </row>
    <row r="33" spans="1:26">
      <c r="A33" s="17" t="s">
        <v>36</v>
      </c>
      <c r="B33" s="18"/>
      <c r="C33" s="18"/>
      <c r="Q33" s="16"/>
      <c r="S33" s="39">
        <v>27</v>
      </c>
      <c r="T33" s="45" t="s">
        <v>85</v>
      </c>
      <c r="U33" s="45" t="s">
        <v>60</v>
      </c>
      <c r="V33" s="46">
        <v>1</v>
      </c>
      <c r="W33" s="46">
        <v>165</v>
      </c>
      <c r="X33" s="47">
        <f t="shared" si="0"/>
        <v>20.727272727272727</v>
      </c>
      <c r="Y33" s="48">
        <f t="shared" si="1"/>
        <v>165.81818181818181</v>
      </c>
      <c r="Z33" s="49"/>
    </row>
    <row r="34" spans="1:26">
      <c r="A34" s="15" t="s">
        <v>37</v>
      </c>
      <c r="B34" s="18" t="s">
        <v>38</v>
      </c>
      <c r="C34" s="18"/>
      <c r="F34" s="1" t="s">
        <v>10</v>
      </c>
      <c r="G34" s="18" t="s">
        <v>39</v>
      </c>
      <c r="H34" s="132">
        <f>SUMIF(F8:F31,F34,O8:O31)</f>
        <v>3432</v>
      </c>
      <c r="I34"/>
      <c r="K34" s="180"/>
      <c r="L34" s="180"/>
      <c r="M34" s="180"/>
      <c r="N34" s="180"/>
      <c r="O34" s="180"/>
      <c r="Q34" s="16"/>
      <c r="S34" s="39">
        <v>28</v>
      </c>
      <c r="T34" s="45" t="s">
        <v>86</v>
      </c>
      <c r="U34" s="45" t="s">
        <v>87</v>
      </c>
      <c r="V34" s="46">
        <v>1</v>
      </c>
      <c r="W34" s="46">
        <v>33</v>
      </c>
      <c r="X34" s="47">
        <f t="shared" si="0"/>
        <v>103.63636363636364</v>
      </c>
      <c r="Y34" s="48">
        <f t="shared" si="1"/>
        <v>829.09090909090912</v>
      </c>
      <c r="Z34" s="49"/>
    </row>
    <row r="35" spans="1:26">
      <c r="A35" s="15" t="s">
        <v>40</v>
      </c>
      <c r="B35" s="18" t="s">
        <v>41</v>
      </c>
      <c r="C35" s="18"/>
      <c r="F35" s="1" t="s">
        <v>15</v>
      </c>
      <c r="G35" s="18" t="s">
        <v>42</v>
      </c>
      <c r="H35" s="132">
        <f>SUMIF(F9:F32,F35,O9:O32)</f>
        <v>2628</v>
      </c>
      <c r="I35"/>
      <c r="K35" s="180"/>
      <c r="L35" s="180"/>
      <c r="M35" s="180"/>
      <c r="N35" s="180"/>
      <c r="O35" s="180"/>
      <c r="P35"/>
      <c r="Q35" s="16"/>
      <c r="S35" s="39">
        <v>29</v>
      </c>
      <c r="T35" s="45" t="s">
        <v>88</v>
      </c>
      <c r="U35" s="45" t="s">
        <v>69</v>
      </c>
      <c r="V35" s="46">
        <v>1</v>
      </c>
      <c r="W35" s="46">
        <v>33</v>
      </c>
      <c r="X35" s="47">
        <f t="shared" si="0"/>
        <v>103.63636363636364</v>
      </c>
      <c r="Y35" s="48">
        <f t="shared" si="1"/>
        <v>829.09090909090912</v>
      </c>
      <c r="Z35" s="49"/>
    </row>
    <row r="36" spans="1:26">
      <c r="A36" s="15" t="s">
        <v>43</v>
      </c>
      <c r="B36" s="18" t="s">
        <v>44</v>
      </c>
      <c r="C36" s="18"/>
      <c r="F36" s="19" t="s">
        <v>45</v>
      </c>
      <c r="G36" s="20" t="s">
        <v>46</v>
      </c>
      <c r="H36" s="133">
        <f>H35/H34</f>
        <v>0.76573426573426573</v>
      </c>
      <c r="K36" s="180"/>
      <c r="L36" s="180"/>
      <c r="M36" s="180"/>
      <c r="N36" s="180"/>
      <c r="O36" s="180"/>
      <c r="P36"/>
      <c r="Q36" s="16"/>
      <c r="S36" s="39">
        <v>30</v>
      </c>
      <c r="T36" s="50" t="s">
        <v>89</v>
      </c>
      <c r="U36" s="50" t="s">
        <v>90</v>
      </c>
      <c r="V36" s="51">
        <v>1</v>
      </c>
      <c r="W36" s="51">
        <v>42</v>
      </c>
      <c r="X36" s="52">
        <v>75</v>
      </c>
      <c r="Y36" s="53">
        <f t="shared" si="1"/>
        <v>600</v>
      </c>
      <c r="Z36" s="49"/>
    </row>
    <row r="37" spans="1:26">
      <c r="A37" s="21" t="s">
        <v>20</v>
      </c>
      <c r="B37" s="22" t="s">
        <v>47</v>
      </c>
      <c r="C37" s="23"/>
      <c r="K37" s="180"/>
      <c r="L37" s="180"/>
      <c r="M37" s="180"/>
      <c r="N37" s="180"/>
      <c r="O37" s="180"/>
      <c r="P37"/>
      <c r="Q37" s="16"/>
      <c r="S37" s="39">
        <v>31</v>
      </c>
      <c r="T37" s="45" t="s">
        <v>91</v>
      </c>
      <c r="U37" s="45" t="s">
        <v>73</v>
      </c>
      <c r="V37" s="46">
        <v>1</v>
      </c>
      <c r="W37" s="46">
        <v>33</v>
      </c>
      <c r="X37" s="47">
        <f t="shared" si="0"/>
        <v>103.63636363636364</v>
      </c>
      <c r="Y37" s="48">
        <f t="shared" si="1"/>
        <v>829.09090909090912</v>
      </c>
      <c r="Z37" s="49"/>
    </row>
    <row r="38" spans="1:26">
      <c r="A38" s="21" t="s">
        <v>19</v>
      </c>
      <c r="B38" s="22" t="s">
        <v>48</v>
      </c>
      <c r="C38" s="23"/>
      <c r="K38" s="180"/>
      <c r="L38" s="180"/>
      <c r="M38" s="180"/>
      <c r="N38" s="180"/>
      <c r="O38" s="180"/>
      <c r="Q38" s="16"/>
      <c r="S38" s="39">
        <v>32</v>
      </c>
      <c r="T38" s="45">
        <v>1980653540</v>
      </c>
      <c r="U38" s="45" t="s">
        <v>69</v>
      </c>
      <c r="V38" s="46">
        <v>1</v>
      </c>
      <c r="W38" s="46">
        <v>44</v>
      </c>
      <c r="X38" s="47">
        <f t="shared" si="0"/>
        <v>77.727272727272734</v>
      </c>
      <c r="Y38" s="48">
        <f t="shared" si="1"/>
        <v>621.81818181818187</v>
      </c>
      <c r="Z38" s="49"/>
    </row>
    <row r="39" spans="1:26" ht="15.75" thickBot="1">
      <c r="A39" s="24" t="s">
        <v>49</v>
      </c>
      <c r="B39" s="25" t="s">
        <v>50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7"/>
      <c r="S39" s="39">
        <v>33</v>
      </c>
      <c r="T39" s="45">
        <v>1980653550</v>
      </c>
      <c r="U39" s="45" t="s">
        <v>69</v>
      </c>
      <c r="V39" s="46">
        <v>1</v>
      </c>
      <c r="W39" s="46">
        <v>47.142857142857146</v>
      </c>
      <c r="X39" s="47">
        <f t="shared" si="0"/>
        <v>72.545454545454547</v>
      </c>
      <c r="Y39" s="48">
        <f t="shared" si="1"/>
        <v>580.36363636363637</v>
      </c>
      <c r="Z39" s="49"/>
    </row>
    <row r="40" spans="1:26" ht="15.75" thickTop="1">
      <c r="S40" s="39">
        <v>34</v>
      </c>
      <c r="T40" s="45">
        <v>1980653560</v>
      </c>
      <c r="U40" s="45" t="s">
        <v>69</v>
      </c>
      <c r="V40" s="46">
        <v>1</v>
      </c>
      <c r="W40" s="46">
        <v>44</v>
      </c>
      <c r="X40" s="47">
        <f t="shared" si="0"/>
        <v>77.727272727272734</v>
      </c>
      <c r="Y40" s="48">
        <f t="shared" si="1"/>
        <v>621.81818181818187</v>
      </c>
      <c r="Z40" s="49"/>
    </row>
    <row r="41" spans="1:26">
      <c r="S41" s="39">
        <v>35</v>
      </c>
      <c r="T41" s="45" t="s">
        <v>92</v>
      </c>
      <c r="U41" s="45" t="s">
        <v>69</v>
      </c>
      <c r="V41" s="46">
        <v>1</v>
      </c>
      <c r="W41" s="46">
        <v>30</v>
      </c>
      <c r="X41" s="47">
        <f t="shared" si="0"/>
        <v>114</v>
      </c>
      <c r="Y41" s="48">
        <f t="shared" si="1"/>
        <v>912</v>
      </c>
      <c r="Z41" s="49"/>
    </row>
    <row r="42" spans="1:26">
      <c r="S42" s="39">
        <v>36</v>
      </c>
      <c r="T42" s="45">
        <v>1980653630</v>
      </c>
      <c r="U42" s="45" t="s">
        <v>69</v>
      </c>
      <c r="V42" s="46">
        <v>1</v>
      </c>
      <c r="W42" s="46">
        <v>36.666666666666664</v>
      </c>
      <c r="X42" s="47">
        <f t="shared" si="0"/>
        <v>93.27272727272728</v>
      </c>
      <c r="Y42" s="48">
        <f t="shared" si="1"/>
        <v>746.18181818181824</v>
      </c>
      <c r="Z42" s="49"/>
    </row>
    <row r="43" spans="1:26">
      <c r="S43" s="39">
        <v>37</v>
      </c>
      <c r="T43" s="45" t="s">
        <v>93</v>
      </c>
      <c r="U43" s="45" t="s">
        <v>94</v>
      </c>
      <c r="V43" s="46">
        <v>1</v>
      </c>
      <c r="W43" s="46">
        <v>27.5</v>
      </c>
      <c r="X43" s="47">
        <f t="shared" si="0"/>
        <v>124.36363636363636</v>
      </c>
      <c r="Y43" s="48">
        <f t="shared" si="1"/>
        <v>994.90909090909088</v>
      </c>
      <c r="Z43" s="49"/>
    </row>
    <row r="44" spans="1:26">
      <c r="S44" s="39">
        <v>38</v>
      </c>
      <c r="T44" s="45" t="s">
        <v>95</v>
      </c>
      <c r="U44" s="45" t="s">
        <v>96</v>
      </c>
      <c r="V44" s="46">
        <v>1</v>
      </c>
      <c r="W44" s="46">
        <v>55</v>
      </c>
      <c r="X44" s="47">
        <f t="shared" si="0"/>
        <v>62.18181818181818</v>
      </c>
      <c r="Y44" s="48">
        <f t="shared" si="1"/>
        <v>497.45454545454544</v>
      </c>
      <c r="Z44" s="49"/>
    </row>
    <row r="45" spans="1:26">
      <c r="S45" s="39">
        <v>39</v>
      </c>
      <c r="T45" s="45" t="s">
        <v>97</v>
      </c>
      <c r="U45" s="45" t="s">
        <v>98</v>
      </c>
      <c r="V45" s="46">
        <v>1</v>
      </c>
      <c r="W45" s="46">
        <v>0</v>
      </c>
      <c r="X45" s="47"/>
      <c r="Y45" s="48">
        <f t="shared" si="1"/>
        <v>0</v>
      </c>
      <c r="Z45" s="49"/>
    </row>
    <row r="46" spans="1:26">
      <c r="S46" s="39">
        <v>40</v>
      </c>
      <c r="T46" s="45" t="s">
        <v>99</v>
      </c>
      <c r="U46" s="45" t="s">
        <v>73</v>
      </c>
      <c r="V46" s="46">
        <v>1</v>
      </c>
      <c r="W46" s="46">
        <v>54</v>
      </c>
      <c r="X46" s="47">
        <f t="shared" si="0"/>
        <v>63.333333333333336</v>
      </c>
      <c r="Y46" s="48">
        <f t="shared" si="1"/>
        <v>506.66666666666669</v>
      </c>
      <c r="Z46" s="49"/>
    </row>
    <row r="47" spans="1:26">
      <c r="S47" s="39">
        <v>41</v>
      </c>
      <c r="T47" s="50" t="s">
        <v>100</v>
      </c>
      <c r="U47" s="50" t="s">
        <v>101</v>
      </c>
      <c r="V47" s="51">
        <v>1</v>
      </c>
      <c r="W47" s="51">
        <v>27</v>
      </c>
      <c r="X47" s="52">
        <v>100</v>
      </c>
      <c r="Y47" s="53">
        <f t="shared" si="1"/>
        <v>800</v>
      </c>
      <c r="Z47" s="49"/>
    </row>
    <row r="48" spans="1:26">
      <c r="S48" s="39">
        <v>42</v>
      </c>
      <c r="T48" s="45" t="s">
        <v>102</v>
      </c>
      <c r="U48" s="45" t="s">
        <v>69</v>
      </c>
      <c r="V48" s="46">
        <v>1</v>
      </c>
      <c r="W48" s="46">
        <v>44</v>
      </c>
      <c r="X48" s="47">
        <f t="shared" si="0"/>
        <v>77.727272727272734</v>
      </c>
      <c r="Y48" s="48">
        <f t="shared" si="1"/>
        <v>621.81818181818187</v>
      </c>
      <c r="Z48" s="49"/>
    </row>
    <row r="49" spans="19:26">
      <c r="S49" s="39">
        <v>43</v>
      </c>
      <c r="T49" s="45" t="s">
        <v>103</v>
      </c>
      <c r="U49" s="45" t="s">
        <v>69</v>
      </c>
      <c r="V49" s="46">
        <v>1</v>
      </c>
      <c r="W49" s="46">
        <v>44</v>
      </c>
      <c r="X49" s="47">
        <f t="shared" si="0"/>
        <v>77.727272727272734</v>
      </c>
      <c r="Y49" s="48">
        <f t="shared" si="1"/>
        <v>621.81818181818187</v>
      </c>
      <c r="Z49" s="49"/>
    </row>
    <row r="50" spans="19:26">
      <c r="S50" s="39">
        <v>44</v>
      </c>
      <c r="T50" s="45">
        <v>2036258810</v>
      </c>
      <c r="U50" s="45" t="s">
        <v>69</v>
      </c>
      <c r="V50" s="46">
        <v>1</v>
      </c>
      <c r="W50" s="46">
        <v>45.833333333333336</v>
      </c>
      <c r="X50" s="47">
        <f t="shared" si="0"/>
        <v>74.61818181818181</v>
      </c>
      <c r="Y50" s="48">
        <f t="shared" si="1"/>
        <v>596.94545454545448</v>
      </c>
      <c r="Z50" s="49"/>
    </row>
    <row r="51" spans="19:26">
      <c r="S51" s="39">
        <v>45</v>
      </c>
      <c r="T51" s="45" t="s">
        <v>104</v>
      </c>
      <c r="U51" s="45" t="s">
        <v>69</v>
      </c>
      <c r="V51" s="46">
        <v>1</v>
      </c>
      <c r="W51" s="46">
        <v>110</v>
      </c>
      <c r="X51" s="47">
        <f t="shared" si="0"/>
        <v>31.09090909090909</v>
      </c>
      <c r="Y51" s="48">
        <f t="shared" si="1"/>
        <v>248.72727272727272</v>
      </c>
      <c r="Z51" s="49"/>
    </row>
    <row r="52" spans="19:26">
      <c r="S52" s="39">
        <v>46</v>
      </c>
      <c r="T52" s="45" t="s">
        <v>105</v>
      </c>
      <c r="U52" s="45" t="s">
        <v>106</v>
      </c>
      <c r="V52" s="46">
        <v>1</v>
      </c>
      <c r="W52" s="46">
        <v>27.5</v>
      </c>
      <c r="X52" s="47">
        <f t="shared" si="0"/>
        <v>124.36363636363636</v>
      </c>
      <c r="Y52" s="48">
        <f t="shared" si="1"/>
        <v>994.90909090909088</v>
      </c>
      <c r="Z52" s="49"/>
    </row>
    <row r="53" spans="19:26">
      <c r="S53" s="39">
        <v>47</v>
      </c>
      <c r="T53" s="45">
        <v>2090342710</v>
      </c>
      <c r="U53" s="45" t="s">
        <v>69</v>
      </c>
      <c r="V53" s="46">
        <v>1</v>
      </c>
      <c r="W53" s="46">
        <v>33</v>
      </c>
      <c r="X53" s="47">
        <f t="shared" si="0"/>
        <v>103.63636363636364</v>
      </c>
      <c r="Y53" s="48">
        <f t="shared" si="1"/>
        <v>829.09090909090912</v>
      </c>
      <c r="Z53" s="49"/>
    </row>
    <row r="54" spans="19:26">
      <c r="S54" s="39">
        <v>48</v>
      </c>
      <c r="T54" s="45" t="s">
        <v>107</v>
      </c>
      <c r="U54" s="45" t="s">
        <v>106</v>
      </c>
      <c r="V54" s="46">
        <v>1</v>
      </c>
      <c r="W54" s="46">
        <v>0</v>
      </c>
      <c r="X54" s="47"/>
      <c r="Y54" s="48">
        <f t="shared" si="1"/>
        <v>0</v>
      </c>
      <c r="Z54" s="49"/>
    </row>
    <row r="55" spans="19:26">
      <c r="S55" s="39">
        <v>49</v>
      </c>
      <c r="T55" s="45">
        <v>2097071370</v>
      </c>
      <c r="U55" s="45" t="s">
        <v>69</v>
      </c>
      <c r="V55" s="46">
        <v>1</v>
      </c>
      <c r="W55" s="46">
        <v>36.666666666666664</v>
      </c>
      <c r="X55" s="47">
        <f t="shared" si="0"/>
        <v>93.27272727272728</v>
      </c>
      <c r="Y55" s="48">
        <f t="shared" si="1"/>
        <v>746.18181818181824</v>
      </c>
      <c r="Z55" s="49"/>
    </row>
    <row r="56" spans="19:26">
      <c r="S56" s="39">
        <v>50</v>
      </c>
      <c r="T56" s="45" t="s">
        <v>108</v>
      </c>
      <c r="U56" s="45" t="s">
        <v>109</v>
      </c>
      <c r="V56" s="46">
        <v>1</v>
      </c>
      <c r="W56" s="46">
        <v>12.222222222222221</v>
      </c>
      <c r="X56" s="47">
        <f t="shared" si="0"/>
        <v>279.81818181818181</v>
      </c>
      <c r="Y56" s="48">
        <f t="shared" si="1"/>
        <v>2238.5454545454545</v>
      </c>
      <c r="Z56" s="49"/>
    </row>
    <row r="57" spans="19:26">
      <c r="S57" s="39">
        <v>51</v>
      </c>
      <c r="T57" s="45" t="s">
        <v>110</v>
      </c>
      <c r="U57" s="45" t="s">
        <v>111</v>
      </c>
      <c r="V57" s="46">
        <v>1</v>
      </c>
      <c r="W57" s="46">
        <v>13.2</v>
      </c>
      <c r="X57" s="47">
        <f t="shared" si="0"/>
        <v>259.09090909090912</v>
      </c>
      <c r="Y57" s="48">
        <f t="shared" si="1"/>
        <v>2072.727272727273</v>
      </c>
      <c r="Z57" s="49"/>
    </row>
    <row r="58" spans="19:26">
      <c r="S58" s="39">
        <v>52</v>
      </c>
      <c r="T58" s="45" t="s">
        <v>112</v>
      </c>
      <c r="U58" s="45" t="s">
        <v>69</v>
      </c>
      <c r="V58" s="46">
        <v>1</v>
      </c>
      <c r="W58" s="46">
        <v>39.285714285714285</v>
      </c>
      <c r="X58" s="47">
        <f t="shared" si="0"/>
        <v>87.054545454545462</v>
      </c>
      <c r="Y58" s="48">
        <f t="shared" si="1"/>
        <v>696.43636363636369</v>
      </c>
      <c r="Z58" s="49"/>
    </row>
    <row r="59" spans="19:26">
      <c r="S59" s="39">
        <v>53</v>
      </c>
      <c r="T59" s="45" t="s">
        <v>113</v>
      </c>
      <c r="U59" s="45" t="s">
        <v>69</v>
      </c>
      <c r="V59" s="46">
        <v>1</v>
      </c>
      <c r="W59" s="46">
        <v>61.111111111111114</v>
      </c>
      <c r="X59" s="47">
        <f t="shared" si="0"/>
        <v>55.963636363636361</v>
      </c>
      <c r="Y59" s="48">
        <f t="shared" si="1"/>
        <v>447.70909090909089</v>
      </c>
      <c r="Z59" s="49"/>
    </row>
    <row r="60" spans="19:26">
      <c r="S60" s="39">
        <v>54</v>
      </c>
      <c r="T60" s="45" t="s">
        <v>114</v>
      </c>
      <c r="U60" s="45" t="s">
        <v>69</v>
      </c>
      <c r="V60" s="46">
        <v>1</v>
      </c>
      <c r="W60" s="46">
        <v>33</v>
      </c>
      <c r="X60" s="47">
        <f t="shared" si="0"/>
        <v>103.63636363636364</v>
      </c>
      <c r="Y60" s="48">
        <f t="shared" si="1"/>
        <v>829.09090909090912</v>
      </c>
      <c r="Z60" s="49"/>
    </row>
    <row r="61" spans="19:26">
      <c r="S61" s="39">
        <v>55</v>
      </c>
      <c r="T61" s="45" t="s">
        <v>115</v>
      </c>
      <c r="U61" s="45" t="s">
        <v>69</v>
      </c>
      <c r="V61" s="46">
        <v>1</v>
      </c>
      <c r="W61" s="46">
        <v>0</v>
      </c>
      <c r="X61" s="47"/>
      <c r="Y61" s="48">
        <f t="shared" si="1"/>
        <v>0</v>
      </c>
      <c r="Z61" s="49"/>
    </row>
    <row r="62" spans="19:26">
      <c r="S62" s="39">
        <v>56</v>
      </c>
      <c r="T62" s="45" t="s">
        <v>116</v>
      </c>
      <c r="U62" s="45" t="s">
        <v>60</v>
      </c>
      <c r="V62" s="46">
        <v>1</v>
      </c>
      <c r="W62" s="46">
        <v>35</v>
      </c>
      <c r="X62" s="47">
        <f t="shared" si="0"/>
        <v>97.714285714285708</v>
      </c>
      <c r="Y62" s="48">
        <f t="shared" si="1"/>
        <v>781.71428571428567</v>
      </c>
      <c r="Z62" s="49"/>
    </row>
    <row r="63" spans="19:26">
      <c r="S63" s="39">
        <v>57</v>
      </c>
      <c r="T63" s="45" t="s">
        <v>117</v>
      </c>
      <c r="U63" s="45" t="s">
        <v>118</v>
      </c>
      <c r="V63" s="46">
        <v>1</v>
      </c>
      <c r="W63" s="46">
        <v>33</v>
      </c>
      <c r="X63" s="47">
        <f t="shared" si="0"/>
        <v>103.63636363636364</v>
      </c>
      <c r="Y63" s="48">
        <f t="shared" si="1"/>
        <v>829.09090909090912</v>
      </c>
      <c r="Z63" s="49"/>
    </row>
    <row r="64" spans="19:26">
      <c r="S64" s="39">
        <v>58</v>
      </c>
      <c r="T64" s="45" t="s">
        <v>119</v>
      </c>
      <c r="U64" s="45" t="s">
        <v>120</v>
      </c>
      <c r="V64" s="46">
        <v>1</v>
      </c>
      <c r="W64" s="46">
        <v>33</v>
      </c>
      <c r="X64" s="47">
        <f t="shared" si="0"/>
        <v>103.63636363636364</v>
      </c>
      <c r="Y64" s="48">
        <f t="shared" si="1"/>
        <v>829.09090909090912</v>
      </c>
      <c r="Z64" s="49"/>
    </row>
    <row r="65" spans="19:26">
      <c r="S65" s="39">
        <v>59</v>
      </c>
      <c r="T65" s="45" t="s">
        <v>121</v>
      </c>
      <c r="U65" s="45" t="s">
        <v>122</v>
      </c>
      <c r="V65" s="46">
        <v>1</v>
      </c>
      <c r="W65" s="46">
        <v>66</v>
      </c>
      <c r="X65" s="47">
        <f t="shared" si="0"/>
        <v>51.81818181818182</v>
      </c>
      <c r="Y65" s="48">
        <f t="shared" si="1"/>
        <v>414.54545454545456</v>
      </c>
      <c r="Z65" s="49"/>
    </row>
    <row r="66" spans="19:26">
      <c r="S66" s="39">
        <v>60</v>
      </c>
      <c r="T66" s="45" t="s">
        <v>123</v>
      </c>
      <c r="U66" s="45" t="s">
        <v>124</v>
      </c>
      <c r="V66" s="46">
        <v>1</v>
      </c>
      <c r="W66" s="46">
        <v>0</v>
      </c>
      <c r="X66" s="47"/>
      <c r="Y66" s="48">
        <f t="shared" si="1"/>
        <v>0</v>
      </c>
      <c r="Z66" s="49"/>
    </row>
    <row r="67" spans="19:26">
      <c r="S67" s="39">
        <v>61</v>
      </c>
      <c r="T67" s="45" t="s">
        <v>125</v>
      </c>
      <c r="U67" s="45" t="s">
        <v>126</v>
      </c>
      <c r="V67" s="46">
        <v>1</v>
      </c>
      <c r="W67" s="46">
        <v>0</v>
      </c>
      <c r="X67" s="47"/>
      <c r="Y67" s="48">
        <f t="shared" si="1"/>
        <v>0</v>
      </c>
      <c r="Z67" s="49"/>
    </row>
    <row r="68" spans="19:26">
      <c r="S68" s="39">
        <v>62</v>
      </c>
      <c r="T68" s="45" t="s">
        <v>127</v>
      </c>
      <c r="U68" s="45" t="s">
        <v>60</v>
      </c>
      <c r="V68" s="46">
        <v>1</v>
      </c>
      <c r="W68" s="46">
        <v>0</v>
      </c>
      <c r="X68" s="47"/>
      <c r="Y68" s="48">
        <f t="shared" si="1"/>
        <v>0</v>
      </c>
      <c r="Z68" s="49"/>
    </row>
    <row r="69" spans="19:26">
      <c r="S69" s="39">
        <v>63</v>
      </c>
      <c r="T69" s="45" t="s">
        <v>128</v>
      </c>
      <c r="U69" s="45" t="s">
        <v>60</v>
      </c>
      <c r="V69" s="46">
        <v>1</v>
      </c>
      <c r="W69" s="46">
        <v>44</v>
      </c>
      <c r="X69" s="47">
        <f t="shared" si="0"/>
        <v>77.727272727272734</v>
      </c>
      <c r="Y69" s="48">
        <f t="shared" si="1"/>
        <v>621.81818181818187</v>
      </c>
      <c r="Z69" s="49"/>
    </row>
    <row r="70" spans="19:26">
      <c r="S70" s="39">
        <v>64</v>
      </c>
      <c r="T70" s="45" t="s">
        <v>129</v>
      </c>
      <c r="U70" s="45" t="s">
        <v>130</v>
      </c>
      <c r="V70" s="46">
        <v>1</v>
      </c>
      <c r="W70" s="46">
        <v>33</v>
      </c>
      <c r="X70" s="47">
        <f t="shared" si="0"/>
        <v>103.63636363636364</v>
      </c>
      <c r="Y70" s="48">
        <f t="shared" si="1"/>
        <v>829.09090909090912</v>
      </c>
      <c r="Z70" s="49"/>
    </row>
    <row r="71" spans="19:26">
      <c r="S71" s="39">
        <v>65</v>
      </c>
      <c r="T71" s="54" t="s">
        <v>131</v>
      </c>
      <c r="U71" s="54" t="s">
        <v>132</v>
      </c>
      <c r="V71" s="55">
        <v>1</v>
      </c>
      <c r="W71" s="55">
        <v>37.714285714285715</v>
      </c>
      <c r="X71" s="56">
        <f t="shared" ref="X71:X88" si="3">3420/W71</f>
        <v>90.681818181818173</v>
      </c>
      <c r="Y71" s="58">
        <f t="shared" ref="Y71:Y134" si="4">8*X71</f>
        <v>725.45454545454538</v>
      </c>
      <c r="Z71" s="49"/>
    </row>
    <row r="72" spans="19:26">
      <c r="S72" s="39">
        <v>66</v>
      </c>
      <c r="T72" s="45" t="s">
        <v>133</v>
      </c>
      <c r="U72" s="45" t="s">
        <v>60</v>
      </c>
      <c r="V72" s="46">
        <v>1</v>
      </c>
      <c r="W72" s="46">
        <v>62</v>
      </c>
      <c r="X72" s="47">
        <f t="shared" si="3"/>
        <v>55.161290322580648</v>
      </c>
      <c r="Y72" s="48">
        <f t="shared" si="4"/>
        <v>441.29032258064518</v>
      </c>
      <c r="Z72" s="49"/>
    </row>
    <row r="73" spans="19:26">
      <c r="S73" s="39">
        <v>67</v>
      </c>
      <c r="T73" s="54" t="s">
        <v>134</v>
      </c>
      <c r="U73" s="54" t="s">
        <v>132</v>
      </c>
      <c r="V73" s="55">
        <v>1</v>
      </c>
      <c r="W73" s="55">
        <v>50</v>
      </c>
      <c r="X73" s="56">
        <v>50</v>
      </c>
      <c r="Y73" s="58">
        <f t="shared" si="4"/>
        <v>400</v>
      </c>
      <c r="Z73" s="49"/>
    </row>
    <row r="74" spans="19:26">
      <c r="S74" s="39">
        <v>68</v>
      </c>
      <c r="T74" s="50" t="s">
        <v>135</v>
      </c>
      <c r="U74" s="50" t="s">
        <v>136</v>
      </c>
      <c r="V74" s="51">
        <v>1</v>
      </c>
      <c r="W74" s="51">
        <v>66</v>
      </c>
      <c r="X74" s="52">
        <v>50</v>
      </c>
      <c r="Y74" s="53">
        <f t="shared" si="4"/>
        <v>400</v>
      </c>
      <c r="Z74" s="49"/>
    </row>
    <row r="75" spans="19:26">
      <c r="S75" s="39">
        <v>69</v>
      </c>
      <c r="T75" s="45" t="s">
        <v>137</v>
      </c>
      <c r="U75" s="45" t="s">
        <v>138</v>
      </c>
      <c r="V75" s="46">
        <v>1</v>
      </c>
      <c r="W75" s="46">
        <v>68.75</v>
      </c>
      <c r="X75" s="47">
        <f t="shared" si="3"/>
        <v>49.745454545454542</v>
      </c>
      <c r="Y75" s="48">
        <f t="shared" si="4"/>
        <v>397.96363636363634</v>
      </c>
      <c r="Z75" s="49"/>
    </row>
    <row r="76" spans="19:26">
      <c r="S76" s="39">
        <v>70</v>
      </c>
      <c r="T76" s="45" t="s">
        <v>139</v>
      </c>
      <c r="U76" s="45" t="s">
        <v>60</v>
      </c>
      <c r="V76" s="46">
        <v>1</v>
      </c>
      <c r="W76" s="46">
        <v>68.75</v>
      </c>
      <c r="X76" s="47">
        <f t="shared" si="3"/>
        <v>49.745454545454542</v>
      </c>
      <c r="Y76" s="48">
        <f t="shared" si="4"/>
        <v>397.96363636363634</v>
      </c>
      <c r="Z76" s="49"/>
    </row>
    <row r="77" spans="19:26">
      <c r="S77" s="39">
        <v>71</v>
      </c>
      <c r="T77" s="45" t="s">
        <v>137</v>
      </c>
      <c r="U77" s="45" t="s">
        <v>60</v>
      </c>
      <c r="V77" s="46">
        <v>1</v>
      </c>
      <c r="W77" s="46">
        <v>33</v>
      </c>
      <c r="X77" s="47">
        <f t="shared" si="3"/>
        <v>103.63636363636364</v>
      </c>
      <c r="Y77" s="48">
        <f t="shared" si="4"/>
        <v>829.09090909090912</v>
      </c>
      <c r="Z77" s="49"/>
    </row>
    <row r="78" spans="19:26">
      <c r="S78" s="39">
        <v>72</v>
      </c>
      <c r="T78" s="45" t="s">
        <v>140</v>
      </c>
      <c r="U78" s="45" t="s">
        <v>60</v>
      </c>
      <c r="V78" s="46">
        <v>1</v>
      </c>
      <c r="W78" s="46">
        <v>44</v>
      </c>
      <c r="X78" s="47">
        <f t="shared" si="3"/>
        <v>77.727272727272734</v>
      </c>
      <c r="Y78" s="48">
        <f t="shared" si="4"/>
        <v>621.81818181818187</v>
      </c>
      <c r="Z78" s="49"/>
    </row>
    <row r="79" spans="19:26">
      <c r="S79" s="39">
        <v>73</v>
      </c>
      <c r="T79" s="45" t="s">
        <v>141</v>
      </c>
      <c r="U79" s="45" t="s">
        <v>60</v>
      </c>
      <c r="V79" s="46">
        <v>1</v>
      </c>
      <c r="W79" s="46">
        <v>55</v>
      </c>
      <c r="X79" s="47">
        <f t="shared" si="3"/>
        <v>62.18181818181818</v>
      </c>
      <c r="Y79" s="48">
        <f t="shared" si="4"/>
        <v>497.45454545454544</v>
      </c>
      <c r="Z79" s="49"/>
    </row>
    <row r="80" spans="19:26">
      <c r="S80" s="39">
        <v>74</v>
      </c>
      <c r="T80" s="45" t="s">
        <v>142</v>
      </c>
      <c r="U80" s="45" t="s">
        <v>143</v>
      </c>
      <c r="V80" s="46">
        <v>1</v>
      </c>
      <c r="W80" s="46">
        <v>52.8</v>
      </c>
      <c r="X80" s="47">
        <f t="shared" si="3"/>
        <v>64.77272727272728</v>
      </c>
      <c r="Y80" s="48">
        <f t="shared" si="4"/>
        <v>518.18181818181824</v>
      </c>
      <c r="Z80" s="49"/>
    </row>
    <row r="81" spans="19:26">
      <c r="S81" s="39">
        <v>75</v>
      </c>
      <c r="T81" s="45" t="s">
        <v>142</v>
      </c>
      <c r="U81" s="45" t="s">
        <v>144</v>
      </c>
      <c r="V81" s="46">
        <v>1</v>
      </c>
      <c r="W81" s="46">
        <v>29</v>
      </c>
      <c r="X81" s="47">
        <f t="shared" si="3"/>
        <v>117.93103448275862</v>
      </c>
      <c r="Y81" s="48">
        <f t="shared" si="4"/>
        <v>943.44827586206895</v>
      </c>
      <c r="Z81" s="57" t="s">
        <v>79</v>
      </c>
    </row>
    <row r="82" spans="19:26">
      <c r="S82" s="39">
        <v>76</v>
      </c>
      <c r="T82" s="45" t="s">
        <v>145</v>
      </c>
      <c r="U82" s="45" t="s">
        <v>143</v>
      </c>
      <c r="V82" s="46">
        <v>1</v>
      </c>
      <c r="W82" s="46">
        <v>35</v>
      </c>
      <c r="X82" s="47">
        <f t="shared" si="3"/>
        <v>97.714285714285708</v>
      </c>
      <c r="Y82" s="48">
        <f t="shared" si="4"/>
        <v>781.71428571428567</v>
      </c>
      <c r="Z82" s="49"/>
    </row>
    <row r="83" spans="19:26">
      <c r="S83" s="39">
        <v>77</v>
      </c>
      <c r="T83" s="54" t="s">
        <v>146</v>
      </c>
      <c r="U83" s="54" t="s">
        <v>147</v>
      </c>
      <c r="V83" s="55">
        <v>1</v>
      </c>
      <c r="W83" s="55">
        <v>34</v>
      </c>
      <c r="X83" s="56">
        <f t="shared" si="3"/>
        <v>100.58823529411765</v>
      </c>
      <c r="Y83" s="58">
        <f t="shared" si="4"/>
        <v>804.70588235294122</v>
      </c>
      <c r="Z83" s="49"/>
    </row>
    <row r="84" spans="19:26">
      <c r="S84" s="39">
        <v>78</v>
      </c>
      <c r="T84" s="50" t="s">
        <v>148</v>
      </c>
      <c r="U84" s="50" t="s">
        <v>136</v>
      </c>
      <c r="V84" s="51">
        <v>1</v>
      </c>
      <c r="W84" s="51">
        <v>176</v>
      </c>
      <c r="X84" s="52">
        <f t="shared" si="3"/>
        <v>19.431818181818183</v>
      </c>
      <c r="Y84" s="53">
        <f t="shared" si="4"/>
        <v>155.45454545454547</v>
      </c>
      <c r="Z84" s="49"/>
    </row>
    <row r="85" spans="19:26">
      <c r="S85" s="39">
        <v>79</v>
      </c>
      <c r="T85" s="50" t="s">
        <v>148</v>
      </c>
      <c r="U85" s="50" t="s">
        <v>149</v>
      </c>
      <c r="V85" s="51">
        <v>1</v>
      </c>
      <c r="W85" s="51">
        <v>88</v>
      </c>
      <c r="X85" s="52">
        <v>50</v>
      </c>
      <c r="Y85" s="53">
        <f t="shared" si="4"/>
        <v>400</v>
      </c>
      <c r="Z85" s="49"/>
    </row>
    <row r="86" spans="19:26">
      <c r="S86" s="39">
        <v>80</v>
      </c>
      <c r="T86" s="50" t="s">
        <v>150</v>
      </c>
      <c r="U86" s="50" t="s">
        <v>151</v>
      </c>
      <c r="V86" s="51">
        <v>1</v>
      </c>
      <c r="W86" s="51">
        <v>174</v>
      </c>
      <c r="X86" s="52">
        <v>70</v>
      </c>
      <c r="Y86" s="53">
        <f t="shared" si="4"/>
        <v>560</v>
      </c>
      <c r="Z86" s="49"/>
    </row>
    <row r="87" spans="19:26">
      <c r="S87" s="39">
        <v>81</v>
      </c>
      <c r="T87" s="59" t="s">
        <v>152</v>
      </c>
      <c r="U87" s="59" t="s">
        <v>153</v>
      </c>
      <c r="V87" s="60">
        <v>1</v>
      </c>
      <c r="W87" s="60">
        <v>41.25</v>
      </c>
      <c r="X87" s="61">
        <f t="shared" si="3"/>
        <v>82.909090909090907</v>
      </c>
      <c r="Y87" s="62">
        <f t="shared" si="4"/>
        <v>663.27272727272725</v>
      </c>
      <c r="Z87" s="49"/>
    </row>
    <row r="88" spans="19:26">
      <c r="S88" s="39">
        <v>82</v>
      </c>
      <c r="T88" s="50" t="s">
        <v>154</v>
      </c>
      <c r="U88" s="50" t="s">
        <v>155</v>
      </c>
      <c r="V88" s="51">
        <v>1</v>
      </c>
      <c r="W88" s="51">
        <v>40</v>
      </c>
      <c r="X88" s="52">
        <f t="shared" si="3"/>
        <v>85.5</v>
      </c>
      <c r="Y88" s="53">
        <f t="shared" si="4"/>
        <v>684</v>
      </c>
      <c r="Z88" s="49"/>
    </row>
    <row r="89" spans="19:26">
      <c r="S89" s="39">
        <v>83</v>
      </c>
      <c r="T89" s="50" t="s">
        <v>156</v>
      </c>
      <c r="U89" s="50" t="s">
        <v>157</v>
      </c>
      <c r="V89" s="51">
        <v>1</v>
      </c>
      <c r="W89" s="52"/>
      <c r="X89" s="52">
        <v>75</v>
      </c>
      <c r="Y89" s="53">
        <f t="shared" si="4"/>
        <v>600</v>
      </c>
      <c r="Z89" s="49"/>
    </row>
    <row r="90" spans="19:26">
      <c r="S90" s="39">
        <v>84</v>
      </c>
      <c r="T90" s="45" t="s">
        <v>158</v>
      </c>
      <c r="U90" s="45" t="s">
        <v>87</v>
      </c>
      <c r="V90" s="46">
        <v>1</v>
      </c>
      <c r="W90" s="46">
        <v>33</v>
      </c>
      <c r="X90" s="47">
        <f t="shared" ref="X90:X149" si="5">3420/W90</f>
        <v>103.63636363636364</v>
      </c>
      <c r="Y90" s="48">
        <f t="shared" si="4"/>
        <v>829.09090909090912</v>
      </c>
      <c r="Z90" s="49"/>
    </row>
    <row r="91" spans="19:26">
      <c r="S91" s="39">
        <v>85</v>
      </c>
      <c r="T91" s="50" t="s">
        <v>159</v>
      </c>
      <c r="U91" s="50" t="s">
        <v>136</v>
      </c>
      <c r="V91" s="51">
        <v>1</v>
      </c>
      <c r="W91" s="51">
        <v>88</v>
      </c>
      <c r="X91" s="52">
        <v>30</v>
      </c>
      <c r="Y91" s="53">
        <f t="shared" si="4"/>
        <v>240</v>
      </c>
      <c r="Z91" s="49"/>
    </row>
    <row r="92" spans="19:26">
      <c r="S92" s="39">
        <v>86</v>
      </c>
      <c r="T92" s="50" t="s">
        <v>160</v>
      </c>
      <c r="U92" s="50" t="s">
        <v>136</v>
      </c>
      <c r="V92" s="51">
        <v>1</v>
      </c>
      <c r="W92" s="51">
        <v>66</v>
      </c>
      <c r="X92" s="52">
        <v>45</v>
      </c>
      <c r="Y92" s="53">
        <f t="shared" si="4"/>
        <v>360</v>
      </c>
      <c r="Z92" s="49"/>
    </row>
    <row r="93" spans="19:26">
      <c r="S93" s="39">
        <v>87</v>
      </c>
      <c r="T93" s="50" t="s">
        <v>161</v>
      </c>
      <c r="U93" s="50" t="s">
        <v>136</v>
      </c>
      <c r="V93" s="51">
        <v>1</v>
      </c>
      <c r="W93" s="51">
        <v>76.744186046511629</v>
      </c>
      <c r="X93" s="52">
        <v>52</v>
      </c>
      <c r="Y93" s="53">
        <f t="shared" si="4"/>
        <v>416</v>
      </c>
      <c r="Z93" s="49"/>
    </row>
    <row r="94" spans="19:26">
      <c r="S94" s="39">
        <v>88</v>
      </c>
      <c r="T94" s="45" t="s">
        <v>162</v>
      </c>
      <c r="U94" s="45" t="s">
        <v>163</v>
      </c>
      <c r="V94" s="46">
        <v>1</v>
      </c>
      <c r="W94" s="46">
        <v>0</v>
      </c>
      <c r="X94" s="47"/>
      <c r="Y94" s="48"/>
      <c r="Z94" s="49"/>
    </row>
    <row r="95" spans="19:26">
      <c r="S95" s="39">
        <v>89</v>
      </c>
      <c r="T95" s="45" t="s">
        <v>164</v>
      </c>
      <c r="U95" s="45" t="s">
        <v>165</v>
      </c>
      <c r="V95" s="46">
        <v>1</v>
      </c>
      <c r="W95" s="46">
        <v>13</v>
      </c>
      <c r="X95" s="47">
        <f t="shared" si="5"/>
        <v>263.07692307692309</v>
      </c>
      <c r="Y95" s="48">
        <f t="shared" si="4"/>
        <v>2104.6153846153848</v>
      </c>
      <c r="Z95" s="49"/>
    </row>
    <row r="96" spans="19:26">
      <c r="S96" s="39">
        <v>90</v>
      </c>
      <c r="T96" s="45">
        <v>4185413151</v>
      </c>
      <c r="U96" s="45" t="s">
        <v>69</v>
      </c>
      <c r="V96" s="46">
        <v>1</v>
      </c>
      <c r="W96" s="46">
        <v>0</v>
      </c>
      <c r="X96" s="47"/>
      <c r="Y96" s="48"/>
      <c r="Z96" s="49"/>
    </row>
    <row r="97" spans="19:26">
      <c r="S97" s="39">
        <v>91</v>
      </c>
      <c r="T97" s="45" t="s">
        <v>166</v>
      </c>
      <c r="U97" s="45" t="s">
        <v>167</v>
      </c>
      <c r="V97" s="46">
        <v>1</v>
      </c>
      <c r="W97" s="46">
        <v>43.421052631578945</v>
      </c>
      <c r="X97" s="47">
        <f t="shared" si="5"/>
        <v>78.763636363636365</v>
      </c>
      <c r="Y97" s="48">
        <f t="shared" si="4"/>
        <v>630.10909090909092</v>
      </c>
      <c r="Z97" s="49"/>
    </row>
    <row r="98" spans="19:26">
      <c r="S98" s="39">
        <v>92</v>
      </c>
      <c r="T98" s="50">
        <v>5830294500</v>
      </c>
      <c r="U98" s="50" t="s">
        <v>168</v>
      </c>
      <c r="V98" s="51">
        <v>1</v>
      </c>
      <c r="W98" s="51">
        <v>15</v>
      </c>
      <c r="X98" s="52">
        <v>200</v>
      </c>
      <c r="Y98" s="53">
        <f t="shared" si="4"/>
        <v>1600</v>
      </c>
      <c r="Z98" s="49"/>
    </row>
    <row r="99" spans="19:26">
      <c r="S99" s="39">
        <v>93</v>
      </c>
      <c r="T99" s="45" t="s">
        <v>169</v>
      </c>
      <c r="U99" s="45" t="s">
        <v>170</v>
      </c>
      <c r="V99" s="46">
        <v>1</v>
      </c>
      <c r="W99" s="46">
        <v>17.600000000000001</v>
      </c>
      <c r="X99" s="47">
        <f t="shared" si="5"/>
        <v>194.31818181818181</v>
      </c>
      <c r="Y99" s="48">
        <f t="shared" si="4"/>
        <v>1554.5454545454545</v>
      </c>
      <c r="Z99" s="49"/>
    </row>
    <row r="100" spans="19:26">
      <c r="S100" s="39">
        <v>94</v>
      </c>
      <c r="T100" s="45" t="s">
        <v>171</v>
      </c>
      <c r="U100" s="45" t="s">
        <v>172</v>
      </c>
      <c r="V100" s="46">
        <v>1</v>
      </c>
      <c r="W100" s="46">
        <v>44</v>
      </c>
      <c r="X100" s="47">
        <f t="shared" si="5"/>
        <v>77.727272727272734</v>
      </c>
      <c r="Y100" s="48">
        <f t="shared" si="4"/>
        <v>621.81818181818187</v>
      </c>
      <c r="Z100" s="49"/>
    </row>
    <row r="101" spans="19:26">
      <c r="S101" s="39">
        <v>95</v>
      </c>
      <c r="T101" s="45" t="s">
        <v>173</v>
      </c>
      <c r="U101" s="45" t="s">
        <v>172</v>
      </c>
      <c r="V101" s="46">
        <v>1</v>
      </c>
      <c r="W101" s="46">
        <v>33</v>
      </c>
      <c r="X101" s="47">
        <f t="shared" si="5"/>
        <v>103.63636363636364</v>
      </c>
      <c r="Y101" s="48">
        <f t="shared" si="4"/>
        <v>829.09090909090912</v>
      </c>
      <c r="Z101" s="49"/>
    </row>
    <row r="102" spans="19:26">
      <c r="S102" s="39">
        <v>96</v>
      </c>
      <c r="T102" s="45" t="s">
        <v>174</v>
      </c>
      <c r="U102" s="41" t="s">
        <v>175</v>
      </c>
      <c r="V102" s="46">
        <v>1</v>
      </c>
      <c r="W102" s="46">
        <v>22</v>
      </c>
      <c r="X102" s="47">
        <f t="shared" si="5"/>
        <v>155.45454545454547</v>
      </c>
      <c r="Y102" s="48">
        <f t="shared" si="4"/>
        <v>1243.6363636363637</v>
      </c>
      <c r="Z102" s="49"/>
    </row>
    <row r="103" spans="19:26">
      <c r="S103" s="39">
        <v>97</v>
      </c>
      <c r="T103" s="45" t="s">
        <v>176</v>
      </c>
      <c r="U103" s="45" t="s">
        <v>60</v>
      </c>
      <c r="V103" s="46">
        <v>1</v>
      </c>
      <c r="W103" s="46">
        <v>40.615384615384613</v>
      </c>
      <c r="X103" s="47">
        <f t="shared" si="5"/>
        <v>84.204545454545453</v>
      </c>
      <c r="Y103" s="48">
        <f t="shared" si="4"/>
        <v>673.63636363636363</v>
      </c>
      <c r="Z103" s="49"/>
    </row>
    <row r="104" spans="19:26">
      <c r="S104" s="39">
        <v>98</v>
      </c>
      <c r="T104" s="45" t="s">
        <v>177</v>
      </c>
      <c r="U104" s="45" t="s">
        <v>175</v>
      </c>
      <c r="V104" s="46">
        <v>1</v>
      </c>
      <c r="W104" s="46">
        <v>26</v>
      </c>
      <c r="X104" s="47">
        <f t="shared" si="5"/>
        <v>131.53846153846155</v>
      </c>
      <c r="Y104" s="48">
        <f t="shared" si="4"/>
        <v>1052.3076923076924</v>
      </c>
      <c r="Z104" s="49"/>
    </row>
    <row r="105" spans="19:26">
      <c r="S105" s="39">
        <v>99</v>
      </c>
      <c r="T105" s="45">
        <v>518207700</v>
      </c>
      <c r="U105" s="41" t="s">
        <v>178</v>
      </c>
      <c r="V105" s="46">
        <v>1</v>
      </c>
      <c r="W105" s="46">
        <v>36.666666666666664</v>
      </c>
      <c r="X105" s="47">
        <f t="shared" si="5"/>
        <v>93.27272727272728</v>
      </c>
      <c r="Y105" s="48">
        <f t="shared" si="4"/>
        <v>746.18181818181824</v>
      </c>
      <c r="Z105" s="49"/>
    </row>
    <row r="106" spans="19:26">
      <c r="S106" s="39">
        <v>100</v>
      </c>
      <c r="T106" s="45" t="s">
        <v>179</v>
      </c>
      <c r="U106" s="41" t="s">
        <v>180</v>
      </c>
      <c r="V106" s="46">
        <v>1</v>
      </c>
      <c r="W106" s="46">
        <v>9</v>
      </c>
      <c r="X106" s="47">
        <f t="shared" si="5"/>
        <v>380</v>
      </c>
      <c r="Y106" s="48">
        <f t="shared" si="4"/>
        <v>3040</v>
      </c>
      <c r="Z106" s="57" t="s">
        <v>79</v>
      </c>
    </row>
    <row r="107" spans="19:26">
      <c r="S107" s="39">
        <v>101</v>
      </c>
      <c r="T107" s="45" t="s">
        <v>179</v>
      </c>
      <c r="U107" s="41" t="s">
        <v>181</v>
      </c>
      <c r="V107" s="46">
        <v>1</v>
      </c>
      <c r="W107" s="46">
        <v>15.714285714285714</v>
      </c>
      <c r="X107" s="47">
        <f t="shared" si="5"/>
        <v>217.63636363636365</v>
      </c>
      <c r="Y107" s="48">
        <f t="shared" si="4"/>
        <v>1741.0909090909092</v>
      </c>
      <c r="Z107" s="49"/>
    </row>
    <row r="108" spans="19:26">
      <c r="S108" s="39">
        <v>102</v>
      </c>
      <c r="T108" s="45">
        <v>5596745800</v>
      </c>
      <c r="U108" s="41" t="s">
        <v>182</v>
      </c>
      <c r="V108" s="46">
        <v>1</v>
      </c>
      <c r="W108" s="46">
        <v>33</v>
      </c>
      <c r="X108" s="47">
        <f t="shared" si="5"/>
        <v>103.63636363636364</v>
      </c>
      <c r="Y108" s="48">
        <f t="shared" si="4"/>
        <v>829.09090909090912</v>
      </c>
      <c r="Z108" s="57"/>
    </row>
    <row r="109" spans="19:26">
      <c r="S109" s="39">
        <v>103</v>
      </c>
      <c r="T109" s="45" t="s">
        <v>183</v>
      </c>
      <c r="U109" s="41" t="s">
        <v>184</v>
      </c>
      <c r="V109" s="46">
        <v>1</v>
      </c>
      <c r="W109" s="46">
        <v>20</v>
      </c>
      <c r="X109" s="47">
        <f t="shared" si="5"/>
        <v>171</v>
      </c>
      <c r="Y109" s="48">
        <f t="shared" si="4"/>
        <v>1368</v>
      </c>
      <c r="Z109" s="49"/>
    </row>
    <row r="110" spans="19:26">
      <c r="S110" s="39">
        <v>104</v>
      </c>
      <c r="T110" s="45" t="s">
        <v>185</v>
      </c>
      <c r="U110" s="45" t="s">
        <v>184</v>
      </c>
      <c r="V110" s="46">
        <v>1</v>
      </c>
      <c r="W110" s="46">
        <v>16.296296296296298</v>
      </c>
      <c r="X110" s="47">
        <f t="shared" si="5"/>
        <v>209.86363636363635</v>
      </c>
      <c r="Y110" s="48">
        <f t="shared" si="4"/>
        <v>1678.9090909090908</v>
      </c>
      <c r="Z110" s="49"/>
    </row>
    <row r="111" spans="19:26">
      <c r="S111" s="39">
        <v>105</v>
      </c>
      <c r="T111" s="54" t="s">
        <v>186</v>
      </c>
      <c r="U111" s="63" t="s">
        <v>187</v>
      </c>
      <c r="V111" s="55">
        <v>1</v>
      </c>
      <c r="W111" s="55">
        <v>54</v>
      </c>
      <c r="X111" s="56">
        <f t="shared" si="5"/>
        <v>63.333333333333336</v>
      </c>
      <c r="Y111" s="58">
        <f t="shared" si="4"/>
        <v>506.66666666666669</v>
      </c>
      <c r="Z111" s="49"/>
    </row>
    <row r="112" spans="19:26">
      <c r="S112" s="39">
        <v>106</v>
      </c>
      <c r="T112" s="45" t="s">
        <v>188</v>
      </c>
      <c r="U112" s="45" t="s">
        <v>189</v>
      </c>
      <c r="V112" s="46">
        <v>1</v>
      </c>
      <c r="W112" s="46">
        <v>33</v>
      </c>
      <c r="X112" s="47">
        <f t="shared" si="5"/>
        <v>103.63636363636364</v>
      </c>
      <c r="Y112" s="48">
        <f t="shared" si="4"/>
        <v>829.09090909090912</v>
      </c>
      <c r="Z112" s="49"/>
    </row>
    <row r="113" spans="19:26">
      <c r="S113" s="39">
        <v>107</v>
      </c>
      <c r="T113" s="45" t="s">
        <v>190</v>
      </c>
      <c r="U113" s="45" t="s">
        <v>191</v>
      </c>
      <c r="V113" s="46">
        <v>1</v>
      </c>
      <c r="W113" s="46">
        <v>43.421052631578945</v>
      </c>
      <c r="X113" s="47">
        <f t="shared" si="5"/>
        <v>78.763636363636365</v>
      </c>
      <c r="Y113" s="48">
        <f t="shared" si="4"/>
        <v>630.10909090909092</v>
      </c>
      <c r="Z113" s="49"/>
    </row>
    <row r="114" spans="19:26">
      <c r="S114" s="39">
        <v>108</v>
      </c>
      <c r="T114" s="50" t="s">
        <v>192</v>
      </c>
      <c r="U114" s="50" t="s">
        <v>193</v>
      </c>
      <c r="V114" s="51">
        <v>1</v>
      </c>
      <c r="W114" s="51">
        <v>38.823529411764703</v>
      </c>
      <c r="X114" s="52">
        <v>100</v>
      </c>
      <c r="Y114" s="53">
        <f t="shared" si="4"/>
        <v>800</v>
      </c>
      <c r="Z114" s="49"/>
    </row>
    <row r="115" spans="19:26">
      <c r="S115" s="39">
        <v>109</v>
      </c>
      <c r="T115" s="45" t="s">
        <v>194</v>
      </c>
      <c r="U115" s="45" t="s">
        <v>64</v>
      </c>
      <c r="V115" s="46">
        <v>1</v>
      </c>
      <c r="W115" s="46">
        <v>34</v>
      </c>
      <c r="X115" s="47">
        <f t="shared" si="5"/>
        <v>100.58823529411765</v>
      </c>
      <c r="Y115" s="48">
        <f t="shared" si="4"/>
        <v>804.70588235294122</v>
      </c>
      <c r="Z115" s="49"/>
    </row>
    <row r="116" spans="19:26">
      <c r="S116" s="39">
        <v>110</v>
      </c>
      <c r="T116" s="45" t="s">
        <v>195</v>
      </c>
      <c r="U116" s="45" t="s">
        <v>196</v>
      </c>
      <c r="V116" s="46">
        <v>1</v>
      </c>
      <c r="W116" s="46">
        <v>22.916666666666668</v>
      </c>
      <c r="X116" s="47">
        <f t="shared" si="5"/>
        <v>149.23636363636362</v>
      </c>
      <c r="Y116" s="48">
        <f t="shared" si="4"/>
        <v>1193.890909090909</v>
      </c>
      <c r="Z116" s="64"/>
    </row>
    <row r="117" spans="19:26">
      <c r="S117" s="39">
        <v>111</v>
      </c>
      <c r="T117" s="50" t="s">
        <v>197</v>
      </c>
      <c r="U117" s="50" t="s">
        <v>198</v>
      </c>
      <c r="V117" s="51">
        <v>1</v>
      </c>
      <c r="W117" s="51">
        <v>26.4</v>
      </c>
      <c r="X117" s="52">
        <v>105</v>
      </c>
      <c r="Y117" s="53">
        <f t="shared" si="4"/>
        <v>840</v>
      </c>
      <c r="Z117" s="57" t="s">
        <v>79</v>
      </c>
    </row>
    <row r="118" spans="19:26">
      <c r="S118" s="39">
        <v>112</v>
      </c>
      <c r="T118" s="45" t="s">
        <v>199</v>
      </c>
      <c r="U118" s="45" t="s">
        <v>196</v>
      </c>
      <c r="V118" s="46">
        <v>1</v>
      </c>
      <c r="W118" s="46">
        <v>33</v>
      </c>
      <c r="X118" s="47">
        <f t="shared" si="5"/>
        <v>103.63636363636364</v>
      </c>
      <c r="Y118" s="48">
        <f t="shared" si="4"/>
        <v>829.09090909090912</v>
      </c>
      <c r="Z118" s="49"/>
    </row>
    <row r="119" spans="19:26">
      <c r="S119" s="39">
        <v>113</v>
      </c>
      <c r="T119" s="45" t="s">
        <v>200</v>
      </c>
      <c r="U119" s="45" t="s">
        <v>196</v>
      </c>
      <c r="V119" s="46">
        <v>1</v>
      </c>
      <c r="W119" s="46">
        <v>16.5</v>
      </c>
      <c r="X119" s="47">
        <f t="shared" si="5"/>
        <v>207.27272727272728</v>
      </c>
      <c r="Y119" s="48">
        <f t="shared" si="4"/>
        <v>1658.1818181818182</v>
      </c>
      <c r="Z119" s="49"/>
    </row>
    <row r="120" spans="19:26">
      <c r="S120" s="39">
        <v>114</v>
      </c>
      <c r="T120" s="45" t="s">
        <v>201</v>
      </c>
      <c r="U120" s="45" t="s">
        <v>196</v>
      </c>
      <c r="V120" s="46">
        <v>1</v>
      </c>
      <c r="W120" s="46">
        <v>43.421052631578945</v>
      </c>
      <c r="X120" s="47">
        <f t="shared" si="5"/>
        <v>78.763636363636365</v>
      </c>
      <c r="Y120" s="48">
        <f t="shared" si="4"/>
        <v>630.10909090909092</v>
      </c>
      <c r="Z120" s="49"/>
    </row>
    <row r="121" spans="19:26">
      <c r="S121" s="39">
        <v>115</v>
      </c>
      <c r="T121" s="45" t="s">
        <v>202</v>
      </c>
      <c r="U121" s="45" t="s">
        <v>196</v>
      </c>
      <c r="V121" s="46">
        <v>1</v>
      </c>
      <c r="W121" s="46">
        <v>33</v>
      </c>
      <c r="X121" s="47">
        <f t="shared" si="5"/>
        <v>103.63636363636364</v>
      </c>
      <c r="Y121" s="48">
        <f t="shared" si="4"/>
        <v>829.09090909090912</v>
      </c>
      <c r="Z121" s="49"/>
    </row>
    <row r="122" spans="19:26">
      <c r="S122" s="39">
        <v>116</v>
      </c>
      <c r="T122" s="45" t="s">
        <v>203</v>
      </c>
      <c r="U122" s="45" t="s">
        <v>196</v>
      </c>
      <c r="V122" s="46">
        <v>1</v>
      </c>
      <c r="W122" s="46">
        <v>0</v>
      </c>
      <c r="X122" s="47"/>
      <c r="Y122" s="48"/>
      <c r="Z122" s="49"/>
    </row>
    <row r="123" spans="19:26">
      <c r="S123" s="39">
        <v>117</v>
      </c>
      <c r="T123" s="45" t="s">
        <v>204</v>
      </c>
      <c r="U123" s="45" t="s">
        <v>196</v>
      </c>
      <c r="V123" s="46">
        <v>1</v>
      </c>
      <c r="W123" s="46">
        <v>0</v>
      </c>
      <c r="X123" s="47"/>
      <c r="Y123" s="48"/>
      <c r="Z123" s="49"/>
    </row>
    <row r="124" spans="19:26">
      <c r="S124" s="39">
        <v>118</v>
      </c>
      <c r="T124" s="54" t="s">
        <v>205</v>
      </c>
      <c r="U124" s="54" t="s">
        <v>206</v>
      </c>
      <c r="V124" s="55">
        <v>1</v>
      </c>
      <c r="W124" s="55">
        <v>66</v>
      </c>
      <c r="X124" s="56">
        <f t="shared" si="5"/>
        <v>51.81818181818182</v>
      </c>
      <c r="Y124" s="58">
        <f t="shared" si="4"/>
        <v>414.54545454545456</v>
      </c>
      <c r="Z124" s="49"/>
    </row>
    <row r="125" spans="19:26">
      <c r="S125" s="39">
        <v>119</v>
      </c>
      <c r="T125" s="45" t="s">
        <v>207</v>
      </c>
      <c r="U125" s="45" t="s">
        <v>196</v>
      </c>
      <c r="V125" s="46">
        <v>1</v>
      </c>
      <c r="W125" s="46">
        <v>0</v>
      </c>
      <c r="X125" s="47"/>
      <c r="Y125" s="48"/>
      <c r="Z125" s="49"/>
    </row>
    <row r="126" spans="19:26">
      <c r="S126" s="39">
        <v>120</v>
      </c>
      <c r="T126" s="45" t="s">
        <v>208</v>
      </c>
      <c r="U126" s="45" t="s">
        <v>196</v>
      </c>
      <c r="V126" s="46">
        <v>1</v>
      </c>
      <c r="W126" s="46">
        <v>0</v>
      </c>
      <c r="X126" s="47"/>
      <c r="Y126" s="48"/>
      <c r="Z126" s="49"/>
    </row>
    <row r="127" spans="19:26">
      <c r="S127" s="39">
        <v>121</v>
      </c>
      <c r="T127" s="45" t="s">
        <v>209</v>
      </c>
      <c r="U127" s="45" t="s">
        <v>196</v>
      </c>
      <c r="V127" s="46">
        <v>1</v>
      </c>
      <c r="W127" s="46">
        <v>0</v>
      </c>
      <c r="X127" s="47"/>
      <c r="Y127" s="48"/>
      <c r="Z127" s="49"/>
    </row>
    <row r="128" spans="19:26">
      <c r="S128" s="39">
        <v>122</v>
      </c>
      <c r="T128" s="45" t="s">
        <v>210</v>
      </c>
      <c r="U128" s="45" t="s">
        <v>196</v>
      </c>
      <c r="V128" s="46">
        <v>1</v>
      </c>
      <c r="W128" s="46">
        <v>34.375</v>
      </c>
      <c r="X128" s="47">
        <f t="shared" si="5"/>
        <v>99.490909090909085</v>
      </c>
      <c r="Y128" s="48">
        <f t="shared" si="4"/>
        <v>795.92727272727268</v>
      </c>
      <c r="Z128" s="49"/>
    </row>
    <row r="129" spans="19:26">
      <c r="S129" s="39">
        <v>123</v>
      </c>
      <c r="T129" s="45" t="s">
        <v>211</v>
      </c>
      <c r="U129" s="45" t="s">
        <v>212</v>
      </c>
      <c r="V129" s="46">
        <v>1</v>
      </c>
      <c r="W129" s="46">
        <v>27</v>
      </c>
      <c r="X129" s="47">
        <f t="shared" si="5"/>
        <v>126.66666666666667</v>
      </c>
      <c r="Y129" s="48">
        <f t="shared" si="4"/>
        <v>1013.3333333333334</v>
      </c>
      <c r="Z129" s="49"/>
    </row>
    <row r="130" spans="19:26">
      <c r="S130" s="39">
        <v>124</v>
      </c>
      <c r="T130" s="45" t="s">
        <v>213</v>
      </c>
      <c r="U130" s="45" t="s">
        <v>196</v>
      </c>
      <c r="V130" s="46">
        <v>1</v>
      </c>
      <c r="W130" s="46">
        <v>33</v>
      </c>
      <c r="X130" s="47">
        <f t="shared" si="5"/>
        <v>103.63636363636364</v>
      </c>
      <c r="Y130" s="48">
        <f t="shared" si="4"/>
        <v>829.09090909090912</v>
      </c>
      <c r="Z130" s="49"/>
    </row>
    <row r="131" spans="19:26">
      <c r="S131" s="39">
        <v>125</v>
      </c>
      <c r="T131" s="45" t="s">
        <v>213</v>
      </c>
      <c r="U131" s="45" t="s">
        <v>214</v>
      </c>
      <c r="V131" s="46">
        <v>1</v>
      </c>
      <c r="W131" s="46">
        <v>44</v>
      </c>
      <c r="X131" s="47">
        <f t="shared" si="5"/>
        <v>77.727272727272734</v>
      </c>
      <c r="Y131" s="48">
        <f t="shared" si="4"/>
        <v>621.81818181818187</v>
      </c>
      <c r="Z131" s="49"/>
    </row>
    <row r="132" spans="19:26">
      <c r="S132" s="39">
        <v>126</v>
      </c>
      <c r="T132" s="45" t="s">
        <v>215</v>
      </c>
      <c r="U132" s="45" t="s">
        <v>216</v>
      </c>
      <c r="V132" s="46">
        <v>1</v>
      </c>
      <c r="W132" s="46">
        <v>13.2</v>
      </c>
      <c r="X132" s="47">
        <f t="shared" si="5"/>
        <v>259.09090909090912</v>
      </c>
      <c r="Y132" s="48">
        <f t="shared" si="4"/>
        <v>2072.727272727273</v>
      </c>
      <c r="Z132" s="49"/>
    </row>
    <row r="133" spans="19:26">
      <c r="S133" s="39">
        <v>127</v>
      </c>
      <c r="T133" s="45" t="s">
        <v>217</v>
      </c>
      <c r="U133" s="45" t="s">
        <v>218</v>
      </c>
      <c r="V133" s="46">
        <v>1</v>
      </c>
      <c r="W133" s="46">
        <v>0</v>
      </c>
      <c r="X133" s="47"/>
      <c r="Y133" s="48"/>
      <c r="Z133" s="49"/>
    </row>
    <row r="134" spans="19:26">
      <c r="S134" s="39">
        <v>128</v>
      </c>
      <c r="T134" s="45" t="s">
        <v>219</v>
      </c>
      <c r="U134" s="45" t="s">
        <v>64</v>
      </c>
      <c r="V134" s="46">
        <v>1</v>
      </c>
      <c r="W134" s="46">
        <v>33</v>
      </c>
      <c r="X134" s="47">
        <f t="shared" si="5"/>
        <v>103.63636363636364</v>
      </c>
      <c r="Y134" s="48">
        <f t="shared" si="4"/>
        <v>829.09090909090912</v>
      </c>
      <c r="Z134" s="49"/>
    </row>
    <row r="135" spans="19:26">
      <c r="S135" s="39">
        <v>129</v>
      </c>
      <c r="T135" s="45" t="s">
        <v>220</v>
      </c>
      <c r="U135" s="45" t="s">
        <v>64</v>
      </c>
      <c r="V135" s="46">
        <v>1</v>
      </c>
      <c r="W135" s="46">
        <v>42.307692307692307</v>
      </c>
      <c r="X135" s="47">
        <f t="shared" si="5"/>
        <v>80.836363636363643</v>
      </c>
      <c r="Y135" s="48">
        <f t="shared" ref="Y135:Y198" si="6">8*X135</f>
        <v>646.69090909090914</v>
      </c>
      <c r="Z135" s="49"/>
    </row>
    <row r="136" spans="19:26">
      <c r="S136" s="39">
        <v>130</v>
      </c>
      <c r="T136" s="54" t="s">
        <v>221</v>
      </c>
      <c r="U136" s="54" t="s">
        <v>222</v>
      </c>
      <c r="V136" s="55">
        <v>1</v>
      </c>
      <c r="W136" s="55">
        <v>36</v>
      </c>
      <c r="X136" s="56">
        <f t="shared" si="5"/>
        <v>95</v>
      </c>
      <c r="Y136" s="55">
        <f t="shared" si="6"/>
        <v>760</v>
      </c>
      <c r="Z136" s="49"/>
    </row>
    <row r="137" spans="19:26">
      <c r="S137" s="39">
        <v>131</v>
      </c>
      <c r="T137" s="45" t="s">
        <v>223</v>
      </c>
      <c r="U137" s="45" t="s">
        <v>118</v>
      </c>
      <c r="V137" s="46">
        <v>1</v>
      </c>
      <c r="W137" s="46">
        <v>44</v>
      </c>
      <c r="X137" s="47">
        <f t="shared" si="5"/>
        <v>77.727272727272734</v>
      </c>
      <c r="Y137" s="48">
        <f t="shared" si="6"/>
        <v>621.81818181818187</v>
      </c>
      <c r="Z137" s="49"/>
    </row>
    <row r="138" spans="19:26">
      <c r="S138" s="39">
        <v>132</v>
      </c>
      <c r="T138" s="45" t="s">
        <v>224</v>
      </c>
      <c r="U138" s="45" t="s">
        <v>225</v>
      </c>
      <c r="V138" s="46">
        <v>1</v>
      </c>
      <c r="W138" s="46">
        <v>66</v>
      </c>
      <c r="X138" s="47">
        <f t="shared" si="5"/>
        <v>51.81818181818182</v>
      </c>
      <c r="Y138" s="48">
        <f t="shared" si="6"/>
        <v>414.54545454545456</v>
      </c>
      <c r="Z138" s="49"/>
    </row>
    <row r="139" spans="19:26">
      <c r="S139" s="39">
        <v>133</v>
      </c>
      <c r="T139" s="45" t="s">
        <v>226</v>
      </c>
      <c r="U139" s="45" t="s">
        <v>227</v>
      </c>
      <c r="V139" s="46">
        <v>1</v>
      </c>
      <c r="W139" s="46">
        <v>37.714285714285715</v>
      </c>
      <c r="X139" s="47">
        <f t="shared" si="5"/>
        <v>90.681818181818173</v>
      </c>
      <c r="Y139" s="48">
        <f t="shared" si="6"/>
        <v>725.45454545454538</v>
      </c>
      <c r="Z139" s="49"/>
    </row>
    <row r="140" spans="19:26">
      <c r="S140" s="39">
        <v>134</v>
      </c>
      <c r="T140" s="45" t="s">
        <v>228</v>
      </c>
      <c r="U140" s="45" t="s">
        <v>229</v>
      </c>
      <c r="V140" s="46">
        <v>1</v>
      </c>
      <c r="W140" s="46">
        <v>44</v>
      </c>
      <c r="X140" s="47">
        <f t="shared" si="5"/>
        <v>77.727272727272734</v>
      </c>
      <c r="Y140" s="48">
        <f t="shared" si="6"/>
        <v>621.81818181818187</v>
      </c>
      <c r="Z140" s="49"/>
    </row>
    <row r="141" spans="19:26">
      <c r="S141" s="39">
        <v>135</v>
      </c>
      <c r="T141" s="45" t="s">
        <v>230</v>
      </c>
      <c r="U141" s="45" t="s">
        <v>231</v>
      </c>
      <c r="V141" s="46">
        <v>1</v>
      </c>
      <c r="W141" s="46">
        <v>0</v>
      </c>
      <c r="X141" s="47"/>
      <c r="Y141" s="48"/>
      <c r="Z141" s="49"/>
    </row>
    <row r="142" spans="19:26">
      <c r="S142" s="39">
        <v>136</v>
      </c>
      <c r="T142" s="45" t="s">
        <v>232</v>
      </c>
      <c r="U142" s="45" t="s">
        <v>233</v>
      </c>
      <c r="V142" s="46">
        <v>1</v>
      </c>
      <c r="W142" s="46">
        <v>0</v>
      </c>
      <c r="X142" s="47"/>
      <c r="Y142" s="48"/>
      <c r="Z142" s="49"/>
    </row>
    <row r="143" spans="19:26">
      <c r="S143" s="39">
        <v>137</v>
      </c>
      <c r="T143" s="45" t="s">
        <v>234</v>
      </c>
      <c r="U143" s="45" t="s">
        <v>233</v>
      </c>
      <c r="V143" s="46">
        <v>1</v>
      </c>
      <c r="W143" s="46">
        <v>0</v>
      </c>
      <c r="X143" s="47"/>
      <c r="Y143" s="48"/>
      <c r="Z143" s="49"/>
    </row>
    <row r="144" spans="19:26">
      <c r="S144" s="39">
        <v>138</v>
      </c>
      <c r="T144" s="45" t="s">
        <v>235</v>
      </c>
      <c r="U144" s="45" t="s">
        <v>236</v>
      </c>
      <c r="V144" s="46">
        <v>1</v>
      </c>
      <c r="W144" s="46">
        <v>26.4</v>
      </c>
      <c r="X144" s="47">
        <f t="shared" si="5"/>
        <v>129.54545454545456</v>
      </c>
      <c r="Y144" s="48">
        <f t="shared" si="6"/>
        <v>1036.3636363636365</v>
      </c>
      <c r="Z144" s="49"/>
    </row>
    <row r="145" spans="19:26">
      <c r="S145" s="39">
        <v>139</v>
      </c>
      <c r="T145" s="45" t="s">
        <v>237</v>
      </c>
      <c r="U145" s="45" t="s">
        <v>238</v>
      </c>
      <c r="V145" s="46">
        <v>1</v>
      </c>
      <c r="W145" s="46">
        <v>62</v>
      </c>
      <c r="X145" s="47">
        <f t="shared" si="5"/>
        <v>55.161290322580648</v>
      </c>
      <c r="Y145" s="48">
        <f t="shared" si="6"/>
        <v>441.29032258064518</v>
      </c>
      <c r="Z145" s="49"/>
    </row>
    <row r="146" spans="19:26">
      <c r="S146" s="39">
        <v>140</v>
      </c>
      <c r="T146" s="45" t="s">
        <v>239</v>
      </c>
      <c r="U146" s="45" t="s">
        <v>240</v>
      </c>
      <c r="V146" s="46">
        <v>1</v>
      </c>
      <c r="W146" s="46">
        <v>73.333333333333329</v>
      </c>
      <c r="X146" s="47">
        <f t="shared" si="5"/>
        <v>46.63636363636364</v>
      </c>
      <c r="Y146" s="48">
        <f t="shared" si="6"/>
        <v>373.09090909090912</v>
      </c>
      <c r="Z146" s="49"/>
    </row>
    <row r="147" spans="19:26">
      <c r="S147" s="39">
        <v>141</v>
      </c>
      <c r="T147" s="45" t="s">
        <v>241</v>
      </c>
      <c r="U147" s="45" t="s">
        <v>242</v>
      </c>
      <c r="V147" s="46">
        <v>1</v>
      </c>
      <c r="W147" s="46">
        <v>173.68421052631578</v>
      </c>
      <c r="X147" s="47">
        <f t="shared" si="5"/>
        <v>19.690909090909091</v>
      </c>
      <c r="Y147" s="48">
        <f t="shared" si="6"/>
        <v>157.52727272727273</v>
      </c>
      <c r="Z147" s="49"/>
    </row>
    <row r="148" spans="19:26">
      <c r="S148" s="39">
        <v>142</v>
      </c>
      <c r="T148" s="45" t="s">
        <v>243</v>
      </c>
      <c r="U148" s="45" t="s">
        <v>242</v>
      </c>
      <c r="V148" s="46">
        <v>1</v>
      </c>
      <c r="W148" s="46">
        <v>0</v>
      </c>
      <c r="X148" s="47"/>
      <c r="Y148" s="48"/>
      <c r="Z148" s="49"/>
    </row>
    <row r="149" spans="19:26">
      <c r="S149" s="39">
        <v>143</v>
      </c>
      <c r="T149" s="45" t="s">
        <v>241</v>
      </c>
      <c r="U149" s="45" t="s">
        <v>242</v>
      </c>
      <c r="V149" s="46">
        <v>1</v>
      </c>
      <c r="W149" s="46">
        <v>176</v>
      </c>
      <c r="X149" s="47">
        <f t="shared" si="5"/>
        <v>19.431818181818183</v>
      </c>
      <c r="Y149" s="48">
        <f t="shared" si="6"/>
        <v>155.45454545454547</v>
      </c>
      <c r="Z149" s="49"/>
    </row>
    <row r="150" spans="19:26">
      <c r="S150" s="39">
        <v>144</v>
      </c>
      <c r="T150" s="54" t="s">
        <v>244</v>
      </c>
      <c r="U150" s="54" t="s">
        <v>245</v>
      </c>
      <c r="V150" s="55">
        <v>1</v>
      </c>
      <c r="W150" s="55">
        <v>80</v>
      </c>
      <c r="X150" s="56">
        <v>35</v>
      </c>
      <c r="Y150" s="58">
        <f t="shared" si="6"/>
        <v>280</v>
      </c>
      <c r="Z150" s="49"/>
    </row>
    <row r="151" spans="19:26">
      <c r="S151" s="39">
        <v>145</v>
      </c>
      <c r="T151" s="45" t="s">
        <v>246</v>
      </c>
      <c r="U151" s="45" t="s">
        <v>60</v>
      </c>
      <c r="V151" s="46">
        <v>1</v>
      </c>
      <c r="W151" s="46">
        <v>0</v>
      </c>
      <c r="X151" s="47"/>
      <c r="Y151" s="48"/>
      <c r="Z151" s="49"/>
    </row>
    <row r="152" spans="19:26">
      <c r="S152" s="39">
        <v>146</v>
      </c>
      <c r="T152" s="45" t="s">
        <v>247</v>
      </c>
      <c r="U152" s="45" t="s">
        <v>60</v>
      </c>
      <c r="V152" s="46">
        <v>1</v>
      </c>
      <c r="W152" s="46">
        <v>0</v>
      </c>
      <c r="X152" s="47"/>
      <c r="Y152" s="48"/>
      <c r="Z152" s="49"/>
    </row>
    <row r="153" spans="19:26">
      <c r="S153" s="39">
        <v>147</v>
      </c>
      <c r="T153" s="45" t="s">
        <v>248</v>
      </c>
      <c r="U153" s="45" t="s">
        <v>60</v>
      </c>
      <c r="V153" s="46">
        <v>1</v>
      </c>
      <c r="W153" s="46">
        <v>0</v>
      </c>
      <c r="X153" s="47"/>
      <c r="Y153" s="48"/>
      <c r="Z153" s="49"/>
    </row>
    <row r="154" spans="19:26">
      <c r="S154" s="39">
        <v>148</v>
      </c>
      <c r="T154" s="45" t="s">
        <v>249</v>
      </c>
      <c r="U154" s="45" t="s">
        <v>64</v>
      </c>
      <c r="V154" s="46">
        <v>1</v>
      </c>
      <c r="W154" s="46">
        <v>0</v>
      </c>
      <c r="X154" s="47"/>
      <c r="Y154" s="48"/>
      <c r="Z154" s="49"/>
    </row>
    <row r="155" spans="19:26">
      <c r="S155" s="39">
        <v>149</v>
      </c>
      <c r="T155" s="45" t="s">
        <v>250</v>
      </c>
      <c r="U155" s="45" t="s">
        <v>251</v>
      </c>
      <c r="V155" s="46">
        <v>1</v>
      </c>
      <c r="W155" s="46">
        <v>33</v>
      </c>
      <c r="X155" s="47">
        <f t="shared" ref="X155:X213" si="7">3420/W155</f>
        <v>103.63636363636364</v>
      </c>
      <c r="Y155" s="48">
        <f t="shared" si="6"/>
        <v>829.09090909090912</v>
      </c>
      <c r="Z155" s="49"/>
    </row>
    <row r="156" spans="19:26">
      <c r="S156" s="39">
        <v>150</v>
      </c>
      <c r="T156" s="45" t="s">
        <v>252</v>
      </c>
      <c r="U156" s="45" t="s">
        <v>253</v>
      </c>
      <c r="V156" s="46">
        <v>1</v>
      </c>
      <c r="W156" s="46">
        <v>16.5</v>
      </c>
      <c r="X156" s="47">
        <f t="shared" si="7"/>
        <v>207.27272727272728</v>
      </c>
      <c r="Y156" s="48">
        <f t="shared" si="6"/>
        <v>1658.1818181818182</v>
      </c>
      <c r="Z156" s="49"/>
    </row>
    <row r="157" spans="19:26">
      <c r="S157" s="39">
        <v>151</v>
      </c>
      <c r="T157" s="45" t="s">
        <v>254</v>
      </c>
      <c r="U157" s="45" t="s">
        <v>255</v>
      </c>
      <c r="V157" s="46">
        <v>1</v>
      </c>
      <c r="W157" s="46">
        <v>0</v>
      </c>
      <c r="X157" s="47"/>
      <c r="Y157" s="48"/>
      <c r="Z157" s="49"/>
    </row>
    <row r="158" spans="19:26">
      <c r="S158" s="39">
        <v>152</v>
      </c>
      <c r="T158" s="45" t="s">
        <v>256</v>
      </c>
      <c r="U158" s="45" t="s">
        <v>227</v>
      </c>
      <c r="V158" s="46">
        <v>1</v>
      </c>
      <c r="W158" s="46">
        <v>37.714285714285715</v>
      </c>
      <c r="X158" s="47">
        <f t="shared" si="7"/>
        <v>90.681818181818173</v>
      </c>
      <c r="Y158" s="48">
        <f t="shared" si="6"/>
        <v>725.45454545454538</v>
      </c>
      <c r="Z158" s="49"/>
    </row>
    <row r="159" spans="19:26">
      <c r="S159" s="39">
        <v>153</v>
      </c>
      <c r="T159" s="45" t="s">
        <v>257</v>
      </c>
      <c r="U159" s="45" t="s">
        <v>227</v>
      </c>
      <c r="V159" s="46">
        <v>1</v>
      </c>
      <c r="W159" s="46">
        <v>44</v>
      </c>
      <c r="X159" s="47">
        <f t="shared" si="7"/>
        <v>77.727272727272734</v>
      </c>
      <c r="Y159" s="48">
        <f t="shared" si="6"/>
        <v>621.81818181818187</v>
      </c>
      <c r="Z159" s="49"/>
    </row>
    <row r="160" spans="19:26">
      <c r="S160" s="39">
        <v>154</v>
      </c>
      <c r="T160" s="45" t="s">
        <v>258</v>
      </c>
      <c r="U160" s="45" t="s">
        <v>73</v>
      </c>
      <c r="V160" s="46">
        <v>1</v>
      </c>
      <c r="W160" s="46">
        <v>33</v>
      </c>
      <c r="X160" s="47">
        <f t="shared" si="7"/>
        <v>103.63636363636364</v>
      </c>
      <c r="Y160" s="48">
        <f t="shared" si="6"/>
        <v>829.09090909090912</v>
      </c>
      <c r="Z160" s="49"/>
    </row>
    <row r="161" spans="19:26">
      <c r="S161" s="39">
        <v>155</v>
      </c>
      <c r="T161" s="45" t="s">
        <v>259</v>
      </c>
      <c r="U161" s="45" t="s">
        <v>260</v>
      </c>
      <c r="V161" s="46">
        <v>1</v>
      </c>
      <c r="W161" s="46">
        <v>0</v>
      </c>
      <c r="X161" s="47"/>
      <c r="Y161" s="48"/>
      <c r="Z161" s="49"/>
    </row>
    <row r="162" spans="19:26">
      <c r="S162" s="39">
        <v>156</v>
      </c>
      <c r="T162" s="54" t="s">
        <v>261</v>
      </c>
      <c r="U162" s="54" t="s">
        <v>262</v>
      </c>
      <c r="V162" s="55">
        <v>1</v>
      </c>
      <c r="W162" s="55">
        <v>14.666666666666666</v>
      </c>
      <c r="X162" s="56">
        <v>200</v>
      </c>
      <c r="Y162" s="58">
        <f t="shared" si="6"/>
        <v>1600</v>
      </c>
      <c r="Z162" s="49"/>
    </row>
    <row r="163" spans="19:26">
      <c r="S163" s="39">
        <v>157</v>
      </c>
      <c r="T163" s="50" t="s">
        <v>263</v>
      </c>
      <c r="U163" s="50" t="s">
        <v>264</v>
      </c>
      <c r="V163" s="51">
        <v>1</v>
      </c>
      <c r="W163" s="51">
        <v>14.666666666666666</v>
      </c>
      <c r="X163" s="52">
        <v>200</v>
      </c>
      <c r="Y163" s="53">
        <f t="shared" si="6"/>
        <v>1600</v>
      </c>
      <c r="Z163" s="49"/>
    </row>
    <row r="164" spans="19:26">
      <c r="S164" s="39">
        <v>158</v>
      </c>
      <c r="T164" s="45" t="s">
        <v>265</v>
      </c>
      <c r="U164" s="45" t="s">
        <v>266</v>
      </c>
      <c r="V164" s="46">
        <v>1</v>
      </c>
      <c r="W164" s="46">
        <v>12.222222222222221</v>
      </c>
      <c r="X164" s="47">
        <v>200</v>
      </c>
      <c r="Y164" s="48">
        <f t="shared" si="6"/>
        <v>1600</v>
      </c>
      <c r="Z164" s="49"/>
    </row>
    <row r="165" spans="19:26">
      <c r="S165" s="39">
        <v>159</v>
      </c>
      <c r="T165" s="45" t="s">
        <v>267</v>
      </c>
      <c r="U165" s="45" t="s">
        <v>268</v>
      </c>
      <c r="V165" s="46">
        <v>1</v>
      </c>
      <c r="W165" s="46">
        <v>14</v>
      </c>
      <c r="X165" s="47">
        <f t="shared" si="7"/>
        <v>244.28571428571428</v>
      </c>
      <c r="Y165" s="48">
        <f t="shared" si="6"/>
        <v>1954.2857142857142</v>
      </c>
      <c r="Z165" s="49"/>
    </row>
    <row r="166" spans="19:26">
      <c r="S166" s="39">
        <v>160</v>
      </c>
      <c r="T166" s="45" t="s">
        <v>269</v>
      </c>
      <c r="U166" s="45" t="s">
        <v>270</v>
      </c>
      <c r="V166" s="46">
        <v>1</v>
      </c>
      <c r="W166" s="46">
        <v>12</v>
      </c>
      <c r="X166" s="47">
        <f t="shared" si="7"/>
        <v>285</v>
      </c>
      <c r="Y166" s="48">
        <f t="shared" si="6"/>
        <v>2280</v>
      </c>
      <c r="Z166" s="49"/>
    </row>
    <row r="167" spans="19:26">
      <c r="S167" s="39">
        <v>161</v>
      </c>
      <c r="T167" s="45" t="s">
        <v>271</v>
      </c>
      <c r="U167" s="45" t="s">
        <v>270</v>
      </c>
      <c r="V167" s="46">
        <v>1</v>
      </c>
      <c r="W167" s="46">
        <v>10.543130990415335</v>
      </c>
      <c r="X167" s="47">
        <f t="shared" si="7"/>
        <v>324.38181818181818</v>
      </c>
      <c r="Y167" s="48">
        <f t="shared" si="6"/>
        <v>2595.0545454545454</v>
      </c>
      <c r="Z167" s="49"/>
    </row>
    <row r="168" spans="19:26">
      <c r="S168" s="39">
        <v>162</v>
      </c>
      <c r="T168" s="45" t="s">
        <v>272</v>
      </c>
      <c r="U168" s="45" t="s">
        <v>270</v>
      </c>
      <c r="V168" s="46">
        <v>1</v>
      </c>
      <c r="W168" s="46">
        <v>10.153846153846153</v>
      </c>
      <c r="X168" s="47">
        <f t="shared" si="7"/>
        <v>336.81818181818181</v>
      </c>
      <c r="Y168" s="48">
        <f t="shared" si="6"/>
        <v>2694.5454545454545</v>
      </c>
      <c r="Z168" s="49"/>
    </row>
    <row r="169" spans="19:26">
      <c r="S169" s="39">
        <v>163</v>
      </c>
      <c r="T169" s="50" t="s">
        <v>273</v>
      </c>
      <c r="U169" s="50" t="s">
        <v>136</v>
      </c>
      <c r="V169" s="51">
        <v>1</v>
      </c>
      <c r="W169" s="51">
        <v>34</v>
      </c>
      <c r="X169" s="52">
        <v>100</v>
      </c>
      <c r="Y169" s="53">
        <f t="shared" si="6"/>
        <v>800</v>
      </c>
      <c r="Z169" s="49"/>
    </row>
    <row r="170" spans="19:26">
      <c r="S170" s="39">
        <v>164</v>
      </c>
      <c r="T170" s="50" t="s">
        <v>274</v>
      </c>
      <c r="U170" s="50" t="s">
        <v>136</v>
      </c>
      <c r="V170" s="51">
        <v>1</v>
      </c>
      <c r="W170" s="51"/>
      <c r="X170" s="52">
        <v>91</v>
      </c>
      <c r="Y170" s="53">
        <f t="shared" si="6"/>
        <v>728</v>
      </c>
      <c r="Z170" s="49"/>
    </row>
    <row r="171" spans="19:26">
      <c r="S171" s="39">
        <v>165</v>
      </c>
      <c r="T171" s="45" t="s">
        <v>275</v>
      </c>
      <c r="U171" s="45" t="s">
        <v>276</v>
      </c>
      <c r="V171" s="46">
        <v>1</v>
      </c>
      <c r="W171" s="46">
        <v>30</v>
      </c>
      <c r="X171" s="47">
        <f t="shared" si="7"/>
        <v>114</v>
      </c>
      <c r="Y171" s="48">
        <f t="shared" si="6"/>
        <v>912</v>
      </c>
      <c r="Z171" s="49"/>
    </row>
    <row r="172" spans="19:26">
      <c r="S172" s="39">
        <v>166</v>
      </c>
      <c r="T172" s="45" t="s">
        <v>275</v>
      </c>
      <c r="U172" s="45" t="s">
        <v>69</v>
      </c>
      <c r="V172" s="46">
        <v>1</v>
      </c>
      <c r="W172" s="46">
        <v>52.8</v>
      </c>
      <c r="X172" s="47">
        <f t="shared" si="7"/>
        <v>64.77272727272728</v>
      </c>
      <c r="Y172" s="48">
        <f t="shared" si="6"/>
        <v>518.18181818181824</v>
      </c>
      <c r="Z172" s="49"/>
    </row>
    <row r="173" spans="19:26">
      <c r="S173" s="39">
        <v>167</v>
      </c>
      <c r="T173" s="45" t="s">
        <v>277</v>
      </c>
      <c r="U173" s="45" t="s">
        <v>278</v>
      </c>
      <c r="V173" s="46">
        <v>1</v>
      </c>
      <c r="W173" s="46">
        <v>0</v>
      </c>
      <c r="X173" s="47"/>
      <c r="Y173" s="48"/>
      <c r="Z173" s="49"/>
    </row>
    <row r="174" spans="19:26">
      <c r="S174" s="39">
        <v>168</v>
      </c>
      <c r="T174" s="45" t="s">
        <v>279</v>
      </c>
      <c r="U174" s="45" t="s">
        <v>278</v>
      </c>
      <c r="V174" s="46">
        <v>1</v>
      </c>
      <c r="W174" s="46">
        <v>0</v>
      </c>
      <c r="X174" s="47"/>
      <c r="Y174" s="48"/>
      <c r="Z174" s="49"/>
    </row>
    <row r="175" spans="19:26">
      <c r="S175" s="39">
        <v>169</v>
      </c>
      <c r="T175" s="45" t="s">
        <v>280</v>
      </c>
      <c r="U175" s="45" t="s">
        <v>281</v>
      </c>
      <c r="V175" s="46">
        <v>1</v>
      </c>
      <c r="W175" s="46">
        <v>0</v>
      </c>
      <c r="X175" s="47"/>
      <c r="Y175" s="48"/>
      <c r="Z175" s="49"/>
    </row>
    <row r="176" spans="19:26">
      <c r="S176" s="39">
        <v>170</v>
      </c>
      <c r="T176" s="45" t="s">
        <v>282</v>
      </c>
      <c r="U176" s="45" t="s">
        <v>283</v>
      </c>
      <c r="V176" s="46">
        <v>1</v>
      </c>
      <c r="W176" s="46">
        <v>52.38095238095238</v>
      </c>
      <c r="X176" s="47">
        <f t="shared" si="7"/>
        <v>65.290909090909096</v>
      </c>
      <c r="Y176" s="48">
        <f t="shared" si="6"/>
        <v>522.32727272727277</v>
      </c>
      <c r="Z176" s="49"/>
    </row>
    <row r="177" spans="19:26">
      <c r="S177" s="39">
        <v>171</v>
      </c>
      <c r="T177" s="45" t="s">
        <v>284</v>
      </c>
      <c r="U177" s="45" t="s">
        <v>283</v>
      </c>
      <c r="V177" s="46">
        <v>1</v>
      </c>
      <c r="W177" s="46">
        <v>52.38095238095238</v>
      </c>
      <c r="X177" s="47">
        <f t="shared" si="7"/>
        <v>65.290909090909096</v>
      </c>
      <c r="Y177" s="48">
        <f t="shared" si="6"/>
        <v>522.32727272727277</v>
      </c>
      <c r="Z177" s="49"/>
    </row>
    <row r="178" spans="19:26">
      <c r="S178" s="39">
        <v>172</v>
      </c>
      <c r="T178" s="45" t="s">
        <v>285</v>
      </c>
      <c r="U178" s="45" t="s">
        <v>283</v>
      </c>
      <c r="V178" s="46">
        <v>1</v>
      </c>
      <c r="W178" s="46">
        <v>52.38095238095238</v>
      </c>
      <c r="X178" s="47">
        <f t="shared" si="7"/>
        <v>65.290909090909096</v>
      </c>
      <c r="Y178" s="48">
        <f t="shared" si="6"/>
        <v>522.32727272727277</v>
      </c>
      <c r="Z178" s="49"/>
    </row>
    <row r="179" spans="19:26">
      <c r="S179" s="39">
        <v>173</v>
      </c>
      <c r="T179" s="45" t="s">
        <v>286</v>
      </c>
      <c r="U179" s="45" t="s">
        <v>283</v>
      </c>
      <c r="V179" s="46">
        <v>1</v>
      </c>
      <c r="W179" s="46">
        <v>0</v>
      </c>
      <c r="X179" s="47"/>
      <c r="Y179" s="48"/>
      <c r="Z179" s="49"/>
    </row>
    <row r="180" spans="19:26">
      <c r="S180" s="39">
        <v>174</v>
      </c>
      <c r="T180" s="50" t="s">
        <v>287</v>
      </c>
      <c r="U180" s="50" t="s">
        <v>155</v>
      </c>
      <c r="V180" s="51">
        <v>1</v>
      </c>
      <c r="W180" s="51">
        <v>36.666666666666664</v>
      </c>
      <c r="X180" s="52">
        <v>80</v>
      </c>
      <c r="Y180" s="53">
        <f t="shared" si="6"/>
        <v>640</v>
      </c>
      <c r="Z180" s="49"/>
    </row>
    <row r="181" spans="19:26">
      <c r="S181" s="39">
        <v>175</v>
      </c>
      <c r="T181" s="50" t="s">
        <v>288</v>
      </c>
      <c r="U181" s="50" t="s">
        <v>289</v>
      </c>
      <c r="V181" s="51">
        <v>1</v>
      </c>
      <c r="W181" s="51">
        <v>13.2</v>
      </c>
      <c r="X181" s="52">
        <f t="shared" si="7"/>
        <v>259.09090909090912</v>
      </c>
      <c r="Y181" s="53">
        <f t="shared" si="6"/>
        <v>2072.727272727273</v>
      </c>
      <c r="Z181" s="57" t="s">
        <v>79</v>
      </c>
    </row>
    <row r="182" spans="19:26">
      <c r="S182" s="39">
        <v>176</v>
      </c>
      <c r="T182" s="45" t="s">
        <v>290</v>
      </c>
      <c r="U182" s="45"/>
      <c r="V182" s="46">
        <v>1</v>
      </c>
      <c r="W182" s="46">
        <v>0</v>
      </c>
      <c r="X182" s="47"/>
      <c r="Y182" s="48"/>
      <c r="Z182" s="65"/>
    </row>
    <row r="183" spans="19:26">
      <c r="S183" s="39">
        <v>177</v>
      </c>
      <c r="T183" s="45" t="s">
        <v>291</v>
      </c>
      <c r="U183" s="45" t="s">
        <v>172</v>
      </c>
      <c r="V183" s="46">
        <v>1</v>
      </c>
      <c r="W183" s="46">
        <v>0</v>
      </c>
      <c r="X183" s="47"/>
      <c r="Y183" s="48"/>
      <c r="Z183" s="49"/>
    </row>
    <row r="184" spans="19:26">
      <c r="S184" s="39">
        <v>178</v>
      </c>
      <c r="T184" s="45" t="s">
        <v>292</v>
      </c>
      <c r="U184" s="45" t="s">
        <v>293</v>
      </c>
      <c r="V184" s="46">
        <v>1</v>
      </c>
      <c r="W184" s="46">
        <v>50.769230769230766</v>
      </c>
      <c r="X184" s="47">
        <f t="shared" si="7"/>
        <v>67.363636363636374</v>
      </c>
      <c r="Y184" s="48">
        <f t="shared" si="6"/>
        <v>538.90909090909099</v>
      </c>
      <c r="Z184" s="49"/>
    </row>
    <row r="185" spans="19:26">
      <c r="S185" s="39">
        <v>179</v>
      </c>
      <c r="T185" s="45" t="s">
        <v>294</v>
      </c>
      <c r="U185" s="45" t="s">
        <v>64</v>
      </c>
      <c r="V185" s="46">
        <v>1</v>
      </c>
      <c r="W185" s="46">
        <v>33</v>
      </c>
      <c r="X185" s="47">
        <f t="shared" si="7"/>
        <v>103.63636363636364</v>
      </c>
      <c r="Y185" s="48">
        <f t="shared" si="6"/>
        <v>829.09090909090912</v>
      </c>
      <c r="Z185" s="49"/>
    </row>
    <row r="186" spans="19:26">
      <c r="S186" s="39">
        <v>180</v>
      </c>
      <c r="T186" s="45" t="s">
        <v>295</v>
      </c>
      <c r="U186" s="45" t="s">
        <v>64</v>
      </c>
      <c r="V186" s="46">
        <v>1</v>
      </c>
      <c r="W186" s="46">
        <v>44</v>
      </c>
      <c r="X186" s="47">
        <f t="shared" si="7"/>
        <v>77.727272727272734</v>
      </c>
      <c r="Y186" s="48">
        <f t="shared" si="6"/>
        <v>621.81818181818187</v>
      </c>
      <c r="Z186" s="49"/>
    </row>
    <row r="187" spans="19:26">
      <c r="S187" s="39">
        <v>181</v>
      </c>
      <c r="T187" s="54">
        <v>8825633600</v>
      </c>
      <c r="U187" s="54" t="s">
        <v>296</v>
      </c>
      <c r="V187" s="55">
        <v>1</v>
      </c>
      <c r="W187" s="55">
        <v>35</v>
      </c>
      <c r="X187" s="56">
        <v>88</v>
      </c>
      <c r="Y187" s="58">
        <f t="shared" si="6"/>
        <v>704</v>
      </c>
      <c r="Z187" s="49"/>
    </row>
    <row r="188" spans="19:26">
      <c r="S188" s="39">
        <v>182</v>
      </c>
      <c r="T188" s="45">
        <v>1626340000</v>
      </c>
      <c r="U188" s="45" t="s">
        <v>297</v>
      </c>
      <c r="V188" s="46">
        <v>1</v>
      </c>
      <c r="W188" s="46">
        <v>37</v>
      </c>
      <c r="X188" s="47">
        <f t="shared" si="7"/>
        <v>92.432432432432435</v>
      </c>
      <c r="Y188" s="48">
        <f t="shared" si="6"/>
        <v>739.45945945945948</v>
      </c>
      <c r="Z188" s="49"/>
    </row>
    <row r="189" spans="19:26">
      <c r="S189" s="39">
        <v>183</v>
      </c>
      <c r="T189" s="45" t="s">
        <v>298</v>
      </c>
      <c r="U189" s="45" t="s">
        <v>122</v>
      </c>
      <c r="V189" s="46">
        <v>1</v>
      </c>
      <c r="W189" s="46">
        <v>64</v>
      </c>
      <c r="X189" s="47">
        <f t="shared" si="7"/>
        <v>53.4375</v>
      </c>
      <c r="Y189" s="48">
        <f t="shared" si="6"/>
        <v>427.5</v>
      </c>
      <c r="Z189" s="49"/>
    </row>
    <row r="190" spans="19:26">
      <c r="S190" s="39">
        <v>184</v>
      </c>
      <c r="T190" s="54" t="s">
        <v>299</v>
      </c>
      <c r="U190" s="54" t="s">
        <v>300</v>
      </c>
      <c r="V190" s="55">
        <v>1</v>
      </c>
      <c r="W190" s="55">
        <v>60</v>
      </c>
      <c r="X190" s="56">
        <f t="shared" si="7"/>
        <v>57</v>
      </c>
      <c r="Y190" s="58">
        <f t="shared" si="6"/>
        <v>456</v>
      </c>
      <c r="Z190" s="49"/>
    </row>
    <row r="191" spans="19:26">
      <c r="S191" s="39">
        <v>185</v>
      </c>
      <c r="T191" s="45" t="s">
        <v>301</v>
      </c>
      <c r="U191" s="45" t="s">
        <v>302</v>
      </c>
      <c r="V191" s="46">
        <v>1</v>
      </c>
      <c r="W191" s="46">
        <v>110</v>
      </c>
      <c r="X191" s="47">
        <f t="shared" si="7"/>
        <v>31.09090909090909</v>
      </c>
      <c r="Y191" s="48">
        <f t="shared" si="6"/>
        <v>248.72727272727272</v>
      </c>
      <c r="Z191" s="49"/>
    </row>
    <row r="192" spans="19:26">
      <c r="S192" s="39">
        <v>186</v>
      </c>
      <c r="T192" s="45" t="s">
        <v>301</v>
      </c>
      <c r="U192" s="45" t="s">
        <v>303</v>
      </c>
      <c r="V192" s="46">
        <v>1</v>
      </c>
      <c r="W192" s="46">
        <v>44</v>
      </c>
      <c r="X192" s="47">
        <f t="shared" si="7"/>
        <v>77.727272727272734</v>
      </c>
      <c r="Y192" s="48">
        <f t="shared" si="6"/>
        <v>621.81818181818187</v>
      </c>
      <c r="Z192" s="49"/>
    </row>
    <row r="193" spans="19:26">
      <c r="S193" s="39">
        <v>187</v>
      </c>
      <c r="T193" s="45" t="s">
        <v>304</v>
      </c>
      <c r="U193" s="45" t="s">
        <v>305</v>
      </c>
      <c r="V193" s="46">
        <v>1</v>
      </c>
      <c r="W193" s="46">
        <v>66</v>
      </c>
      <c r="X193" s="47">
        <f t="shared" si="7"/>
        <v>51.81818181818182</v>
      </c>
      <c r="Y193" s="48">
        <f t="shared" si="6"/>
        <v>414.54545454545456</v>
      </c>
      <c r="Z193" s="49"/>
    </row>
    <row r="194" spans="19:26">
      <c r="S194" s="39">
        <v>188</v>
      </c>
      <c r="T194" s="45" t="s">
        <v>306</v>
      </c>
      <c r="U194" s="45" t="s">
        <v>307</v>
      </c>
      <c r="V194" s="46">
        <v>1</v>
      </c>
      <c r="W194" s="46">
        <v>13.2</v>
      </c>
      <c r="X194" s="47">
        <f t="shared" si="7"/>
        <v>259.09090909090912</v>
      </c>
      <c r="Y194" s="48">
        <f t="shared" si="6"/>
        <v>2072.727272727273</v>
      </c>
      <c r="Z194" s="49"/>
    </row>
    <row r="195" spans="19:26">
      <c r="S195" s="39">
        <v>189</v>
      </c>
      <c r="T195" s="45" t="s">
        <v>308</v>
      </c>
      <c r="U195" s="45" t="s">
        <v>60</v>
      </c>
      <c r="V195" s="46">
        <v>1</v>
      </c>
      <c r="W195" s="46">
        <v>66</v>
      </c>
      <c r="X195" s="47">
        <f t="shared" si="7"/>
        <v>51.81818181818182</v>
      </c>
      <c r="Y195" s="48">
        <f t="shared" si="6"/>
        <v>414.54545454545456</v>
      </c>
      <c r="Z195" s="49"/>
    </row>
    <row r="196" spans="19:26">
      <c r="S196" s="39">
        <v>190</v>
      </c>
      <c r="T196" s="45" t="s">
        <v>309</v>
      </c>
      <c r="U196" s="45" t="s">
        <v>310</v>
      </c>
      <c r="V196" s="46">
        <v>1</v>
      </c>
      <c r="W196" s="46">
        <v>0</v>
      </c>
      <c r="X196" s="47"/>
      <c r="Y196" s="48"/>
      <c r="Z196" s="49"/>
    </row>
    <row r="197" spans="19:26">
      <c r="S197" s="39">
        <v>191</v>
      </c>
      <c r="T197" s="45" t="s">
        <v>311</v>
      </c>
      <c r="U197" s="45" t="s">
        <v>312</v>
      </c>
      <c r="V197" s="46">
        <v>1</v>
      </c>
      <c r="W197" s="46">
        <v>12</v>
      </c>
      <c r="X197" s="47">
        <f t="shared" si="7"/>
        <v>285</v>
      </c>
      <c r="Y197" s="48">
        <f t="shared" si="6"/>
        <v>2280</v>
      </c>
      <c r="Z197" s="49"/>
    </row>
    <row r="198" spans="19:26">
      <c r="S198" s="39">
        <v>192</v>
      </c>
      <c r="T198" s="45" t="s">
        <v>313</v>
      </c>
      <c r="U198" s="45" t="s">
        <v>314</v>
      </c>
      <c r="V198" s="46">
        <v>1</v>
      </c>
      <c r="W198" s="46">
        <v>110</v>
      </c>
      <c r="X198" s="47">
        <f t="shared" si="7"/>
        <v>31.09090909090909</v>
      </c>
      <c r="Y198" s="48">
        <f t="shared" si="6"/>
        <v>248.72727272727272</v>
      </c>
      <c r="Z198" s="49"/>
    </row>
    <row r="199" spans="19:26">
      <c r="S199" s="39">
        <v>193</v>
      </c>
      <c r="T199" s="45" t="s">
        <v>315</v>
      </c>
      <c r="U199" s="45" t="s">
        <v>314</v>
      </c>
      <c r="V199" s="46">
        <v>1</v>
      </c>
      <c r="W199" s="46">
        <v>110</v>
      </c>
      <c r="X199" s="47">
        <f t="shared" si="7"/>
        <v>31.09090909090909</v>
      </c>
      <c r="Y199" s="48">
        <f t="shared" ref="Y199:Y244" si="8">8*X199</f>
        <v>248.72727272727272</v>
      </c>
      <c r="Z199" s="49"/>
    </row>
    <row r="200" spans="19:26">
      <c r="S200" s="39">
        <v>194</v>
      </c>
      <c r="T200" s="45" t="s">
        <v>316</v>
      </c>
      <c r="U200" s="45" t="s">
        <v>314</v>
      </c>
      <c r="V200" s="46">
        <v>1</v>
      </c>
      <c r="W200" s="46">
        <v>110</v>
      </c>
      <c r="X200" s="47">
        <f t="shared" si="7"/>
        <v>31.09090909090909</v>
      </c>
      <c r="Y200" s="48">
        <f t="shared" si="8"/>
        <v>248.72727272727272</v>
      </c>
      <c r="Z200" s="49"/>
    </row>
    <row r="201" spans="19:26">
      <c r="S201" s="39">
        <v>195</v>
      </c>
      <c r="T201" s="45" t="s">
        <v>317</v>
      </c>
      <c r="U201" s="45" t="s">
        <v>314</v>
      </c>
      <c r="V201" s="46">
        <v>1</v>
      </c>
      <c r="W201" s="46">
        <v>110</v>
      </c>
      <c r="X201" s="47">
        <f t="shared" si="7"/>
        <v>31.09090909090909</v>
      </c>
      <c r="Y201" s="48">
        <f t="shared" si="8"/>
        <v>248.72727272727272</v>
      </c>
      <c r="Z201" s="49"/>
    </row>
    <row r="202" spans="19:26">
      <c r="S202" s="39">
        <v>196</v>
      </c>
      <c r="T202" s="45" t="s">
        <v>318</v>
      </c>
      <c r="U202" s="45" t="s">
        <v>319</v>
      </c>
      <c r="V202" s="46">
        <v>1</v>
      </c>
      <c r="W202" s="46">
        <v>0</v>
      </c>
      <c r="X202" s="47"/>
      <c r="Y202" s="48"/>
      <c r="Z202" s="49"/>
    </row>
    <row r="203" spans="19:26">
      <c r="S203" s="39">
        <v>197</v>
      </c>
      <c r="T203" s="45" t="s">
        <v>320</v>
      </c>
      <c r="U203" s="45" t="s">
        <v>321</v>
      </c>
      <c r="V203" s="46">
        <v>1</v>
      </c>
      <c r="W203" s="46">
        <v>0</v>
      </c>
      <c r="X203" s="47"/>
      <c r="Y203" s="48"/>
      <c r="Z203" s="49"/>
    </row>
    <row r="204" spans="19:26">
      <c r="S204" s="39">
        <v>198</v>
      </c>
      <c r="T204" s="45" t="s">
        <v>322</v>
      </c>
      <c r="U204" s="45" t="s">
        <v>60</v>
      </c>
      <c r="V204" s="46">
        <v>1</v>
      </c>
      <c r="W204" s="46">
        <v>66</v>
      </c>
      <c r="X204" s="47">
        <f t="shared" si="7"/>
        <v>51.81818181818182</v>
      </c>
      <c r="Y204" s="48">
        <f t="shared" si="8"/>
        <v>414.54545454545456</v>
      </c>
      <c r="Z204" s="49"/>
    </row>
    <row r="205" spans="19:26">
      <c r="S205" s="39">
        <v>199</v>
      </c>
      <c r="T205" s="50" t="s">
        <v>323</v>
      </c>
      <c r="U205" s="50" t="s">
        <v>324</v>
      </c>
      <c r="V205" s="51">
        <v>1</v>
      </c>
      <c r="W205" s="51">
        <v>20.307692307692307</v>
      </c>
      <c r="X205" s="52">
        <v>31</v>
      </c>
      <c r="Y205" s="53">
        <f t="shared" si="8"/>
        <v>248</v>
      </c>
      <c r="Z205" s="49"/>
    </row>
    <row r="206" spans="19:26">
      <c r="S206" s="39">
        <v>200</v>
      </c>
      <c r="T206" s="45">
        <v>5198205300</v>
      </c>
      <c r="U206" s="45" t="s">
        <v>325</v>
      </c>
      <c r="V206" s="46">
        <v>1</v>
      </c>
      <c r="W206" s="46">
        <v>33</v>
      </c>
      <c r="X206" s="47">
        <f t="shared" si="7"/>
        <v>103.63636363636364</v>
      </c>
      <c r="Y206" s="48">
        <f t="shared" si="8"/>
        <v>829.09090909090912</v>
      </c>
      <c r="Z206" s="49"/>
    </row>
    <row r="207" spans="19:26">
      <c r="S207" s="39">
        <v>201</v>
      </c>
      <c r="T207" s="45">
        <v>5198205300</v>
      </c>
      <c r="U207" s="45" t="s">
        <v>326</v>
      </c>
      <c r="V207" s="46">
        <v>1</v>
      </c>
      <c r="W207" s="46">
        <v>66</v>
      </c>
      <c r="X207" s="47">
        <f t="shared" si="7"/>
        <v>51.81818181818182</v>
      </c>
      <c r="Y207" s="48">
        <f t="shared" si="8"/>
        <v>414.54545454545456</v>
      </c>
      <c r="Z207" s="49"/>
    </row>
    <row r="208" spans="19:26">
      <c r="S208" s="39">
        <v>202</v>
      </c>
      <c r="T208" s="54" t="s">
        <v>327</v>
      </c>
      <c r="U208" s="54" t="s">
        <v>206</v>
      </c>
      <c r="V208" s="55">
        <v>1</v>
      </c>
      <c r="W208" s="55">
        <v>26.4</v>
      </c>
      <c r="X208" s="56">
        <f t="shared" si="7"/>
        <v>129.54545454545456</v>
      </c>
      <c r="Y208" s="58">
        <f t="shared" si="8"/>
        <v>1036.3636363636365</v>
      </c>
      <c r="Z208" s="49"/>
    </row>
    <row r="209" spans="19:26">
      <c r="S209" s="39">
        <v>203</v>
      </c>
      <c r="T209" s="45" t="s">
        <v>328</v>
      </c>
      <c r="U209" s="45" t="s">
        <v>329</v>
      </c>
      <c r="V209" s="46">
        <v>1</v>
      </c>
      <c r="W209" s="46">
        <v>0</v>
      </c>
      <c r="X209" s="47"/>
      <c r="Y209" s="48"/>
      <c r="Z209" s="49"/>
    </row>
    <row r="210" spans="19:26">
      <c r="S210" s="39">
        <v>204</v>
      </c>
      <c r="T210" s="45" t="s">
        <v>330</v>
      </c>
      <c r="U210" s="45" t="s">
        <v>330</v>
      </c>
      <c r="V210" s="46">
        <v>1</v>
      </c>
      <c r="W210" s="46">
        <v>66</v>
      </c>
      <c r="X210" s="47">
        <f t="shared" si="7"/>
        <v>51.81818181818182</v>
      </c>
      <c r="Y210" s="48">
        <f t="shared" si="8"/>
        <v>414.54545454545456</v>
      </c>
      <c r="Z210" s="49"/>
    </row>
    <row r="211" spans="19:26">
      <c r="S211" s="39">
        <v>205</v>
      </c>
      <c r="T211" s="45" t="s">
        <v>331</v>
      </c>
      <c r="U211" s="45" t="s">
        <v>332</v>
      </c>
      <c r="V211" s="46">
        <v>1</v>
      </c>
      <c r="W211" s="46">
        <v>0</v>
      </c>
      <c r="X211" s="47"/>
      <c r="Y211" s="48"/>
      <c r="Z211" s="49"/>
    </row>
    <row r="212" spans="19:26">
      <c r="S212" s="39">
        <v>206</v>
      </c>
      <c r="T212" s="45" t="s">
        <v>333</v>
      </c>
      <c r="U212" s="45" t="s">
        <v>334</v>
      </c>
      <c r="V212" s="46">
        <v>1</v>
      </c>
      <c r="W212" s="46">
        <v>0</v>
      </c>
      <c r="X212" s="47"/>
      <c r="Y212" s="48"/>
      <c r="Z212" s="49"/>
    </row>
    <row r="213" spans="19:26">
      <c r="S213" s="39">
        <v>207</v>
      </c>
      <c r="T213" s="45" t="s">
        <v>335</v>
      </c>
      <c r="U213" s="45" t="s">
        <v>336</v>
      </c>
      <c r="V213" s="46">
        <v>1</v>
      </c>
      <c r="W213" s="46">
        <v>44</v>
      </c>
      <c r="X213" s="47">
        <f t="shared" si="7"/>
        <v>77.727272727272734</v>
      </c>
      <c r="Y213" s="48">
        <f t="shared" si="8"/>
        <v>621.81818181818187</v>
      </c>
      <c r="Z213" s="49"/>
    </row>
    <row r="214" spans="19:26">
      <c r="S214" s="39">
        <v>208</v>
      </c>
      <c r="T214" s="45" t="s">
        <v>337</v>
      </c>
      <c r="U214" s="45" t="s">
        <v>307</v>
      </c>
      <c r="V214" s="46">
        <v>1</v>
      </c>
      <c r="W214" s="46">
        <v>0</v>
      </c>
      <c r="X214" s="47"/>
      <c r="Y214" s="48"/>
      <c r="Z214" s="49"/>
    </row>
    <row r="215" spans="19:26">
      <c r="S215" s="39">
        <v>209</v>
      </c>
      <c r="T215" s="45" t="s">
        <v>338</v>
      </c>
      <c r="U215" s="45" t="s">
        <v>60</v>
      </c>
      <c r="V215" s="46">
        <v>1</v>
      </c>
      <c r="W215" s="46">
        <v>0</v>
      </c>
      <c r="X215" s="47"/>
      <c r="Y215" s="48"/>
      <c r="Z215" s="49"/>
    </row>
    <row r="216" spans="19:26">
      <c r="S216" s="39">
        <v>210</v>
      </c>
      <c r="T216" s="45" t="s">
        <v>339</v>
      </c>
      <c r="U216" s="45" t="s">
        <v>307</v>
      </c>
      <c r="V216" s="46">
        <v>1</v>
      </c>
      <c r="W216" s="46">
        <v>0</v>
      </c>
      <c r="X216" s="47"/>
      <c r="Y216" s="48"/>
      <c r="Z216" s="49"/>
    </row>
    <row r="217" spans="19:26">
      <c r="S217" s="39">
        <v>211</v>
      </c>
      <c r="T217" s="54" t="s">
        <v>340</v>
      </c>
      <c r="U217" s="54" t="s">
        <v>341</v>
      </c>
      <c r="V217" s="55">
        <v>1</v>
      </c>
      <c r="W217" s="55">
        <v>60</v>
      </c>
      <c r="X217" s="56">
        <v>15</v>
      </c>
      <c r="Y217" s="58">
        <f t="shared" si="8"/>
        <v>120</v>
      </c>
      <c r="Z217" s="49"/>
    </row>
    <row r="218" spans="19:26">
      <c r="S218" s="39">
        <v>212</v>
      </c>
      <c r="T218" s="45" t="s">
        <v>342</v>
      </c>
      <c r="U218" s="45" t="s">
        <v>343</v>
      </c>
      <c r="V218" s="46">
        <v>1</v>
      </c>
      <c r="W218" s="46">
        <v>88</v>
      </c>
      <c r="X218" s="47">
        <f t="shared" ref="X218:X249" si="9">3420/W218</f>
        <v>38.863636363636367</v>
      </c>
      <c r="Y218" s="48">
        <f t="shared" si="8"/>
        <v>310.90909090909093</v>
      </c>
      <c r="Z218" s="49"/>
    </row>
    <row r="219" spans="19:26">
      <c r="S219" s="39">
        <v>213</v>
      </c>
      <c r="T219" s="45"/>
      <c r="U219" s="45" t="s">
        <v>344</v>
      </c>
      <c r="V219" s="46">
        <v>1</v>
      </c>
      <c r="W219" s="46">
        <v>52.8</v>
      </c>
      <c r="X219" s="47">
        <f t="shared" si="9"/>
        <v>64.77272727272728</v>
      </c>
      <c r="Y219" s="48">
        <f t="shared" si="8"/>
        <v>518.18181818181824</v>
      </c>
      <c r="Z219" s="49"/>
    </row>
    <row r="220" spans="19:26">
      <c r="S220" s="39">
        <v>214</v>
      </c>
      <c r="T220" s="50" t="s">
        <v>345</v>
      </c>
      <c r="U220" s="66" t="s">
        <v>346</v>
      </c>
      <c r="V220" s="51">
        <v>1</v>
      </c>
      <c r="W220" s="51">
        <v>57</v>
      </c>
      <c r="X220" s="52">
        <v>25</v>
      </c>
      <c r="Y220" s="53">
        <f t="shared" si="8"/>
        <v>200</v>
      </c>
      <c r="Z220" s="49"/>
    </row>
    <row r="221" spans="19:26">
      <c r="S221" s="39">
        <v>215</v>
      </c>
      <c r="T221" s="50" t="s">
        <v>347</v>
      </c>
      <c r="U221" s="66" t="s">
        <v>346</v>
      </c>
      <c r="V221" s="51">
        <v>1</v>
      </c>
      <c r="W221" s="51">
        <v>55</v>
      </c>
      <c r="X221" s="52">
        <v>57</v>
      </c>
      <c r="Y221" s="53">
        <f t="shared" si="8"/>
        <v>456</v>
      </c>
      <c r="Z221" s="49"/>
    </row>
    <row r="222" spans="19:26">
      <c r="S222" s="39">
        <v>216</v>
      </c>
      <c r="T222" s="50">
        <v>42010</v>
      </c>
      <c r="U222" s="50" t="s">
        <v>348</v>
      </c>
      <c r="V222" s="51">
        <v>1</v>
      </c>
      <c r="W222" s="51">
        <v>47</v>
      </c>
      <c r="X222" s="52">
        <v>75</v>
      </c>
      <c r="Y222" s="53">
        <f t="shared" si="8"/>
        <v>600</v>
      </c>
      <c r="Z222" s="49"/>
    </row>
    <row r="223" spans="19:26">
      <c r="S223" s="39">
        <v>217</v>
      </c>
      <c r="T223" s="50" t="s">
        <v>349</v>
      </c>
      <c r="U223" s="50" t="s">
        <v>350</v>
      </c>
      <c r="V223" s="51">
        <v>1</v>
      </c>
      <c r="W223" s="51">
        <v>33</v>
      </c>
      <c r="X223" s="52">
        <v>45</v>
      </c>
      <c r="Y223" s="53">
        <f t="shared" si="8"/>
        <v>360</v>
      </c>
      <c r="Z223" s="49"/>
    </row>
    <row r="224" spans="19:26">
      <c r="S224" s="39">
        <v>218</v>
      </c>
      <c r="T224" s="50" t="s">
        <v>351</v>
      </c>
      <c r="U224" s="50" t="s">
        <v>352</v>
      </c>
      <c r="V224" s="51">
        <v>1</v>
      </c>
      <c r="W224" s="51">
        <v>56</v>
      </c>
      <c r="X224" s="52">
        <v>50</v>
      </c>
      <c r="Y224" s="53">
        <f t="shared" si="8"/>
        <v>400</v>
      </c>
      <c r="Z224" s="49"/>
    </row>
    <row r="225" spans="19:26">
      <c r="S225" s="39">
        <v>219</v>
      </c>
      <c r="T225" s="45" t="s">
        <v>353</v>
      </c>
      <c r="U225" s="45" t="s">
        <v>354</v>
      </c>
      <c r="V225" s="46">
        <v>1</v>
      </c>
      <c r="W225" s="46">
        <v>27</v>
      </c>
      <c r="X225" s="47">
        <f t="shared" si="9"/>
        <v>126.66666666666667</v>
      </c>
      <c r="Y225" s="48">
        <f t="shared" si="8"/>
        <v>1013.3333333333334</v>
      </c>
      <c r="Z225" s="49"/>
    </row>
    <row r="226" spans="19:26">
      <c r="S226" s="39">
        <v>220</v>
      </c>
      <c r="T226" s="54" t="s">
        <v>355</v>
      </c>
      <c r="U226" s="54" t="s">
        <v>356</v>
      </c>
      <c r="V226" s="55">
        <v>1</v>
      </c>
      <c r="W226" s="55">
        <v>30</v>
      </c>
      <c r="X226" s="56">
        <f t="shared" si="9"/>
        <v>114</v>
      </c>
      <c r="Y226" s="58">
        <f t="shared" si="8"/>
        <v>912</v>
      </c>
      <c r="Z226" s="49"/>
    </row>
    <row r="227" spans="19:26">
      <c r="S227" s="39">
        <v>221</v>
      </c>
      <c r="T227" s="50" t="s">
        <v>357</v>
      </c>
      <c r="U227" s="50" t="s">
        <v>358</v>
      </c>
      <c r="V227" s="51">
        <v>1</v>
      </c>
      <c r="W227" s="51">
        <v>33</v>
      </c>
      <c r="X227" s="52">
        <v>88</v>
      </c>
      <c r="Y227" s="53">
        <f t="shared" si="8"/>
        <v>704</v>
      </c>
      <c r="Z227" s="49"/>
    </row>
    <row r="228" spans="19:26">
      <c r="S228" s="39">
        <v>222</v>
      </c>
      <c r="T228" s="54" t="s">
        <v>359</v>
      </c>
      <c r="U228" s="54" t="s">
        <v>360</v>
      </c>
      <c r="V228" s="55">
        <v>1</v>
      </c>
      <c r="W228" s="55">
        <v>52</v>
      </c>
      <c r="X228" s="56">
        <v>50</v>
      </c>
      <c r="Y228" s="58">
        <f t="shared" si="8"/>
        <v>400</v>
      </c>
      <c r="Z228" s="49"/>
    </row>
    <row r="229" spans="19:26">
      <c r="S229" s="39">
        <v>223</v>
      </c>
      <c r="T229" s="45" t="s">
        <v>361</v>
      </c>
      <c r="U229" s="45" t="s">
        <v>255</v>
      </c>
      <c r="V229" s="46">
        <v>1</v>
      </c>
      <c r="W229" s="46">
        <v>41</v>
      </c>
      <c r="X229" s="47">
        <f t="shared" si="9"/>
        <v>83.41463414634147</v>
      </c>
      <c r="Y229" s="48">
        <f t="shared" si="8"/>
        <v>667.31707317073176</v>
      </c>
      <c r="Z229" s="49"/>
    </row>
    <row r="230" spans="19:26">
      <c r="S230" s="39">
        <v>224</v>
      </c>
      <c r="T230" s="50" t="s">
        <v>362</v>
      </c>
      <c r="U230" s="50" t="s">
        <v>363</v>
      </c>
      <c r="V230" s="51">
        <v>1</v>
      </c>
      <c r="W230" s="51">
        <v>56</v>
      </c>
      <c r="X230" s="52">
        <f t="shared" si="9"/>
        <v>61.071428571428569</v>
      </c>
      <c r="Y230" s="53">
        <f t="shared" si="8"/>
        <v>488.57142857142856</v>
      </c>
      <c r="Z230" s="49"/>
    </row>
    <row r="231" spans="19:26">
      <c r="S231" s="39">
        <v>225</v>
      </c>
      <c r="T231" s="45" t="s">
        <v>364</v>
      </c>
      <c r="U231" s="45" t="s">
        <v>365</v>
      </c>
      <c r="V231" s="46">
        <v>1</v>
      </c>
      <c r="W231" s="46">
        <v>42</v>
      </c>
      <c r="X231" s="47">
        <f t="shared" si="9"/>
        <v>81.428571428571431</v>
      </c>
      <c r="Y231" s="48">
        <f t="shared" si="8"/>
        <v>651.42857142857144</v>
      </c>
      <c r="Z231" s="49"/>
    </row>
    <row r="232" spans="19:26">
      <c r="S232" s="39">
        <v>226</v>
      </c>
      <c r="T232" s="45" t="s">
        <v>364</v>
      </c>
      <c r="U232" s="45" t="s">
        <v>366</v>
      </c>
      <c r="V232" s="46">
        <v>1</v>
      </c>
      <c r="W232" s="46">
        <v>29</v>
      </c>
      <c r="X232" s="47">
        <f t="shared" si="9"/>
        <v>117.93103448275862</v>
      </c>
      <c r="Y232" s="48">
        <f t="shared" si="8"/>
        <v>943.44827586206895</v>
      </c>
      <c r="Z232" s="57" t="s">
        <v>79</v>
      </c>
    </row>
    <row r="233" spans="19:26">
      <c r="S233" s="39">
        <v>227</v>
      </c>
      <c r="T233" s="45" t="s">
        <v>367</v>
      </c>
      <c r="U233" s="45" t="s">
        <v>368</v>
      </c>
      <c r="V233" s="46">
        <v>1</v>
      </c>
      <c r="W233" s="46">
        <v>66</v>
      </c>
      <c r="X233" s="47">
        <f t="shared" si="9"/>
        <v>51.81818181818182</v>
      </c>
      <c r="Y233" s="48">
        <f t="shared" si="8"/>
        <v>414.54545454545456</v>
      </c>
      <c r="Z233" s="49"/>
    </row>
    <row r="234" spans="19:26">
      <c r="S234" s="39">
        <v>228</v>
      </c>
      <c r="T234" s="45" t="s">
        <v>369</v>
      </c>
      <c r="U234" s="45" t="s">
        <v>370</v>
      </c>
      <c r="V234" s="46">
        <v>1</v>
      </c>
      <c r="W234" s="46">
        <v>150</v>
      </c>
      <c r="X234" s="47">
        <f t="shared" si="9"/>
        <v>22.8</v>
      </c>
      <c r="Y234" s="48">
        <f t="shared" si="8"/>
        <v>182.4</v>
      </c>
      <c r="Z234" s="49"/>
    </row>
    <row r="235" spans="19:26">
      <c r="S235" s="39">
        <v>229</v>
      </c>
      <c r="T235" s="54" t="s">
        <v>371</v>
      </c>
      <c r="U235" s="54" t="s">
        <v>132</v>
      </c>
      <c r="V235" s="55">
        <v>1</v>
      </c>
      <c r="W235" s="55">
        <v>32</v>
      </c>
      <c r="X235" s="56">
        <f t="shared" si="9"/>
        <v>106.875</v>
      </c>
      <c r="Y235" s="58">
        <f t="shared" si="8"/>
        <v>855</v>
      </c>
      <c r="Z235" s="65"/>
    </row>
    <row r="236" spans="19:26">
      <c r="S236" s="39">
        <v>230</v>
      </c>
      <c r="T236" s="45" t="s">
        <v>372</v>
      </c>
      <c r="U236" s="45" t="s">
        <v>373</v>
      </c>
      <c r="V236" s="46">
        <v>1</v>
      </c>
      <c r="W236" s="46">
        <v>37.714285714285715</v>
      </c>
      <c r="X236" s="47">
        <f t="shared" si="9"/>
        <v>90.681818181818173</v>
      </c>
      <c r="Y236" s="48">
        <f t="shared" si="8"/>
        <v>725.45454545454538</v>
      </c>
      <c r="Z236" s="67"/>
    </row>
    <row r="237" spans="19:26">
      <c r="S237" s="39">
        <v>231</v>
      </c>
      <c r="T237" s="54">
        <v>22500</v>
      </c>
      <c r="U237" s="54" t="s">
        <v>374</v>
      </c>
      <c r="V237" s="55">
        <v>1</v>
      </c>
      <c r="W237" s="55">
        <v>9</v>
      </c>
      <c r="X237" s="56">
        <f t="shared" si="9"/>
        <v>380</v>
      </c>
      <c r="Y237" s="58">
        <f t="shared" si="8"/>
        <v>3040</v>
      </c>
      <c r="Z237" s="65"/>
    </row>
    <row r="238" spans="19:26">
      <c r="S238" s="39">
        <v>232</v>
      </c>
      <c r="T238" s="45" t="s">
        <v>375</v>
      </c>
      <c r="U238" s="45" t="s">
        <v>253</v>
      </c>
      <c r="V238" s="46">
        <v>1</v>
      </c>
      <c r="W238" s="46">
        <v>66</v>
      </c>
      <c r="X238" s="47">
        <f t="shared" si="9"/>
        <v>51.81818181818182</v>
      </c>
      <c r="Y238" s="48">
        <f t="shared" si="8"/>
        <v>414.54545454545456</v>
      </c>
      <c r="Z238" s="49"/>
    </row>
    <row r="239" spans="19:26">
      <c r="S239" s="39">
        <v>233</v>
      </c>
      <c r="T239" s="45" t="s">
        <v>376</v>
      </c>
      <c r="U239" s="45" t="s">
        <v>377</v>
      </c>
      <c r="V239" s="46">
        <v>1</v>
      </c>
      <c r="W239" s="46">
        <v>66</v>
      </c>
      <c r="X239" s="47">
        <f t="shared" si="9"/>
        <v>51.81818181818182</v>
      </c>
      <c r="Y239" s="48">
        <f t="shared" si="8"/>
        <v>414.54545454545456</v>
      </c>
      <c r="Z239" s="49"/>
    </row>
    <row r="240" spans="19:26">
      <c r="S240" s="39">
        <v>234</v>
      </c>
      <c r="T240" s="45" t="s">
        <v>378</v>
      </c>
      <c r="U240" s="45" t="s">
        <v>379</v>
      </c>
      <c r="V240" s="46">
        <v>1</v>
      </c>
      <c r="W240" s="46">
        <v>22</v>
      </c>
      <c r="X240" s="47">
        <f t="shared" si="9"/>
        <v>155.45454545454547</v>
      </c>
      <c r="Y240" s="48">
        <f t="shared" si="8"/>
        <v>1243.6363636363637</v>
      </c>
      <c r="Z240" s="49"/>
    </row>
    <row r="241" spans="19:26">
      <c r="S241" s="39">
        <v>235</v>
      </c>
      <c r="T241" s="54" t="s">
        <v>380</v>
      </c>
      <c r="U241" s="54" t="s">
        <v>381</v>
      </c>
      <c r="V241" s="55">
        <v>1</v>
      </c>
      <c r="W241" s="55">
        <v>30</v>
      </c>
      <c r="X241" s="56">
        <f t="shared" si="9"/>
        <v>114</v>
      </c>
      <c r="Y241" s="58">
        <f t="shared" si="8"/>
        <v>912</v>
      </c>
      <c r="Z241" s="49"/>
    </row>
    <row r="242" spans="19:26">
      <c r="S242" s="39">
        <v>236</v>
      </c>
      <c r="T242" s="45" t="s">
        <v>382</v>
      </c>
      <c r="U242" s="45" t="s">
        <v>383</v>
      </c>
      <c r="V242" s="46">
        <v>1</v>
      </c>
      <c r="W242" s="46">
        <v>38</v>
      </c>
      <c r="X242" s="47">
        <f t="shared" si="9"/>
        <v>90</v>
      </c>
      <c r="Y242" s="48">
        <f t="shared" si="8"/>
        <v>720</v>
      </c>
      <c r="Z242" s="49"/>
    </row>
    <row r="243" spans="19:26">
      <c r="S243" s="39">
        <v>237</v>
      </c>
      <c r="T243" s="50" t="s">
        <v>384</v>
      </c>
      <c r="U243" s="50" t="s">
        <v>385</v>
      </c>
      <c r="V243" s="51">
        <v>1</v>
      </c>
      <c r="W243" s="50"/>
      <c r="X243" s="52">
        <v>50</v>
      </c>
      <c r="Y243" s="53">
        <f t="shared" si="8"/>
        <v>400</v>
      </c>
      <c r="Z243" s="49"/>
    </row>
    <row r="244" spans="19:26">
      <c r="S244" s="39">
        <v>238</v>
      </c>
      <c r="T244" s="50" t="s">
        <v>32</v>
      </c>
      <c r="U244" s="50" t="s">
        <v>31</v>
      </c>
      <c r="V244" s="51">
        <v>1</v>
      </c>
      <c r="W244" s="50"/>
      <c r="X244" s="52">
        <v>50</v>
      </c>
      <c r="Y244" s="53">
        <f t="shared" si="8"/>
        <v>400</v>
      </c>
      <c r="Z244" s="49"/>
    </row>
    <row r="245" spans="19:26">
      <c r="S245" s="39">
        <v>239</v>
      </c>
      <c r="T245" s="54" t="s">
        <v>386</v>
      </c>
      <c r="U245" s="54" t="s">
        <v>387</v>
      </c>
      <c r="V245" s="55">
        <v>1</v>
      </c>
      <c r="W245" s="68">
        <v>27.3</v>
      </c>
      <c r="X245" s="56">
        <v>100</v>
      </c>
      <c r="Y245" s="58">
        <f>8*X245</f>
        <v>800</v>
      </c>
      <c r="Z245" s="49"/>
    </row>
    <row r="246" spans="19:26">
      <c r="S246" s="39">
        <v>240</v>
      </c>
      <c r="T246" s="69" t="s">
        <v>388</v>
      </c>
      <c r="U246" s="69" t="s">
        <v>389</v>
      </c>
      <c r="V246" s="55">
        <v>1</v>
      </c>
      <c r="W246" s="54">
        <v>23</v>
      </c>
      <c r="X246" s="56">
        <v>150</v>
      </c>
      <c r="Y246" s="58">
        <f>8*X246</f>
        <v>1200</v>
      </c>
      <c r="Z246" s="65"/>
    </row>
    <row r="247" spans="19:26">
      <c r="S247" s="39">
        <v>241</v>
      </c>
      <c r="T247" s="50" t="s">
        <v>390</v>
      </c>
      <c r="U247" s="50" t="s">
        <v>391</v>
      </c>
      <c r="V247" s="51">
        <v>1</v>
      </c>
      <c r="W247" s="51">
        <v>27.3</v>
      </c>
      <c r="X247" s="52">
        <v>100</v>
      </c>
      <c r="Y247" s="53">
        <f>8*X247</f>
        <v>800</v>
      </c>
      <c r="Z247" s="49"/>
    </row>
    <row r="248" spans="19:26">
      <c r="S248" s="39">
        <v>242</v>
      </c>
      <c r="T248" s="45" t="s">
        <v>392</v>
      </c>
      <c r="U248" s="45"/>
      <c r="V248" s="46">
        <v>1</v>
      </c>
      <c r="W248" s="46">
        <v>35</v>
      </c>
      <c r="X248" s="47">
        <v>100</v>
      </c>
      <c r="Y248" s="48">
        <f t="shared" ref="Y248:Y254" si="10">8*X248</f>
        <v>800</v>
      </c>
      <c r="Z248" s="49"/>
    </row>
    <row r="249" spans="19:26">
      <c r="S249" s="39">
        <v>243</v>
      </c>
      <c r="T249" s="45" t="s">
        <v>393</v>
      </c>
      <c r="U249" s="45"/>
      <c r="V249" s="46">
        <v>1</v>
      </c>
      <c r="W249" s="46">
        <v>39</v>
      </c>
      <c r="X249" s="47">
        <f t="shared" si="9"/>
        <v>87.692307692307693</v>
      </c>
      <c r="Y249" s="48">
        <f t="shared" si="10"/>
        <v>701.53846153846155</v>
      </c>
      <c r="Z249" s="49"/>
    </row>
    <row r="250" spans="19:26">
      <c r="S250" s="39">
        <v>244</v>
      </c>
      <c r="T250" s="70" t="s">
        <v>394</v>
      </c>
      <c r="U250" s="71" t="s">
        <v>395</v>
      </c>
      <c r="V250" s="46">
        <v>1</v>
      </c>
      <c r="W250" s="46"/>
      <c r="X250" s="47">
        <v>26</v>
      </c>
      <c r="Y250" s="48">
        <f t="shared" si="10"/>
        <v>208</v>
      </c>
      <c r="Z250" s="49"/>
    </row>
    <row r="251" spans="19:26">
      <c r="S251" s="39">
        <v>245</v>
      </c>
      <c r="T251" s="70" t="s">
        <v>396</v>
      </c>
      <c r="U251" s="71">
        <v>332</v>
      </c>
      <c r="V251" s="46">
        <v>1</v>
      </c>
      <c r="W251" s="46"/>
      <c r="X251" s="47">
        <v>100</v>
      </c>
      <c r="Y251" s="48">
        <f t="shared" si="10"/>
        <v>800</v>
      </c>
      <c r="Z251" s="49"/>
    </row>
    <row r="252" spans="19:26">
      <c r="S252" s="39">
        <v>246</v>
      </c>
      <c r="T252" s="70" t="s">
        <v>397</v>
      </c>
      <c r="U252" s="71"/>
      <c r="V252" s="46">
        <v>1</v>
      </c>
      <c r="W252" s="46"/>
      <c r="X252" s="47">
        <v>150</v>
      </c>
      <c r="Y252" s="48">
        <f t="shared" si="10"/>
        <v>1200</v>
      </c>
      <c r="Z252" s="49"/>
    </row>
    <row r="253" spans="19:26">
      <c r="S253" s="39">
        <v>247</v>
      </c>
      <c r="T253" s="50" t="s">
        <v>18</v>
      </c>
      <c r="U253" s="72" t="s">
        <v>17</v>
      </c>
      <c r="V253" s="51">
        <v>1</v>
      </c>
      <c r="W253" s="51"/>
      <c r="X253" s="52">
        <v>35</v>
      </c>
      <c r="Y253" s="53">
        <f t="shared" si="10"/>
        <v>280</v>
      </c>
      <c r="Z253" s="49"/>
    </row>
    <row r="254" spans="19:26">
      <c r="S254" s="39">
        <v>248</v>
      </c>
      <c r="T254" s="70"/>
      <c r="U254" s="71" t="s">
        <v>20</v>
      </c>
      <c r="V254" s="73">
        <v>1</v>
      </c>
      <c r="W254" s="46"/>
      <c r="X254" s="47">
        <v>150</v>
      </c>
      <c r="Y254" s="48">
        <f t="shared" si="10"/>
        <v>1200</v>
      </c>
      <c r="Z254" s="49"/>
    </row>
    <row r="255" spans="19:26">
      <c r="S255" s="39">
        <v>249</v>
      </c>
      <c r="T255" s="70"/>
      <c r="U255" s="71"/>
      <c r="V255" s="46"/>
      <c r="W255" s="46"/>
      <c r="X255" s="47"/>
      <c r="Y255" s="48"/>
      <c r="Z255" s="49"/>
    </row>
    <row r="256" spans="19:26">
      <c r="S256" s="39">
        <v>250</v>
      </c>
      <c r="T256" s="70" t="s">
        <v>396</v>
      </c>
      <c r="U256" s="45">
        <v>288</v>
      </c>
      <c r="V256" s="46">
        <v>1</v>
      </c>
      <c r="W256" s="46"/>
      <c r="X256" s="47">
        <v>150</v>
      </c>
      <c r="Y256" s="48">
        <f t="shared" ref="Y256" si="11">8*X256</f>
        <v>1200</v>
      </c>
      <c r="Z256" s="49"/>
    </row>
    <row r="257" spans="19:26">
      <c r="S257" s="39"/>
      <c r="T257" s="70"/>
      <c r="U257" s="45"/>
      <c r="V257" s="46"/>
      <c r="W257" s="46"/>
      <c r="X257" s="47"/>
      <c r="Y257" s="48"/>
      <c r="Z257" s="49"/>
    </row>
    <row r="258" spans="19:26">
      <c r="S258" s="39"/>
      <c r="T258" s="70"/>
      <c r="U258" s="45"/>
      <c r="V258" s="46"/>
      <c r="W258" s="46"/>
      <c r="X258" s="47"/>
      <c r="Y258" s="48"/>
      <c r="Z258" s="49"/>
    </row>
    <row r="259" spans="19:26">
      <c r="S259" s="39"/>
      <c r="T259" s="70"/>
      <c r="U259" s="45"/>
      <c r="V259" s="46"/>
      <c r="W259" s="46"/>
      <c r="X259" s="47"/>
      <c r="Y259" s="48"/>
      <c r="Z259" s="49"/>
    </row>
    <row r="260" spans="19:26">
      <c r="S260" s="39"/>
      <c r="T260" s="70"/>
      <c r="U260" s="45"/>
      <c r="V260" s="46"/>
      <c r="W260" s="46"/>
      <c r="X260" s="47"/>
      <c r="Y260" s="48"/>
      <c r="Z260" s="49"/>
    </row>
    <row r="261" spans="19:26">
      <c r="S261" s="39"/>
      <c r="T261" s="70"/>
      <c r="U261" s="45"/>
      <c r="V261" s="46"/>
      <c r="W261" s="46"/>
      <c r="X261" s="47"/>
      <c r="Y261" s="48"/>
      <c r="Z261" s="49"/>
    </row>
    <row r="262" spans="19:26">
      <c r="S262" s="39"/>
      <c r="T262" s="70"/>
      <c r="U262" s="45"/>
      <c r="V262" s="46"/>
      <c r="W262" s="46"/>
      <c r="X262" s="47"/>
      <c r="Y262" s="48"/>
      <c r="Z262" s="49"/>
    </row>
    <row r="263" spans="19:26">
      <c r="S263" s="39"/>
      <c r="T263" s="70"/>
      <c r="U263" s="45"/>
      <c r="V263" s="46"/>
      <c r="W263" s="46"/>
      <c r="X263" s="47"/>
      <c r="Y263" s="48"/>
      <c r="Z263" s="49"/>
    </row>
    <row r="264" spans="19:26">
      <c r="S264" s="39"/>
      <c r="T264" s="70"/>
      <c r="U264" s="45"/>
      <c r="V264" s="46"/>
      <c r="W264" s="46"/>
      <c r="X264" s="47"/>
      <c r="Y264" s="48"/>
      <c r="Z264" s="49"/>
    </row>
    <row r="265" spans="19:26">
      <c r="S265" s="39"/>
      <c r="T265" s="70"/>
      <c r="U265" s="45"/>
      <c r="V265" s="46"/>
      <c r="W265" s="46"/>
      <c r="X265" s="47"/>
      <c r="Y265" s="48"/>
      <c r="Z265" s="49"/>
    </row>
    <row r="266" spans="19:26">
      <c r="S266" s="39"/>
      <c r="T266" s="70"/>
      <c r="U266" s="45"/>
      <c r="V266" s="46"/>
      <c r="W266" s="46"/>
      <c r="X266" s="47"/>
      <c r="Y266" s="48"/>
      <c r="Z266" s="49"/>
    </row>
    <row r="267" spans="19:26">
      <c r="S267" s="39"/>
      <c r="T267" s="70"/>
      <c r="U267" s="45"/>
      <c r="V267" s="46"/>
      <c r="W267" s="46"/>
      <c r="X267" s="47"/>
      <c r="Y267" s="48"/>
      <c r="Z267" s="49"/>
    </row>
    <row r="268" spans="19:26">
      <c r="S268" s="39"/>
      <c r="T268" s="70"/>
      <c r="U268" s="45"/>
      <c r="V268" s="46"/>
      <c r="W268" s="46"/>
      <c r="X268" s="47"/>
      <c r="Y268" s="48"/>
      <c r="Z268" s="49"/>
    </row>
    <row r="269" spans="19:26">
      <c r="S269" s="39"/>
      <c r="T269" s="70"/>
      <c r="U269" s="45"/>
      <c r="V269" s="46"/>
      <c r="W269" s="46"/>
      <c r="X269" s="47"/>
      <c r="Y269" s="48"/>
      <c r="Z269" s="49"/>
    </row>
    <row r="270" spans="19:26">
      <c r="S270" s="39"/>
      <c r="T270" s="70"/>
      <c r="U270" s="45"/>
      <c r="V270" s="46"/>
      <c r="W270" s="46"/>
      <c r="X270" s="47"/>
      <c r="Y270" s="48"/>
      <c r="Z270" s="49"/>
    </row>
    <row r="271" spans="19:26">
      <c r="S271" s="39"/>
      <c r="T271" s="70"/>
      <c r="U271" s="45"/>
      <c r="V271" s="46"/>
      <c r="W271" s="46"/>
      <c r="X271" s="47"/>
      <c r="Y271" s="48"/>
      <c r="Z271" s="49"/>
    </row>
    <row r="272" spans="19:26">
      <c r="S272" s="39"/>
      <c r="T272" s="70"/>
      <c r="U272" s="45"/>
      <c r="V272" s="46"/>
      <c r="W272" s="46"/>
      <c r="X272" s="47"/>
      <c r="Y272" s="48"/>
      <c r="Z272" s="49"/>
    </row>
    <row r="273" spans="19:26">
      <c r="S273" s="39"/>
      <c r="T273" s="70"/>
      <c r="U273" s="45"/>
      <c r="V273" s="46"/>
      <c r="W273" s="46"/>
      <c r="X273" s="47"/>
      <c r="Y273" s="48"/>
      <c r="Z273" s="49"/>
    </row>
    <row r="274" spans="19:26">
      <c r="S274" s="39"/>
      <c r="T274" s="70"/>
      <c r="U274" s="45"/>
      <c r="V274" s="46"/>
      <c r="W274" s="46"/>
      <c r="X274" s="47"/>
      <c r="Y274" s="48"/>
      <c r="Z274" s="49"/>
    </row>
    <row r="275" spans="19:26">
      <c r="S275" s="39"/>
      <c r="T275" s="70"/>
      <c r="U275" s="45"/>
      <c r="V275" s="46"/>
      <c r="W275" s="46"/>
      <c r="X275" s="47"/>
      <c r="Y275" s="48"/>
      <c r="Z275" s="49"/>
    </row>
    <row r="276" spans="19:26">
      <c r="S276" s="39"/>
      <c r="T276" s="70"/>
      <c r="U276" s="45"/>
      <c r="V276" s="46"/>
      <c r="W276" s="46"/>
      <c r="X276" s="47"/>
      <c r="Y276" s="48"/>
      <c r="Z276" s="49"/>
    </row>
    <row r="277" spans="19:26">
      <c r="S277" s="39"/>
      <c r="T277" s="70"/>
      <c r="U277" s="45"/>
      <c r="V277" s="46"/>
      <c r="W277" s="46"/>
      <c r="X277" s="47"/>
      <c r="Y277" s="48"/>
      <c r="Z277" s="49"/>
    </row>
    <row r="278" spans="19:26">
      <c r="S278" s="39"/>
      <c r="T278" s="70"/>
      <c r="U278" s="45"/>
      <c r="V278" s="46"/>
      <c r="W278" s="46"/>
      <c r="X278" s="47"/>
      <c r="Y278" s="48"/>
      <c r="Z278" s="49"/>
    </row>
    <row r="279" spans="19:26">
      <c r="S279" s="39"/>
      <c r="T279" s="70"/>
      <c r="U279" s="45"/>
      <c r="V279" s="46"/>
      <c r="W279" s="46"/>
      <c r="X279" s="47"/>
      <c r="Y279" s="48"/>
      <c r="Z279" s="49"/>
    </row>
    <row r="280" spans="19:26">
      <c r="S280" s="39"/>
      <c r="T280" s="70"/>
      <c r="U280" s="45"/>
      <c r="V280" s="46"/>
      <c r="W280" s="46"/>
      <c r="X280" s="47"/>
      <c r="Y280" s="48"/>
      <c r="Z280" s="49"/>
    </row>
    <row r="281" spans="19:26">
      <c r="S281" s="39"/>
      <c r="T281" s="70"/>
      <c r="U281" s="45"/>
      <c r="V281" s="46"/>
      <c r="W281" s="46"/>
      <c r="X281" s="47"/>
      <c r="Y281" s="48"/>
      <c r="Z281" s="49"/>
    </row>
    <row r="282" spans="19:26">
      <c r="S282" s="39"/>
      <c r="T282" s="70"/>
      <c r="U282" s="45"/>
      <c r="V282" s="46"/>
      <c r="W282" s="46"/>
      <c r="X282" s="47"/>
      <c r="Y282" s="48"/>
      <c r="Z282" s="49"/>
    </row>
    <row r="283" spans="19:26">
      <c r="S283" s="39"/>
      <c r="T283" s="70"/>
      <c r="U283" s="45"/>
      <c r="V283" s="46"/>
      <c r="W283" s="46"/>
      <c r="X283" s="47"/>
      <c r="Y283" s="48"/>
      <c r="Z283" s="49"/>
    </row>
    <row r="284" spans="19:26">
      <c r="S284" s="39"/>
      <c r="T284" s="70"/>
      <c r="U284" s="45"/>
      <c r="V284" s="46"/>
      <c r="W284" s="46"/>
      <c r="X284" s="47"/>
      <c r="Y284" s="48"/>
      <c r="Z284" s="49"/>
    </row>
    <row r="285" spans="19:26">
      <c r="S285" s="39"/>
      <c r="T285" s="70"/>
      <c r="U285" s="45"/>
      <c r="V285" s="46"/>
      <c r="W285" s="46"/>
      <c r="X285" s="47"/>
      <c r="Y285" s="48"/>
      <c r="Z285" s="49"/>
    </row>
    <row r="286" spans="19:26">
      <c r="S286" s="39"/>
      <c r="T286" s="70"/>
      <c r="U286" s="45"/>
      <c r="V286" s="46"/>
      <c r="W286" s="46"/>
      <c r="X286" s="47"/>
      <c r="Y286" s="48"/>
      <c r="Z286" s="49"/>
    </row>
    <row r="287" spans="19:26">
      <c r="S287" s="39"/>
      <c r="T287" s="70"/>
      <c r="U287" s="45"/>
      <c r="V287" s="46"/>
      <c r="W287" s="46"/>
      <c r="X287" s="47"/>
      <c r="Y287" s="48"/>
      <c r="Z287" s="49"/>
    </row>
    <row r="288" spans="19:26">
      <c r="S288" s="39"/>
      <c r="T288" s="70"/>
      <c r="U288" s="45"/>
      <c r="V288" s="46"/>
      <c r="W288" s="46"/>
      <c r="X288" s="47"/>
      <c r="Y288" s="48"/>
      <c r="Z288" s="49"/>
    </row>
    <row r="289" spans="19:26">
      <c r="S289" s="39"/>
      <c r="T289" s="70"/>
      <c r="U289" s="45"/>
      <c r="V289" s="46"/>
      <c r="W289" s="46"/>
      <c r="X289" s="47"/>
      <c r="Y289" s="48"/>
      <c r="Z289" s="49"/>
    </row>
    <row r="290" spans="19:26">
      <c r="S290" s="39"/>
      <c r="T290" s="70"/>
      <c r="U290" s="45"/>
      <c r="V290" s="46"/>
      <c r="W290" s="46"/>
      <c r="X290" s="47"/>
      <c r="Y290" s="48"/>
      <c r="Z290" s="49"/>
    </row>
    <row r="291" spans="19:26">
      <c r="S291" s="39"/>
      <c r="T291" s="70"/>
      <c r="U291" s="45"/>
      <c r="V291" s="46"/>
      <c r="W291" s="46"/>
      <c r="X291" s="47"/>
      <c r="Y291" s="48"/>
      <c r="Z291" s="49"/>
    </row>
    <row r="292" spans="19:26">
      <c r="S292" s="39"/>
      <c r="T292" s="70"/>
      <c r="U292" s="45"/>
      <c r="V292" s="46"/>
      <c r="W292" s="46"/>
      <c r="X292" s="47"/>
      <c r="Y292" s="48"/>
      <c r="Z292" s="49"/>
    </row>
    <row r="293" spans="19:26">
      <c r="S293" s="39"/>
      <c r="T293" s="70"/>
      <c r="U293" s="45"/>
      <c r="V293" s="46"/>
      <c r="W293" s="46"/>
      <c r="X293" s="47"/>
      <c r="Y293" s="48"/>
      <c r="Z293" s="49"/>
    </row>
    <row r="294" spans="19:26">
      <c r="S294" s="39"/>
      <c r="T294" s="70"/>
      <c r="U294" s="45"/>
      <c r="V294" s="46"/>
      <c r="W294" s="46"/>
      <c r="X294" s="47"/>
      <c r="Y294" s="48"/>
      <c r="Z294" s="49"/>
    </row>
    <row r="295" spans="19:26">
      <c r="S295" s="39"/>
      <c r="T295" s="70"/>
      <c r="U295" s="45"/>
      <c r="V295" s="46"/>
      <c r="W295" s="46"/>
      <c r="X295" s="47"/>
      <c r="Y295" s="48"/>
      <c r="Z295" s="49"/>
    </row>
    <row r="296" spans="19:26">
      <c r="S296" s="39"/>
      <c r="T296" s="70"/>
      <c r="U296" s="45"/>
      <c r="V296" s="46"/>
      <c r="W296" s="46"/>
      <c r="X296" s="47"/>
      <c r="Y296" s="48"/>
      <c r="Z296" s="49"/>
    </row>
    <row r="297" spans="19:26">
      <c r="S297" s="39"/>
      <c r="T297" s="70"/>
      <c r="U297" s="45"/>
      <c r="V297" s="46"/>
      <c r="W297" s="46"/>
      <c r="X297" s="47"/>
      <c r="Y297" s="48"/>
      <c r="Z297" s="49"/>
    </row>
    <row r="298" spans="19:26">
      <c r="S298" s="39"/>
      <c r="T298" s="70"/>
      <c r="U298" s="45"/>
      <c r="V298" s="46"/>
      <c r="W298" s="46"/>
      <c r="X298" s="47"/>
      <c r="Y298" s="48"/>
      <c r="Z298" s="49"/>
    </row>
    <row r="299" spans="19:26">
      <c r="S299" s="39"/>
      <c r="T299" s="70"/>
      <c r="U299" s="45"/>
      <c r="V299" s="46"/>
      <c r="W299" s="46"/>
      <c r="X299" s="47"/>
      <c r="Y299" s="48"/>
      <c r="Z299" s="49"/>
    </row>
    <row r="300" spans="19:26">
      <c r="S300" s="39"/>
      <c r="T300" s="70"/>
      <c r="U300" s="45"/>
      <c r="V300" s="46"/>
      <c r="W300" s="46"/>
      <c r="X300" s="47"/>
      <c r="Y300" s="48"/>
      <c r="Z300" s="49"/>
    </row>
    <row r="301" spans="19:26">
      <c r="S301" s="39"/>
      <c r="T301" s="70"/>
      <c r="U301" s="45"/>
      <c r="V301" s="46"/>
      <c r="W301" s="46"/>
      <c r="X301" s="47"/>
      <c r="Y301" s="48"/>
      <c r="Z301" s="49"/>
    </row>
    <row r="302" spans="19:26">
      <c r="S302" s="39"/>
      <c r="T302" s="70"/>
      <c r="U302" s="45"/>
      <c r="V302" s="46"/>
      <c r="W302" s="46"/>
      <c r="X302" s="47"/>
      <c r="Y302" s="48"/>
      <c r="Z302" s="49"/>
    </row>
    <row r="303" spans="19:26">
      <c r="S303" s="39"/>
      <c r="T303" s="70"/>
      <c r="U303" s="45"/>
      <c r="V303" s="46"/>
      <c r="W303" s="46"/>
      <c r="X303" s="47"/>
      <c r="Y303" s="48"/>
      <c r="Z303" s="49"/>
    </row>
    <row r="304" spans="19:26">
      <c r="S304" s="39"/>
      <c r="T304" s="70"/>
      <c r="U304" s="45"/>
      <c r="V304" s="46"/>
      <c r="W304" s="46"/>
      <c r="X304" s="47"/>
      <c r="Y304" s="48"/>
      <c r="Z304" s="49"/>
    </row>
    <row r="305" spans="19:26">
      <c r="S305" s="39"/>
      <c r="T305" s="70"/>
      <c r="U305" s="45"/>
      <c r="V305" s="46"/>
      <c r="W305" s="46"/>
      <c r="X305" s="47"/>
      <c r="Y305" s="48"/>
      <c r="Z305" s="49"/>
    </row>
    <row r="306" spans="19:26">
      <c r="S306" s="39"/>
      <c r="T306" s="70"/>
      <c r="U306" s="45"/>
      <c r="V306" s="46"/>
      <c r="W306" s="46"/>
      <c r="X306" s="47"/>
      <c r="Y306" s="48"/>
      <c r="Z306" s="49"/>
    </row>
    <row r="307" spans="19:26">
      <c r="S307" s="39"/>
      <c r="T307" s="70"/>
      <c r="U307" s="45"/>
      <c r="V307" s="46"/>
      <c r="W307" s="46"/>
      <c r="X307" s="47"/>
      <c r="Y307" s="48"/>
      <c r="Z307" s="49"/>
    </row>
    <row r="308" spans="19:26">
      <c r="S308" s="39"/>
      <c r="T308" s="70"/>
      <c r="U308" s="45"/>
      <c r="V308" s="46"/>
      <c r="W308" s="46"/>
      <c r="X308" s="47"/>
      <c r="Y308" s="48"/>
      <c r="Z308" s="49"/>
    </row>
    <row r="309" spans="19:26">
      <c r="S309" s="39"/>
      <c r="T309" s="70"/>
      <c r="U309" s="45"/>
      <c r="V309" s="46"/>
      <c r="W309" s="46"/>
      <c r="X309" s="47"/>
      <c r="Y309" s="48"/>
      <c r="Z309" s="49"/>
    </row>
    <row r="310" spans="19:26">
      <c r="S310" s="39"/>
      <c r="T310" s="70"/>
      <c r="U310" s="45"/>
      <c r="V310" s="46"/>
      <c r="W310" s="46"/>
      <c r="X310" s="47"/>
      <c r="Y310" s="48"/>
      <c r="Z310" s="49"/>
    </row>
    <row r="311" spans="19:26">
      <c r="S311" s="74"/>
      <c r="T311" s="75"/>
      <c r="U311" s="75"/>
      <c r="V311" s="75"/>
      <c r="W311" s="76"/>
      <c r="X311" s="76"/>
      <c r="Y311" s="77" t="s">
        <v>398</v>
      </c>
      <c r="Z311" s="78">
        <v>44992</v>
      </c>
    </row>
    <row r="312" spans="19:26">
      <c r="S312" s="79"/>
      <c r="T312" s="33"/>
      <c r="U312" s="33"/>
      <c r="X312" s="80" t="s">
        <v>399</v>
      </c>
      <c r="Y312" s="81" t="s">
        <v>400</v>
      </c>
      <c r="Z312" s="82"/>
    </row>
    <row r="313" spans="19:26">
      <c r="S313" s="79"/>
      <c r="T313" s="33"/>
      <c r="U313" s="33"/>
      <c r="X313" s="143"/>
      <c r="Y313" s="146"/>
      <c r="Z313" s="82"/>
    </row>
    <row r="314" spans="19:26">
      <c r="S314" s="79"/>
      <c r="T314" s="33"/>
      <c r="U314" s="33"/>
      <c r="X314" s="144"/>
      <c r="Y314" s="147"/>
      <c r="Z314" s="82"/>
    </row>
    <row r="315" spans="19:26">
      <c r="S315" s="79"/>
      <c r="T315" s="33"/>
      <c r="U315" s="33"/>
      <c r="X315" s="145"/>
      <c r="Y315" s="148"/>
      <c r="Z315" s="82"/>
    </row>
    <row r="316" spans="19:26">
      <c r="S316" s="79"/>
      <c r="T316" s="33"/>
      <c r="U316" s="33"/>
      <c r="X316" s="83"/>
      <c r="Y316" s="84"/>
      <c r="Z316" s="82"/>
    </row>
    <row r="317" spans="19:26" ht="15.75" thickBot="1">
      <c r="S317" s="85"/>
      <c r="T317" s="86"/>
      <c r="U317" s="87"/>
      <c r="V317" s="88"/>
      <c r="W317" s="89"/>
      <c r="X317" s="89"/>
      <c r="Y317" s="89"/>
      <c r="Z317" s="90"/>
    </row>
    <row r="318" spans="19:26" ht="15.75" thickTop="1">
      <c r="S318" s="91"/>
      <c r="T318" s="92"/>
      <c r="U318" s="91"/>
      <c r="Z318" s="91"/>
    </row>
    <row r="319" spans="19:26">
      <c r="S319" s="91"/>
      <c r="T319" s="92"/>
      <c r="U319" s="91"/>
      <c r="Z319" s="91"/>
    </row>
    <row r="320" spans="19:26">
      <c r="S320" s="91"/>
      <c r="T320" s="93"/>
      <c r="U320" s="91"/>
      <c r="Z320" s="91"/>
    </row>
    <row r="321" spans="19:26">
      <c r="S321" s="91"/>
      <c r="T321" s="93"/>
      <c r="U321" s="91"/>
      <c r="Z321" s="91"/>
    </row>
    <row r="322" spans="19:26">
      <c r="S322" s="91"/>
      <c r="T322" s="93"/>
      <c r="U322" s="91"/>
      <c r="Z322" s="91"/>
    </row>
    <row r="323" spans="19:26">
      <c r="S323" s="91"/>
      <c r="T323" s="93"/>
      <c r="U323" s="91"/>
      <c r="Z323" s="91"/>
    </row>
    <row r="324" spans="19:26">
      <c r="S324" s="91"/>
      <c r="T324" s="93"/>
      <c r="U324" s="91"/>
      <c r="Z324" s="91"/>
    </row>
    <row r="325" spans="19:26">
      <c r="S325" s="91"/>
      <c r="T325" s="93"/>
      <c r="U325" s="91"/>
      <c r="Z325" s="91"/>
    </row>
    <row r="326" spans="19:26">
      <c r="S326" s="91"/>
      <c r="T326" s="93"/>
      <c r="U326" s="91"/>
      <c r="Z326" s="91"/>
    </row>
    <row r="327" spans="19:26">
      <c r="S327" s="91"/>
      <c r="T327" s="93"/>
      <c r="U327" s="91"/>
      <c r="Z327" s="91"/>
    </row>
    <row r="328" spans="19:26">
      <c r="S328" s="91"/>
      <c r="T328" s="93"/>
      <c r="U328" s="91"/>
      <c r="Z328" s="91"/>
    </row>
    <row r="329" spans="19:26">
      <c r="S329" s="91"/>
      <c r="T329" s="93"/>
      <c r="U329" s="91"/>
      <c r="Z329" s="91"/>
    </row>
    <row r="330" spans="19:26">
      <c r="S330" s="91"/>
      <c r="T330" s="93"/>
      <c r="U330" s="91"/>
      <c r="Z330" s="91"/>
    </row>
    <row r="331" spans="19:26">
      <c r="S331" s="91"/>
      <c r="T331" s="93"/>
      <c r="U331" s="91"/>
      <c r="Z331" s="91"/>
    </row>
    <row r="332" spans="19:26">
      <c r="S332" s="91"/>
      <c r="T332" s="93"/>
      <c r="U332" s="91"/>
      <c r="Z332" s="91"/>
    </row>
    <row r="333" spans="19:26">
      <c r="S333" s="91"/>
      <c r="T333" s="93"/>
      <c r="U333" s="91"/>
      <c r="Z333" s="91"/>
    </row>
    <row r="334" spans="19:26">
      <c r="S334" s="91"/>
      <c r="T334" s="93"/>
      <c r="U334" s="91"/>
      <c r="Z334" s="91"/>
    </row>
    <row r="335" spans="19:26">
      <c r="S335" s="91"/>
      <c r="T335" s="93"/>
      <c r="U335" s="91"/>
      <c r="Z335" s="91"/>
    </row>
    <row r="336" spans="19:26">
      <c r="S336" s="91"/>
      <c r="T336" s="93"/>
      <c r="U336" s="91"/>
      <c r="Z336" s="91"/>
    </row>
    <row r="337" spans="19:26">
      <c r="S337" s="91"/>
      <c r="T337" s="93"/>
      <c r="U337" s="91"/>
      <c r="Z337" s="91"/>
    </row>
    <row r="338" spans="19:26">
      <c r="S338" s="91"/>
      <c r="T338" s="93"/>
      <c r="U338" s="91"/>
      <c r="Z338" s="91"/>
    </row>
    <row r="339" spans="19:26">
      <c r="S339" s="91"/>
      <c r="T339" s="93"/>
      <c r="U339" s="91"/>
      <c r="Z339" s="91"/>
    </row>
    <row r="340" spans="19:26">
      <c r="S340" s="91"/>
      <c r="T340" s="93"/>
      <c r="U340" s="91"/>
      <c r="Z340" s="91"/>
    </row>
    <row r="341" spans="19:26">
      <c r="S341" s="91"/>
      <c r="T341" s="93"/>
      <c r="U341" s="91"/>
      <c r="Z341" s="91"/>
    </row>
    <row r="342" spans="19:26">
      <c r="S342" s="91"/>
      <c r="T342" s="93"/>
      <c r="U342" s="91"/>
      <c r="Z342" s="91"/>
    </row>
    <row r="343" spans="19:26">
      <c r="S343" s="91"/>
      <c r="T343" s="93"/>
      <c r="U343" s="91"/>
      <c r="Z343" s="91"/>
    </row>
    <row r="344" spans="19:26">
      <c r="S344" s="91"/>
      <c r="T344" s="93"/>
      <c r="U344" s="91"/>
      <c r="Z344" s="91"/>
    </row>
    <row r="345" spans="19:26">
      <c r="S345" s="91"/>
      <c r="T345" s="93"/>
      <c r="U345" s="91"/>
      <c r="Z345" s="91"/>
    </row>
    <row r="346" spans="19:26">
      <c r="S346" s="91"/>
      <c r="T346" s="93"/>
      <c r="U346" s="91"/>
      <c r="Z346" s="91"/>
    </row>
    <row r="347" spans="19:26">
      <c r="S347" s="91"/>
      <c r="T347" s="93"/>
      <c r="U347" s="91"/>
      <c r="Z347" s="91"/>
    </row>
    <row r="348" spans="19:26">
      <c r="S348" s="91"/>
      <c r="T348" s="93"/>
      <c r="U348" s="91"/>
      <c r="Z348" s="91"/>
    </row>
    <row r="349" spans="19:26">
      <c r="S349" s="91"/>
      <c r="T349" s="93"/>
      <c r="U349" s="91"/>
      <c r="Z349" s="91"/>
    </row>
    <row r="350" spans="19:26">
      <c r="S350" s="91"/>
      <c r="T350" s="93"/>
      <c r="U350" s="91"/>
      <c r="Z350" s="91"/>
    </row>
    <row r="351" spans="19:26">
      <c r="S351" s="91"/>
      <c r="T351" s="93"/>
      <c r="U351" s="91"/>
      <c r="Z351" s="91"/>
    </row>
    <row r="352" spans="19:26">
      <c r="S352" s="91"/>
      <c r="T352" s="93"/>
      <c r="U352" s="91"/>
      <c r="Z352" s="91"/>
    </row>
    <row r="353" spans="19:26">
      <c r="S353" s="91"/>
      <c r="T353" s="93"/>
      <c r="U353" s="91"/>
      <c r="Z353" s="91"/>
    </row>
    <row r="354" spans="19:26">
      <c r="S354" s="91"/>
      <c r="T354" s="91"/>
      <c r="U354" s="91"/>
      <c r="Z354" s="91"/>
    </row>
  </sheetData>
  <mergeCells count="88">
    <mergeCell ref="A30:A31"/>
    <mergeCell ref="B30:B31"/>
    <mergeCell ref="C30:C31"/>
    <mergeCell ref="D30:D31"/>
    <mergeCell ref="P30:Q30"/>
    <mergeCell ref="P31:Q31"/>
    <mergeCell ref="A28:A29"/>
    <mergeCell ref="B28:B29"/>
    <mergeCell ref="C28:C29"/>
    <mergeCell ref="D28:D29"/>
    <mergeCell ref="P28:Q28"/>
    <mergeCell ref="P29:Q29"/>
    <mergeCell ref="A26:A27"/>
    <mergeCell ref="B26:B27"/>
    <mergeCell ref="C26:C27"/>
    <mergeCell ref="D26:D27"/>
    <mergeCell ref="P26:Q26"/>
    <mergeCell ref="P27:Q27"/>
    <mergeCell ref="A24:A25"/>
    <mergeCell ref="B24:B25"/>
    <mergeCell ref="C24:C25"/>
    <mergeCell ref="D24:D25"/>
    <mergeCell ref="P24:Q24"/>
    <mergeCell ref="P25:Q25"/>
    <mergeCell ref="A22:A23"/>
    <mergeCell ref="B22:B23"/>
    <mergeCell ref="C22:C23"/>
    <mergeCell ref="D22:D23"/>
    <mergeCell ref="P22:Q22"/>
    <mergeCell ref="P23:Q23"/>
    <mergeCell ref="A20:A21"/>
    <mergeCell ref="B20:B21"/>
    <mergeCell ref="C20:C21"/>
    <mergeCell ref="D20:D21"/>
    <mergeCell ref="P20:Q20"/>
    <mergeCell ref="P21:Q21"/>
    <mergeCell ref="A18:A19"/>
    <mergeCell ref="B18:B19"/>
    <mergeCell ref="C18:C19"/>
    <mergeCell ref="D18:D19"/>
    <mergeCell ref="P18:Q18"/>
    <mergeCell ref="P19:Q19"/>
    <mergeCell ref="A16:A17"/>
    <mergeCell ref="B16:B17"/>
    <mergeCell ref="C16:C17"/>
    <mergeCell ref="D16:D17"/>
    <mergeCell ref="P16:Q16"/>
    <mergeCell ref="P17:Q17"/>
    <mergeCell ref="A14:A15"/>
    <mergeCell ref="B14:B15"/>
    <mergeCell ref="C14:C15"/>
    <mergeCell ref="D14:D15"/>
    <mergeCell ref="P14:Q14"/>
    <mergeCell ref="P15:Q15"/>
    <mergeCell ref="A12:A13"/>
    <mergeCell ref="B12:B13"/>
    <mergeCell ref="C12:C13"/>
    <mergeCell ref="D12:D13"/>
    <mergeCell ref="P12:Q12"/>
    <mergeCell ref="P13:Q13"/>
    <mergeCell ref="A8:A9"/>
    <mergeCell ref="B8:B9"/>
    <mergeCell ref="P8:Q8"/>
    <mergeCell ref="P9:Q9"/>
    <mergeCell ref="A10:A11"/>
    <mergeCell ref="B10:B11"/>
    <mergeCell ref="C10:C11"/>
    <mergeCell ref="D10:D11"/>
    <mergeCell ref="P10:Q10"/>
    <mergeCell ref="P11:Q11"/>
    <mergeCell ref="A6:A7"/>
    <mergeCell ref="B6:B7"/>
    <mergeCell ref="C6:C7"/>
    <mergeCell ref="D6:D7"/>
    <mergeCell ref="G6:N6"/>
    <mergeCell ref="S3:Z5"/>
    <mergeCell ref="X313:X315"/>
    <mergeCell ref="Y313:Y315"/>
    <mergeCell ref="P1:Q1"/>
    <mergeCell ref="E2:Q5"/>
    <mergeCell ref="O6:O7"/>
    <mergeCell ref="P6:Q7"/>
    <mergeCell ref="K34:L34"/>
    <mergeCell ref="M34:O34"/>
    <mergeCell ref="K35:L37"/>
    <mergeCell ref="M35:O37"/>
    <mergeCell ref="K38:L38"/>
    <mergeCell ref="M38:O38"/>
  </mergeCells>
  <printOptions horizontalCentered="1" verticalCentered="1"/>
  <pageMargins left="0" right="0" top="0" bottom="0" header="0" footer="0"/>
  <pageSetup paperSize="9" scale="72" orientation="landscape" r:id="rId1"/>
  <drawing r:id="rId2"/>
  <legacyDrawing r:id="rId3"/>
  <oleObjects>
    <mc:AlternateContent xmlns:mc="http://schemas.openxmlformats.org/markup-compatibility/2006">
      <mc:Choice Requires="x14">
        <oleObject progId="Paint.Picture" shapeId="1025" r:id="rId4">
          <objectPr defaultSize="0" autoPict="0" altText="" r:id="rId5">
            <anchor moveWithCells="1">
              <from>
                <xdr:col>0</xdr:col>
                <xdr:colOff>19050</xdr:colOff>
                <xdr:row>1</xdr:row>
                <xdr:rowOff>28575</xdr:rowOff>
              </from>
              <to>
                <xdr:col>1</xdr:col>
                <xdr:colOff>66675</xdr:colOff>
                <xdr:row>2</xdr:row>
                <xdr:rowOff>133350</xdr:rowOff>
              </to>
            </anchor>
          </objectPr>
        </oleObject>
      </mc:Choice>
      <mc:Fallback>
        <oleObject progId="Paint.Picture" shapeId="1025" r:id="rId4"/>
      </mc:Fallback>
    </mc:AlternateContent>
    <mc:AlternateContent xmlns:mc="http://schemas.openxmlformats.org/markup-compatibility/2006">
      <mc:Choice Requires="x14">
        <oleObject progId="Paint.Picture" shapeId="1026" r:id="rId6">
          <objectPr defaultSize="0" autoPict="0" altText="" r:id="rId5">
            <anchor moveWithCells="1">
              <from>
                <xdr:col>0</xdr:col>
                <xdr:colOff>19050</xdr:colOff>
                <xdr:row>1</xdr:row>
                <xdr:rowOff>28575</xdr:rowOff>
              </from>
              <to>
                <xdr:col>1</xdr:col>
                <xdr:colOff>114300</xdr:colOff>
                <xdr:row>2</xdr:row>
                <xdr:rowOff>180975</xdr:rowOff>
              </to>
            </anchor>
          </objectPr>
        </oleObject>
      </mc:Choice>
      <mc:Fallback>
        <oleObject progId="Paint.Picture" shapeId="1026" r:id="rId6"/>
      </mc:Fallback>
    </mc:AlternateContent>
    <mc:AlternateContent xmlns:mc="http://schemas.openxmlformats.org/markup-compatibility/2006">
      <mc:Choice Requires="x14">
        <oleObject progId="Paint.Picture" shapeId="1027" r:id="rId7">
          <objectPr defaultSize="0" autoPict="0" altText="" r:id="rId5">
            <anchor moveWithCells="1">
              <from>
                <xdr:col>0</xdr:col>
                <xdr:colOff>19050</xdr:colOff>
                <xdr:row>1</xdr:row>
                <xdr:rowOff>28575</xdr:rowOff>
              </from>
              <to>
                <xdr:col>1</xdr:col>
                <xdr:colOff>85725</xdr:colOff>
                <xdr:row>2</xdr:row>
                <xdr:rowOff>152400</xdr:rowOff>
              </to>
            </anchor>
          </objectPr>
        </oleObject>
      </mc:Choice>
      <mc:Fallback>
        <oleObject progId="Paint.Picture" shapeId="1027" r:id="rId7"/>
      </mc:Fallback>
    </mc:AlternateContent>
    <mc:AlternateContent xmlns:mc="http://schemas.openxmlformats.org/markup-compatibility/2006">
      <mc:Choice Requires="x14">
        <oleObject progId="Paint.Picture" shapeId="1028" r:id="rId8">
          <objectPr defaultSize="0" autoPict="0" altText="" r:id="rId5">
            <anchor moveWithCells="1">
              <from>
                <xdr:col>0</xdr:col>
                <xdr:colOff>19050</xdr:colOff>
                <xdr:row>1</xdr:row>
                <xdr:rowOff>28575</xdr:rowOff>
              </from>
              <to>
                <xdr:col>1</xdr:col>
                <xdr:colOff>114300</xdr:colOff>
                <xdr:row>2</xdr:row>
                <xdr:rowOff>180975</xdr:rowOff>
              </to>
            </anchor>
          </objectPr>
        </oleObject>
      </mc:Choice>
      <mc:Fallback>
        <oleObject progId="Paint.Picture" shapeId="1028" r:id="rId8"/>
      </mc:Fallback>
    </mc:AlternateContent>
    <mc:AlternateContent xmlns:mc="http://schemas.openxmlformats.org/markup-compatibility/2006">
      <mc:Choice Requires="x14">
        <oleObject progId="Paint.Picture" shapeId="1030" r:id="rId9">
          <objectPr defaultSize="0" autoPict="0" altText="" r:id="rId5">
            <anchor moveWithCells="1">
              <from>
                <xdr:col>18</xdr:col>
                <xdr:colOff>76200</xdr:colOff>
                <xdr:row>2</xdr:row>
                <xdr:rowOff>123825</xdr:rowOff>
              </from>
              <to>
                <xdr:col>18</xdr:col>
                <xdr:colOff>428625</xdr:colOff>
                <xdr:row>4</xdr:row>
                <xdr:rowOff>85725</xdr:rowOff>
              </to>
            </anchor>
          </objectPr>
        </oleObject>
      </mc:Choice>
      <mc:Fallback>
        <oleObject progId="Paint.Picture" shapeId="1030" r:id="rId9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7B15D-D154-4657-8623-BBCF3478945F}">
  <dimension ref="A1:H354"/>
  <sheetViews>
    <sheetView workbookViewId="0">
      <selection activeCell="B7" sqref="B7"/>
    </sheetView>
  </sheetViews>
  <sheetFormatPr defaultRowHeight="15"/>
  <cols>
    <col min="1" max="1" width="11.28515625" bestFit="1" customWidth="1"/>
    <col min="2" max="2" width="26.7109375" bestFit="1" customWidth="1"/>
    <col min="3" max="3" width="28.5703125" bestFit="1" customWidth="1"/>
    <col min="4" max="4" width="5.42578125" style="33" customWidth="1"/>
    <col min="5" max="5" width="8.7109375" style="34" customWidth="1"/>
    <col min="6" max="6" width="17.7109375" style="34" bestFit="1" customWidth="1"/>
    <col min="7" max="7" width="18.28515625" style="34" bestFit="1" customWidth="1"/>
    <col min="8" max="8" width="25.140625" bestFit="1" customWidth="1"/>
  </cols>
  <sheetData>
    <row r="1" spans="1:8">
      <c r="A1" s="28"/>
      <c r="B1" s="29"/>
      <c r="C1" s="29"/>
      <c r="D1" s="29"/>
      <c r="E1" s="30"/>
      <c r="F1" s="30"/>
      <c r="G1" s="30"/>
      <c r="H1" s="31"/>
    </row>
    <row r="2" spans="1:8" ht="15.75" thickBot="1">
      <c r="A2" s="32"/>
      <c r="B2" s="33"/>
      <c r="C2" s="33"/>
      <c r="H2" s="31"/>
    </row>
    <row r="3" spans="1:8" ht="15.75" thickTop="1">
      <c r="A3" s="134" t="s">
        <v>51</v>
      </c>
      <c r="B3" s="135"/>
      <c r="C3" s="135"/>
      <c r="D3" s="135"/>
      <c r="E3" s="135"/>
      <c r="F3" s="135"/>
      <c r="G3" s="135"/>
      <c r="H3" s="136"/>
    </row>
    <row r="4" spans="1:8">
      <c r="A4" s="137"/>
      <c r="B4" s="138"/>
      <c r="C4" s="138"/>
      <c r="D4" s="138"/>
      <c r="E4" s="138"/>
      <c r="F4" s="138"/>
      <c r="G4" s="138"/>
      <c r="H4" s="139"/>
    </row>
    <row r="5" spans="1:8">
      <c r="A5" s="140"/>
      <c r="B5" s="141"/>
      <c r="C5" s="141"/>
      <c r="D5" s="141"/>
      <c r="E5" s="141"/>
      <c r="F5" s="141"/>
      <c r="G5" s="141"/>
      <c r="H5" s="142"/>
    </row>
    <row r="6" spans="1:8" ht="18.75">
      <c r="A6" s="35" t="s">
        <v>5</v>
      </c>
      <c r="B6" s="36" t="s">
        <v>7</v>
      </c>
      <c r="C6" s="36" t="s">
        <v>8</v>
      </c>
      <c r="D6" s="36" t="s">
        <v>52</v>
      </c>
      <c r="E6" s="36" t="s">
        <v>53</v>
      </c>
      <c r="F6" s="37" t="s">
        <v>54</v>
      </c>
      <c r="G6" s="37" t="s">
        <v>55</v>
      </c>
      <c r="H6" s="38" t="s">
        <v>13</v>
      </c>
    </row>
    <row r="7" spans="1:8">
      <c r="A7" s="39">
        <v>1</v>
      </c>
      <c r="B7" s="40">
        <v>446494700</v>
      </c>
      <c r="C7" s="41" t="s">
        <v>56</v>
      </c>
      <c r="D7" s="42">
        <v>1</v>
      </c>
      <c r="E7" s="42">
        <v>33</v>
      </c>
      <c r="F7" s="43">
        <f t="shared" ref="F7:F70" si="0">3420/E7</f>
        <v>103.63636363636364</v>
      </c>
      <c r="G7" s="44">
        <f t="shared" ref="G7:G70" si="1">8*F7</f>
        <v>829.09090909090912</v>
      </c>
      <c r="H7" s="181"/>
    </row>
    <row r="8" spans="1:8">
      <c r="A8" s="39">
        <v>2</v>
      </c>
      <c r="B8" s="45">
        <v>6132179900</v>
      </c>
      <c r="C8" s="41" t="s">
        <v>57</v>
      </c>
      <c r="D8" s="46">
        <v>1</v>
      </c>
      <c r="E8" s="46">
        <v>16.5</v>
      </c>
      <c r="F8" s="47">
        <f t="shared" si="0"/>
        <v>207.27272727272728</v>
      </c>
      <c r="G8" s="48">
        <f t="shared" si="1"/>
        <v>1658.1818181818182</v>
      </c>
      <c r="H8" s="182"/>
    </row>
    <row r="9" spans="1:8">
      <c r="A9" s="39">
        <v>3</v>
      </c>
      <c r="B9" s="45">
        <v>6268879200</v>
      </c>
      <c r="C9" s="41" t="s">
        <v>58</v>
      </c>
      <c r="D9" s="46">
        <v>1</v>
      </c>
      <c r="E9" s="46">
        <v>33</v>
      </c>
      <c r="F9" s="47">
        <f t="shared" si="0"/>
        <v>103.63636363636364</v>
      </c>
      <c r="G9" s="48">
        <f t="shared" si="1"/>
        <v>829.09090909090912</v>
      </c>
      <c r="H9" s="49"/>
    </row>
    <row r="10" spans="1:8">
      <c r="A10" s="39">
        <v>4</v>
      </c>
      <c r="B10" s="45" t="s">
        <v>59</v>
      </c>
      <c r="C10" s="41" t="s">
        <v>60</v>
      </c>
      <c r="D10" s="46">
        <v>1</v>
      </c>
      <c r="E10" s="46">
        <v>32</v>
      </c>
      <c r="F10" s="47">
        <f t="shared" si="0"/>
        <v>106.875</v>
      </c>
      <c r="G10" s="48">
        <f t="shared" si="1"/>
        <v>855</v>
      </c>
      <c r="H10" s="49"/>
    </row>
    <row r="11" spans="1:8">
      <c r="A11" s="39">
        <v>5</v>
      </c>
      <c r="B11" s="45" t="s">
        <v>61</v>
      </c>
      <c r="C11" s="41" t="s">
        <v>62</v>
      </c>
      <c r="D11" s="46">
        <v>1</v>
      </c>
      <c r="E11" s="46">
        <v>52.8</v>
      </c>
      <c r="F11" s="47">
        <f t="shared" si="0"/>
        <v>64.77272727272728</v>
      </c>
      <c r="G11" s="48">
        <f t="shared" si="1"/>
        <v>518.18181818181824</v>
      </c>
      <c r="H11" s="49"/>
    </row>
    <row r="12" spans="1:8">
      <c r="A12" s="39">
        <v>6</v>
      </c>
      <c r="B12" s="45" t="s">
        <v>63</v>
      </c>
      <c r="C12" s="45" t="s">
        <v>64</v>
      </c>
      <c r="D12" s="46">
        <v>1</v>
      </c>
      <c r="E12" s="46">
        <v>37</v>
      </c>
      <c r="F12" s="47">
        <f t="shared" si="0"/>
        <v>92.432432432432435</v>
      </c>
      <c r="G12" s="48">
        <f t="shared" si="1"/>
        <v>739.45945945945948</v>
      </c>
      <c r="H12" s="49"/>
    </row>
    <row r="13" spans="1:8">
      <c r="A13" s="39">
        <v>7</v>
      </c>
      <c r="B13" s="45" t="s">
        <v>65</v>
      </c>
      <c r="C13" s="45" t="s">
        <v>66</v>
      </c>
      <c r="D13" s="46">
        <v>1</v>
      </c>
      <c r="E13" s="46">
        <v>63</v>
      </c>
      <c r="F13" s="47">
        <f t="shared" si="0"/>
        <v>54.285714285714285</v>
      </c>
      <c r="G13" s="48">
        <f t="shared" si="1"/>
        <v>434.28571428571428</v>
      </c>
      <c r="H13" s="49"/>
    </row>
    <row r="14" spans="1:8">
      <c r="A14" s="39">
        <v>8</v>
      </c>
      <c r="B14" s="45" t="s">
        <v>67</v>
      </c>
      <c r="C14" s="45" t="s">
        <v>66</v>
      </c>
      <c r="D14" s="46">
        <v>1</v>
      </c>
      <c r="E14" s="46">
        <v>61.111111111111114</v>
      </c>
      <c r="F14" s="47">
        <f t="shared" si="0"/>
        <v>55.963636363636361</v>
      </c>
      <c r="G14" s="48">
        <f t="shared" si="1"/>
        <v>447.70909090909089</v>
      </c>
      <c r="H14" s="49"/>
    </row>
    <row r="15" spans="1:8">
      <c r="A15" s="39">
        <v>9</v>
      </c>
      <c r="B15" s="45" t="s">
        <v>68</v>
      </c>
      <c r="C15" s="45" t="s">
        <v>69</v>
      </c>
      <c r="D15" s="46">
        <v>1</v>
      </c>
      <c r="E15" s="46">
        <v>78.571428571428569</v>
      </c>
      <c r="F15" s="47">
        <f t="shared" si="0"/>
        <v>43.527272727272731</v>
      </c>
      <c r="G15" s="48">
        <f t="shared" si="1"/>
        <v>348.21818181818185</v>
      </c>
      <c r="H15" s="49"/>
    </row>
    <row r="16" spans="1:8">
      <c r="A16" s="39">
        <v>10</v>
      </c>
      <c r="B16" s="45" t="s">
        <v>70</v>
      </c>
      <c r="C16" s="45" t="s">
        <v>69</v>
      </c>
      <c r="D16" s="46">
        <v>1</v>
      </c>
      <c r="E16" s="46">
        <v>33</v>
      </c>
      <c r="F16" s="47">
        <f t="shared" si="0"/>
        <v>103.63636363636364</v>
      </c>
      <c r="G16" s="48">
        <f t="shared" si="1"/>
        <v>829.09090909090912</v>
      </c>
      <c r="H16" s="49"/>
    </row>
    <row r="17" spans="1:8">
      <c r="A17" s="39">
        <v>11</v>
      </c>
      <c r="B17" s="45">
        <v>709500628</v>
      </c>
      <c r="C17" s="45" t="s">
        <v>69</v>
      </c>
      <c r="D17" s="46">
        <v>1</v>
      </c>
      <c r="E17" s="46">
        <v>68.75</v>
      </c>
      <c r="F17" s="47">
        <f t="shared" si="0"/>
        <v>49.745454545454542</v>
      </c>
      <c r="G17" s="48">
        <f t="shared" si="1"/>
        <v>397.96363636363634</v>
      </c>
      <c r="H17" s="49"/>
    </row>
    <row r="18" spans="1:8">
      <c r="A18" s="39">
        <v>12</v>
      </c>
      <c r="B18" s="45">
        <v>709501034</v>
      </c>
      <c r="C18" s="45" t="s">
        <v>69</v>
      </c>
      <c r="D18" s="46">
        <v>1</v>
      </c>
      <c r="E18" s="46">
        <v>33</v>
      </c>
      <c r="F18" s="47">
        <f t="shared" si="0"/>
        <v>103.63636363636364</v>
      </c>
      <c r="G18" s="48">
        <f t="shared" si="1"/>
        <v>829.09090909090912</v>
      </c>
      <c r="H18" s="49"/>
    </row>
    <row r="19" spans="1:8">
      <c r="A19" s="39">
        <v>13</v>
      </c>
      <c r="B19" s="45">
        <v>709501035</v>
      </c>
      <c r="C19" s="45" t="s">
        <v>69</v>
      </c>
      <c r="D19" s="46">
        <v>1</v>
      </c>
      <c r="E19" s="46">
        <v>61.111111111111114</v>
      </c>
      <c r="F19" s="47">
        <f t="shared" si="0"/>
        <v>55.963636363636361</v>
      </c>
      <c r="G19" s="48">
        <f t="shared" si="1"/>
        <v>447.70909090909089</v>
      </c>
      <c r="H19" s="49"/>
    </row>
    <row r="20" spans="1:8">
      <c r="A20" s="39">
        <v>14</v>
      </c>
      <c r="B20" s="45">
        <v>709501245</v>
      </c>
      <c r="C20" s="45" t="s">
        <v>69</v>
      </c>
      <c r="D20" s="46">
        <v>1</v>
      </c>
      <c r="E20" s="46">
        <v>78.571428571428569</v>
      </c>
      <c r="F20" s="47">
        <f t="shared" si="0"/>
        <v>43.527272727272731</v>
      </c>
      <c r="G20" s="48">
        <f t="shared" si="1"/>
        <v>348.21818181818185</v>
      </c>
      <c r="H20" s="49"/>
    </row>
    <row r="21" spans="1:8">
      <c r="A21" s="39">
        <v>15</v>
      </c>
      <c r="B21" s="45">
        <v>732982200</v>
      </c>
      <c r="C21" s="45" t="s">
        <v>71</v>
      </c>
      <c r="D21" s="46">
        <v>1</v>
      </c>
      <c r="E21" s="46">
        <v>54</v>
      </c>
      <c r="F21" s="47">
        <f t="shared" si="0"/>
        <v>63.333333333333336</v>
      </c>
      <c r="G21" s="48">
        <f t="shared" si="1"/>
        <v>506.66666666666669</v>
      </c>
      <c r="H21" s="49"/>
    </row>
    <row r="22" spans="1:8">
      <c r="A22" s="39">
        <v>16</v>
      </c>
      <c r="B22" s="45">
        <v>803711425</v>
      </c>
      <c r="C22" s="45" t="s">
        <v>69</v>
      </c>
      <c r="D22" s="46">
        <v>1</v>
      </c>
      <c r="E22" s="46">
        <v>88</v>
      </c>
      <c r="F22" s="47">
        <f t="shared" si="0"/>
        <v>38.863636363636367</v>
      </c>
      <c r="G22" s="48">
        <f t="shared" si="1"/>
        <v>310.90909090909093</v>
      </c>
      <c r="H22" s="49"/>
    </row>
    <row r="23" spans="1:8">
      <c r="A23" s="39">
        <v>17</v>
      </c>
      <c r="B23" s="45" t="s">
        <v>72</v>
      </c>
      <c r="C23" s="45" t="s">
        <v>73</v>
      </c>
      <c r="D23" s="46">
        <v>1</v>
      </c>
      <c r="E23" s="46">
        <v>47.826086956521742</v>
      </c>
      <c r="F23" s="47">
        <f t="shared" si="0"/>
        <v>71.509090909090901</v>
      </c>
      <c r="G23" s="48">
        <f t="shared" si="1"/>
        <v>572.07272727272721</v>
      </c>
      <c r="H23" s="49"/>
    </row>
    <row r="24" spans="1:8">
      <c r="A24" s="39">
        <v>18</v>
      </c>
      <c r="B24" s="50" t="s">
        <v>74</v>
      </c>
      <c r="C24" s="50" t="s">
        <v>75</v>
      </c>
      <c r="D24" s="51">
        <v>1</v>
      </c>
      <c r="E24" s="51">
        <v>64</v>
      </c>
      <c r="F24" s="52">
        <v>32</v>
      </c>
      <c r="G24" s="53">
        <f t="shared" si="1"/>
        <v>256</v>
      </c>
      <c r="H24" s="49"/>
    </row>
    <row r="25" spans="1:8">
      <c r="A25" s="39">
        <v>19</v>
      </c>
      <c r="B25" s="54" t="s">
        <v>76</v>
      </c>
      <c r="C25" s="54" t="s">
        <v>77</v>
      </c>
      <c r="D25" s="55">
        <v>1</v>
      </c>
      <c r="E25" s="55">
        <v>146.66666666666666</v>
      </c>
      <c r="F25" s="56">
        <v>20</v>
      </c>
      <c r="G25" s="55">
        <f t="shared" si="1"/>
        <v>160</v>
      </c>
      <c r="H25" s="49"/>
    </row>
    <row r="26" spans="1:8">
      <c r="A26" s="39">
        <v>20</v>
      </c>
      <c r="B26" s="45" t="s">
        <v>78</v>
      </c>
      <c r="C26" s="45" t="s">
        <v>69</v>
      </c>
      <c r="D26" s="46">
        <v>1</v>
      </c>
      <c r="E26" s="46">
        <v>52.8</v>
      </c>
      <c r="F26" s="47">
        <f t="shared" si="0"/>
        <v>64.77272727272728</v>
      </c>
      <c r="G26" s="48">
        <f t="shared" si="1"/>
        <v>518.18181818181824</v>
      </c>
      <c r="H26" s="49"/>
    </row>
    <row r="27" spans="1:8">
      <c r="A27" s="39">
        <v>21</v>
      </c>
      <c r="B27" s="45" t="s">
        <v>78</v>
      </c>
      <c r="C27" s="45" t="s">
        <v>66</v>
      </c>
      <c r="D27" s="46">
        <v>1</v>
      </c>
      <c r="E27" s="46">
        <v>8</v>
      </c>
      <c r="F27" s="47">
        <f t="shared" si="0"/>
        <v>427.5</v>
      </c>
      <c r="G27" s="48">
        <f t="shared" si="1"/>
        <v>3420</v>
      </c>
      <c r="H27" s="57" t="s">
        <v>79</v>
      </c>
    </row>
    <row r="28" spans="1:8">
      <c r="A28" s="39">
        <v>22</v>
      </c>
      <c r="B28" s="45" t="s">
        <v>80</v>
      </c>
      <c r="C28" s="45" t="s">
        <v>69</v>
      </c>
      <c r="D28" s="46">
        <v>1</v>
      </c>
      <c r="E28" s="46">
        <v>66</v>
      </c>
      <c r="F28" s="47">
        <f t="shared" si="0"/>
        <v>51.81818181818182</v>
      </c>
      <c r="G28" s="48">
        <f t="shared" si="1"/>
        <v>414.54545454545456</v>
      </c>
      <c r="H28" s="49"/>
    </row>
    <row r="29" spans="1:8">
      <c r="A29" s="39">
        <v>23</v>
      </c>
      <c r="B29" s="45" t="s">
        <v>80</v>
      </c>
      <c r="C29" s="45" t="s">
        <v>66</v>
      </c>
      <c r="D29" s="46">
        <v>1</v>
      </c>
      <c r="E29" s="46">
        <v>9</v>
      </c>
      <c r="F29" s="47">
        <f t="shared" si="0"/>
        <v>380</v>
      </c>
      <c r="G29" s="48">
        <f t="shared" si="1"/>
        <v>3040</v>
      </c>
      <c r="H29" s="57" t="s">
        <v>79</v>
      </c>
    </row>
    <row r="30" spans="1:8">
      <c r="A30" s="39">
        <v>24</v>
      </c>
      <c r="B30" s="45" t="s">
        <v>81</v>
      </c>
      <c r="C30" s="45" t="s">
        <v>82</v>
      </c>
      <c r="D30" s="46">
        <v>1</v>
      </c>
      <c r="E30" s="46">
        <v>26</v>
      </c>
      <c r="F30" s="47">
        <f t="shared" si="0"/>
        <v>131.53846153846155</v>
      </c>
      <c r="G30" s="48">
        <f t="shared" si="1"/>
        <v>1052.3076923076924</v>
      </c>
      <c r="H30" s="49"/>
    </row>
    <row r="31" spans="1:8">
      <c r="A31" s="39">
        <v>25</v>
      </c>
      <c r="B31" s="45" t="s">
        <v>83</v>
      </c>
      <c r="C31" s="45" t="s">
        <v>60</v>
      </c>
      <c r="D31" s="46">
        <v>1</v>
      </c>
      <c r="E31" s="46">
        <v>33</v>
      </c>
      <c r="F31" s="47">
        <f t="shared" si="0"/>
        <v>103.63636363636364</v>
      </c>
      <c r="G31" s="48">
        <f t="shared" si="1"/>
        <v>829.09090909090912</v>
      </c>
      <c r="H31" s="49"/>
    </row>
    <row r="32" spans="1:8">
      <c r="A32" s="39">
        <v>26</v>
      </c>
      <c r="B32" s="45" t="s">
        <v>84</v>
      </c>
      <c r="C32" s="45" t="s">
        <v>60</v>
      </c>
      <c r="D32" s="46">
        <v>1</v>
      </c>
      <c r="E32" s="46">
        <v>34</v>
      </c>
      <c r="F32" s="47">
        <f t="shared" si="0"/>
        <v>100.58823529411765</v>
      </c>
      <c r="G32" s="48">
        <f t="shared" si="1"/>
        <v>804.70588235294122</v>
      </c>
      <c r="H32" s="49"/>
    </row>
    <row r="33" spans="1:8">
      <c r="A33" s="39">
        <v>27</v>
      </c>
      <c r="B33" s="45" t="s">
        <v>85</v>
      </c>
      <c r="C33" s="45" t="s">
        <v>60</v>
      </c>
      <c r="D33" s="46">
        <v>1</v>
      </c>
      <c r="E33" s="46">
        <v>165</v>
      </c>
      <c r="F33" s="47">
        <f t="shared" si="0"/>
        <v>20.727272727272727</v>
      </c>
      <c r="G33" s="48">
        <f t="shared" si="1"/>
        <v>165.81818181818181</v>
      </c>
      <c r="H33" s="49"/>
    </row>
    <row r="34" spans="1:8">
      <c r="A34" s="39">
        <v>28</v>
      </c>
      <c r="B34" s="45" t="s">
        <v>86</v>
      </c>
      <c r="C34" s="45" t="s">
        <v>87</v>
      </c>
      <c r="D34" s="46">
        <v>1</v>
      </c>
      <c r="E34" s="46">
        <v>33</v>
      </c>
      <c r="F34" s="47">
        <f t="shared" si="0"/>
        <v>103.63636363636364</v>
      </c>
      <c r="G34" s="48">
        <f t="shared" si="1"/>
        <v>829.09090909090912</v>
      </c>
      <c r="H34" s="49"/>
    </row>
    <row r="35" spans="1:8">
      <c r="A35" s="39">
        <v>29</v>
      </c>
      <c r="B35" s="45" t="s">
        <v>88</v>
      </c>
      <c r="C35" s="45" t="s">
        <v>69</v>
      </c>
      <c r="D35" s="46">
        <v>1</v>
      </c>
      <c r="E35" s="46">
        <v>33</v>
      </c>
      <c r="F35" s="47">
        <f t="shared" si="0"/>
        <v>103.63636363636364</v>
      </c>
      <c r="G35" s="48">
        <f t="shared" si="1"/>
        <v>829.09090909090912</v>
      </c>
      <c r="H35" s="49"/>
    </row>
    <row r="36" spans="1:8">
      <c r="A36" s="39">
        <v>30</v>
      </c>
      <c r="B36" s="50" t="s">
        <v>89</v>
      </c>
      <c r="C36" s="50" t="s">
        <v>90</v>
      </c>
      <c r="D36" s="51">
        <v>1</v>
      </c>
      <c r="E36" s="51">
        <v>42</v>
      </c>
      <c r="F36" s="52">
        <v>75</v>
      </c>
      <c r="G36" s="53">
        <f t="shared" si="1"/>
        <v>600</v>
      </c>
      <c r="H36" s="49"/>
    </row>
    <row r="37" spans="1:8">
      <c r="A37" s="39">
        <v>31</v>
      </c>
      <c r="B37" s="45" t="s">
        <v>91</v>
      </c>
      <c r="C37" s="45" t="s">
        <v>73</v>
      </c>
      <c r="D37" s="46">
        <v>1</v>
      </c>
      <c r="E37" s="46">
        <v>33</v>
      </c>
      <c r="F37" s="47">
        <f t="shared" si="0"/>
        <v>103.63636363636364</v>
      </c>
      <c r="G37" s="48">
        <f t="shared" si="1"/>
        <v>829.09090909090912</v>
      </c>
      <c r="H37" s="49"/>
    </row>
    <row r="38" spans="1:8">
      <c r="A38" s="39">
        <v>32</v>
      </c>
      <c r="B38" s="45">
        <v>1980653540</v>
      </c>
      <c r="C38" s="45" t="s">
        <v>69</v>
      </c>
      <c r="D38" s="46">
        <v>1</v>
      </c>
      <c r="E38" s="46">
        <v>44</v>
      </c>
      <c r="F38" s="47">
        <f t="shared" si="0"/>
        <v>77.727272727272734</v>
      </c>
      <c r="G38" s="48">
        <f t="shared" si="1"/>
        <v>621.81818181818187</v>
      </c>
      <c r="H38" s="49"/>
    </row>
    <row r="39" spans="1:8">
      <c r="A39" s="39">
        <v>33</v>
      </c>
      <c r="B39" s="45">
        <v>1980653550</v>
      </c>
      <c r="C39" s="45" t="s">
        <v>69</v>
      </c>
      <c r="D39" s="46">
        <v>1</v>
      </c>
      <c r="E39" s="46">
        <v>47.142857142857146</v>
      </c>
      <c r="F39" s="47">
        <f t="shared" si="0"/>
        <v>72.545454545454547</v>
      </c>
      <c r="G39" s="48">
        <f t="shared" si="1"/>
        <v>580.36363636363637</v>
      </c>
      <c r="H39" s="49"/>
    </row>
    <row r="40" spans="1:8">
      <c r="A40" s="39">
        <v>34</v>
      </c>
      <c r="B40" s="45">
        <v>1980653560</v>
      </c>
      <c r="C40" s="45" t="s">
        <v>69</v>
      </c>
      <c r="D40" s="46">
        <v>1</v>
      </c>
      <c r="E40" s="46">
        <v>44</v>
      </c>
      <c r="F40" s="47">
        <f t="shared" si="0"/>
        <v>77.727272727272734</v>
      </c>
      <c r="G40" s="48">
        <f t="shared" si="1"/>
        <v>621.81818181818187</v>
      </c>
      <c r="H40" s="49"/>
    </row>
    <row r="41" spans="1:8">
      <c r="A41" s="39">
        <v>35</v>
      </c>
      <c r="B41" s="45" t="s">
        <v>92</v>
      </c>
      <c r="C41" s="45" t="s">
        <v>69</v>
      </c>
      <c r="D41" s="46">
        <v>1</v>
      </c>
      <c r="E41" s="46">
        <v>30</v>
      </c>
      <c r="F41" s="47">
        <f t="shared" si="0"/>
        <v>114</v>
      </c>
      <c r="G41" s="48">
        <f t="shared" si="1"/>
        <v>912</v>
      </c>
      <c r="H41" s="49"/>
    </row>
    <row r="42" spans="1:8">
      <c r="A42" s="39">
        <v>36</v>
      </c>
      <c r="B42" s="45">
        <v>1980653630</v>
      </c>
      <c r="C42" s="45" t="s">
        <v>69</v>
      </c>
      <c r="D42" s="46">
        <v>1</v>
      </c>
      <c r="E42" s="46">
        <v>36.666666666666664</v>
      </c>
      <c r="F42" s="47">
        <f t="shared" si="0"/>
        <v>93.27272727272728</v>
      </c>
      <c r="G42" s="48">
        <f t="shared" si="1"/>
        <v>746.18181818181824</v>
      </c>
      <c r="H42" s="49"/>
    </row>
    <row r="43" spans="1:8">
      <c r="A43" s="39">
        <v>37</v>
      </c>
      <c r="B43" s="45" t="s">
        <v>93</v>
      </c>
      <c r="C43" s="45" t="s">
        <v>94</v>
      </c>
      <c r="D43" s="46">
        <v>1</v>
      </c>
      <c r="E43" s="46">
        <v>27.5</v>
      </c>
      <c r="F43" s="47">
        <f t="shared" si="0"/>
        <v>124.36363636363636</v>
      </c>
      <c r="G43" s="48">
        <f t="shared" si="1"/>
        <v>994.90909090909088</v>
      </c>
      <c r="H43" s="49"/>
    </row>
    <row r="44" spans="1:8">
      <c r="A44" s="39">
        <v>38</v>
      </c>
      <c r="B44" s="45" t="s">
        <v>95</v>
      </c>
      <c r="C44" s="45" t="s">
        <v>96</v>
      </c>
      <c r="D44" s="46">
        <v>1</v>
      </c>
      <c r="E44" s="46">
        <v>55</v>
      </c>
      <c r="F44" s="47">
        <f t="shared" si="0"/>
        <v>62.18181818181818</v>
      </c>
      <c r="G44" s="48">
        <f t="shared" si="1"/>
        <v>497.45454545454544</v>
      </c>
      <c r="H44" s="49"/>
    </row>
    <row r="45" spans="1:8">
      <c r="A45" s="39">
        <v>39</v>
      </c>
      <c r="B45" s="45" t="s">
        <v>97</v>
      </c>
      <c r="C45" s="45" t="s">
        <v>98</v>
      </c>
      <c r="D45" s="46">
        <v>1</v>
      </c>
      <c r="E45" s="46">
        <v>0</v>
      </c>
      <c r="F45" s="47" t="e">
        <f t="shared" si="0"/>
        <v>#DIV/0!</v>
      </c>
      <c r="G45" s="48" t="e">
        <f t="shared" si="1"/>
        <v>#DIV/0!</v>
      </c>
      <c r="H45" s="49"/>
    </row>
    <row r="46" spans="1:8">
      <c r="A46" s="39">
        <v>40</v>
      </c>
      <c r="B46" s="45" t="s">
        <v>99</v>
      </c>
      <c r="C46" s="45" t="s">
        <v>73</v>
      </c>
      <c r="D46" s="46">
        <v>1</v>
      </c>
      <c r="E46" s="46">
        <v>54</v>
      </c>
      <c r="F46" s="47">
        <f t="shared" si="0"/>
        <v>63.333333333333336</v>
      </c>
      <c r="G46" s="48">
        <f t="shared" si="1"/>
        <v>506.66666666666669</v>
      </c>
      <c r="H46" s="49"/>
    </row>
    <row r="47" spans="1:8">
      <c r="A47" s="39">
        <v>41</v>
      </c>
      <c r="B47" s="50" t="s">
        <v>100</v>
      </c>
      <c r="C47" s="50" t="s">
        <v>101</v>
      </c>
      <c r="D47" s="51">
        <v>1</v>
      </c>
      <c r="E47" s="51">
        <v>27</v>
      </c>
      <c r="F47" s="52">
        <v>100</v>
      </c>
      <c r="G47" s="53">
        <f t="shared" si="1"/>
        <v>800</v>
      </c>
      <c r="H47" s="49"/>
    </row>
    <row r="48" spans="1:8">
      <c r="A48" s="39">
        <v>42</v>
      </c>
      <c r="B48" s="45" t="s">
        <v>102</v>
      </c>
      <c r="C48" s="45" t="s">
        <v>69</v>
      </c>
      <c r="D48" s="46">
        <v>1</v>
      </c>
      <c r="E48" s="46">
        <v>44</v>
      </c>
      <c r="F48" s="47">
        <f t="shared" si="0"/>
        <v>77.727272727272734</v>
      </c>
      <c r="G48" s="48">
        <f t="shared" si="1"/>
        <v>621.81818181818187</v>
      </c>
      <c r="H48" s="49"/>
    </row>
    <row r="49" spans="1:8">
      <c r="A49" s="39">
        <v>43</v>
      </c>
      <c r="B49" s="45" t="s">
        <v>103</v>
      </c>
      <c r="C49" s="45" t="s">
        <v>69</v>
      </c>
      <c r="D49" s="46">
        <v>1</v>
      </c>
      <c r="E49" s="46">
        <v>44</v>
      </c>
      <c r="F49" s="47">
        <f t="shared" si="0"/>
        <v>77.727272727272734</v>
      </c>
      <c r="G49" s="48">
        <f t="shared" si="1"/>
        <v>621.81818181818187</v>
      </c>
      <c r="H49" s="49"/>
    </row>
    <row r="50" spans="1:8">
      <c r="A50" s="39">
        <v>44</v>
      </c>
      <c r="B50" s="45">
        <v>2036258810</v>
      </c>
      <c r="C50" s="45" t="s">
        <v>69</v>
      </c>
      <c r="D50" s="46">
        <v>1</v>
      </c>
      <c r="E50" s="46">
        <v>45.833333333333336</v>
      </c>
      <c r="F50" s="47">
        <f t="shared" si="0"/>
        <v>74.61818181818181</v>
      </c>
      <c r="G50" s="48">
        <f t="shared" si="1"/>
        <v>596.94545454545448</v>
      </c>
      <c r="H50" s="49"/>
    </row>
    <row r="51" spans="1:8">
      <c r="A51" s="39">
        <v>45</v>
      </c>
      <c r="B51" s="45" t="s">
        <v>104</v>
      </c>
      <c r="C51" s="45" t="s">
        <v>69</v>
      </c>
      <c r="D51" s="46">
        <v>1</v>
      </c>
      <c r="E51" s="46">
        <v>110</v>
      </c>
      <c r="F51" s="47">
        <f t="shared" si="0"/>
        <v>31.09090909090909</v>
      </c>
      <c r="G51" s="48">
        <f t="shared" si="1"/>
        <v>248.72727272727272</v>
      </c>
      <c r="H51" s="49"/>
    </row>
    <row r="52" spans="1:8">
      <c r="A52" s="39">
        <v>46</v>
      </c>
      <c r="B52" s="45" t="s">
        <v>105</v>
      </c>
      <c r="C52" s="45" t="s">
        <v>106</v>
      </c>
      <c r="D52" s="46">
        <v>1</v>
      </c>
      <c r="E52" s="46">
        <v>27.5</v>
      </c>
      <c r="F52" s="47">
        <f t="shared" si="0"/>
        <v>124.36363636363636</v>
      </c>
      <c r="G52" s="48">
        <f t="shared" si="1"/>
        <v>994.90909090909088</v>
      </c>
      <c r="H52" s="49"/>
    </row>
    <row r="53" spans="1:8">
      <c r="A53" s="39">
        <v>47</v>
      </c>
      <c r="B53" s="45">
        <v>2090342710</v>
      </c>
      <c r="C53" s="45" t="s">
        <v>69</v>
      </c>
      <c r="D53" s="46">
        <v>1</v>
      </c>
      <c r="E53" s="46">
        <v>33</v>
      </c>
      <c r="F53" s="47">
        <f t="shared" si="0"/>
        <v>103.63636363636364</v>
      </c>
      <c r="G53" s="48">
        <f t="shared" si="1"/>
        <v>829.09090909090912</v>
      </c>
      <c r="H53" s="49"/>
    </row>
    <row r="54" spans="1:8">
      <c r="A54" s="39">
        <v>48</v>
      </c>
      <c r="B54" s="45" t="s">
        <v>107</v>
      </c>
      <c r="C54" s="45" t="s">
        <v>106</v>
      </c>
      <c r="D54" s="46">
        <v>1</v>
      </c>
      <c r="E54" s="46">
        <v>0</v>
      </c>
      <c r="F54" s="47" t="e">
        <f t="shared" si="0"/>
        <v>#DIV/0!</v>
      </c>
      <c r="G54" s="48" t="e">
        <f t="shared" si="1"/>
        <v>#DIV/0!</v>
      </c>
      <c r="H54" s="49"/>
    </row>
    <row r="55" spans="1:8">
      <c r="A55" s="39">
        <v>49</v>
      </c>
      <c r="B55" s="45">
        <v>2097071370</v>
      </c>
      <c r="C55" s="45" t="s">
        <v>69</v>
      </c>
      <c r="D55" s="46">
        <v>1</v>
      </c>
      <c r="E55" s="46">
        <v>36.666666666666664</v>
      </c>
      <c r="F55" s="47">
        <f t="shared" si="0"/>
        <v>93.27272727272728</v>
      </c>
      <c r="G55" s="48">
        <f t="shared" si="1"/>
        <v>746.18181818181824</v>
      </c>
      <c r="H55" s="49"/>
    </row>
    <row r="56" spans="1:8">
      <c r="A56" s="39">
        <v>50</v>
      </c>
      <c r="B56" s="45" t="s">
        <v>108</v>
      </c>
      <c r="C56" s="45" t="s">
        <v>109</v>
      </c>
      <c r="D56" s="46">
        <v>1</v>
      </c>
      <c r="E56" s="46">
        <v>12.222222222222221</v>
      </c>
      <c r="F56" s="47">
        <f t="shared" si="0"/>
        <v>279.81818181818181</v>
      </c>
      <c r="G56" s="48">
        <f t="shared" si="1"/>
        <v>2238.5454545454545</v>
      </c>
      <c r="H56" s="49"/>
    </row>
    <row r="57" spans="1:8">
      <c r="A57" s="39">
        <v>51</v>
      </c>
      <c r="B57" s="45" t="s">
        <v>110</v>
      </c>
      <c r="C57" s="45" t="s">
        <v>111</v>
      </c>
      <c r="D57" s="46">
        <v>1</v>
      </c>
      <c r="E57" s="46">
        <v>13.2</v>
      </c>
      <c r="F57" s="47">
        <f t="shared" si="0"/>
        <v>259.09090909090912</v>
      </c>
      <c r="G57" s="48">
        <f t="shared" si="1"/>
        <v>2072.727272727273</v>
      </c>
      <c r="H57" s="49"/>
    </row>
    <row r="58" spans="1:8">
      <c r="A58" s="39">
        <v>52</v>
      </c>
      <c r="B58" s="45" t="s">
        <v>112</v>
      </c>
      <c r="C58" s="45" t="s">
        <v>69</v>
      </c>
      <c r="D58" s="46">
        <v>1</v>
      </c>
      <c r="E58" s="46">
        <v>39.285714285714285</v>
      </c>
      <c r="F58" s="47">
        <f t="shared" si="0"/>
        <v>87.054545454545462</v>
      </c>
      <c r="G58" s="48">
        <f t="shared" si="1"/>
        <v>696.43636363636369</v>
      </c>
      <c r="H58" s="49"/>
    </row>
    <row r="59" spans="1:8">
      <c r="A59" s="39">
        <v>53</v>
      </c>
      <c r="B59" s="45" t="s">
        <v>113</v>
      </c>
      <c r="C59" s="45" t="s">
        <v>69</v>
      </c>
      <c r="D59" s="46">
        <v>1</v>
      </c>
      <c r="E59" s="46">
        <v>61.111111111111114</v>
      </c>
      <c r="F59" s="47">
        <f t="shared" si="0"/>
        <v>55.963636363636361</v>
      </c>
      <c r="G59" s="48">
        <f t="shared" si="1"/>
        <v>447.70909090909089</v>
      </c>
      <c r="H59" s="49"/>
    </row>
    <row r="60" spans="1:8">
      <c r="A60" s="39">
        <v>54</v>
      </c>
      <c r="B60" s="45" t="s">
        <v>114</v>
      </c>
      <c r="C60" s="45" t="s">
        <v>69</v>
      </c>
      <c r="D60" s="46">
        <v>1</v>
      </c>
      <c r="E60" s="46">
        <v>33</v>
      </c>
      <c r="F60" s="47">
        <f t="shared" si="0"/>
        <v>103.63636363636364</v>
      </c>
      <c r="G60" s="48">
        <f t="shared" si="1"/>
        <v>829.09090909090912</v>
      </c>
      <c r="H60" s="49"/>
    </row>
    <row r="61" spans="1:8">
      <c r="A61" s="39">
        <v>55</v>
      </c>
      <c r="B61" s="45" t="s">
        <v>115</v>
      </c>
      <c r="C61" s="45" t="s">
        <v>69</v>
      </c>
      <c r="D61" s="46">
        <v>1</v>
      </c>
      <c r="E61" s="46">
        <v>0</v>
      </c>
      <c r="F61" s="47" t="e">
        <f t="shared" si="0"/>
        <v>#DIV/0!</v>
      </c>
      <c r="G61" s="48" t="e">
        <f t="shared" si="1"/>
        <v>#DIV/0!</v>
      </c>
      <c r="H61" s="49"/>
    </row>
    <row r="62" spans="1:8">
      <c r="A62" s="39">
        <v>56</v>
      </c>
      <c r="B62" s="45" t="s">
        <v>116</v>
      </c>
      <c r="C62" s="45" t="s">
        <v>60</v>
      </c>
      <c r="D62" s="46">
        <v>1</v>
      </c>
      <c r="E62" s="46">
        <v>35</v>
      </c>
      <c r="F62" s="47">
        <f t="shared" si="0"/>
        <v>97.714285714285708</v>
      </c>
      <c r="G62" s="48">
        <f t="shared" si="1"/>
        <v>781.71428571428567</v>
      </c>
      <c r="H62" s="49"/>
    </row>
    <row r="63" spans="1:8">
      <c r="A63" s="39">
        <v>57</v>
      </c>
      <c r="B63" s="45" t="s">
        <v>117</v>
      </c>
      <c r="C63" s="45" t="s">
        <v>118</v>
      </c>
      <c r="D63" s="46">
        <v>1</v>
      </c>
      <c r="E63" s="46">
        <v>33</v>
      </c>
      <c r="F63" s="47">
        <f t="shared" si="0"/>
        <v>103.63636363636364</v>
      </c>
      <c r="G63" s="48">
        <f t="shared" si="1"/>
        <v>829.09090909090912</v>
      </c>
      <c r="H63" s="49"/>
    </row>
    <row r="64" spans="1:8">
      <c r="A64" s="39">
        <v>58</v>
      </c>
      <c r="B64" s="45" t="s">
        <v>119</v>
      </c>
      <c r="C64" s="45" t="s">
        <v>120</v>
      </c>
      <c r="D64" s="46">
        <v>1</v>
      </c>
      <c r="E64" s="46">
        <v>33</v>
      </c>
      <c r="F64" s="47">
        <f t="shared" si="0"/>
        <v>103.63636363636364</v>
      </c>
      <c r="G64" s="48">
        <f t="shared" si="1"/>
        <v>829.09090909090912</v>
      </c>
      <c r="H64" s="49"/>
    </row>
    <row r="65" spans="1:8">
      <c r="A65" s="39">
        <v>59</v>
      </c>
      <c r="B65" s="45" t="s">
        <v>121</v>
      </c>
      <c r="C65" s="45" t="s">
        <v>122</v>
      </c>
      <c r="D65" s="46">
        <v>1</v>
      </c>
      <c r="E65" s="46">
        <v>66</v>
      </c>
      <c r="F65" s="47">
        <f t="shared" si="0"/>
        <v>51.81818181818182</v>
      </c>
      <c r="G65" s="48">
        <f t="shared" si="1"/>
        <v>414.54545454545456</v>
      </c>
      <c r="H65" s="49"/>
    </row>
    <row r="66" spans="1:8">
      <c r="A66" s="39">
        <v>60</v>
      </c>
      <c r="B66" s="45" t="s">
        <v>123</v>
      </c>
      <c r="C66" s="45" t="s">
        <v>124</v>
      </c>
      <c r="D66" s="46">
        <v>1</v>
      </c>
      <c r="E66" s="46">
        <v>0</v>
      </c>
      <c r="F66" s="47" t="e">
        <f t="shared" si="0"/>
        <v>#DIV/0!</v>
      </c>
      <c r="G66" s="48" t="e">
        <f t="shared" si="1"/>
        <v>#DIV/0!</v>
      </c>
      <c r="H66" s="49"/>
    </row>
    <row r="67" spans="1:8">
      <c r="A67" s="39">
        <v>61</v>
      </c>
      <c r="B67" s="45" t="s">
        <v>125</v>
      </c>
      <c r="C67" s="45" t="s">
        <v>126</v>
      </c>
      <c r="D67" s="46">
        <v>1</v>
      </c>
      <c r="E67" s="46">
        <v>0</v>
      </c>
      <c r="F67" s="47" t="e">
        <f t="shared" si="0"/>
        <v>#DIV/0!</v>
      </c>
      <c r="G67" s="48" t="e">
        <f t="shared" si="1"/>
        <v>#DIV/0!</v>
      </c>
      <c r="H67" s="49"/>
    </row>
    <row r="68" spans="1:8">
      <c r="A68" s="39">
        <v>62</v>
      </c>
      <c r="B68" s="45" t="s">
        <v>127</v>
      </c>
      <c r="C68" s="45" t="s">
        <v>60</v>
      </c>
      <c r="D68" s="46">
        <v>1</v>
      </c>
      <c r="E68" s="46">
        <v>0</v>
      </c>
      <c r="F68" s="47" t="e">
        <f t="shared" si="0"/>
        <v>#DIV/0!</v>
      </c>
      <c r="G68" s="48" t="e">
        <f t="shared" si="1"/>
        <v>#DIV/0!</v>
      </c>
      <c r="H68" s="49"/>
    </row>
    <row r="69" spans="1:8">
      <c r="A69" s="39">
        <v>63</v>
      </c>
      <c r="B69" s="45" t="s">
        <v>128</v>
      </c>
      <c r="C69" s="45" t="s">
        <v>60</v>
      </c>
      <c r="D69" s="46">
        <v>1</v>
      </c>
      <c r="E69" s="46">
        <v>44</v>
      </c>
      <c r="F69" s="47">
        <f t="shared" si="0"/>
        <v>77.727272727272734</v>
      </c>
      <c r="G69" s="48">
        <f t="shared" si="1"/>
        <v>621.81818181818187</v>
      </c>
      <c r="H69" s="49"/>
    </row>
    <row r="70" spans="1:8">
      <c r="A70" s="39">
        <v>64</v>
      </c>
      <c r="B70" s="45" t="s">
        <v>129</v>
      </c>
      <c r="C70" s="45" t="s">
        <v>130</v>
      </c>
      <c r="D70" s="46">
        <v>1</v>
      </c>
      <c r="E70" s="46">
        <v>33</v>
      </c>
      <c r="F70" s="47">
        <f t="shared" si="0"/>
        <v>103.63636363636364</v>
      </c>
      <c r="G70" s="48">
        <f t="shared" si="1"/>
        <v>829.09090909090912</v>
      </c>
      <c r="H70" s="49"/>
    </row>
    <row r="71" spans="1:8">
      <c r="A71" s="39">
        <v>65</v>
      </c>
      <c r="B71" s="54" t="s">
        <v>131</v>
      </c>
      <c r="C71" s="54" t="s">
        <v>132</v>
      </c>
      <c r="D71" s="55">
        <v>1</v>
      </c>
      <c r="E71" s="55">
        <v>37.714285714285715</v>
      </c>
      <c r="F71" s="56">
        <f t="shared" ref="F71:F88" si="2">3420/E71</f>
        <v>90.681818181818173</v>
      </c>
      <c r="G71" s="58">
        <f t="shared" ref="G71:G134" si="3">8*F71</f>
        <v>725.45454545454538</v>
      </c>
      <c r="H71" s="49"/>
    </row>
    <row r="72" spans="1:8">
      <c r="A72" s="39">
        <v>66</v>
      </c>
      <c r="B72" s="45" t="s">
        <v>133</v>
      </c>
      <c r="C72" s="45" t="s">
        <v>60</v>
      </c>
      <c r="D72" s="46">
        <v>1</v>
      </c>
      <c r="E72" s="46">
        <v>62</v>
      </c>
      <c r="F72" s="47">
        <f t="shared" si="2"/>
        <v>55.161290322580648</v>
      </c>
      <c r="G72" s="48">
        <f t="shared" si="3"/>
        <v>441.29032258064518</v>
      </c>
      <c r="H72" s="49"/>
    </row>
    <row r="73" spans="1:8">
      <c r="A73" s="39">
        <v>67</v>
      </c>
      <c r="B73" s="54" t="s">
        <v>134</v>
      </c>
      <c r="C73" s="54" t="s">
        <v>132</v>
      </c>
      <c r="D73" s="55">
        <v>1</v>
      </c>
      <c r="E73" s="55">
        <v>50</v>
      </c>
      <c r="F73" s="56">
        <v>50</v>
      </c>
      <c r="G73" s="58">
        <f t="shared" si="3"/>
        <v>400</v>
      </c>
      <c r="H73" s="49"/>
    </row>
    <row r="74" spans="1:8">
      <c r="A74" s="39">
        <v>68</v>
      </c>
      <c r="B74" s="50" t="s">
        <v>135</v>
      </c>
      <c r="C74" s="50" t="s">
        <v>136</v>
      </c>
      <c r="D74" s="51">
        <v>1</v>
      </c>
      <c r="E74" s="51">
        <v>66</v>
      </c>
      <c r="F74" s="52">
        <v>50</v>
      </c>
      <c r="G74" s="53">
        <f t="shared" si="3"/>
        <v>400</v>
      </c>
      <c r="H74" s="49"/>
    </row>
    <row r="75" spans="1:8">
      <c r="A75" s="39">
        <v>69</v>
      </c>
      <c r="B75" s="45" t="s">
        <v>137</v>
      </c>
      <c r="C75" s="45" t="s">
        <v>138</v>
      </c>
      <c r="D75" s="46">
        <v>1</v>
      </c>
      <c r="E75" s="46">
        <v>68.75</v>
      </c>
      <c r="F75" s="47">
        <f t="shared" si="2"/>
        <v>49.745454545454542</v>
      </c>
      <c r="G75" s="48">
        <f t="shared" si="3"/>
        <v>397.96363636363634</v>
      </c>
      <c r="H75" s="49"/>
    </row>
    <row r="76" spans="1:8">
      <c r="A76" s="39">
        <v>70</v>
      </c>
      <c r="B76" s="45" t="s">
        <v>139</v>
      </c>
      <c r="C76" s="45" t="s">
        <v>60</v>
      </c>
      <c r="D76" s="46">
        <v>1</v>
      </c>
      <c r="E76" s="46">
        <v>68.75</v>
      </c>
      <c r="F76" s="47">
        <f t="shared" si="2"/>
        <v>49.745454545454542</v>
      </c>
      <c r="G76" s="48">
        <f t="shared" si="3"/>
        <v>397.96363636363634</v>
      </c>
      <c r="H76" s="49"/>
    </row>
    <row r="77" spans="1:8">
      <c r="A77" s="39">
        <v>71</v>
      </c>
      <c r="B77" s="45" t="s">
        <v>137</v>
      </c>
      <c r="C77" s="45" t="s">
        <v>60</v>
      </c>
      <c r="D77" s="46">
        <v>1</v>
      </c>
      <c r="E77" s="46">
        <v>33</v>
      </c>
      <c r="F77" s="47">
        <f t="shared" si="2"/>
        <v>103.63636363636364</v>
      </c>
      <c r="G77" s="48">
        <f t="shared" si="3"/>
        <v>829.09090909090912</v>
      </c>
      <c r="H77" s="49"/>
    </row>
    <row r="78" spans="1:8">
      <c r="A78" s="39">
        <v>72</v>
      </c>
      <c r="B78" s="45" t="s">
        <v>140</v>
      </c>
      <c r="C78" s="45" t="s">
        <v>60</v>
      </c>
      <c r="D78" s="46">
        <v>1</v>
      </c>
      <c r="E78" s="46">
        <v>44</v>
      </c>
      <c r="F78" s="47">
        <f t="shared" si="2"/>
        <v>77.727272727272734</v>
      </c>
      <c r="G78" s="48">
        <f t="shared" si="3"/>
        <v>621.81818181818187</v>
      </c>
      <c r="H78" s="49"/>
    </row>
    <row r="79" spans="1:8">
      <c r="A79" s="39">
        <v>73</v>
      </c>
      <c r="B79" s="45" t="s">
        <v>141</v>
      </c>
      <c r="C79" s="45" t="s">
        <v>60</v>
      </c>
      <c r="D79" s="46">
        <v>1</v>
      </c>
      <c r="E79" s="46">
        <v>55</v>
      </c>
      <c r="F79" s="47">
        <f t="shared" si="2"/>
        <v>62.18181818181818</v>
      </c>
      <c r="G79" s="48">
        <f t="shared" si="3"/>
        <v>497.45454545454544</v>
      </c>
      <c r="H79" s="49"/>
    </row>
    <row r="80" spans="1:8">
      <c r="A80" s="39">
        <v>74</v>
      </c>
      <c r="B80" s="45" t="s">
        <v>142</v>
      </c>
      <c r="C80" s="45" t="s">
        <v>143</v>
      </c>
      <c r="D80" s="46">
        <v>1</v>
      </c>
      <c r="E80" s="46">
        <v>52.8</v>
      </c>
      <c r="F80" s="47">
        <f t="shared" si="2"/>
        <v>64.77272727272728</v>
      </c>
      <c r="G80" s="48">
        <f t="shared" si="3"/>
        <v>518.18181818181824</v>
      </c>
      <c r="H80" s="49"/>
    </row>
    <row r="81" spans="1:8">
      <c r="A81" s="39">
        <v>75</v>
      </c>
      <c r="B81" s="45" t="s">
        <v>142</v>
      </c>
      <c r="C81" s="45" t="s">
        <v>144</v>
      </c>
      <c r="D81" s="46">
        <v>1</v>
      </c>
      <c r="E81" s="46">
        <v>29</v>
      </c>
      <c r="F81" s="47">
        <f t="shared" si="2"/>
        <v>117.93103448275862</v>
      </c>
      <c r="G81" s="48">
        <f t="shared" si="3"/>
        <v>943.44827586206895</v>
      </c>
      <c r="H81" s="57" t="s">
        <v>79</v>
      </c>
    </row>
    <row r="82" spans="1:8">
      <c r="A82" s="39">
        <v>76</v>
      </c>
      <c r="B82" s="45" t="s">
        <v>145</v>
      </c>
      <c r="C82" s="45" t="s">
        <v>143</v>
      </c>
      <c r="D82" s="46">
        <v>1</v>
      </c>
      <c r="E82" s="46">
        <v>35</v>
      </c>
      <c r="F82" s="47">
        <f t="shared" si="2"/>
        <v>97.714285714285708</v>
      </c>
      <c r="G82" s="48">
        <f t="shared" si="3"/>
        <v>781.71428571428567</v>
      </c>
      <c r="H82" s="49"/>
    </row>
    <row r="83" spans="1:8">
      <c r="A83" s="39">
        <v>77</v>
      </c>
      <c r="B83" s="54" t="s">
        <v>146</v>
      </c>
      <c r="C83" s="54" t="s">
        <v>147</v>
      </c>
      <c r="D83" s="55">
        <v>1</v>
      </c>
      <c r="E83" s="55">
        <v>34</v>
      </c>
      <c r="F83" s="56">
        <f t="shared" si="2"/>
        <v>100.58823529411765</v>
      </c>
      <c r="G83" s="58">
        <f t="shared" si="3"/>
        <v>804.70588235294122</v>
      </c>
      <c r="H83" s="49"/>
    </row>
    <row r="84" spans="1:8">
      <c r="A84" s="39">
        <v>78</v>
      </c>
      <c r="B84" s="50" t="s">
        <v>148</v>
      </c>
      <c r="C84" s="50" t="s">
        <v>136</v>
      </c>
      <c r="D84" s="51">
        <v>1</v>
      </c>
      <c r="E84" s="51">
        <v>176</v>
      </c>
      <c r="F84" s="52">
        <f t="shared" si="2"/>
        <v>19.431818181818183</v>
      </c>
      <c r="G84" s="53">
        <f t="shared" si="3"/>
        <v>155.45454545454547</v>
      </c>
      <c r="H84" s="49"/>
    </row>
    <row r="85" spans="1:8">
      <c r="A85" s="39">
        <v>79</v>
      </c>
      <c r="B85" s="50" t="s">
        <v>148</v>
      </c>
      <c r="C85" s="50" t="s">
        <v>149</v>
      </c>
      <c r="D85" s="51">
        <v>1</v>
      </c>
      <c r="E85" s="51">
        <v>88</v>
      </c>
      <c r="F85" s="52">
        <v>50</v>
      </c>
      <c r="G85" s="53">
        <f t="shared" si="3"/>
        <v>400</v>
      </c>
      <c r="H85" s="49"/>
    </row>
    <row r="86" spans="1:8">
      <c r="A86" s="39">
        <v>80</v>
      </c>
      <c r="B86" s="50" t="s">
        <v>150</v>
      </c>
      <c r="C86" s="50" t="s">
        <v>151</v>
      </c>
      <c r="D86" s="51">
        <v>1</v>
      </c>
      <c r="E86" s="51">
        <v>174</v>
      </c>
      <c r="F86" s="52">
        <v>70</v>
      </c>
      <c r="G86" s="53">
        <f t="shared" si="3"/>
        <v>560</v>
      </c>
      <c r="H86" s="49"/>
    </row>
    <row r="87" spans="1:8">
      <c r="A87" s="39">
        <v>81</v>
      </c>
      <c r="B87" s="59" t="s">
        <v>152</v>
      </c>
      <c r="C87" s="59" t="s">
        <v>153</v>
      </c>
      <c r="D87" s="60">
        <v>1</v>
      </c>
      <c r="E87" s="60">
        <v>41.25</v>
      </c>
      <c r="F87" s="61">
        <f t="shared" si="2"/>
        <v>82.909090909090907</v>
      </c>
      <c r="G87" s="62">
        <f t="shared" si="3"/>
        <v>663.27272727272725</v>
      </c>
      <c r="H87" s="49"/>
    </row>
    <row r="88" spans="1:8">
      <c r="A88" s="39">
        <v>82</v>
      </c>
      <c r="B88" s="50" t="s">
        <v>154</v>
      </c>
      <c r="C88" s="50" t="s">
        <v>155</v>
      </c>
      <c r="D88" s="51">
        <v>1</v>
      </c>
      <c r="E88" s="51">
        <v>40</v>
      </c>
      <c r="F88" s="52">
        <f t="shared" si="2"/>
        <v>85.5</v>
      </c>
      <c r="G88" s="53">
        <f t="shared" si="3"/>
        <v>684</v>
      </c>
      <c r="H88" s="49"/>
    </row>
    <row r="89" spans="1:8">
      <c r="A89" s="39">
        <v>83</v>
      </c>
      <c r="B89" s="50" t="s">
        <v>156</v>
      </c>
      <c r="C89" s="50" t="s">
        <v>157</v>
      </c>
      <c r="D89" s="51">
        <v>1</v>
      </c>
      <c r="E89" s="52"/>
      <c r="F89" s="52">
        <v>75</v>
      </c>
      <c r="G89" s="53">
        <f t="shared" si="3"/>
        <v>600</v>
      </c>
      <c r="H89" s="49"/>
    </row>
    <row r="90" spans="1:8">
      <c r="A90" s="39">
        <v>84</v>
      </c>
      <c r="B90" s="45" t="s">
        <v>158</v>
      </c>
      <c r="C90" s="45" t="s">
        <v>87</v>
      </c>
      <c r="D90" s="46">
        <v>1</v>
      </c>
      <c r="E90" s="46">
        <v>33</v>
      </c>
      <c r="F90" s="47">
        <f t="shared" ref="F90:F153" si="4">3420/E90</f>
        <v>103.63636363636364</v>
      </c>
      <c r="G90" s="48">
        <f t="shared" si="3"/>
        <v>829.09090909090912</v>
      </c>
      <c r="H90" s="49"/>
    </row>
    <row r="91" spans="1:8">
      <c r="A91" s="39">
        <v>85</v>
      </c>
      <c r="B91" s="50" t="s">
        <v>159</v>
      </c>
      <c r="C91" s="50" t="s">
        <v>136</v>
      </c>
      <c r="D91" s="51">
        <v>1</v>
      </c>
      <c r="E91" s="51">
        <v>88</v>
      </c>
      <c r="F91" s="52">
        <v>30</v>
      </c>
      <c r="G91" s="53">
        <f t="shared" si="3"/>
        <v>240</v>
      </c>
      <c r="H91" s="49"/>
    </row>
    <row r="92" spans="1:8">
      <c r="A92" s="39">
        <v>86</v>
      </c>
      <c r="B92" s="50" t="s">
        <v>160</v>
      </c>
      <c r="C92" s="50" t="s">
        <v>136</v>
      </c>
      <c r="D92" s="51">
        <v>1</v>
      </c>
      <c r="E92" s="51">
        <v>66</v>
      </c>
      <c r="F92" s="52">
        <v>45</v>
      </c>
      <c r="G92" s="53">
        <f t="shared" si="3"/>
        <v>360</v>
      </c>
      <c r="H92" s="49"/>
    </row>
    <row r="93" spans="1:8">
      <c r="A93" s="39">
        <v>87</v>
      </c>
      <c r="B93" s="50" t="s">
        <v>161</v>
      </c>
      <c r="C93" s="50" t="s">
        <v>136</v>
      </c>
      <c r="D93" s="51">
        <v>1</v>
      </c>
      <c r="E93" s="51">
        <v>76.744186046511629</v>
      </c>
      <c r="F93" s="52">
        <v>52</v>
      </c>
      <c r="G93" s="53">
        <f t="shared" si="3"/>
        <v>416</v>
      </c>
      <c r="H93" s="49"/>
    </row>
    <row r="94" spans="1:8">
      <c r="A94" s="39">
        <v>88</v>
      </c>
      <c r="B94" s="45" t="s">
        <v>162</v>
      </c>
      <c r="C94" s="45" t="s">
        <v>163</v>
      </c>
      <c r="D94" s="46">
        <v>1</v>
      </c>
      <c r="E94" s="46">
        <v>0</v>
      </c>
      <c r="F94" s="47" t="e">
        <f t="shared" si="4"/>
        <v>#DIV/0!</v>
      </c>
      <c r="G94" s="48" t="e">
        <f t="shared" si="3"/>
        <v>#DIV/0!</v>
      </c>
      <c r="H94" s="49"/>
    </row>
    <row r="95" spans="1:8">
      <c r="A95" s="39">
        <v>89</v>
      </c>
      <c r="B95" s="45" t="s">
        <v>164</v>
      </c>
      <c r="C95" s="45" t="s">
        <v>165</v>
      </c>
      <c r="D95" s="46">
        <v>1</v>
      </c>
      <c r="E95" s="46">
        <v>13</v>
      </c>
      <c r="F95" s="47">
        <f t="shared" si="4"/>
        <v>263.07692307692309</v>
      </c>
      <c r="G95" s="48">
        <f t="shared" si="3"/>
        <v>2104.6153846153848</v>
      </c>
      <c r="H95" s="49"/>
    </row>
    <row r="96" spans="1:8">
      <c r="A96" s="39">
        <v>90</v>
      </c>
      <c r="B96" s="45">
        <v>4185413151</v>
      </c>
      <c r="C96" s="45" t="s">
        <v>69</v>
      </c>
      <c r="D96" s="46">
        <v>1</v>
      </c>
      <c r="E96" s="46">
        <v>0</v>
      </c>
      <c r="F96" s="47" t="e">
        <f t="shared" si="4"/>
        <v>#DIV/0!</v>
      </c>
      <c r="G96" s="48" t="e">
        <f t="shared" si="3"/>
        <v>#DIV/0!</v>
      </c>
      <c r="H96" s="49"/>
    </row>
    <row r="97" spans="1:8">
      <c r="A97" s="39">
        <v>91</v>
      </c>
      <c r="B97" s="45" t="s">
        <v>166</v>
      </c>
      <c r="C97" s="45" t="s">
        <v>167</v>
      </c>
      <c r="D97" s="46">
        <v>1</v>
      </c>
      <c r="E97" s="46">
        <v>43.421052631578945</v>
      </c>
      <c r="F97" s="47">
        <f t="shared" si="4"/>
        <v>78.763636363636365</v>
      </c>
      <c r="G97" s="48">
        <f t="shared" si="3"/>
        <v>630.10909090909092</v>
      </c>
      <c r="H97" s="49"/>
    </row>
    <row r="98" spans="1:8">
      <c r="A98" s="39">
        <v>92</v>
      </c>
      <c r="B98" s="50">
        <v>5830294500</v>
      </c>
      <c r="C98" s="50" t="s">
        <v>168</v>
      </c>
      <c r="D98" s="51">
        <v>1</v>
      </c>
      <c r="E98" s="51">
        <v>15</v>
      </c>
      <c r="F98" s="52">
        <v>200</v>
      </c>
      <c r="G98" s="53">
        <f t="shared" si="3"/>
        <v>1600</v>
      </c>
      <c r="H98" s="49"/>
    </row>
    <row r="99" spans="1:8">
      <c r="A99" s="39">
        <v>93</v>
      </c>
      <c r="B99" s="45" t="s">
        <v>169</v>
      </c>
      <c r="C99" s="45" t="s">
        <v>170</v>
      </c>
      <c r="D99" s="46">
        <v>1</v>
      </c>
      <c r="E99" s="46">
        <v>17.600000000000001</v>
      </c>
      <c r="F99" s="47">
        <f t="shared" si="4"/>
        <v>194.31818181818181</v>
      </c>
      <c r="G99" s="48">
        <f t="shared" si="3"/>
        <v>1554.5454545454545</v>
      </c>
      <c r="H99" s="49"/>
    </row>
    <row r="100" spans="1:8">
      <c r="A100" s="39">
        <v>94</v>
      </c>
      <c r="B100" s="45" t="s">
        <v>171</v>
      </c>
      <c r="C100" s="45" t="s">
        <v>172</v>
      </c>
      <c r="D100" s="46">
        <v>1</v>
      </c>
      <c r="E100" s="46">
        <v>44</v>
      </c>
      <c r="F100" s="47">
        <f t="shared" si="4"/>
        <v>77.727272727272734</v>
      </c>
      <c r="G100" s="48">
        <f t="shared" si="3"/>
        <v>621.81818181818187</v>
      </c>
      <c r="H100" s="49"/>
    </row>
    <row r="101" spans="1:8">
      <c r="A101" s="39">
        <v>95</v>
      </c>
      <c r="B101" s="45" t="s">
        <v>173</v>
      </c>
      <c r="C101" s="45" t="s">
        <v>172</v>
      </c>
      <c r="D101" s="46">
        <v>1</v>
      </c>
      <c r="E101" s="46">
        <v>33</v>
      </c>
      <c r="F101" s="47">
        <f t="shared" si="4"/>
        <v>103.63636363636364</v>
      </c>
      <c r="G101" s="48">
        <f t="shared" si="3"/>
        <v>829.09090909090912</v>
      </c>
      <c r="H101" s="49"/>
    </row>
    <row r="102" spans="1:8">
      <c r="A102" s="39">
        <v>96</v>
      </c>
      <c r="B102" s="45" t="s">
        <v>174</v>
      </c>
      <c r="C102" s="41" t="s">
        <v>175</v>
      </c>
      <c r="D102" s="46">
        <v>1</v>
      </c>
      <c r="E102" s="46">
        <v>22</v>
      </c>
      <c r="F102" s="47">
        <f t="shared" si="4"/>
        <v>155.45454545454547</v>
      </c>
      <c r="G102" s="48">
        <f t="shared" si="3"/>
        <v>1243.6363636363637</v>
      </c>
      <c r="H102" s="49"/>
    </row>
    <row r="103" spans="1:8">
      <c r="A103" s="39">
        <v>97</v>
      </c>
      <c r="B103" s="45" t="s">
        <v>176</v>
      </c>
      <c r="C103" s="45" t="s">
        <v>60</v>
      </c>
      <c r="D103" s="46">
        <v>1</v>
      </c>
      <c r="E103" s="46">
        <v>40.615384615384613</v>
      </c>
      <c r="F103" s="47">
        <f t="shared" si="4"/>
        <v>84.204545454545453</v>
      </c>
      <c r="G103" s="48">
        <f t="shared" si="3"/>
        <v>673.63636363636363</v>
      </c>
      <c r="H103" s="49"/>
    </row>
    <row r="104" spans="1:8">
      <c r="A104" s="39">
        <v>98</v>
      </c>
      <c r="B104" s="45" t="s">
        <v>177</v>
      </c>
      <c r="C104" s="45" t="s">
        <v>175</v>
      </c>
      <c r="D104" s="46">
        <v>1</v>
      </c>
      <c r="E104" s="46">
        <v>26</v>
      </c>
      <c r="F104" s="47">
        <f t="shared" si="4"/>
        <v>131.53846153846155</v>
      </c>
      <c r="G104" s="48">
        <f t="shared" si="3"/>
        <v>1052.3076923076924</v>
      </c>
      <c r="H104" s="49"/>
    </row>
    <row r="105" spans="1:8">
      <c r="A105" s="39">
        <v>99</v>
      </c>
      <c r="B105" s="45">
        <v>518207700</v>
      </c>
      <c r="C105" s="41" t="s">
        <v>178</v>
      </c>
      <c r="D105" s="46">
        <v>1</v>
      </c>
      <c r="E105" s="46">
        <v>36.666666666666664</v>
      </c>
      <c r="F105" s="47">
        <f t="shared" si="4"/>
        <v>93.27272727272728</v>
      </c>
      <c r="G105" s="48">
        <f t="shared" si="3"/>
        <v>746.18181818181824</v>
      </c>
      <c r="H105" s="49"/>
    </row>
    <row r="106" spans="1:8">
      <c r="A106" s="39">
        <v>100</v>
      </c>
      <c r="B106" s="45" t="s">
        <v>179</v>
      </c>
      <c r="C106" s="41" t="s">
        <v>180</v>
      </c>
      <c r="D106" s="46">
        <v>1</v>
      </c>
      <c r="E106" s="46">
        <v>9</v>
      </c>
      <c r="F106" s="47">
        <f t="shared" si="4"/>
        <v>380</v>
      </c>
      <c r="G106" s="48">
        <f t="shared" si="3"/>
        <v>3040</v>
      </c>
      <c r="H106" s="57" t="s">
        <v>79</v>
      </c>
    </row>
    <row r="107" spans="1:8">
      <c r="A107" s="39">
        <v>101</v>
      </c>
      <c r="B107" s="45" t="s">
        <v>179</v>
      </c>
      <c r="C107" s="41" t="s">
        <v>181</v>
      </c>
      <c r="D107" s="46">
        <v>1</v>
      </c>
      <c r="E107" s="46">
        <v>15.714285714285714</v>
      </c>
      <c r="F107" s="47">
        <f t="shared" si="4"/>
        <v>217.63636363636365</v>
      </c>
      <c r="G107" s="48">
        <f t="shared" si="3"/>
        <v>1741.0909090909092</v>
      </c>
      <c r="H107" s="49"/>
    </row>
    <row r="108" spans="1:8">
      <c r="A108" s="39">
        <v>102</v>
      </c>
      <c r="B108" s="45">
        <v>5596745800</v>
      </c>
      <c r="C108" s="41" t="s">
        <v>182</v>
      </c>
      <c r="D108" s="46">
        <v>1</v>
      </c>
      <c r="E108" s="46">
        <v>33</v>
      </c>
      <c r="F108" s="47">
        <f t="shared" si="4"/>
        <v>103.63636363636364</v>
      </c>
      <c r="G108" s="48">
        <f t="shared" si="3"/>
        <v>829.09090909090912</v>
      </c>
      <c r="H108" s="57"/>
    </row>
    <row r="109" spans="1:8">
      <c r="A109" s="39">
        <v>103</v>
      </c>
      <c r="B109" s="45" t="s">
        <v>183</v>
      </c>
      <c r="C109" s="41" t="s">
        <v>184</v>
      </c>
      <c r="D109" s="46">
        <v>1</v>
      </c>
      <c r="E109" s="46">
        <v>20</v>
      </c>
      <c r="F109" s="47">
        <f t="shared" si="4"/>
        <v>171</v>
      </c>
      <c r="G109" s="48">
        <f t="shared" si="3"/>
        <v>1368</v>
      </c>
      <c r="H109" s="49"/>
    </row>
    <row r="110" spans="1:8">
      <c r="A110" s="39">
        <v>104</v>
      </c>
      <c r="B110" s="45" t="s">
        <v>185</v>
      </c>
      <c r="C110" s="45" t="s">
        <v>184</v>
      </c>
      <c r="D110" s="46">
        <v>1</v>
      </c>
      <c r="E110" s="46">
        <v>16.296296296296298</v>
      </c>
      <c r="F110" s="47">
        <f t="shared" si="4"/>
        <v>209.86363636363635</v>
      </c>
      <c r="G110" s="48">
        <f t="shared" si="3"/>
        <v>1678.9090909090908</v>
      </c>
      <c r="H110" s="49"/>
    </row>
    <row r="111" spans="1:8">
      <c r="A111" s="39">
        <v>105</v>
      </c>
      <c r="B111" s="54" t="s">
        <v>186</v>
      </c>
      <c r="C111" s="63" t="s">
        <v>187</v>
      </c>
      <c r="D111" s="55">
        <v>1</v>
      </c>
      <c r="E111" s="55">
        <v>54</v>
      </c>
      <c r="F111" s="56">
        <f t="shared" si="4"/>
        <v>63.333333333333336</v>
      </c>
      <c r="G111" s="58">
        <f t="shared" si="3"/>
        <v>506.66666666666669</v>
      </c>
      <c r="H111" s="49"/>
    </row>
    <row r="112" spans="1:8">
      <c r="A112" s="39">
        <v>106</v>
      </c>
      <c r="B112" s="45" t="s">
        <v>188</v>
      </c>
      <c r="C112" s="45" t="s">
        <v>189</v>
      </c>
      <c r="D112" s="46">
        <v>1</v>
      </c>
      <c r="E112" s="46">
        <v>33</v>
      </c>
      <c r="F112" s="47">
        <f t="shared" si="4"/>
        <v>103.63636363636364</v>
      </c>
      <c r="G112" s="48">
        <f t="shared" si="3"/>
        <v>829.09090909090912</v>
      </c>
      <c r="H112" s="49"/>
    </row>
    <row r="113" spans="1:8">
      <c r="A113" s="39">
        <v>107</v>
      </c>
      <c r="B113" s="45" t="s">
        <v>190</v>
      </c>
      <c r="C113" s="45" t="s">
        <v>191</v>
      </c>
      <c r="D113" s="46">
        <v>1</v>
      </c>
      <c r="E113" s="46">
        <v>43.421052631578945</v>
      </c>
      <c r="F113" s="47">
        <f t="shared" si="4"/>
        <v>78.763636363636365</v>
      </c>
      <c r="G113" s="48">
        <f t="shared" si="3"/>
        <v>630.10909090909092</v>
      </c>
      <c r="H113" s="49"/>
    </row>
    <row r="114" spans="1:8">
      <c r="A114" s="39">
        <v>108</v>
      </c>
      <c r="B114" s="50" t="s">
        <v>192</v>
      </c>
      <c r="C114" s="50" t="s">
        <v>193</v>
      </c>
      <c r="D114" s="51">
        <v>1</v>
      </c>
      <c r="E114" s="51">
        <v>38.823529411764703</v>
      </c>
      <c r="F114" s="52">
        <v>100</v>
      </c>
      <c r="G114" s="53">
        <f t="shared" si="3"/>
        <v>800</v>
      </c>
      <c r="H114" s="49"/>
    </row>
    <row r="115" spans="1:8">
      <c r="A115" s="39">
        <v>109</v>
      </c>
      <c r="B115" s="45" t="s">
        <v>194</v>
      </c>
      <c r="C115" s="45" t="s">
        <v>64</v>
      </c>
      <c r="D115" s="46">
        <v>1</v>
      </c>
      <c r="E115" s="46">
        <v>34</v>
      </c>
      <c r="F115" s="47">
        <f t="shared" si="4"/>
        <v>100.58823529411765</v>
      </c>
      <c r="G115" s="48">
        <f t="shared" si="3"/>
        <v>804.70588235294122</v>
      </c>
      <c r="H115" s="49"/>
    </row>
    <row r="116" spans="1:8">
      <c r="A116" s="39">
        <v>110</v>
      </c>
      <c r="B116" s="45" t="s">
        <v>195</v>
      </c>
      <c r="C116" s="45" t="s">
        <v>196</v>
      </c>
      <c r="D116" s="46">
        <v>1</v>
      </c>
      <c r="E116" s="46">
        <v>22.916666666666668</v>
      </c>
      <c r="F116" s="47">
        <f t="shared" si="4"/>
        <v>149.23636363636362</v>
      </c>
      <c r="G116" s="48">
        <f t="shared" si="3"/>
        <v>1193.890909090909</v>
      </c>
      <c r="H116" s="64"/>
    </row>
    <row r="117" spans="1:8">
      <c r="A117" s="39">
        <v>111</v>
      </c>
      <c r="B117" s="50" t="s">
        <v>197</v>
      </c>
      <c r="C117" s="50" t="s">
        <v>198</v>
      </c>
      <c r="D117" s="51">
        <v>1</v>
      </c>
      <c r="E117" s="51">
        <v>26.4</v>
      </c>
      <c r="F117" s="52">
        <v>105</v>
      </c>
      <c r="G117" s="53">
        <f t="shared" si="3"/>
        <v>840</v>
      </c>
      <c r="H117" s="57" t="s">
        <v>79</v>
      </c>
    </row>
    <row r="118" spans="1:8">
      <c r="A118" s="39">
        <v>112</v>
      </c>
      <c r="B118" s="45" t="s">
        <v>199</v>
      </c>
      <c r="C118" s="45" t="s">
        <v>196</v>
      </c>
      <c r="D118" s="46">
        <v>1</v>
      </c>
      <c r="E118" s="46">
        <v>33</v>
      </c>
      <c r="F118" s="47">
        <f t="shared" si="4"/>
        <v>103.63636363636364</v>
      </c>
      <c r="G118" s="48">
        <f t="shared" si="3"/>
        <v>829.09090909090912</v>
      </c>
      <c r="H118" s="49"/>
    </row>
    <row r="119" spans="1:8">
      <c r="A119" s="39">
        <v>113</v>
      </c>
      <c r="B119" s="45" t="s">
        <v>200</v>
      </c>
      <c r="C119" s="45" t="s">
        <v>196</v>
      </c>
      <c r="D119" s="46">
        <v>1</v>
      </c>
      <c r="E119" s="46">
        <v>16.5</v>
      </c>
      <c r="F119" s="47">
        <f t="shared" si="4"/>
        <v>207.27272727272728</v>
      </c>
      <c r="G119" s="48">
        <f t="shared" si="3"/>
        <v>1658.1818181818182</v>
      </c>
      <c r="H119" s="49"/>
    </row>
    <row r="120" spans="1:8">
      <c r="A120" s="39">
        <v>114</v>
      </c>
      <c r="B120" s="45" t="s">
        <v>201</v>
      </c>
      <c r="C120" s="45" t="s">
        <v>196</v>
      </c>
      <c r="D120" s="46">
        <v>1</v>
      </c>
      <c r="E120" s="46">
        <v>43.421052631578945</v>
      </c>
      <c r="F120" s="47">
        <f t="shared" si="4"/>
        <v>78.763636363636365</v>
      </c>
      <c r="G120" s="48">
        <f t="shared" si="3"/>
        <v>630.10909090909092</v>
      </c>
      <c r="H120" s="49"/>
    </row>
    <row r="121" spans="1:8">
      <c r="A121" s="39">
        <v>115</v>
      </c>
      <c r="B121" s="45" t="s">
        <v>202</v>
      </c>
      <c r="C121" s="45" t="s">
        <v>196</v>
      </c>
      <c r="D121" s="46">
        <v>1</v>
      </c>
      <c r="E121" s="46">
        <v>33</v>
      </c>
      <c r="F121" s="47">
        <f t="shared" si="4"/>
        <v>103.63636363636364</v>
      </c>
      <c r="G121" s="48">
        <f t="shared" si="3"/>
        <v>829.09090909090912</v>
      </c>
      <c r="H121" s="49"/>
    </row>
    <row r="122" spans="1:8">
      <c r="A122" s="39">
        <v>116</v>
      </c>
      <c r="B122" s="45" t="s">
        <v>203</v>
      </c>
      <c r="C122" s="45" t="s">
        <v>196</v>
      </c>
      <c r="D122" s="46">
        <v>1</v>
      </c>
      <c r="E122" s="46">
        <v>0</v>
      </c>
      <c r="F122" s="47" t="e">
        <f t="shared" si="4"/>
        <v>#DIV/0!</v>
      </c>
      <c r="G122" s="48" t="e">
        <f t="shared" si="3"/>
        <v>#DIV/0!</v>
      </c>
      <c r="H122" s="49"/>
    </row>
    <row r="123" spans="1:8">
      <c r="A123" s="39">
        <v>117</v>
      </c>
      <c r="B123" s="45" t="s">
        <v>204</v>
      </c>
      <c r="C123" s="45" t="s">
        <v>196</v>
      </c>
      <c r="D123" s="46">
        <v>1</v>
      </c>
      <c r="E123" s="46">
        <v>0</v>
      </c>
      <c r="F123" s="47" t="e">
        <f t="shared" si="4"/>
        <v>#DIV/0!</v>
      </c>
      <c r="G123" s="48" t="e">
        <f t="shared" si="3"/>
        <v>#DIV/0!</v>
      </c>
      <c r="H123" s="49"/>
    </row>
    <row r="124" spans="1:8">
      <c r="A124" s="39">
        <v>118</v>
      </c>
      <c r="B124" s="54" t="s">
        <v>205</v>
      </c>
      <c r="C124" s="54" t="s">
        <v>206</v>
      </c>
      <c r="D124" s="55">
        <v>1</v>
      </c>
      <c r="E124" s="55">
        <v>66</v>
      </c>
      <c r="F124" s="56">
        <f t="shared" si="4"/>
        <v>51.81818181818182</v>
      </c>
      <c r="G124" s="58">
        <f t="shared" si="3"/>
        <v>414.54545454545456</v>
      </c>
      <c r="H124" s="49"/>
    </row>
    <row r="125" spans="1:8">
      <c r="A125" s="39">
        <v>119</v>
      </c>
      <c r="B125" s="45" t="s">
        <v>207</v>
      </c>
      <c r="C125" s="45" t="s">
        <v>196</v>
      </c>
      <c r="D125" s="46">
        <v>1</v>
      </c>
      <c r="E125" s="46">
        <v>0</v>
      </c>
      <c r="F125" s="47" t="e">
        <f t="shared" si="4"/>
        <v>#DIV/0!</v>
      </c>
      <c r="G125" s="48" t="e">
        <f t="shared" si="3"/>
        <v>#DIV/0!</v>
      </c>
      <c r="H125" s="49"/>
    </row>
    <row r="126" spans="1:8">
      <c r="A126" s="39">
        <v>120</v>
      </c>
      <c r="B126" s="45" t="s">
        <v>208</v>
      </c>
      <c r="C126" s="45" t="s">
        <v>196</v>
      </c>
      <c r="D126" s="46">
        <v>1</v>
      </c>
      <c r="E126" s="46">
        <v>0</v>
      </c>
      <c r="F126" s="47" t="e">
        <f t="shared" si="4"/>
        <v>#DIV/0!</v>
      </c>
      <c r="G126" s="48" t="e">
        <f t="shared" si="3"/>
        <v>#DIV/0!</v>
      </c>
      <c r="H126" s="49"/>
    </row>
    <row r="127" spans="1:8">
      <c r="A127" s="39">
        <v>121</v>
      </c>
      <c r="B127" s="45" t="s">
        <v>209</v>
      </c>
      <c r="C127" s="45" t="s">
        <v>196</v>
      </c>
      <c r="D127" s="46">
        <v>1</v>
      </c>
      <c r="E127" s="46">
        <v>0</v>
      </c>
      <c r="F127" s="47" t="e">
        <f t="shared" si="4"/>
        <v>#DIV/0!</v>
      </c>
      <c r="G127" s="48" t="e">
        <f t="shared" si="3"/>
        <v>#DIV/0!</v>
      </c>
      <c r="H127" s="49"/>
    </row>
    <row r="128" spans="1:8">
      <c r="A128" s="39">
        <v>122</v>
      </c>
      <c r="B128" s="45" t="s">
        <v>210</v>
      </c>
      <c r="C128" s="45" t="s">
        <v>196</v>
      </c>
      <c r="D128" s="46">
        <v>1</v>
      </c>
      <c r="E128" s="46">
        <v>34.375</v>
      </c>
      <c r="F128" s="47">
        <f t="shared" si="4"/>
        <v>99.490909090909085</v>
      </c>
      <c r="G128" s="48">
        <f t="shared" si="3"/>
        <v>795.92727272727268</v>
      </c>
      <c r="H128" s="49"/>
    </row>
    <row r="129" spans="1:8">
      <c r="A129" s="39">
        <v>123</v>
      </c>
      <c r="B129" s="45" t="s">
        <v>211</v>
      </c>
      <c r="C129" s="45" t="s">
        <v>212</v>
      </c>
      <c r="D129" s="46">
        <v>1</v>
      </c>
      <c r="E129" s="46">
        <v>27</v>
      </c>
      <c r="F129" s="47">
        <f t="shared" si="4"/>
        <v>126.66666666666667</v>
      </c>
      <c r="G129" s="48">
        <f t="shared" si="3"/>
        <v>1013.3333333333334</v>
      </c>
      <c r="H129" s="49"/>
    </row>
    <row r="130" spans="1:8">
      <c r="A130" s="39">
        <v>124</v>
      </c>
      <c r="B130" s="45" t="s">
        <v>213</v>
      </c>
      <c r="C130" s="45" t="s">
        <v>196</v>
      </c>
      <c r="D130" s="46">
        <v>1</v>
      </c>
      <c r="E130" s="46">
        <v>33</v>
      </c>
      <c r="F130" s="47">
        <f t="shared" si="4"/>
        <v>103.63636363636364</v>
      </c>
      <c r="G130" s="48">
        <f t="shared" si="3"/>
        <v>829.09090909090912</v>
      </c>
      <c r="H130" s="49"/>
    </row>
    <row r="131" spans="1:8">
      <c r="A131" s="39">
        <v>125</v>
      </c>
      <c r="B131" s="45" t="s">
        <v>213</v>
      </c>
      <c r="C131" s="45" t="s">
        <v>214</v>
      </c>
      <c r="D131" s="46">
        <v>1</v>
      </c>
      <c r="E131" s="46">
        <v>44</v>
      </c>
      <c r="F131" s="47">
        <f t="shared" si="4"/>
        <v>77.727272727272734</v>
      </c>
      <c r="G131" s="48">
        <f t="shared" si="3"/>
        <v>621.81818181818187</v>
      </c>
      <c r="H131" s="49"/>
    </row>
    <row r="132" spans="1:8">
      <c r="A132" s="39">
        <v>126</v>
      </c>
      <c r="B132" s="45" t="s">
        <v>215</v>
      </c>
      <c r="C132" s="45" t="s">
        <v>216</v>
      </c>
      <c r="D132" s="46">
        <v>1</v>
      </c>
      <c r="E132" s="46">
        <v>13.2</v>
      </c>
      <c r="F132" s="47">
        <f t="shared" si="4"/>
        <v>259.09090909090912</v>
      </c>
      <c r="G132" s="48">
        <f t="shared" si="3"/>
        <v>2072.727272727273</v>
      </c>
      <c r="H132" s="49"/>
    </row>
    <row r="133" spans="1:8">
      <c r="A133" s="39">
        <v>127</v>
      </c>
      <c r="B133" s="45" t="s">
        <v>217</v>
      </c>
      <c r="C133" s="45" t="s">
        <v>218</v>
      </c>
      <c r="D133" s="46">
        <v>1</v>
      </c>
      <c r="E133" s="46">
        <v>0</v>
      </c>
      <c r="F133" s="47" t="e">
        <f t="shared" si="4"/>
        <v>#DIV/0!</v>
      </c>
      <c r="G133" s="48" t="e">
        <f t="shared" si="3"/>
        <v>#DIV/0!</v>
      </c>
      <c r="H133" s="49"/>
    </row>
    <row r="134" spans="1:8">
      <c r="A134" s="39">
        <v>128</v>
      </c>
      <c r="B134" s="45" t="s">
        <v>219</v>
      </c>
      <c r="C134" s="45" t="s">
        <v>64</v>
      </c>
      <c r="D134" s="46">
        <v>1</v>
      </c>
      <c r="E134" s="46">
        <v>33</v>
      </c>
      <c r="F134" s="47">
        <f t="shared" si="4"/>
        <v>103.63636363636364</v>
      </c>
      <c r="G134" s="48">
        <f t="shared" si="3"/>
        <v>829.09090909090912</v>
      </c>
      <c r="H134" s="49"/>
    </row>
    <row r="135" spans="1:8">
      <c r="A135" s="39">
        <v>129</v>
      </c>
      <c r="B135" s="45" t="s">
        <v>220</v>
      </c>
      <c r="C135" s="45" t="s">
        <v>64</v>
      </c>
      <c r="D135" s="46">
        <v>1</v>
      </c>
      <c r="E135" s="46">
        <v>42.307692307692307</v>
      </c>
      <c r="F135" s="47">
        <f t="shared" si="4"/>
        <v>80.836363636363643</v>
      </c>
      <c r="G135" s="48">
        <f t="shared" ref="G135:G198" si="5">8*F135</f>
        <v>646.69090909090914</v>
      </c>
      <c r="H135" s="49"/>
    </row>
    <row r="136" spans="1:8">
      <c r="A136" s="39">
        <v>130</v>
      </c>
      <c r="B136" s="54" t="s">
        <v>221</v>
      </c>
      <c r="C136" s="54" t="s">
        <v>222</v>
      </c>
      <c r="D136" s="55">
        <v>1</v>
      </c>
      <c r="E136" s="55">
        <v>36</v>
      </c>
      <c r="F136" s="56">
        <f t="shared" si="4"/>
        <v>95</v>
      </c>
      <c r="G136" s="55">
        <f t="shared" si="5"/>
        <v>760</v>
      </c>
      <c r="H136" s="49"/>
    </row>
    <row r="137" spans="1:8">
      <c r="A137" s="39">
        <v>131</v>
      </c>
      <c r="B137" s="45" t="s">
        <v>223</v>
      </c>
      <c r="C137" s="45" t="s">
        <v>118</v>
      </c>
      <c r="D137" s="46">
        <v>1</v>
      </c>
      <c r="E137" s="46">
        <v>44</v>
      </c>
      <c r="F137" s="47">
        <f t="shared" si="4"/>
        <v>77.727272727272734</v>
      </c>
      <c r="G137" s="48">
        <f t="shared" si="5"/>
        <v>621.81818181818187</v>
      </c>
      <c r="H137" s="49"/>
    </row>
    <row r="138" spans="1:8">
      <c r="A138" s="39">
        <v>132</v>
      </c>
      <c r="B138" s="45" t="s">
        <v>224</v>
      </c>
      <c r="C138" s="45" t="s">
        <v>225</v>
      </c>
      <c r="D138" s="46">
        <v>1</v>
      </c>
      <c r="E138" s="46">
        <v>66</v>
      </c>
      <c r="F138" s="47">
        <f t="shared" si="4"/>
        <v>51.81818181818182</v>
      </c>
      <c r="G138" s="48">
        <f t="shared" si="5"/>
        <v>414.54545454545456</v>
      </c>
      <c r="H138" s="49"/>
    </row>
    <row r="139" spans="1:8">
      <c r="A139" s="39">
        <v>133</v>
      </c>
      <c r="B139" s="45" t="s">
        <v>226</v>
      </c>
      <c r="C139" s="45" t="s">
        <v>227</v>
      </c>
      <c r="D139" s="46">
        <v>1</v>
      </c>
      <c r="E139" s="46">
        <v>37.714285714285715</v>
      </c>
      <c r="F139" s="47">
        <f t="shared" si="4"/>
        <v>90.681818181818173</v>
      </c>
      <c r="G139" s="48">
        <f t="shared" si="5"/>
        <v>725.45454545454538</v>
      </c>
      <c r="H139" s="49"/>
    </row>
    <row r="140" spans="1:8">
      <c r="A140" s="39">
        <v>134</v>
      </c>
      <c r="B140" s="45" t="s">
        <v>228</v>
      </c>
      <c r="C140" s="45" t="s">
        <v>229</v>
      </c>
      <c r="D140" s="46">
        <v>1</v>
      </c>
      <c r="E140" s="46">
        <v>44</v>
      </c>
      <c r="F140" s="47">
        <f t="shared" si="4"/>
        <v>77.727272727272734</v>
      </c>
      <c r="G140" s="48">
        <f t="shared" si="5"/>
        <v>621.81818181818187</v>
      </c>
      <c r="H140" s="49"/>
    </row>
    <row r="141" spans="1:8">
      <c r="A141" s="39">
        <v>135</v>
      </c>
      <c r="B141" s="45" t="s">
        <v>230</v>
      </c>
      <c r="C141" s="45" t="s">
        <v>231</v>
      </c>
      <c r="D141" s="46">
        <v>1</v>
      </c>
      <c r="E141" s="46">
        <v>0</v>
      </c>
      <c r="F141" s="47" t="e">
        <f t="shared" si="4"/>
        <v>#DIV/0!</v>
      </c>
      <c r="G141" s="48" t="e">
        <f t="shared" si="5"/>
        <v>#DIV/0!</v>
      </c>
      <c r="H141" s="49"/>
    </row>
    <row r="142" spans="1:8">
      <c r="A142" s="39">
        <v>136</v>
      </c>
      <c r="B142" s="45" t="s">
        <v>232</v>
      </c>
      <c r="C142" s="45" t="s">
        <v>233</v>
      </c>
      <c r="D142" s="46">
        <v>1</v>
      </c>
      <c r="E142" s="46">
        <v>0</v>
      </c>
      <c r="F142" s="47" t="e">
        <f t="shared" si="4"/>
        <v>#DIV/0!</v>
      </c>
      <c r="G142" s="48" t="e">
        <f t="shared" si="5"/>
        <v>#DIV/0!</v>
      </c>
      <c r="H142" s="49"/>
    </row>
    <row r="143" spans="1:8">
      <c r="A143" s="39">
        <v>137</v>
      </c>
      <c r="B143" s="45" t="s">
        <v>234</v>
      </c>
      <c r="C143" s="45" t="s">
        <v>233</v>
      </c>
      <c r="D143" s="46">
        <v>1</v>
      </c>
      <c r="E143" s="46">
        <v>0</v>
      </c>
      <c r="F143" s="47" t="e">
        <f t="shared" si="4"/>
        <v>#DIV/0!</v>
      </c>
      <c r="G143" s="48" t="e">
        <f t="shared" si="5"/>
        <v>#DIV/0!</v>
      </c>
      <c r="H143" s="49"/>
    </row>
    <row r="144" spans="1:8">
      <c r="A144" s="39">
        <v>138</v>
      </c>
      <c r="B144" s="45" t="s">
        <v>235</v>
      </c>
      <c r="C144" s="45" t="s">
        <v>236</v>
      </c>
      <c r="D144" s="46">
        <v>1</v>
      </c>
      <c r="E144" s="46">
        <v>26.4</v>
      </c>
      <c r="F144" s="47">
        <f t="shared" si="4"/>
        <v>129.54545454545456</v>
      </c>
      <c r="G144" s="48">
        <f t="shared" si="5"/>
        <v>1036.3636363636365</v>
      </c>
      <c r="H144" s="49"/>
    </row>
    <row r="145" spans="1:8">
      <c r="A145" s="39">
        <v>139</v>
      </c>
      <c r="B145" s="45" t="s">
        <v>237</v>
      </c>
      <c r="C145" s="45" t="s">
        <v>238</v>
      </c>
      <c r="D145" s="46">
        <v>1</v>
      </c>
      <c r="E145" s="46">
        <v>62</v>
      </c>
      <c r="F145" s="47">
        <f t="shared" si="4"/>
        <v>55.161290322580648</v>
      </c>
      <c r="G145" s="48">
        <f t="shared" si="5"/>
        <v>441.29032258064518</v>
      </c>
      <c r="H145" s="49"/>
    </row>
    <row r="146" spans="1:8">
      <c r="A146" s="39">
        <v>140</v>
      </c>
      <c r="B146" s="45" t="s">
        <v>239</v>
      </c>
      <c r="C146" s="45" t="s">
        <v>240</v>
      </c>
      <c r="D146" s="46">
        <v>1</v>
      </c>
      <c r="E146" s="46">
        <v>73.333333333333329</v>
      </c>
      <c r="F146" s="47">
        <f t="shared" si="4"/>
        <v>46.63636363636364</v>
      </c>
      <c r="G146" s="48">
        <f t="shared" si="5"/>
        <v>373.09090909090912</v>
      </c>
      <c r="H146" s="49"/>
    </row>
    <row r="147" spans="1:8">
      <c r="A147" s="39">
        <v>141</v>
      </c>
      <c r="B147" s="45" t="s">
        <v>241</v>
      </c>
      <c r="C147" s="45" t="s">
        <v>242</v>
      </c>
      <c r="D147" s="46">
        <v>1</v>
      </c>
      <c r="E147" s="46">
        <v>173.68421052631578</v>
      </c>
      <c r="F147" s="47">
        <f t="shared" si="4"/>
        <v>19.690909090909091</v>
      </c>
      <c r="G147" s="48">
        <f t="shared" si="5"/>
        <v>157.52727272727273</v>
      </c>
      <c r="H147" s="49"/>
    </row>
    <row r="148" spans="1:8">
      <c r="A148" s="39">
        <v>142</v>
      </c>
      <c r="B148" s="45" t="s">
        <v>243</v>
      </c>
      <c r="C148" s="45" t="s">
        <v>242</v>
      </c>
      <c r="D148" s="46">
        <v>1</v>
      </c>
      <c r="E148" s="46">
        <v>0</v>
      </c>
      <c r="F148" s="47" t="e">
        <f t="shared" si="4"/>
        <v>#DIV/0!</v>
      </c>
      <c r="G148" s="48" t="e">
        <f t="shared" si="5"/>
        <v>#DIV/0!</v>
      </c>
      <c r="H148" s="49"/>
    </row>
    <row r="149" spans="1:8">
      <c r="A149" s="39">
        <v>143</v>
      </c>
      <c r="B149" s="45" t="s">
        <v>241</v>
      </c>
      <c r="C149" s="45" t="s">
        <v>242</v>
      </c>
      <c r="D149" s="46">
        <v>1</v>
      </c>
      <c r="E149" s="46">
        <v>176</v>
      </c>
      <c r="F149" s="47">
        <f t="shared" si="4"/>
        <v>19.431818181818183</v>
      </c>
      <c r="G149" s="48">
        <f t="shared" si="5"/>
        <v>155.45454545454547</v>
      </c>
      <c r="H149" s="49"/>
    </row>
    <row r="150" spans="1:8">
      <c r="A150" s="39">
        <v>144</v>
      </c>
      <c r="B150" s="54" t="s">
        <v>244</v>
      </c>
      <c r="C150" s="54" t="s">
        <v>245</v>
      </c>
      <c r="D150" s="55">
        <v>1</v>
      </c>
      <c r="E150" s="55">
        <v>80</v>
      </c>
      <c r="F150" s="56">
        <v>35</v>
      </c>
      <c r="G150" s="58">
        <f t="shared" si="5"/>
        <v>280</v>
      </c>
      <c r="H150" s="49"/>
    </row>
    <row r="151" spans="1:8">
      <c r="A151" s="39">
        <v>145</v>
      </c>
      <c r="B151" s="45" t="s">
        <v>246</v>
      </c>
      <c r="C151" s="45" t="s">
        <v>60</v>
      </c>
      <c r="D151" s="46">
        <v>1</v>
      </c>
      <c r="E151" s="46">
        <v>0</v>
      </c>
      <c r="F151" s="47" t="e">
        <f t="shared" si="4"/>
        <v>#DIV/0!</v>
      </c>
      <c r="G151" s="48" t="e">
        <f t="shared" si="5"/>
        <v>#DIV/0!</v>
      </c>
      <c r="H151" s="49"/>
    </row>
    <row r="152" spans="1:8">
      <c r="A152" s="39">
        <v>146</v>
      </c>
      <c r="B152" s="45" t="s">
        <v>247</v>
      </c>
      <c r="C152" s="45" t="s">
        <v>60</v>
      </c>
      <c r="D152" s="46">
        <v>1</v>
      </c>
      <c r="E152" s="46">
        <v>0</v>
      </c>
      <c r="F152" s="47" t="e">
        <f t="shared" si="4"/>
        <v>#DIV/0!</v>
      </c>
      <c r="G152" s="48" t="e">
        <f t="shared" si="5"/>
        <v>#DIV/0!</v>
      </c>
      <c r="H152" s="49"/>
    </row>
    <row r="153" spans="1:8">
      <c r="A153" s="39">
        <v>147</v>
      </c>
      <c r="B153" s="45" t="s">
        <v>248</v>
      </c>
      <c r="C153" s="45" t="s">
        <v>60</v>
      </c>
      <c r="D153" s="46">
        <v>1</v>
      </c>
      <c r="E153" s="46">
        <v>0</v>
      </c>
      <c r="F153" s="47" t="e">
        <f t="shared" si="4"/>
        <v>#DIV/0!</v>
      </c>
      <c r="G153" s="48" t="e">
        <f t="shared" si="5"/>
        <v>#DIV/0!</v>
      </c>
      <c r="H153" s="49"/>
    </row>
    <row r="154" spans="1:8">
      <c r="A154" s="39">
        <v>148</v>
      </c>
      <c r="B154" s="45" t="s">
        <v>249</v>
      </c>
      <c r="C154" s="45" t="s">
        <v>64</v>
      </c>
      <c r="D154" s="46">
        <v>1</v>
      </c>
      <c r="E154" s="46">
        <v>0</v>
      </c>
      <c r="F154" s="47" t="e">
        <f t="shared" ref="F154:F216" si="6">3420/E154</f>
        <v>#DIV/0!</v>
      </c>
      <c r="G154" s="48" t="e">
        <f t="shared" si="5"/>
        <v>#DIV/0!</v>
      </c>
      <c r="H154" s="49"/>
    </row>
    <row r="155" spans="1:8">
      <c r="A155" s="39">
        <v>149</v>
      </c>
      <c r="B155" s="45" t="s">
        <v>250</v>
      </c>
      <c r="C155" s="45" t="s">
        <v>251</v>
      </c>
      <c r="D155" s="46">
        <v>1</v>
      </c>
      <c r="E155" s="46">
        <v>33</v>
      </c>
      <c r="F155" s="47">
        <f t="shared" si="6"/>
        <v>103.63636363636364</v>
      </c>
      <c r="G155" s="48">
        <f t="shared" si="5"/>
        <v>829.09090909090912</v>
      </c>
      <c r="H155" s="49"/>
    </row>
    <row r="156" spans="1:8">
      <c r="A156" s="39">
        <v>150</v>
      </c>
      <c r="B156" s="45" t="s">
        <v>252</v>
      </c>
      <c r="C156" s="45" t="s">
        <v>253</v>
      </c>
      <c r="D156" s="46">
        <v>1</v>
      </c>
      <c r="E156" s="46">
        <v>16.5</v>
      </c>
      <c r="F156" s="47">
        <f t="shared" si="6"/>
        <v>207.27272727272728</v>
      </c>
      <c r="G156" s="48">
        <f t="shared" si="5"/>
        <v>1658.1818181818182</v>
      </c>
      <c r="H156" s="49"/>
    </row>
    <row r="157" spans="1:8">
      <c r="A157" s="39">
        <v>151</v>
      </c>
      <c r="B157" s="45" t="s">
        <v>254</v>
      </c>
      <c r="C157" s="45" t="s">
        <v>255</v>
      </c>
      <c r="D157" s="46">
        <v>1</v>
      </c>
      <c r="E157" s="46">
        <v>0</v>
      </c>
      <c r="F157" s="47" t="e">
        <f t="shared" si="6"/>
        <v>#DIV/0!</v>
      </c>
      <c r="G157" s="48" t="e">
        <f t="shared" si="5"/>
        <v>#DIV/0!</v>
      </c>
      <c r="H157" s="49"/>
    </row>
    <row r="158" spans="1:8">
      <c r="A158" s="39">
        <v>152</v>
      </c>
      <c r="B158" s="45" t="s">
        <v>256</v>
      </c>
      <c r="C158" s="45" t="s">
        <v>227</v>
      </c>
      <c r="D158" s="46">
        <v>1</v>
      </c>
      <c r="E158" s="46">
        <v>37.714285714285715</v>
      </c>
      <c r="F158" s="47">
        <f t="shared" si="6"/>
        <v>90.681818181818173</v>
      </c>
      <c r="G158" s="48">
        <f t="shared" si="5"/>
        <v>725.45454545454538</v>
      </c>
      <c r="H158" s="49"/>
    </row>
    <row r="159" spans="1:8">
      <c r="A159" s="39">
        <v>153</v>
      </c>
      <c r="B159" s="45" t="s">
        <v>257</v>
      </c>
      <c r="C159" s="45" t="s">
        <v>227</v>
      </c>
      <c r="D159" s="46">
        <v>1</v>
      </c>
      <c r="E159" s="46">
        <v>44</v>
      </c>
      <c r="F159" s="47">
        <f t="shared" si="6"/>
        <v>77.727272727272734</v>
      </c>
      <c r="G159" s="48">
        <f t="shared" si="5"/>
        <v>621.81818181818187</v>
      </c>
      <c r="H159" s="49"/>
    </row>
    <row r="160" spans="1:8">
      <c r="A160" s="39">
        <v>154</v>
      </c>
      <c r="B160" s="45" t="s">
        <v>258</v>
      </c>
      <c r="C160" s="45" t="s">
        <v>73</v>
      </c>
      <c r="D160" s="46">
        <v>1</v>
      </c>
      <c r="E160" s="46">
        <v>33</v>
      </c>
      <c r="F160" s="47">
        <f t="shared" si="6"/>
        <v>103.63636363636364</v>
      </c>
      <c r="G160" s="48">
        <f t="shared" si="5"/>
        <v>829.09090909090912</v>
      </c>
      <c r="H160" s="49"/>
    </row>
    <row r="161" spans="1:8">
      <c r="A161" s="39">
        <v>155</v>
      </c>
      <c r="B161" s="45" t="s">
        <v>259</v>
      </c>
      <c r="C161" s="45" t="s">
        <v>260</v>
      </c>
      <c r="D161" s="46">
        <v>1</v>
      </c>
      <c r="E161" s="46">
        <v>0</v>
      </c>
      <c r="F161" s="47" t="e">
        <f t="shared" si="6"/>
        <v>#DIV/0!</v>
      </c>
      <c r="G161" s="48" t="e">
        <f t="shared" si="5"/>
        <v>#DIV/0!</v>
      </c>
      <c r="H161" s="49"/>
    </row>
    <row r="162" spans="1:8">
      <c r="A162" s="39">
        <v>156</v>
      </c>
      <c r="B162" s="54" t="s">
        <v>261</v>
      </c>
      <c r="C162" s="54" t="s">
        <v>262</v>
      </c>
      <c r="D162" s="55">
        <v>1</v>
      </c>
      <c r="E162" s="55">
        <v>14.666666666666666</v>
      </c>
      <c r="F162" s="56">
        <v>200</v>
      </c>
      <c r="G162" s="58">
        <f t="shared" si="5"/>
        <v>1600</v>
      </c>
      <c r="H162" s="49"/>
    </row>
    <row r="163" spans="1:8">
      <c r="A163" s="39">
        <v>157</v>
      </c>
      <c r="B163" s="50" t="s">
        <v>263</v>
      </c>
      <c r="C163" s="50" t="s">
        <v>264</v>
      </c>
      <c r="D163" s="51">
        <v>1</v>
      </c>
      <c r="E163" s="51">
        <v>14.666666666666666</v>
      </c>
      <c r="F163" s="52">
        <v>200</v>
      </c>
      <c r="G163" s="53">
        <f t="shared" si="5"/>
        <v>1600</v>
      </c>
      <c r="H163" s="49"/>
    </row>
    <row r="164" spans="1:8">
      <c r="A164" s="39">
        <v>158</v>
      </c>
      <c r="B164" s="45" t="s">
        <v>265</v>
      </c>
      <c r="C164" s="45" t="s">
        <v>266</v>
      </c>
      <c r="D164" s="46">
        <v>1</v>
      </c>
      <c r="E164" s="46">
        <v>12.222222222222221</v>
      </c>
      <c r="F164" s="47">
        <v>200</v>
      </c>
      <c r="G164" s="48">
        <f t="shared" si="5"/>
        <v>1600</v>
      </c>
      <c r="H164" s="49"/>
    </row>
    <row r="165" spans="1:8">
      <c r="A165" s="39">
        <v>159</v>
      </c>
      <c r="B165" s="45" t="s">
        <v>267</v>
      </c>
      <c r="C165" s="45" t="s">
        <v>268</v>
      </c>
      <c r="D165" s="46">
        <v>1</v>
      </c>
      <c r="E165" s="46">
        <v>14</v>
      </c>
      <c r="F165" s="47">
        <f t="shared" si="6"/>
        <v>244.28571428571428</v>
      </c>
      <c r="G165" s="48">
        <f t="shared" si="5"/>
        <v>1954.2857142857142</v>
      </c>
      <c r="H165" s="49"/>
    </row>
    <row r="166" spans="1:8">
      <c r="A166" s="39">
        <v>160</v>
      </c>
      <c r="B166" s="45" t="s">
        <v>269</v>
      </c>
      <c r="C166" s="45" t="s">
        <v>270</v>
      </c>
      <c r="D166" s="46">
        <v>1</v>
      </c>
      <c r="E166" s="46">
        <v>12</v>
      </c>
      <c r="F166" s="47">
        <f t="shared" si="6"/>
        <v>285</v>
      </c>
      <c r="G166" s="48">
        <f t="shared" si="5"/>
        <v>2280</v>
      </c>
      <c r="H166" s="49"/>
    </row>
    <row r="167" spans="1:8">
      <c r="A167" s="39">
        <v>161</v>
      </c>
      <c r="B167" s="45" t="s">
        <v>271</v>
      </c>
      <c r="C167" s="45" t="s">
        <v>270</v>
      </c>
      <c r="D167" s="46">
        <v>1</v>
      </c>
      <c r="E167" s="46">
        <v>10.543130990415335</v>
      </c>
      <c r="F167" s="47">
        <f t="shared" si="6"/>
        <v>324.38181818181818</v>
      </c>
      <c r="G167" s="48">
        <f t="shared" si="5"/>
        <v>2595.0545454545454</v>
      </c>
      <c r="H167" s="49"/>
    </row>
    <row r="168" spans="1:8">
      <c r="A168" s="39">
        <v>162</v>
      </c>
      <c r="B168" s="45" t="s">
        <v>272</v>
      </c>
      <c r="C168" s="45" t="s">
        <v>270</v>
      </c>
      <c r="D168" s="46">
        <v>1</v>
      </c>
      <c r="E168" s="46">
        <v>10.153846153846153</v>
      </c>
      <c r="F168" s="47">
        <f t="shared" si="6"/>
        <v>336.81818181818181</v>
      </c>
      <c r="G168" s="48">
        <f t="shared" si="5"/>
        <v>2694.5454545454545</v>
      </c>
      <c r="H168" s="49"/>
    </row>
    <row r="169" spans="1:8">
      <c r="A169" s="39">
        <v>163</v>
      </c>
      <c r="B169" s="50" t="s">
        <v>273</v>
      </c>
      <c r="C169" s="50" t="s">
        <v>136</v>
      </c>
      <c r="D169" s="51">
        <v>1</v>
      </c>
      <c r="E169" s="51">
        <v>34</v>
      </c>
      <c r="F169" s="52">
        <v>100</v>
      </c>
      <c r="G169" s="53">
        <f t="shared" si="5"/>
        <v>800</v>
      </c>
      <c r="H169" s="49"/>
    </row>
    <row r="170" spans="1:8">
      <c r="A170" s="39">
        <v>164</v>
      </c>
      <c r="B170" s="50" t="s">
        <v>274</v>
      </c>
      <c r="C170" s="50" t="s">
        <v>136</v>
      </c>
      <c r="D170" s="51">
        <v>1</v>
      </c>
      <c r="E170" s="51"/>
      <c r="F170" s="52">
        <v>91</v>
      </c>
      <c r="G170" s="53">
        <f t="shared" si="5"/>
        <v>728</v>
      </c>
      <c r="H170" s="49"/>
    </row>
    <row r="171" spans="1:8">
      <c r="A171" s="39">
        <v>165</v>
      </c>
      <c r="B171" s="45" t="s">
        <v>275</v>
      </c>
      <c r="C171" s="45" t="s">
        <v>276</v>
      </c>
      <c r="D171" s="46">
        <v>1</v>
      </c>
      <c r="E171" s="46">
        <v>30</v>
      </c>
      <c r="F171" s="47">
        <f t="shared" si="6"/>
        <v>114</v>
      </c>
      <c r="G171" s="48">
        <f t="shared" si="5"/>
        <v>912</v>
      </c>
      <c r="H171" s="49"/>
    </row>
    <row r="172" spans="1:8">
      <c r="A172" s="39">
        <v>166</v>
      </c>
      <c r="B172" s="45" t="s">
        <v>275</v>
      </c>
      <c r="C172" s="45" t="s">
        <v>69</v>
      </c>
      <c r="D172" s="46">
        <v>1</v>
      </c>
      <c r="E172" s="46">
        <v>52.8</v>
      </c>
      <c r="F172" s="47">
        <f t="shared" si="6"/>
        <v>64.77272727272728</v>
      </c>
      <c r="G172" s="48">
        <f t="shared" si="5"/>
        <v>518.18181818181824</v>
      </c>
      <c r="H172" s="49"/>
    </row>
    <row r="173" spans="1:8">
      <c r="A173" s="39">
        <v>167</v>
      </c>
      <c r="B173" s="45" t="s">
        <v>277</v>
      </c>
      <c r="C173" s="45" t="s">
        <v>278</v>
      </c>
      <c r="D173" s="46">
        <v>1</v>
      </c>
      <c r="E173" s="46">
        <v>0</v>
      </c>
      <c r="F173" s="47" t="e">
        <f t="shared" si="6"/>
        <v>#DIV/0!</v>
      </c>
      <c r="G173" s="48" t="e">
        <f t="shared" si="5"/>
        <v>#DIV/0!</v>
      </c>
      <c r="H173" s="49"/>
    </row>
    <row r="174" spans="1:8">
      <c r="A174" s="39">
        <v>168</v>
      </c>
      <c r="B174" s="45" t="s">
        <v>279</v>
      </c>
      <c r="C174" s="45" t="s">
        <v>278</v>
      </c>
      <c r="D174" s="46">
        <v>1</v>
      </c>
      <c r="E174" s="46">
        <v>0</v>
      </c>
      <c r="F174" s="47" t="e">
        <f t="shared" si="6"/>
        <v>#DIV/0!</v>
      </c>
      <c r="G174" s="48" t="e">
        <f t="shared" si="5"/>
        <v>#DIV/0!</v>
      </c>
      <c r="H174" s="49"/>
    </row>
    <row r="175" spans="1:8">
      <c r="A175" s="39">
        <v>169</v>
      </c>
      <c r="B175" s="45" t="s">
        <v>280</v>
      </c>
      <c r="C175" s="45" t="s">
        <v>281</v>
      </c>
      <c r="D175" s="46">
        <v>1</v>
      </c>
      <c r="E175" s="46">
        <v>0</v>
      </c>
      <c r="F175" s="47" t="e">
        <f t="shared" si="6"/>
        <v>#DIV/0!</v>
      </c>
      <c r="G175" s="48" t="e">
        <f t="shared" si="5"/>
        <v>#DIV/0!</v>
      </c>
      <c r="H175" s="49"/>
    </row>
    <row r="176" spans="1:8">
      <c r="A176" s="39">
        <v>170</v>
      </c>
      <c r="B176" s="45" t="s">
        <v>282</v>
      </c>
      <c r="C176" s="45" t="s">
        <v>283</v>
      </c>
      <c r="D176" s="46">
        <v>1</v>
      </c>
      <c r="E176" s="46">
        <v>52.38095238095238</v>
      </c>
      <c r="F176" s="47">
        <f t="shared" si="6"/>
        <v>65.290909090909096</v>
      </c>
      <c r="G176" s="48">
        <f t="shared" si="5"/>
        <v>522.32727272727277</v>
      </c>
      <c r="H176" s="49"/>
    </row>
    <row r="177" spans="1:8">
      <c r="A177" s="39">
        <v>171</v>
      </c>
      <c r="B177" s="45" t="s">
        <v>284</v>
      </c>
      <c r="C177" s="45" t="s">
        <v>283</v>
      </c>
      <c r="D177" s="46">
        <v>1</v>
      </c>
      <c r="E177" s="46">
        <v>52.38095238095238</v>
      </c>
      <c r="F177" s="47">
        <f t="shared" si="6"/>
        <v>65.290909090909096</v>
      </c>
      <c r="G177" s="48">
        <f t="shared" si="5"/>
        <v>522.32727272727277</v>
      </c>
      <c r="H177" s="49"/>
    </row>
    <row r="178" spans="1:8">
      <c r="A178" s="39">
        <v>172</v>
      </c>
      <c r="B178" s="45" t="s">
        <v>285</v>
      </c>
      <c r="C178" s="45" t="s">
        <v>283</v>
      </c>
      <c r="D178" s="46">
        <v>1</v>
      </c>
      <c r="E178" s="46">
        <v>52.38095238095238</v>
      </c>
      <c r="F178" s="47">
        <f t="shared" si="6"/>
        <v>65.290909090909096</v>
      </c>
      <c r="G178" s="48">
        <f t="shared" si="5"/>
        <v>522.32727272727277</v>
      </c>
      <c r="H178" s="49"/>
    </row>
    <row r="179" spans="1:8">
      <c r="A179" s="39">
        <v>173</v>
      </c>
      <c r="B179" s="45" t="s">
        <v>286</v>
      </c>
      <c r="C179" s="45" t="s">
        <v>283</v>
      </c>
      <c r="D179" s="46">
        <v>1</v>
      </c>
      <c r="E179" s="46">
        <v>0</v>
      </c>
      <c r="F179" s="47" t="e">
        <f t="shared" si="6"/>
        <v>#DIV/0!</v>
      </c>
      <c r="G179" s="48" t="e">
        <f t="shared" si="5"/>
        <v>#DIV/0!</v>
      </c>
      <c r="H179" s="49"/>
    </row>
    <row r="180" spans="1:8">
      <c r="A180" s="39">
        <v>174</v>
      </c>
      <c r="B180" s="50" t="s">
        <v>287</v>
      </c>
      <c r="C180" s="50" t="s">
        <v>155</v>
      </c>
      <c r="D180" s="51">
        <v>1</v>
      </c>
      <c r="E180" s="51">
        <v>36.666666666666664</v>
      </c>
      <c r="F180" s="52">
        <v>80</v>
      </c>
      <c r="G180" s="53">
        <f t="shared" si="5"/>
        <v>640</v>
      </c>
      <c r="H180" s="49"/>
    </row>
    <row r="181" spans="1:8">
      <c r="A181" s="39">
        <v>175</v>
      </c>
      <c r="B181" s="50" t="s">
        <v>288</v>
      </c>
      <c r="C181" s="50" t="s">
        <v>289</v>
      </c>
      <c r="D181" s="51">
        <v>1</v>
      </c>
      <c r="E181" s="51">
        <v>13.2</v>
      </c>
      <c r="F181" s="52">
        <f t="shared" si="6"/>
        <v>259.09090909090912</v>
      </c>
      <c r="G181" s="53">
        <f t="shared" si="5"/>
        <v>2072.727272727273</v>
      </c>
      <c r="H181" s="57" t="s">
        <v>79</v>
      </c>
    </row>
    <row r="182" spans="1:8">
      <c r="A182" s="39">
        <v>176</v>
      </c>
      <c r="B182" s="45" t="s">
        <v>290</v>
      </c>
      <c r="C182" s="45"/>
      <c r="D182" s="46">
        <v>1</v>
      </c>
      <c r="E182" s="46">
        <v>0</v>
      </c>
      <c r="F182" s="47" t="e">
        <f t="shared" si="6"/>
        <v>#DIV/0!</v>
      </c>
      <c r="G182" s="48" t="e">
        <f t="shared" si="5"/>
        <v>#DIV/0!</v>
      </c>
      <c r="H182" s="65"/>
    </row>
    <row r="183" spans="1:8">
      <c r="A183" s="39">
        <v>177</v>
      </c>
      <c r="B183" s="45" t="s">
        <v>291</v>
      </c>
      <c r="C183" s="45" t="s">
        <v>172</v>
      </c>
      <c r="D183" s="46">
        <v>1</v>
      </c>
      <c r="E183" s="46">
        <v>0</v>
      </c>
      <c r="F183" s="47" t="e">
        <f t="shared" si="6"/>
        <v>#DIV/0!</v>
      </c>
      <c r="G183" s="48" t="e">
        <f t="shared" si="5"/>
        <v>#DIV/0!</v>
      </c>
      <c r="H183" s="49"/>
    </row>
    <row r="184" spans="1:8">
      <c r="A184" s="39">
        <v>178</v>
      </c>
      <c r="B184" s="45" t="s">
        <v>292</v>
      </c>
      <c r="C184" s="45" t="s">
        <v>293</v>
      </c>
      <c r="D184" s="46">
        <v>1</v>
      </c>
      <c r="E184" s="46">
        <v>50.769230769230766</v>
      </c>
      <c r="F184" s="47">
        <f t="shared" si="6"/>
        <v>67.363636363636374</v>
      </c>
      <c r="G184" s="48">
        <f t="shared" si="5"/>
        <v>538.90909090909099</v>
      </c>
      <c r="H184" s="49"/>
    </row>
    <row r="185" spans="1:8">
      <c r="A185" s="39">
        <v>179</v>
      </c>
      <c r="B185" s="45" t="s">
        <v>294</v>
      </c>
      <c r="C185" s="45" t="s">
        <v>64</v>
      </c>
      <c r="D185" s="46">
        <v>1</v>
      </c>
      <c r="E185" s="46">
        <v>33</v>
      </c>
      <c r="F185" s="47">
        <f t="shared" si="6"/>
        <v>103.63636363636364</v>
      </c>
      <c r="G185" s="48">
        <f t="shared" si="5"/>
        <v>829.09090909090912</v>
      </c>
      <c r="H185" s="49"/>
    </row>
    <row r="186" spans="1:8">
      <c r="A186" s="39">
        <v>180</v>
      </c>
      <c r="B186" s="45" t="s">
        <v>295</v>
      </c>
      <c r="C186" s="45" t="s">
        <v>64</v>
      </c>
      <c r="D186" s="46">
        <v>1</v>
      </c>
      <c r="E186" s="46">
        <v>44</v>
      </c>
      <c r="F186" s="47">
        <f t="shared" si="6"/>
        <v>77.727272727272734</v>
      </c>
      <c r="G186" s="48">
        <f t="shared" si="5"/>
        <v>621.81818181818187</v>
      </c>
      <c r="H186" s="49"/>
    </row>
    <row r="187" spans="1:8">
      <c r="A187" s="39">
        <v>181</v>
      </c>
      <c r="B187" s="54">
        <v>8825633600</v>
      </c>
      <c r="C187" s="54" t="s">
        <v>296</v>
      </c>
      <c r="D187" s="55">
        <v>1</v>
      </c>
      <c r="E187" s="55">
        <v>35</v>
      </c>
      <c r="F187" s="56">
        <v>88</v>
      </c>
      <c r="G187" s="58">
        <f t="shared" si="5"/>
        <v>704</v>
      </c>
      <c r="H187" s="49"/>
    </row>
    <row r="188" spans="1:8">
      <c r="A188" s="39">
        <v>182</v>
      </c>
      <c r="B188" s="45">
        <v>1626340000</v>
      </c>
      <c r="C188" s="45" t="s">
        <v>297</v>
      </c>
      <c r="D188" s="46">
        <v>1</v>
      </c>
      <c r="E188" s="46">
        <v>37</v>
      </c>
      <c r="F188" s="47">
        <f t="shared" si="6"/>
        <v>92.432432432432435</v>
      </c>
      <c r="G188" s="48">
        <f t="shared" si="5"/>
        <v>739.45945945945948</v>
      </c>
      <c r="H188" s="49"/>
    </row>
    <row r="189" spans="1:8">
      <c r="A189" s="39">
        <v>183</v>
      </c>
      <c r="B189" s="45" t="s">
        <v>298</v>
      </c>
      <c r="C189" s="45" t="s">
        <v>122</v>
      </c>
      <c r="D189" s="46">
        <v>1</v>
      </c>
      <c r="E189" s="46">
        <v>64</v>
      </c>
      <c r="F189" s="47">
        <f t="shared" si="6"/>
        <v>53.4375</v>
      </c>
      <c r="G189" s="48">
        <f t="shared" si="5"/>
        <v>427.5</v>
      </c>
      <c r="H189" s="49"/>
    </row>
    <row r="190" spans="1:8">
      <c r="A190" s="39">
        <v>184</v>
      </c>
      <c r="B190" s="54" t="s">
        <v>299</v>
      </c>
      <c r="C190" s="54" t="s">
        <v>300</v>
      </c>
      <c r="D190" s="55">
        <v>1</v>
      </c>
      <c r="E190" s="55">
        <v>60</v>
      </c>
      <c r="F190" s="56">
        <f t="shared" si="6"/>
        <v>57</v>
      </c>
      <c r="G190" s="58">
        <f t="shared" si="5"/>
        <v>456</v>
      </c>
      <c r="H190" s="49"/>
    </row>
    <row r="191" spans="1:8">
      <c r="A191" s="39">
        <v>185</v>
      </c>
      <c r="B191" s="45" t="s">
        <v>301</v>
      </c>
      <c r="C191" s="45" t="s">
        <v>302</v>
      </c>
      <c r="D191" s="46">
        <v>1</v>
      </c>
      <c r="E191" s="46">
        <v>110</v>
      </c>
      <c r="F191" s="47">
        <f t="shared" si="6"/>
        <v>31.09090909090909</v>
      </c>
      <c r="G191" s="48">
        <f t="shared" si="5"/>
        <v>248.72727272727272</v>
      </c>
      <c r="H191" s="49"/>
    </row>
    <row r="192" spans="1:8">
      <c r="A192" s="39">
        <v>186</v>
      </c>
      <c r="B192" s="45" t="s">
        <v>301</v>
      </c>
      <c r="C192" s="45" t="s">
        <v>303</v>
      </c>
      <c r="D192" s="46">
        <v>1</v>
      </c>
      <c r="E192" s="46">
        <v>44</v>
      </c>
      <c r="F192" s="47">
        <f t="shared" si="6"/>
        <v>77.727272727272734</v>
      </c>
      <c r="G192" s="48">
        <f t="shared" si="5"/>
        <v>621.81818181818187</v>
      </c>
      <c r="H192" s="49"/>
    </row>
    <row r="193" spans="1:8">
      <c r="A193" s="39">
        <v>187</v>
      </c>
      <c r="B193" s="45" t="s">
        <v>304</v>
      </c>
      <c r="C193" s="45" t="s">
        <v>305</v>
      </c>
      <c r="D193" s="46">
        <v>1</v>
      </c>
      <c r="E193" s="46">
        <v>66</v>
      </c>
      <c r="F193" s="47">
        <f t="shared" si="6"/>
        <v>51.81818181818182</v>
      </c>
      <c r="G193" s="48">
        <f t="shared" si="5"/>
        <v>414.54545454545456</v>
      </c>
      <c r="H193" s="49"/>
    </row>
    <row r="194" spans="1:8">
      <c r="A194" s="39">
        <v>188</v>
      </c>
      <c r="B194" s="45" t="s">
        <v>306</v>
      </c>
      <c r="C194" s="45" t="s">
        <v>307</v>
      </c>
      <c r="D194" s="46">
        <v>1</v>
      </c>
      <c r="E194" s="46">
        <v>13.2</v>
      </c>
      <c r="F194" s="47">
        <f t="shared" si="6"/>
        <v>259.09090909090912</v>
      </c>
      <c r="G194" s="48">
        <f t="shared" si="5"/>
        <v>2072.727272727273</v>
      </c>
      <c r="H194" s="49"/>
    </row>
    <row r="195" spans="1:8">
      <c r="A195" s="39">
        <v>189</v>
      </c>
      <c r="B195" s="45" t="s">
        <v>308</v>
      </c>
      <c r="C195" s="45" t="s">
        <v>60</v>
      </c>
      <c r="D195" s="46">
        <v>1</v>
      </c>
      <c r="E195" s="46">
        <v>66</v>
      </c>
      <c r="F195" s="47">
        <f t="shared" si="6"/>
        <v>51.81818181818182</v>
      </c>
      <c r="G195" s="48">
        <f t="shared" si="5"/>
        <v>414.54545454545456</v>
      </c>
      <c r="H195" s="49"/>
    </row>
    <row r="196" spans="1:8">
      <c r="A196" s="39">
        <v>190</v>
      </c>
      <c r="B196" s="45" t="s">
        <v>309</v>
      </c>
      <c r="C196" s="45" t="s">
        <v>310</v>
      </c>
      <c r="D196" s="46">
        <v>1</v>
      </c>
      <c r="E196" s="46">
        <v>0</v>
      </c>
      <c r="F196" s="47" t="e">
        <f t="shared" si="6"/>
        <v>#DIV/0!</v>
      </c>
      <c r="G196" s="48" t="e">
        <f t="shared" si="5"/>
        <v>#DIV/0!</v>
      </c>
      <c r="H196" s="49"/>
    </row>
    <row r="197" spans="1:8">
      <c r="A197" s="39">
        <v>191</v>
      </c>
      <c r="B197" s="45" t="s">
        <v>311</v>
      </c>
      <c r="C197" s="45" t="s">
        <v>312</v>
      </c>
      <c r="D197" s="46">
        <v>1</v>
      </c>
      <c r="E197" s="46">
        <v>12</v>
      </c>
      <c r="F197" s="47">
        <f t="shared" si="6"/>
        <v>285</v>
      </c>
      <c r="G197" s="48">
        <f t="shared" si="5"/>
        <v>2280</v>
      </c>
      <c r="H197" s="49"/>
    </row>
    <row r="198" spans="1:8">
      <c r="A198" s="39">
        <v>192</v>
      </c>
      <c r="B198" s="45" t="s">
        <v>313</v>
      </c>
      <c r="C198" s="45" t="s">
        <v>314</v>
      </c>
      <c r="D198" s="46">
        <v>1</v>
      </c>
      <c r="E198" s="46">
        <v>110</v>
      </c>
      <c r="F198" s="47">
        <f t="shared" si="6"/>
        <v>31.09090909090909</v>
      </c>
      <c r="G198" s="48">
        <f t="shared" si="5"/>
        <v>248.72727272727272</v>
      </c>
      <c r="H198" s="49"/>
    </row>
    <row r="199" spans="1:8">
      <c r="A199" s="39">
        <v>193</v>
      </c>
      <c r="B199" s="45" t="s">
        <v>315</v>
      </c>
      <c r="C199" s="45" t="s">
        <v>314</v>
      </c>
      <c r="D199" s="46">
        <v>1</v>
      </c>
      <c r="E199" s="46">
        <v>110</v>
      </c>
      <c r="F199" s="47">
        <f t="shared" si="6"/>
        <v>31.09090909090909</v>
      </c>
      <c r="G199" s="48">
        <f t="shared" ref="G199:G244" si="7">8*F199</f>
        <v>248.72727272727272</v>
      </c>
      <c r="H199" s="49"/>
    </row>
    <row r="200" spans="1:8">
      <c r="A200" s="39">
        <v>194</v>
      </c>
      <c r="B200" s="45" t="s">
        <v>316</v>
      </c>
      <c r="C200" s="45" t="s">
        <v>314</v>
      </c>
      <c r="D200" s="46">
        <v>1</v>
      </c>
      <c r="E200" s="46">
        <v>110</v>
      </c>
      <c r="F200" s="47">
        <f t="shared" si="6"/>
        <v>31.09090909090909</v>
      </c>
      <c r="G200" s="48">
        <f t="shared" si="7"/>
        <v>248.72727272727272</v>
      </c>
      <c r="H200" s="49"/>
    </row>
    <row r="201" spans="1:8">
      <c r="A201" s="39">
        <v>195</v>
      </c>
      <c r="B201" s="45" t="s">
        <v>317</v>
      </c>
      <c r="C201" s="45" t="s">
        <v>314</v>
      </c>
      <c r="D201" s="46">
        <v>1</v>
      </c>
      <c r="E201" s="46">
        <v>110</v>
      </c>
      <c r="F201" s="47">
        <f t="shared" si="6"/>
        <v>31.09090909090909</v>
      </c>
      <c r="G201" s="48">
        <f t="shared" si="7"/>
        <v>248.72727272727272</v>
      </c>
      <c r="H201" s="49"/>
    </row>
    <row r="202" spans="1:8">
      <c r="A202" s="39">
        <v>196</v>
      </c>
      <c r="B202" s="45" t="s">
        <v>318</v>
      </c>
      <c r="C202" s="45" t="s">
        <v>319</v>
      </c>
      <c r="D202" s="46">
        <v>1</v>
      </c>
      <c r="E202" s="46">
        <v>0</v>
      </c>
      <c r="F202" s="47" t="e">
        <f t="shared" si="6"/>
        <v>#DIV/0!</v>
      </c>
      <c r="G202" s="48" t="e">
        <f t="shared" si="7"/>
        <v>#DIV/0!</v>
      </c>
      <c r="H202" s="49"/>
    </row>
    <row r="203" spans="1:8">
      <c r="A203" s="39">
        <v>197</v>
      </c>
      <c r="B203" s="45" t="s">
        <v>320</v>
      </c>
      <c r="C203" s="45" t="s">
        <v>321</v>
      </c>
      <c r="D203" s="46">
        <v>1</v>
      </c>
      <c r="E203" s="46">
        <v>0</v>
      </c>
      <c r="F203" s="47" t="e">
        <f t="shared" si="6"/>
        <v>#DIV/0!</v>
      </c>
      <c r="G203" s="48" t="e">
        <f t="shared" si="7"/>
        <v>#DIV/0!</v>
      </c>
      <c r="H203" s="49"/>
    </row>
    <row r="204" spans="1:8">
      <c r="A204" s="39">
        <v>198</v>
      </c>
      <c r="B204" s="45" t="s">
        <v>322</v>
      </c>
      <c r="C204" s="45" t="s">
        <v>60</v>
      </c>
      <c r="D204" s="46">
        <v>1</v>
      </c>
      <c r="E204" s="46">
        <v>66</v>
      </c>
      <c r="F204" s="47">
        <f t="shared" si="6"/>
        <v>51.81818181818182</v>
      </c>
      <c r="G204" s="48">
        <f t="shared" si="7"/>
        <v>414.54545454545456</v>
      </c>
      <c r="H204" s="49"/>
    </row>
    <row r="205" spans="1:8">
      <c r="A205" s="39">
        <v>199</v>
      </c>
      <c r="B205" s="50" t="s">
        <v>323</v>
      </c>
      <c r="C205" s="50" t="s">
        <v>324</v>
      </c>
      <c r="D205" s="51">
        <v>1</v>
      </c>
      <c r="E205" s="51">
        <v>20.307692307692307</v>
      </c>
      <c r="F205" s="52">
        <v>31</v>
      </c>
      <c r="G205" s="53">
        <f t="shared" si="7"/>
        <v>248</v>
      </c>
      <c r="H205" s="49"/>
    </row>
    <row r="206" spans="1:8">
      <c r="A206" s="39">
        <v>200</v>
      </c>
      <c r="B206" s="45">
        <v>5198205300</v>
      </c>
      <c r="C206" s="45" t="s">
        <v>325</v>
      </c>
      <c r="D206" s="46">
        <v>1</v>
      </c>
      <c r="E206" s="46">
        <v>33</v>
      </c>
      <c r="F206" s="47">
        <f t="shared" si="6"/>
        <v>103.63636363636364</v>
      </c>
      <c r="G206" s="48">
        <f t="shared" si="7"/>
        <v>829.09090909090912</v>
      </c>
      <c r="H206" s="49"/>
    </row>
    <row r="207" spans="1:8">
      <c r="A207" s="39">
        <v>201</v>
      </c>
      <c r="B207" s="45">
        <v>5198205300</v>
      </c>
      <c r="C207" s="45" t="s">
        <v>326</v>
      </c>
      <c r="D207" s="46">
        <v>1</v>
      </c>
      <c r="E207" s="46">
        <v>66</v>
      </c>
      <c r="F207" s="47">
        <f t="shared" si="6"/>
        <v>51.81818181818182</v>
      </c>
      <c r="G207" s="48">
        <f t="shared" si="7"/>
        <v>414.54545454545456</v>
      </c>
      <c r="H207" s="49"/>
    </row>
    <row r="208" spans="1:8">
      <c r="A208" s="39">
        <v>202</v>
      </c>
      <c r="B208" s="54" t="s">
        <v>327</v>
      </c>
      <c r="C208" s="54" t="s">
        <v>206</v>
      </c>
      <c r="D208" s="55">
        <v>1</v>
      </c>
      <c r="E208" s="55">
        <v>26.4</v>
      </c>
      <c r="F208" s="56">
        <f t="shared" si="6"/>
        <v>129.54545454545456</v>
      </c>
      <c r="G208" s="58">
        <f t="shared" si="7"/>
        <v>1036.3636363636365</v>
      </c>
      <c r="H208" s="49"/>
    </row>
    <row r="209" spans="1:8">
      <c r="A209" s="39">
        <v>203</v>
      </c>
      <c r="B209" s="45" t="s">
        <v>328</v>
      </c>
      <c r="C209" s="45" t="s">
        <v>329</v>
      </c>
      <c r="D209" s="46">
        <v>1</v>
      </c>
      <c r="E209" s="46">
        <v>0</v>
      </c>
      <c r="F209" s="47" t="e">
        <f t="shared" si="6"/>
        <v>#DIV/0!</v>
      </c>
      <c r="G209" s="48" t="e">
        <f t="shared" si="7"/>
        <v>#DIV/0!</v>
      </c>
      <c r="H209" s="49"/>
    </row>
    <row r="210" spans="1:8">
      <c r="A210" s="39">
        <v>204</v>
      </c>
      <c r="B210" s="45" t="s">
        <v>330</v>
      </c>
      <c r="C210" s="45" t="s">
        <v>330</v>
      </c>
      <c r="D210" s="46">
        <v>1</v>
      </c>
      <c r="E210" s="46">
        <v>66</v>
      </c>
      <c r="F210" s="47">
        <f t="shared" si="6"/>
        <v>51.81818181818182</v>
      </c>
      <c r="G210" s="48">
        <f t="shared" si="7"/>
        <v>414.54545454545456</v>
      </c>
      <c r="H210" s="49"/>
    </row>
    <row r="211" spans="1:8">
      <c r="A211" s="39">
        <v>205</v>
      </c>
      <c r="B211" s="45" t="s">
        <v>331</v>
      </c>
      <c r="C211" s="45" t="s">
        <v>332</v>
      </c>
      <c r="D211" s="46">
        <v>1</v>
      </c>
      <c r="E211" s="46">
        <v>0</v>
      </c>
      <c r="F211" s="47" t="e">
        <f t="shared" si="6"/>
        <v>#DIV/0!</v>
      </c>
      <c r="G211" s="48" t="e">
        <f t="shared" si="7"/>
        <v>#DIV/0!</v>
      </c>
      <c r="H211" s="49"/>
    </row>
    <row r="212" spans="1:8">
      <c r="A212" s="39">
        <v>206</v>
      </c>
      <c r="B212" s="45" t="s">
        <v>333</v>
      </c>
      <c r="C212" s="45" t="s">
        <v>334</v>
      </c>
      <c r="D212" s="46">
        <v>1</v>
      </c>
      <c r="E212" s="46">
        <v>0</v>
      </c>
      <c r="F212" s="47" t="e">
        <f t="shared" si="6"/>
        <v>#DIV/0!</v>
      </c>
      <c r="G212" s="48" t="e">
        <f t="shared" si="7"/>
        <v>#DIV/0!</v>
      </c>
      <c r="H212" s="49"/>
    </row>
    <row r="213" spans="1:8">
      <c r="A213" s="39">
        <v>207</v>
      </c>
      <c r="B213" s="45" t="s">
        <v>335</v>
      </c>
      <c r="C213" s="45" t="s">
        <v>336</v>
      </c>
      <c r="D213" s="46">
        <v>1</v>
      </c>
      <c r="E213" s="46">
        <v>44</v>
      </c>
      <c r="F213" s="47">
        <f t="shared" si="6"/>
        <v>77.727272727272734</v>
      </c>
      <c r="G213" s="48">
        <f t="shared" si="7"/>
        <v>621.81818181818187</v>
      </c>
      <c r="H213" s="49"/>
    </row>
    <row r="214" spans="1:8">
      <c r="A214" s="39">
        <v>208</v>
      </c>
      <c r="B214" s="45" t="s">
        <v>337</v>
      </c>
      <c r="C214" s="45" t="s">
        <v>307</v>
      </c>
      <c r="D214" s="46">
        <v>1</v>
      </c>
      <c r="E214" s="46">
        <v>0</v>
      </c>
      <c r="F214" s="47" t="e">
        <f t="shared" si="6"/>
        <v>#DIV/0!</v>
      </c>
      <c r="G214" s="48" t="e">
        <f t="shared" si="7"/>
        <v>#DIV/0!</v>
      </c>
      <c r="H214" s="49"/>
    </row>
    <row r="215" spans="1:8">
      <c r="A215" s="39">
        <v>209</v>
      </c>
      <c r="B215" s="45" t="s">
        <v>338</v>
      </c>
      <c r="C215" s="45" t="s">
        <v>60</v>
      </c>
      <c r="D215" s="46">
        <v>1</v>
      </c>
      <c r="E215" s="46">
        <v>0</v>
      </c>
      <c r="F215" s="47" t="e">
        <f t="shared" si="6"/>
        <v>#DIV/0!</v>
      </c>
      <c r="G215" s="48" t="e">
        <f t="shared" si="7"/>
        <v>#DIV/0!</v>
      </c>
      <c r="H215" s="49"/>
    </row>
    <row r="216" spans="1:8">
      <c r="A216" s="39">
        <v>210</v>
      </c>
      <c r="B216" s="45" t="s">
        <v>339</v>
      </c>
      <c r="C216" s="45" t="s">
        <v>307</v>
      </c>
      <c r="D216" s="46">
        <v>1</v>
      </c>
      <c r="E216" s="46">
        <v>0</v>
      </c>
      <c r="F216" s="47" t="e">
        <f t="shared" si="6"/>
        <v>#DIV/0!</v>
      </c>
      <c r="G216" s="48" t="e">
        <f t="shared" si="7"/>
        <v>#DIV/0!</v>
      </c>
      <c r="H216" s="49"/>
    </row>
    <row r="217" spans="1:8">
      <c r="A217" s="39">
        <v>211</v>
      </c>
      <c r="B217" s="54" t="s">
        <v>340</v>
      </c>
      <c r="C217" s="54" t="s">
        <v>341</v>
      </c>
      <c r="D217" s="55">
        <v>1</v>
      </c>
      <c r="E217" s="55">
        <v>60</v>
      </c>
      <c r="F217" s="56">
        <v>15</v>
      </c>
      <c r="G217" s="58">
        <f t="shared" si="7"/>
        <v>120</v>
      </c>
      <c r="H217" s="49"/>
    </row>
    <row r="218" spans="1:8">
      <c r="A218" s="39">
        <v>212</v>
      </c>
      <c r="B218" s="45" t="s">
        <v>342</v>
      </c>
      <c r="C218" s="45" t="s">
        <v>343</v>
      </c>
      <c r="D218" s="46">
        <v>1</v>
      </c>
      <c r="E218" s="46">
        <v>88</v>
      </c>
      <c r="F218" s="47">
        <f t="shared" ref="F218:F249" si="8">3420/E218</f>
        <v>38.863636363636367</v>
      </c>
      <c r="G218" s="48">
        <f t="shared" si="7"/>
        <v>310.90909090909093</v>
      </c>
      <c r="H218" s="49"/>
    </row>
    <row r="219" spans="1:8">
      <c r="A219" s="39">
        <v>213</v>
      </c>
      <c r="B219" s="45"/>
      <c r="C219" s="45" t="s">
        <v>344</v>
      </c>
      <c r="D219" s="46">
        <v>1</v>
      </c>
      <c r="E219" s="46">
        <v>52.8</v>
      </c>
      <c r="F219" s="47">
        <f t="shared" si="8"/>
        <v>64.77272727272728</v>
      </c>
      <c r="G219" s="48">
        <f t="shared" si="7"/>
        <v>518.18181818181824</v>
      </c>
      <c r="H219" s="49"/>
    </row>
    <row r="220" spans="1:8">
      <c r="A220" s="39">
        <v>214</v>
      </c>
      <c r="B220" s="50" t="s">
        <v>345</v>
      </c>
      <c r="C220" s="66" t="s">
        <v>346</v>
      </c>
      <c r="D220" s="51">
        <v>1</v>
      </c>
      <c r="E220" s="51">
        <v>57</v>
      </c>
      <c r="F220" s="52">
        <v>25</v>
      </c>
      <c r="G220" s="53">
        <f t="shared" si="7"/>
        <v>200</v>
      </c>
      <c r="H220" s="49"/>
    </row>
    <row r="221" spans="1:8">
      <c r="A221" s="39">
        <v>215</v>
      </c>
      <c r="B221" s="50" t="s">
        <v>347</v>
      </c>
      <c r="C221" s="66" t="s">
        <v>346</v>
      </c>
      <c r="D221" s="51">
        <v>1</v>
      </c>
      <c r="E221" s="51">
        <v>55</v>
      </c>
      <c r="F221" s="52">
        <v>57</v>
      </c>
      <c r="G221" s="53">
        <f t="shared" si="7"/>
        <v>456</v>
      </c>
      <c r="H221" s="49"/>
    </row>
    <row r="222" spans="1:8">
      <c r="A222" s="39">
        <v>216</v>
      </c>
      <c r="B222" s="50">
        <v>42010</v>
      </c>
      <c r="C222" s="50" t="s">
        <v>348</v>
      </c>
      <c r="D222" s="51">
        <v>1</v>
      </c>
      <c r="E222" s="51">
        <v>47</v>
      </c>
      <c r="F222" s="52">
        <v>75</v>
      </c>
      <c r="G222" s="53">
        <f t="shared" si="7"/>
        <v>600</v>
      </c>
      <c r="H222" s="49"/>
    </row>
    <row r="223" spans="1:8">
      <c r="A223" s="39">
        <v>217</v>
      </c>
      <c r="B223" s="50" t="s">
        <v>349</v>
      </c>
      <c r="C223" s="50" t="s">
        <v>350</v>
      </c>
      <c r="D223" s="51">
        <v>1</v>
      </c>
      <c r="E223" s="51">
        <v>33</v>
      </c>
      <c r="F223" s="52">
        <v>45</v>
      </c>
      <c r="G223" s="53">
        <f t="shared" si="7"/>
        <v>360</v>
      </c>
      <c r="H223" s="49"/>
    </row>
    <row r="224" spans="1:8">
      <c r="A224" s="39">
        <v>218</v>
      </c>
      <c r="B224" s="50" t="s">
        <v>351</v>
      </c>
      <c r="C224" s="50" t="s">
        <v>352</v>
      </c>
      <c r="D224" s="51">
        <v>1</v>
      </c>
      <c r="E224" s="51">
        <v>56</v>
      </c>
      <c r="F224" s="52">
        <v>50</v>
      </c>
      <c r="G224" s="53">
        <f t="shared" si="7"/>
        <v>400</v>
      </c>
      <c r="H224" s="49"/>
    </row>
    <row r="225" spans="1:8">
      <c r="A225" s="39">
        <v>219</v>
      </c>
      <c r="B225" s="45" t="s">
        <v>353</v>
      </c>
      <c r="C225" s="45" t="s">
        <v>354</v>
      </c>
      <c r="D225" s="46">
        <v>1</v>
      </c>
      <c r="E225" s="46">
        <v>27</v>
      </c>
      <c r="F225" s="47">
        <f t="shared" si="8"/>
        <v>126.66666666666667</v>
      </c>
      <c r="G225" s="48">
        <f t="shared" si="7"/>
        <v>1013.3333333333334</v>
      </c>
      <c r="H225" s="49"/>
    </row>
    <row r="226" spans="1:8">
      <c r="A226" s="39">
        <v>220</v>
      </c>
      <c r="B226" s="54" t="s">
        <v>355</v>
      </c>
      <c r="C226" s="54" t="s">
        <v>356</v>
      </c>
      <c r="D226" s="55">
        <v>1</v>
      </c>
      <c r="E226" s="55">
        <v>30</v>
      </c>
      <c r="F226" s="56">
        <f t="shared" si="8"/>
        <v>114</v>
      </c>
      <c r="G226" s="58">
        <f t="shared" si="7"/>
        <v>912</v>
      </c>
      <c r="H226" s="49"/>
    </row>
    <row r="227" spans="1:8">
      <c r="A227" s="39">
        <v>221</v>
      </c>
      <c r="B227" s="50" t="s">
        <v>357</v>
      </c>
      <c r="C227" s="50" t="s">
        <v>358</v>
      </c>
      <c r="D227" s="51">
        <v>1</v>
      </c>
      <c r="E227" s="51">
        <v>33</v>
      </c>
      <c r="F227" s="52">
        <v>88</v>
      </c>
      <c r="G227" s="53">
        <f t="shared" si="7"/>
        <v>704</v>
      </c>
      <c r="H227" s="49"/>
    </row>
    <row r="228" spans="1:8">
      <c r="A228" s="39">
        <v>222</v>
      </c>
      <c r="B228" s="54" t="s">
        <v>359</v>
      </c>
      <c r="C228" s="54" t="s">
        <v>360</v>
      </c>
      <c r="D228" s="55">
        <v>1</v>
      </c>
      <c r="E228" s="55">
        <v>52</v>
      </c>
      <c r="F228" s="56">
        <v>50</v>
      </c>
      <c r="G228" s="58">
        <f t="shared" si="7"/>
        <v>400</v>
      </c>
      <c r="H228" s="49"/>
    </row>
    <row r="229" spans="1:8">
      <c r="A229" s="39">
        <v>223</v>
      </c>
      <c r="B229" s="45" t="s">
        <v>361</v>
      </c>
      <c r="C229" s="45" t="s">
        <v>255</v>
      </c>
      <c r="D229" s="46">
        <v>1</v>
      </c>
      <c r="E229" s="46">
        <v>41</v>
      </c>
      <c r="F229" s="47">
        <f t="shared" si="8"/>
        <v>83.41463414634147</v>
      </c>
      <c r="G229" s="48">
        <f t="shared" si="7"/>
        <v>667.31707317073176</v>
      </c>
      <c r="H229" s="49"/>
    </row>
    <row r="230" spans="1:8">
      <c r="A230" s="39">
        <v>224</v>
      </c>
      <c r="B230" s="50" t="s">
        <v>362</v>
      </c>
      <c r="C230" s="50" t="s">
        <v>363</v>
      </c>
      <c r="D230" s="51">
        <v>1</v>
      </c>
      <c r="E230" s="51">
        <v>56</v>
      </c>
      <c r="F230" s="52">
        <f t="shared" si="8"/>
        <v>61.071428571428569</v>
      </c>
      <c r="G230" s="53">
        <f t="shared" si="7"/>
        <v>488.57142857142856</v>
      </c>
      <c r="H230" s="49"/>
    </row>
    <row r="231" spans="1:8">
      <c r="A231" s="39">
        <v>225</v>
      </c>
      <c r="B231" s="45" t="s">
        <v>364</v>
      </c>
      <c r="C231" s="45" t="s">
        <v>365</v>
      </c>
      <c r="D231" s="46">
        <v>1</v>
      </c>
      <c r="E231" s="46">
        <v>42</v>
      </c>
      <c r="F231" s="47">
        <f t="shared" si="8"/>
        <v>81.428571428571431</v>
      </c>
      <c r="G231" s="48">
        <f t="shared" si="7"/>
        <v>651.42857142857144</v>
      </c>
      <c r="H231" s="49"/>
    </row>
    <row r="232" spans="1:8">
      <c r="A232" s="39">
        <v>226</v>
      </c>
      <c r="B232" s="45" t="s">
        <v>364</v>
      </c>
      <c r="C232" s="45" t="s">
        <v>366</v>
      </c>
      <c r="D232" s="46">
        <v>1</v>
      </c>
      <c r="E232" s="46">
        <v>29</v>
      </c>
      <c r="F232" s="47">
        <f t="shared" si="8"/>
        <v>117.93103448275862</v>
      </c>
      <c r="G232" s="48">
        <f t="shared" si="7"/>
        <v>943.44827586206895</v>
      </c>
      <c r="H232" s="57" t="s">
        <v>79</v>
      </c>
    </row>
    <row r="233" spans="1:8">
      <c r="A233" s="39">
        <v>227</v>
      </c>
      <c r="B233" s="45" t="s">
        <v>367</v>
      </c>
      <c r="C233" s="45" t="s">
        <v>368</v>
      </c>
      <c r="D233" s="46">
        <v>1</v>
      </c>
      <c r="E233" s="46">
        <v>66</v>
      </c>
      <c r="F233" s="47">
        <f t="shared" si="8"/>
        <v>51.81818181818182</v>
      </c>
      <c r="G233" s="48">
        <f t="shared" si="7"/>
        <v>414.54545454545456</v>
      </c>
      <c r="H233" s="49"/>
    </row>
    <row r="234" spans="1:8">
      <c r="A234" s="39">
        <v>228</v>
      </c>
      <c r="B234" s="45" t="s">
        <v>369</v>
      </c>
      <c r="C234" s="45" t="s">
        <v>370</v>
      </c>
      <c r="D234" s="46">
        <v>1</v>
      </c>
      <c r="E234" s="46">
        <v>150</v>
      </c>
      <c r="F234" s="47">
        <f t="shared" si="8"/>
        <v>22.8</v>
      </c>
      <c r="G234" s="48">
        <f t="shared" si="7"/>
        <v>182.4</v>
      </c>
      <c r="H234" s="49"/>
    </row>
    <row r="235" spans="1:8">
      <c r="A235" s="39">
        <v>229</v>
      </c>
      <c r="B235" s="54" t="s">
        <v>371</v>
      </c>
      <c r="C235" s="54" t="s">
        <v>132</v>
      </c>
      <c r="D235" s="55">
        <v>1</v>
      </c>
      <c r="E235" s="55">
        <v>32</v>
      </c>
      <c r="F235" s="56">
        <f t="shared" si="8"/>
        <v>106.875</v>
      </c>
      <c r="G235" s="58">
        <f t="shared" si="7"/>
        <v>855</v>
      </c>
      <c r="H235" s="65"/>
    </row>
    <row r="236" spans="1:8">
      <c r="A236" s="39">
        <v>230</v>
      </c>
      <c r="B236" s="45" t="s">
        <v>372</v>
      </c>
      <c r="C236" s="45" t="s">
        <v>373</v>
      </c>
      <c r="D236" s="46">
        <v>1</v>
      </c>
      <c r="E236" s="46">
        <v>37.714285714285715</v>
      </c>
      <c r="F236" s="47">
        <f t="shared" si="8"/>
        <v>90.681818181818173</v>
      </c>
      <c r="G236" s="48">
        <f t="shared" si="7"/>
        <v>725.45454545454538</v>
      </c>
      <c r="H236" s="67"/>
    </row>
    <row r="237" spans="1:8">
      <c r="A237" s="39">
        <v>231</v>
      </c>
      <c r="B237" s="54">
        <v>22500</v>
      </c>
      <c r="C237" s="54" t="s">
        <v>374</v>
      </c>
      <c r="D237" s="55">
        <v>1</v>
      </c>
      <c r="E237" s="55">
        <v>9</v>
      </c>
      <c r="F237" s="56">
        <f t="shared" si="8"/>
        <v>380</v>
      </c>
      <c r="G237" s="58">
        <f t="shared" si="7"/>
        <v>3040</v>
      </c>
      <c r="H237" s="65"/>
    </row>
    <row r="238" spans="1:8">
      <c r="A238" s="39">
        <v>232</v>
      </c>
      <c r="B238" s="45" t="s">
        <v>375</v>
      </c>
      <c r="C238" s="45" t="s">
        <v>253</v>
      </c>
      <c r="D238" s="46">
        <v>1</v>
      </c>
      <c r="E238" s="46">
        <v>66</v>
      </c>
      <c r="F238" s="47">
        <f t="shared" si="8"/>
        <v>51.81818181818182</v>
      </c>
      <c r="G238" s="48">
        <f t="shared" si="7"/>
        <v>414.54545454545456</v>
      </c>
      <c r="H238" s="49"/>
    </row>
    <row r="239" spans="1:8">
      <c r="A239" s="39">
        <v>233</v>
      </c>
      <c r="B239" s="45" t="s">
        <v>376</v>
      </c>
      <c r="C239" s="45" t="s">
        <v>377</v>
      </c>
      <c r="D239" s="46">
        <v>1</v>
      </c>
      <c r="E239" s="46">
        <v>66</v>
      </c>
      <c r="F239" s="47">
        <f t="shared" si="8"/>
        <v>51.81818181818182</v>
      </c>
      <c r="G239" s="48">
        <f t="shared" si="7"/>
        <v>414.54545454545456</v>
      </c>
      <c r="H239" s="49"/>
    </row>
    <row r="240" spans="1:8">
      <c r="A240" s="39">
        <v>234</v>
      </c>
      <c r="B240" s="45" t="s">
        <v>378</v>
      </c>
      <c r="C240" s="45" t="s">
        <v>379</v>
      </c>
      <c r="D240" s="46">
        <v>1</v>
      </c>
      <c r="E240" s="46">
        <v>22</v>
      </c>
      <c r="F240" s="47">
        <f t="shared" si="8"/>
        <v>155.45454545454547</v>
      </c>
      <c r="G240" s="48">
        <f t="shared" si="7"/>
        <v>1243.6363636363637</v>
      </c>
      <c r="H240" s="49"/>
    </row>
    <row r="241" spans="1:8">
      <c r="A241" s="39">
        <v>235</v>
      </c>
      <c r="B241" s="54" t="s">
        <v>380</v>
      </c>
      <c r="C241" s="54" t="s">
        <v>381</v>
      </c>
      <c r="D241" s="55">
        <v>1</v>
      </c>
      <c r="E241" s="55">
        <v>30</v>
      </c>
      <c r="F241" s="56">
        <f t="shared" si="8"/>
        <v>114</v>
      </c>
      <c r="G241" s="58">
        <f t="shared" si="7"/>
        <v>912</v>
      </c>
      <c r="H241" s="49"/>
    </row>
    <row r="242" spans="1:8">
      <c r="A242" s="39">
        <v>236</v>
      </c>
      <c r="B242" s="45" t="s">
        <v>382</v>
      </c>
      <c r="C242" s="45" t="s">
        <v>383</v>
      </c>
      <c r="D242" s="46">
        <v>1</v>
      </c>
      <c r="E242" s="46">
        <v>38</v>
      </c>
      <c r="F242" s="47">
        <f t="shared" si="8"/>
        <v>90</v>
      </c>
      <c r="G242" s="48">
        <f t="shared" si="7"/>
        <v>720</v>
      </c>
      <c r="H242" s="49"/>
    </row>
    <row r="243" spans="1:8">
      <c r="A243" s="39">
        <v>237</v>
      </c>
      <c r="B243" s="50" t="s">
        <v>384</v>
      </c>
      <c r="C243" s="50" t="s">
        <v>385</v>
      </c>
      <c r="D243" s="51">
        <v>1</v>
      </c>
      <c r="E243" s="50"/>
      <c r="F243" s="52">
        <v>50</v>
      </c>
      <c r="G243" s="53">
        <f t="shared" si="7"/>
        <v>400</v>
      </c>
      <c r="H243" s="49"/>
    </row>
    <row r="244" spans="1:8">
      <c r="A244" s="39">
        <v>238</v>
      </c>
      <c r="B244" s="50" t="s">
        <v>32</v>
      </c>
      <c r="C244" s="50" t="s">
        <v>31</v>
      </c>
      <c r="D244" s="51">
        <v>1</v>
      </c>
      <c r="E244" s="50"/>
      <c r="F244" s="52">
        <v>50</v>
      </c>
      <c r="G244" s="53">
        <f t="shared" si="7"/>
        <v>400</v>
      </c>
      <c r="H244" s="49"/>
    </row>
    <row r="245" spans="1:8">
      <c r="A245" s="39">
        <v>239</v>
      </c>
      <c r="B245" s="54" t="s">
        <v>386</v>
      </c>
      <c r="C245" s="54" t="s">
        <v>387</v>
      </c>
      <c r="D245" s="55">
        <v>1</v>
      </c>
      <c r="E245" s="68">
        <v>27.3</v>
      </c>
      <c r="F245" s="56">
        <v>100</v>
      </c>
      <c r="G245" s="58">
        <f>8*F245</f>
        <v>800</v>
      </c>
      <c r="H245" s="49"/>
    </row>
    <row r="246" spans="1:8">
      <c r="A246" s="39">
        <v>240</v>
      </c>
      <c r="B246" s="69" t="s">
        <v>388</v>
      </c>
      <c r="C246" s="69" t="s">
        <v>389</v>
      </c>
      <c r="D246" s="55">
        <v>1</v>
      </c>
      <c r="E246" s="54">
        <v>23</v>
      </c>
      <c r="F246" s="56">
        <v>150</v>
      </c>
      <c r="G246" s="58">
        <f>8*F246</f>
        <v>1200</v>
      </c>
      <c r="H246" s="65"/>
    </row>
    <row r="247" spans="1:8">
      <c r="A247" s="39">
        <v>241</v>
      </c>
      <c r="B247" s="50" t="s">
        <v>390</v>
      </c>
      <c r="C247" s="50" t="s">
        <v>391</v>
      </c>
      <c r="D247" s="51">
        <v>1</v>
      </c>
      <c r="E247" s="51">
        <v>27.3</v>
      </c>
      <c r="F247" s="52">
        <v>100</v>
      </c>
      <c r="G247" s="53">
        <f>8*F247</f>
        <v>800</v>
      </c>
      <c r="H247" s="49"/>
    </row>
    <row r="248" spans="1:8">
      <c r="A248" s="39">
        <v>242</v>
      </c>
      <c r="B248" s="45" t="s">
        <v>392</v>
      </c>
      <c r="C248" s="45"/>
      <c r="D248" s="46">
        <v>1</v>
      </c>
      <c r="E248" s="46">
        <v>35</v>
      </c>
      <c r="F248" s="47">
        <v>100</v>
      </c>
      <c r="G248" s="48">
        <f t="shared" ref="G248:G254" si="9">8*F248</f>
        <v>800</v>
      </c>
      <c r="H248" s="49"/>
    </row>
    <row r="249" spans="1:8">
      <c r="A249" s="39">
        <v>243</v>
      </c>
      <c r="B249" s="45" t="s">
        <v>393</v>
      </c>
      <c r="C249" s="45"/>
      <c r="D249" s="46">
        <v>1</v>
      </c>
      <c r="E249" s="46">
        <v>39</v>
      </c>
      <c r="F249" s="47">
        <f t="shared" si="8"/>
        <v>87.692307692307693</v>
      </c>
      <c r="G249" s="48">
        <f t="shared" si="9"/>
        <v>701.53846153846155</v>
      </c>
      <c r="H249" s="49"/>
    </row>
    <row r="250" spans="1:8">
      <c r="A250" s="39">
        <v>244</v>
      </c>
      <c r="B250" s="70" t="s">
        <v>394</v>
      </c>
      <c r="C250" s="71" t="s">
        <v>395</v>
      </c>
      <c r="D250" s="46">
        <v>1</v>
      </c>
      <c r="E250" s="46"/>
      <c r="F250" s="47">
        <v>26</v>
      </c>
      <c r="G250" s="48">
        <f t="shared" si="9"/>
        <v>208</v>
      </c>
      <c r="H250" s="49"/>
    </row>
    <row r="251" spans="1:8">
      <c r="A251" s="39">
        <v>245</v>
      </c>
      <c r="B251" s="70" t="s">
        <v>396</v>
      </c>
      <c r="C251" s="71">
        <v>332</v>
      </c>
      <c r="D251" s="46">
        <v>1</v>
      </c>
      <c r="E251" s="46"/>
      <c r="F251" s="47">
        <v>100</v>
      </c>
      <c r="G251" s="48">
        <f t="shared" si="9"/>
        <v>800</v>
      </c>
      <c r="H251" s="49"/>
    </row>
    <row r="252" spans="1:8">
      <c r="A252" s="39">
        <v>246</v>
      </c>
      <c r="B252" s="70" t="s">
        <v>397</v>
      </c>
      <c r="C252" s="71"/>
      <c r="D252" s="46">
        <v>1</v>
      </c>
      <c r="E252" s="46"/>
      <c r="F252" s="47">
        <v>150</v>
      </c>
      <c r="G252" s="48">
        <f t="shared" si="9"/>
        <v>1200</v>
      </c>
      <c r="H252" s="49"/>
    </row>
    <row r="253" spans="1:8">
      <c r="A253" s="39">
        <v>247</v>
      </c>
      <c r="B253" s="50" t="s">
        <v>18</v>
      </c>
      <c r="C253" s="72" t="s">
        <v>17</v>
      </c>
      <c r="D253" s="51">
        <v>1</v>
      </c>
      <c r="E253" s="51"/>
      <c r="F253" s="52">
        <v>40</v>
      </c>
      <c r="G253" s="53">
        <f t="shared" si="9"/>
        <v>320</v>
      </c>
      <c r="H253" s="49"/>
    </row>
    <row r="254" spans="1:8">
      <c r="A254" s="39">
        <v>248</v>
      </c>
      <c r="B254" s="70"/>
      <c r="C254" s="71" t="s">
        <v>20</v>
      </c>
      <c r="D254" s="73">
        <v>1</v>
      </c>
      <c r="E254" s="46"/>
      <c r="F254" s="47">
        <v>150</v>
      </c>
      <c r="G254" s="48">
        <f t="shared" si="9"/>
        <v>1200</v>
      </c>
      <c r="H254" s="49"/>
    </row>
    <row r="255" spans="1:8">
      <c r="A255" s="39">
        <v>249</v>
      </c>
      <c r="B255" s="70"/>
      <c r="C255" s="71"/>
      <c r="D255" s="46"/>
      <c r="E255" s="46"/>
      <c r="F255" s="47"/>
      <c r="G255" s="48"/>
      <c r="H255" s="49"/>
    </row>
    <row r="256" spans="1:8">
      <c r="A256" s="39">
        <v>250</v>
      </c>
      <c r="B256" s="70" t="s">
        <v>396</v>
      </c>
      <c r="C256" s="45">
        <v>288</v>
      </c>
      <c r="D256" s="46">
        <v>1</v>
      </c>
      <c r="E256" s="46"/>
      <c r="F256" s="47">
        <v>150</v>
      </c>
      <c r="G256" s="48">
        <f t="shared" ref="G256" si="10">8*F256</f>
        <v>1200</v>
      </c>
      <c r="H256" s="49"/>
    </row>
    <row r="257" spans="1:8">
      <c r="A257" s="39"/>
      <c r="B257" s="70"/>
      <c r="C257" s="45"/>
      <c r="D257" s="46"/>
      <c r="E257" s="46"/>
      <c r="F257" s="47"/>
      <c r="G257" s="48"/>
      <c r="H257" s="49"/>
    </row>
    <row r="258" spans="1:8">
      <c r="A258" s="39"/>
      <c r="B258" s="70"/>
      <c r="C258" s="45"/>
      <c r="D258" s="46"/>
      <c r="E258" s="46"/>
      <c r="F258" s="47"/>
      <c r="G258" s="48"/>
      <c r="H258" s="49"/>
    </row>
    <row r="259" spans="1:8">
      <c r="A259" s="39"/>
      <c r="B259" s="70"/>
      <c r="C259" s="45"/>
      <c r="D259" s="46"/>
      <c r="E259" s="46"/>
      <c r="F259" s="47"/>
      <c r="G259" s="48"/>
      <c r="H259" s="49"/>
    </row>
    <row r="260" spans="1:8">
      <c r="A260" s="39"/>
      <c r="B260" s="70"/>
      <c r="C260" s="45"/>
      <c r="D260" s="46"/>
      <c r="E260" s="46"/>
      <c r="F260" s="47"/>
      <c r="G260" s="48"/>
      <c r="H260" s="49"/>
    </row>
    <row r="261" spans="1:8">
      <c r="A261" s="39"/>
      <c r="B261" s="70"/>
      <c r="C261" s="45"/>
      <c r="D261" s="46"/>
      <c r="E261" s="46"/>
      <c r="F261" s="47"/>
      <c r="G261" s="48"/>
      <c r="H261" s="49"/>
    </row>
    <row r="262" spans="1:8">
      <c r="A262" s="39"/>
      <c r="B262" s="70"/>
      <c r="C262" s="45"/>
      <c r="D262" s="46"/>
      <c r="E262" s="46"/>
      <c r="F262" s="47"/>
      <c r="G262" s="48"/>
      <c r="H262" s="49"/>
    </row>
    <row r="263" spans="1:8">
      <c r="A263" s="39"/>
      <c r="B263" s="70"/>
      <c r="C263" s="45"/>
      <c r="D263" s="46"/>
      <c r="E263" s="46"/>
      <c r="F263" s="47"/>
      <c r="G263" s="48"/>
      <c r="H263" s="49"/>
    </row>
    <row r="264" spans="1:8">
      <c r="A264" s="39"/>
      <c r="B264" s="70"/>
      <c r="C264" s="45"/>
      <c r="D264" s="46"/>
      <c r="E264" s="46"/>
      <c r="F264" s="47"/>
      <c r="G264" s="48"/>
      <c r="H264" s="49"/>
    </row>
    <row r="265" spans="1:8">
      <c r="A265" s="39"/>
      <c r="B265" s="70"/>
      <c r="C265" s="45"/>
      <c r="D265" s="46"/>
      <c r="E265" s="46"/>
      <c r="F265" s="47"/>
      <c r="G265" s="48"/>
      <c r="H265" s="49"/>
    </row>
    <row r="266" spans="1:8">
      <c r="A266" s="39"/>
      <c r="B266" s="70"/>
      <c r="C266" s="45"/>
      <c r="D266" s="46"/>
      <c r="E266" s="46"/>
      <c r="F266" s="47"/>
      <c r="G266" s="48"/>
      <c r="H266" s="49"/>
    </row>
    <row r="267" spans="1:8">
      <c r="A267" s="39"/>
      <c r="B267" s="70"/>
      <c r="C267" s="45"/>
      <c r="D267" s="46"/>
      <c r="E267" s="46"/>
      <c r="F267" s="47"/>
      <c r="G267" s="48"/>
      <c r="H267" s="49"/>
    </row>
    <row r="268" spans="1:8">
      <c r="A268" s="39"/>
      <c r="B268" s="70"/>
      <c r="C268" s="45"/>
      <c r="D268" s="46"/>
      <c r="E268" s="46"/>
      <c r="F268" s="47"/>
      <c r="G268" s="48"/>
      <c r="H268" s="49"/>
    </row>
    <row r="269" spans="1:8">
      <c r="A269" s="39"/>
      <c r="B269" s="70"/>
      <c r="C269" s="45"/>
      <c r="D269" s="46"/>
      <c r="E269" s="46"/>
      <c r="F269" s="47"/>
      <c r="G269" s="48"/>
      <c r="H269" s="49"/>
    </row>
    <row r="270" spans="1:8">
      <c r="A270" s="39"/>
      <c r="B270" s="70"/>
      <c r="C270" s="45"/>
      <c r="D270" s="46"/>
      <c r="E270" s="46"/>
      <c r="F270" s="47"/>
      <c r="G270" s="48"/>
      <c r="H270" s="49"/>
    </row>
    <row r="271" spans="1:8">
      <c r="A271" s="39"/>
      <c r="B271" s="70"/>
      <c r="C271" s="45"/>
      <c r="D271" s="46"/>
      <c r="E271" s="46"/>
      <c r="F271" s="47"/>
      <c r="G271" s="48"/>
      <c r="H271" s="49"/>
    </row>
    <row r="272" spans="1:8">
      <c r="A272" s="39"/>
      <c r="B272" s="70"/>
      <c r="C272" s="45"/>
      <c r="D272" s="46"/>
      <c r="E272" s="46"/>
      <c r="F272" s="47"/>
      <c r="G272" s="48"/>
      <c r="H272" s="49"/>
    </row>
    <row r="273" spans="1:8">
      <c r="A273" s="39"/>
      <c r="B273" s="70"/>
      <c r="C273" s="45"/>
      <c r="D273" s="46"/>
      <c r="E273" s="46"/>
      <c r="F273" s="47"/>
      <c r="G273" s="48"/>
      <c r="H273" s="49"/>
    </row>
    <row r="274" spans="1:8">
      <c r="A274" s="39"/>
      <c r="B274" s="70"/>
      <c r="C274" s="45"/>
      <c r="D274" s="46"/>
      <c r="E274" s="46"/>
      <c r="F274" s="47"/>
      <c r="G274" s="48"/>
      <c r="H274" s="49"/>
    </row>
    <row r="275" spans="1:8">
      <c r="A275" s="39"/>
      <c r="B275" s="70"/>
      <c r="C275" s="45"/>
      <c r="D275" s="46"/>
      <c r="E275" s="46"/>
      <c r="F275" s="47"/>
      <c r="G275" s="48"/>
      <c r="H275" s="49"/>
    </row>
    <row r="276" spans="1:8">
      <c r="A276" s="39"/>
      <c r="B276" s="70"/>
      <c r="C276" s="45"/>
      <c r="D276" s="46"/>
      <c r="E276" s="46"/>
      <c r="F276" s="47"/>
      <c r="G276" s="48"/>
      <c r="H276" s="49"/>
    </row>
    <row r="277" spans="1:8">
      <c r="A277" s="39"/>
      <c r="B277" s="70"/>
      <c r="C277" s="45"/>
      <c r="D277" s="46"/>
      <c r="E277" s="46"/>
      <c r="F277" s="47"/>
      <c r="G277" s="48"/>
      <c r="H277" s="49"/>
    </row>
    <row r="278" spans="1:8">
      <c r="A278" s="39"/>
      <c r="B278" s="70"/>
      <c r="C278" s="45"/>
      <c r="D278" s="46"/>
      <c r="E278" s="46"/>
      <c r="F278" s="47"/>
      <c r="G278" s="48"/>
      <c r="H278" s="49"/>
    </row>
    <row r="279" spans="1:8">
      <c r="A279" s="39"/>
      <c r="B279" s="70"/>
      <c r="C279" s="45"/>
      <c r="D279" s="46"/>
      <c r="E279" s="46"/>
      <c r="F279" s="47"/>
      <c r="G279" s="48"/>
      <c r="H279" s="49"/>
    </row>
    <row r="280" spans="1:8">
      <c r="A280" s="39"/>
      <c r="B280" s="70"/>
      <c r="C280" s="45"/>
      <c r="D280" s="46"/>
      <c r="E280" s="46"/>
      <c r="F280" s="47"/>
      <c r="G280" s="48"/>
      <c r="H280" s="49"/>
    </row>
    <row r="281" spans="1:8">
      <c r="A281" s="39"/>
      <c r="B281" s="70"/>
      <c r="C281" s="45"/>
      <c r="D281" s="46"/>
      <c r="E281" s="46"/>
      <c r="F281" s="47"/>
      <c r="G281" s="48"/>
      <c r="H281" s="49"/>
    </row>
    <row r="282" spans="1:8">
      <c r="A282" s="39"/>
      <c r="B282" s="70"/>
      <c r="C282" s="45"/>
      <c r="D282" s="46"/>
      <c r="E282" s="46"/>
      <c r="F282" s="47"/>
      <c r="G282" s="48"/>
      <c r="H282" s="49"/>
    </row>
    <row r="283" spans="1:8">
      <c r="A283" s="39"/>
      <c r="B283" s="70"/>
      <c r="C283" s="45"/>
      <c r="D283" s="46"/>
      <c r="E283" s="46"/>
      <c r="F283" s="47"/>
      <c r="G283" s="48"/>
      <c r="H283" s="49"/>
    </row>
    <row r="284" spans="1:8">
      <c r="A284" s="39"/>
      <c r="B284" s="70"/>
      <c r="C284" s="45"/>
      <c r="D284" s="46"/>
      <c r="E284" s="46"/>
      <c r="F284" s="47"/>
      <c r="G284" s="48"/>
      <c r="H284" s="49"/>
    </row>
    <row r="285" spans="1:8">
      <c r="A285" s="39"/>
      <c r="B285" s="70"/>
      <c r="C285" s="45"/>
      <c r="D285" s="46"/>
      <c r="E285" s="46"/>
      <c r="F285" s="47"/>
      <c r="G285" s="48"/>
      <c r="H285" s="49"/>
    </row>
    <row r="286" spans="1:8">
      <c r="A286" s="39"/>
      <c r="B286" s="70"/>
      <c r="C286" s="45"/>
      <c r="D286" s="46"/>
      <c r="E286" s="46"/>
      <c r="F286" s="47"/>
      <c r="G286" s="48"/>
      <c r="H286" s="49"/>
    </row>
    <row r="287" spans="1:8">
      <c r="A287" s="39"/>
      <c r="B287" s="70"/>
      <c r="C287" s="45"/>
      <c r="D287" s="46"/>
      <c r="E287" s="46"/>
      <c r="F287" s="47"/>
      <c r="G287" s="48"/>
      <c r="H287" s="49"/>
    </row>
    <row r="288" spans="1:8">
      <c r="A288" s="39"/>
      <c r="B288" s="70"/>
      <c r="C288" s="45"/>
      <c r="D288" s="46"/>
      <c r="E288" s="46"/>
      <c r="F288" s="47"/>
      <c r="G288" s="48"/>
      <c r="H288" s="49"/>
    </row>
    <row r="289" spans="1:8">
      <c r="A289" s="39"/>
      <c r="B289" s="70"/>
      <c r="C289" s="45"/>
      <c r="D289" s="46"/>
      <c r="E289" s="46"/>
      <c r="F289" s="47"/>
      <c r="G289" s="48"/>
      <c r="H289" s="49"/>
    </row>
    <row r="290" spans="1:8">
      <c r="A290" s="39"/>
      <c r="B290" s="70"/>
      <c r="C290" s="45"/>
      <c r="D290" s="46"/>
      <c r="E290" s="46"/>
      <c r="F290" s="47"/>
      <c r="G290" s="48"/>
      <c r="H290" s="49"/>
    </row>
    <row r="291" spans="1:8">
      <c r="A291" s="39"/>
      <c r="B291" s="70"/>
      <c r="C291" s="45"/>
      <c r="D291" s="46"/>
      <c r="E291" s="46"/>
      <c r="F291" s="47"/>
      <c r="G291" s="48"/>
      <c r="H291" s="49"/>
    </row>
    <row r="292" spans="1:8">
      <c r="A292" s="39"/>
      <c r="B292" s="70"/>
      <c r="C292" s="45"/>
      <c r="D292" s="46"/>
      <c r="E292" s="46"/>
      <c r="F292" s="47"/>
      <c r="G292" s="48"/>
      <c r="H292" s="49"/>
    </row>
    <row r="293" spans="1:8">
      <c r="A293" s="39"/>
      <c r="B293" s="70"/>
      <c r="C293" s="45"/>
      <c r="D293" s="46"/>
      <c r="E293" s="46"/>
      <c r="F293" s="47"/>
      <c r="G293" s="48"/>
      <c r="H293" s="49"/>
    </row>
    <row r="294" spans="1:8">
      <c r="A294" s="39"/>
      <c r="B294" s="70"/>
      <c r="C294" s="45"/>
      <c r="D294" s="46"/>
      <c r="E294" s="46"/>
      <c r="F294" s="47"/>
      <c r="G294" s="48"/>
      <c r="H294" s="49"/>
    </row>
    <row r="295" spans="1:8">
      <c r="A295" s="39"/>
      <c r="B295" s="70"/>
      <c r="C295" s="45"/>
      <c r="D295" s="46"/>
      <c r="E295" s="46"/>
      <c r="F295" s="47"/>
      <c r="G295" s="48"/>
      <c r="H295" s="49"/>
    </row>
    <row r="296" spans="1:8">
      <c r="A296" s="39"/>
      <c r="B296" s="70"/>
      <c r="C296" s="45"/>
      <c r="D296" s="46"/>
      <c r="E296" s="46"/>
      <c r="F296" s="47"/>
      <c r="G296" s="48"/>
      <c r="H296" s="49"/>
    </row>
    <row r="297" spans="1:8">
      <c r="A297" s="39"/>
      <c r="B297" s="70"/>
      <c r="C297" s="45"/>
      <c r="D297" s="46"/>
      <c r="E297" s="46"/>
      <c r="F297" s="47"/>
      <c r="G297" s="48"/>
      <c r="H297" s="49"/>
    </row>
    <row r="298" spans="1:8">
      <c r="A298" s="39"/>
      <c r="B298" s="70"/>
      <c r="C298" s="45"/>
      <c r="D298" s="46"/>
      <c r="E298" s="46"/>
      <c r="F298" s="47"/>
      <c r="G298" s="48"/>
      <c r="H298" s="49"/>
    </row>
    <row r="299" spans="1:8">
      <c r="A299" s="39"/>
      <c r="B299" s="70"/>
      <c r="C299" s="45"/>
      <c r="D299" s="46"/>
      <c r="E299" s="46"/>
      <c r="F299" s="47"/>
      <c r="G299" s="48"/>
      <c r="H299" s="49"/>
    </row>
    <row r="300" spans="1:8">
      <c r="A300" s="39"/>
      <c r="B300" s="70"/>
      <c r="C300" s="45"/>
      <c r="D300" s="46"/>
      <c r="E300" s="46"/>
      <c r="F300" s="47"/>
      <c r="G300" s="48"/>
      <c r="H300" s="49"/>
    </row>
    <row r="301" spans="1:8">
      <c r="A301" s="39"/>
      <c r="B301" s="70"/>
      <c r="C301" s="45"/>
      <c r="D301" s="46"/>
      <c r="E301" s="46"/>
      <c r="F301" s="47"/>
      <c r="G301" s="48"/>
      <c r="H301" s="49"/>
    </row>
    <row r="302" spans="1:8">
      <c r="A302" s="39"/>
      <c r="B302" s="70"/>
      <c r="C302" s="45"/>
      <c r="D302" s="46"/>
      <c r="E302" s="46"/>
      <c r="F302" s="47"/>
      <c r="G302" s="48"/>
      <c r="H302" s="49"/>
    </row>
    <row r="303" spans="1:8">
      <c r="A303" s="39"/>
      <c r="B303" s="70"/>
      <c r="C303" s="45"/>
      <c r="D303" s="46"/>
      <c r="E303" s="46"/>
      <c r="F303" s="47"/>
      <c r="G303" s="48"/>
      <c r="H303" s="49"/>
    </row>
    <row r="304" spans="1:8">
      <c r="A304" s="39"/>
      <c r="B304" s="70"/>
      <c r="C304" s="45"/>
      <c r="D304" s="46"/>
      <c r="E304" s="46"/>
      <c r="F304" s="47"/>
      <c r="G304" s="48"/>
      <c r="H304" s="49"/>
    </row>
    <row r="305" spans="1:8">
      <c r="A305" s="39"/>
      <c r="B305" s="70"/>
      <c r="C305" s="45"/>
      <c r="D305" s="46"/>
      <c r="E305" s="46"/>
      <c r="F305" s="47"/>
      <c r="G305" s="48"/>
      <c r="H305" s="49"/>
    </row>
    <row r="306" spans="1:8">
      <c r="A306" s="39"/>
      <c r="B306" s="70"/>
      <c r="C306" s="45"/>
      <c r="D306" s="46"/>
      <c r="E306" s="46"/>
      <c r="F306" s="47"/>
      <c r="G306" s="48"/>
      <c r="H306" s="49"/>
    </row>
    <row r="307" spans="1:8">
      <c r="A307" s="39"/>
      <c r="B307" s="70"/>
      <c r="C307" s="45"/>
      <c r="D307" s="46"/>
      <c r="E307" s="46"/>
      <c r="F307" s="47"/>
      <c r="G307" s="48"/>
      <c r="H307" s="49"/>
    </row>
    <row r="308" spans="1:8">
      <c r="A308" s="39"/>
      <c r="B308" s="70"/>
      <c r="C308" s="45"/>
      <c r="D308" s="46"/>
      <c r="E308" s="46"/>
      <c r="F308" s="47"/>
      <c r="G308" s="48"/>
      <c r="H308" s="49"/>
    </row>
    <row r="309" spans="1:8">
      <c r="A309" s="39"/>
      <c r="B309" s="70"/>
      <c r="C309" s="45"/>
      <c r="D309" s="46"/>
      <c r="E309" s="46"/>
      <c r="F309" s="47"/>
      <c r="G309" s="48"/>
      <c r="H309" s="49"/>
    </row>
    <row r="310" spans="1:8">
      <c r="A310" s="39"/>
      <c r="B310" s="70"/>
      <c r="C310" s="45"/>
      <c r="D310" s="46"/>
      <c r="E310" s="46"/>
      <c r="F310" s="47"/>
      <c r="G310" s="48"/>
      <c r="H310" s="49"/>
    </row>
    <row r="311" spans="1:8">
      <c r="A311" s="74"/>
      <c r="B311" s="75"/>
      <c r="C311" s="75"/>
      <c r="D311" s="75"/>
      <c r="E311" s="76"/>
      <c r="F311" s="76"/>
      <c r="G311" s="77" t="s">
        <v>398</v>
      </c>
      <c r="H311" s="78">
        <v>44992</v>
      </c>
    </row>
    <row r="312" spans="1:8">
      <c r="A312" s="79"/>
      <c r="B312" s="33"/>
      <c r="C312" s="33"/>
      <c r="F312" s="80" t="s">
        <v>399</v>
      </c>
      <c r="G312" s="81" t="s">
        <v>400</v>
      </c>
      <c r="H312" s="82"/>
    </row>
    <row r="313" spans="1:8">
      <c r="A313" s="79"/>
      <c r="B313" s="33"/>
      <c r="C313" s="33"/>
      <c r="F313" s="143"/>
      <c r="G313" s="146"/>
      <c r="H313" s="82"/>
    </row>
    <row r="314" spans="1:8">
      <c r="A314" s="79"/>
      <c r="B314" s="33"/>
      <c r="C314" s="33"/>
      <c r="F314" s="144"/>
      <c r="G314" s="147"/>
      <c r="H314" s="82"/>
    </row>
    <row r="315" spans="1:8">
      <c r="A315" s="79"/>
      <c r="B315" s="33"/>
      <c r="C315" s="33"/>
      <c r="F315" s="145"/>
      <c r="G315" s="148"/>
      <c r="H315" s="82"/>
    </row>
    <row r="316" spans="1:8">
      <c r="A316" s="79"/>
      <c r="B316" s="33"/>
      <c r="C316" s="33"/>
      <c r="F316" s="83"/>
      <c r="G316" s="84"/>
      <c r="H316" s="82"/>
    </row>
    <row r="317" spans="1:8" ht="15.75" thickBot="1">
      <c r="A317" s="85"/>
      <c r="B317" s="86"/>
      <c r="C317" s="87"/>
      <c r="D317" s="88"/>
      <c r="E317" s="89"/>
      <c r="F317" s="89"/>
      <c r="G317" s="89"/>
      <c r="H317" s="90"/>
    </row>
    <row r="318" spans="1:8" ht="15.75" thickTop="1">
      <c r="A318" s="91"/>
      <c r="B318" s="92"/>
      <c r="C318" s="91"/>
      <c r="H318" s="91"/>
    </row>
    <row r="319" spans="1:8">
      <c r="A319" s="91"/>
      <c r="B319" s="92"/>
      <c r="C319" s="91"/>
      <c r="H319" s="91"/>
    </row>
    <row r="320" spans="1:8">
      <c r="A320" s="91"/>
      <c r="B320" s="93"/>
      <c r="C320" s="91"/>
      <c r="H320" s="91"/>
    </row>
    <row r="321" spans="1:8">
      <c r="A321" s="91"/>
      <c r="B321" s="93"/>
      <c r="C321" s="91"/>
      <c r="H321" s="91"/>
    </row>
    <row r="322" spans="1:8">
      <c r="A322" s="91"/>
      <c r="B322" s="93"/>
      <c r="C322" s="91"/>
      <c r="H322" s="91"/>
    </row>
    <row r="323" spans="1:8">
      <c r="A323" s="91"/>
      <c r="B323" s="93"/>
      <c r="C323" s="91"/>
      <c r="H323" s="91"/>
    </row>
    <row r="324" spans="1:8">
      <c r="A324" s="91"/>
      <c r="B324" s="93"/>
      <c r="C324" s="91"/>
      <c r="H324" s="91"/>
    </row>
    <row r="325" spans="1:8">
      <c r="A325" s="91"/>
      <c r="B325" s="93"/>
      <c r="C325" s="91"/>
      <c r="H325" s="91"/>
    </row>
    <row r="326" spans="1:8">
      <c r="A326" s="91"/>
      <c r="B326" s="93"/>
      <c r="C326" s="91"/>
      <c r="H326" s="91"/>
    </row>
    <row r="327" spans="1:8">
      <c r="A327" s="91"/>
      <c r="B327" s="93"/>
      <c r="C327" s="91"/>
      <c r="H327" s="91"/>
    </row>
    <row r="328" spans="1:8">
      <c r="A328" s="91"/>
      <c r="B328" s="93"/>
      <c r="C328" s="91"/>
      <c r="H328" s="91"/>
    </row>
    <row r="329" spans="1:8">
      <c r="A329" s="91"/>
      <c r="B329" s="93"/>
      <c r="C329" s="91"/>
      <c r="H329" s="91"/>
    </row>
    <row r="330" spans="1:8">
      <c r="A330" s="91"/>
      <c r="B330" s="93"/>
      <c r="C330" s="91"/>
      <c r="H330" s="91"/>
    </row>
    <row r="331" spans="1:8">
      <c r="A331" s="91"/>
      <c r="B331" s="93"/>
      <c r="C331" s="91"/>
      <c r="H331" s="91"/>
    </row>
    <row r="332" spans="1:8">
      <c r="A332" s="91"/>
      <c r="B332" s="93"/>
      <c r="C332" s="91"/>
      <c r="H332" s="91"/>
    </row>
    <row r="333" spans="1:8">
      <c r="A333" s="91"/>
      <c r="B333" s="93"/>
      <c r="C333" s="91"/>
      <c r="H333" s="91"/>
    </row>
    <row r="334" spans="1:8">
      <c r="A334" s="91"/>
      <c r="B334" s="93"/>
      <c r="C334" s="91"/>
      <c r="H334" s="91"/>
    </row>
    <row r="335" spans="1:8">
      <c r="A335" s="91"/>
      <c r="B335" s="93"/>
      <c r="C335" s="91"/>
      <c r="H335" s="91"/>
    </row>
    <row r="336" spans="1:8">
      <c r="A336" s="91"/>
      <c r="B336" s="93"/>
      <c r="C336" s="91"/>
      <c r="H336" s="91"/>
    </row>
    <row r="337" spans="1:8">
      <c r="A337" s="91"/>
      <c r="B337" s="93"/>
      <c r="C337" s="91"/>
      <c r="H337" s="91"/>
    </row>
    <row r="338" spans="1:8">
      <c r="A338" s="91"/>
      <c r="B338" s="93"/>
      <c r="C338" s="91"/>
      <c r="H338" s="91"/>
    </row>
    <row r="339" spans="1:8">
      <c r="A339" s="91"/>
      <c r="B339" s="93"/>
      <c r="C339" s="91"/>
      <c r="H339" s="91"/>
    </row>
    <row r="340" spans="1:8">
      <c r="A340" s="91"/>
      <c r="B340" s="93"/>
      <c r="C340" s="91"/>
      <c r="H340" s="91"/>
    </row>
    <row r="341" spans="1:8">
      <c r="A341" s="91"/>
      <c r="B341" s="93"/>
      <c r="C341" s="91"/>
      <c r="H341" s="91"/>
    </row>
    <row r="342" spans="1:8">
      <c r="A342" s="91"/>
      <c r="B342" s="93"/>
      <c r="C342" s="91"/>
      <c r="H342" s="91"/>
    </row>
    <row r="343" spans="1:8">
      <c r="A343" s="91"/>
      <c r="B343" s="93"/>
      <c r="C343" s="91"/>
      <c r="H343" s="91"/>
    </row>
    <row r="344" spans="1:8">
      <c r="A344" s="91"/>
      <c r="B344" s="93"/>
      <c r="C344" s="91"/>
      <c r="H344" s="91"/>
    </row>
    <row r="345" spans="1:8">
      <c r="A345" s="91"/>
      <c r="B345" s="93"/>
      <c r="C345" s="91"/>
      <c r="H345" s="91"/>
    </row>
    <row r="346" spans="1:8">
      <c r="A346" s="91"/>
      <c r="B346" s="93"/>
      <c r="C346" s="91"/>
      <c r="H346" s="91"/>
    </row>
    <row r="347" spans="1:8">
      <c r="A347" s="91"/>
      <c r="B347" s="93"/>
      <c r="C347" s="91"/>
      <c r="H347" s="91"/>
    </row>
    <row r="348" spans="1:8">
      <c r="A348" s="91"/>
      <c r="B348" s="93"/>
      <c r="C348" s="91"/>
      <c r="H348" s="91"/>
    </row>
    <row r="349" spans="1:8">
      <c r="A349" s="91"/>
      <c r="B349" s="93"/>
      <c r="C349" s="91"/>
      <c r="H349" s="91"/>
    </row>
    <row r="350" spans="1:8">
      <c r="A350" s="91"/>
      <c r="B350" s="93"/>
      <c r="C350" s="91"/>
      <c r="H350" s="91"/>
    </row>
    <row r="351" spans="1:8">
      <c r="A351" s="91"/>
      <c r="B351" s="93"/>
      <c r="C351" s="91"/>
      <c r="H351" s="91"/>
    </row>
    <row r="352" spans="1:8">
      <c r="A352" s="91"/>
      <c r="B352" s="93"/>
      <c r="C352" s="91"/>
      <c r="H352" s="91"/>
    </row>
    <row r="353" spans="1:8">
      <c r="A353" s="91"/>
      <c r="B353" s="93"/>
      <c r="C353" s="91"/>
      <c r="H353" s="91"/>
    </row>
    <row r="354" spans="1:8">
      <c r="A354" s="91"/>
      <c r="B354" s="91"/>
      <c r="C354" s="91"/>
      <c r="H354" s="91"/>
    </row>
  </sheetData>
  <mergeCells count="4">
    <mergeCell ref="A3:H5"/>
    <mergeCell ref="H7:H8"/>
    <mergeCell ref="F313:F315"/>
    <mergeCell ref="G313:G315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altText="" r:id="rId4">
            <anchor moveWithCells="1">
              <from>
                <xdr:col>0</xdr:col>
                <xdr:colOff>76200</xdr:colOff>
                <xdr:row>2</xdr:row>
                <xdr:rowOff>123825</xdr:rowOff>
              </from>
              <to>
                <xdr:col>0</xdr:col>
                <xdr:colOff>428625</xdr:colOff>
                <xdr:row>4</xdr:row>
                <xdr:rowOff>66675</xdr:rowOff>
              </to>
            </anchor>
          </objectPr>
        </oleObject>
      </mc:Choice>
      <mc:Fallback>
        <oleObject progId="Paint.Picture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DAAA-4F74-4A45-8B79-8AFD7F77546D}">
  <dimension ref="A1:O53"/>
  <sheetViews>
    <sheetView workbookViewId="0">
      <selection activeCell="B12" sqref="B12"/>
    </sheetView>
  </sheetViews>
  <sheetFormatPr defaultRowHeight="15"/>
  <cols>
    <col min="1" max="1" width="8.5703125" style="94" customWidth="1"/>
    <col min="2" max="2" width="13.28515625" style="94" customWidth="1"/>
    <col min="3" max="4" width="9.140625" style="94"/>
    <col min="5" max="5" width="4" style="94" customWidth="1"/>
    <col min="6" max="6" width="11.140625" style="94" customWidth="1"/>
    <col min="7" max="7" width="9.140625" style="94"/>
    <col min="8" max="8" width="8.85546875" style="94" customWidth="1"/>
    <col min="9" max="9" width="20.42578125" style="94" customWidth="1"/>
    <col min="10" max="10" width="14" style="94" customWidth="1"/>
    <col min="11" max="12" width="9.140625" style="94"/>
    <col min="13" max="13" width="12.42578125" style="94" customWidth="1"/>
    <col min="14" max="14" width="9.140625" style="94"/>
    <col min="15" max="15" width="8.5703125" style="94" customWidth="1"/>
  </cols>
  <sheetData>
    <row r="1" spans="1:15" ht="15.75" thickBot="1"/>
    <row r="2" spans="1:15" ht="17.25" thickTop="1" thickBot="1">
      <c r="M2" s="213" t="s">
        <v>401</v>
      </c>
      <c r="N2" s="214"/>
      <c r="O2" s="215"/>
    </row>
    <row r="3" spans="1:15" ht="16.5" thickTop="1">
      <c r="A3" s="95"/>
      <c r="B3" s="96"/>
      <c r="C3" s="96"/>
      <c r="D3" s="96"/>
      <c r="E3" s="96"/>
      <c r="F3" s="96"/>
      <c r="G3" s="96"/>
      <c r="H3" s="96"/>
      <c r="I3" s="96"/>
      <c r="J3" s="96"/>
      <c r="K3" s="96"/>
      <c r="L3" s="97"/>
      <c r="M3" s="97"/>
      <c r="N3" s="96"/>
      <c r="O3" s="98"/>
    </row>
    <row r="4" spans="1:15" ht="15.75">
      <c r="A4" s="99"/>
      <c r="L4" s="100"/>
      <c r="M4" s="100"/>
      <c r="O4" s="101"/>
    </row>
    <row r="5" spans="1:15">
      <c r="A5" s="216" t="s">
        <v>402</v>
      </c>
      <c r="B5" s="217"/>
      <c r="C5" s="217"/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18"/>
    </row>
    <row r="6" spans="1:15">
      <c r="A6" s="216"/>
      <c r="B6" s="217"/>
      <c r="C6" s="217"/>
      <c r="D6" s="217"/>
      <c r="E6" s="217"/>
      <c r="F6" s="217"/>
      <c r="G6" s="217"/>
      <c r="H6" s="217"/>
      <c r="I6" s="217"/>
      <c r="J6" s="217"/>
      <c r="K6" s="217"/>
      <c r="L6" s="217"/>
      <c r="M6" s="217"/>
      <c r="N6" s="217"/>
      <c r="O6" s="218"/>
    </row>
    <row r="7" spans="1:15" ht="15.75" thickBot="1">
      <c r="A7" s="99"/>
      <c r="O7" s="101"/>
    </row>
    <row r="8" spans="1:15" ht="16.5" thickTop="1" thickBot="1">
      <c r="A8" s="102" t="s">
        <v>403</v>
      </c>
      <c r="B8" s="103"/>
      <c r="C8" s="219"/>
      <c r="D8" s="220"/>
      <c r="E8" s="106"/>
      <c r="F8" s="107" t="s">
        <v>404</v>
      </c>
      <c r="G8" s="221"/>
      <c r="H8" s="220"/>
      <c r="I8" s="106"/>
      <c r="J8" s="102" t="s">
        <v>405</v>
      </c>
      <c r="K8" s="103"/>
      <c r="L8" s="104" t="s">
        <v>406</v>
      </c>
      <c r="M8" s="104"/>
      <c r="N8" s="104" t="s">
        <v>407</v>
      </c>
      <c r="O8" s="105"/>
    </row>
    <row r="9" spans="1:15" ht="16.5" thickTop="1" thickBot="1">
      <c r="A9" s="99"/>
      <c r="O9" s="101"/>
    </row>
    <row r="10" spans="1:15" ht="15.75" thickTop="1">
      <c r="A10" s="222" t="s">
        <v>408</v>
      </c>
      <c r="B10" s="204" t="s">
        <v>409</v>
      </c>
      <c r="C10" s="206" t="s">
        <v>410</v>
      </c>
      <c r="D10" s="224"/>
      <c r="E10" s="206" t="s">
        <v>411</v>
      </c>
      <c r="F10" s="224"/>
      <c r="G10" s="206" t="s">
        <v>412</v>
      </c>
      <c r="H10" s="224"/>
      <c r="I10" s="204" t="s">
        <v>413</v>
      </c>
      <c r="J10" s="204" t="s">
        <v>414</v>
      </c>
      <c r="K10" s="204" t="s">
        <v>415</v>
      </c>
      <c r="L10" s="204" t="s">
        <v>416</v>
      </c>
      <c r="M10" s="204" t="s">
        <v>417</v>
      </c>
      <c r="N10" s="206" t="s">
        <v>418</v>
      </c>
      <c r="O10" s="207"/>
    </row>
    <row r="11" spans="1:15" ht="15.75" thickBot="1">
      <c r="A11" s="223"/>
      <c r="B11" s="205"/>
      <c r="C11" s="208"/>
      <c r="D11" s="225"/>
      <c r="E11" s="208"/>
      <c r="F11" s="225"/>
      <c r="G11" s="208"/>
      <c r="H11" s="225"/>
      <c r="I11" s="205"/>
      <c r="J11" s="205"/>
      <c r="K11" s="205"/>
      <c r="L11" s="205"/>
      <c r="M11" s="205"/>
      <c r="N11" s="208"/>
      <c r="O11" s="209"/>
    </row>
    <row r="12" spans="1:15" ht="15.75" thickTop="1">
      <c r="A12" s="108"/>
      <c r="B12" s="109"/>
      <c r="C12" s="210"/>
      <c r="D12" s="211"/>
      <c r="E12" s="210"/>
      <c r="F12" s="211"/>
      <c r="G12" s="210"/>
      <c r="H12" s="211"/>
      <c r="I12" s="109"/>
      <c r="J12" s="109"/>
      <c r="K12" s="109"/>
      <c r="L12" s="109"/>
      <c r="M12" s="109"/>
      <c r="N12" s="210"/>
      <c r="O12" s="212"/>
    </row>
    <row r="13" spans="1:15">
      <c r="A13" s="110"/>
      <c r="B13" s="111"/>
      <c r="C13" s="200"/>
      <c r="D13" s="201"/>
      <c r="E13" s="200"/>
      <c r="F13" s="201"/>
      <c r="G13" s="200"/>
      <c r="H13" s="201"/>
      <c r="I13" s="111"/>
      <c r="J13" s="111"/>
      <c r="K13" s="111"/>
      <c r="L13" s="111"/>
      <c r="M13" s="111"/>
      <c r="N13" s="200"/>
      <c r="O13" s="193"/>
    </row>
    <row r="14" spans="1:15">
      <c r="A14" s="110"/>
      <c r="B14" s="111"/>
      <c r="C14" s="200"/>
      <c r="D14" s="201"/>
      <c r="E14" s="200"/>
      <c r="F14" s="201"/>
      <c r="G14" s="200"/>
      <c r="H14" s="201"/>
      <c r="I14" s="111"/>
      <c r="J14" s="111"/>
      <c r="K14" s="111"/>
      <c r="L14" s="111"/>
      <c r="M14" s="111"/>
      <c r="N14" s="200"/>
      <c r="O14" s="193"/>
    </row>
    <row r="15" spans="1:15">
      <c r="A15" s="110"/>
      <c r="B15" s="111"/>
      <c r="C15" s="200"/>
      <c r="D15" s="201"/>
      <c r="E15" s="200"/>
      <c r="F15" s="201"/>
      <c r="G15" s="200"/>
      <c r="H15" s="201"/>
      <c r="I15" s="111"/>
      <c r="J15" s="111"/>
      <c r="K15" s="111"/>
      <c r="L15" s="111"/>
      <c r="M15" s="111"/>
      <c r="N15" s="200"/>
      <c r="O15" s="193"/>
    </row>
    <row r="16" spans="1:15">
      <c r="A16" s="110"/>
      <c r="B16" s="111"/>
      <c r="C16" s="200"/>
      <c r="D16" s="201"/>
      <c r="E16" s="200"/>
      <c r="F16" s="201"/>
      <c r="G16" s="200"/>
      <c r="H16" s="201"/>
      <c r="I16" s="111"/>
      <c r="J16" s="111"/>
      <c r="K16" s="111"/>
      <c r="L16" s="111"/>
      <c r="M16" s="111"/>
      <c r="N16" s="200"/>
      <c r="O16" s="193"/>
    </row>
    <row r="17" spans="1:15">
      <c r="A17" s="110"/>
      <c r="B17" s="111"/>
      <c r="C17" s="200"/>
      <c r="D17" s="201"/>
      <c r="E17" s="200"/>
      <c r="F17" s="201"/>
      <c r="G17" s="200"/>
      <c r="H17" s="201"/>
      <c r="I17" s="111"/>
      <c r="J17" s="111"/>
      <c r="K17" s="111"/>
      <c r="L17" s="111"/>
      <c r="M17" s="111"/>
      <c r="N17" s="200"/>
      <c r="O17" s="193"/>
    </row>
    <row r="18" spans="1:15">
      <c r="A18" s="110"/>
      <c r="B18" s="111"/>
      <c r="C18" s="200"/>
      <c r="D18" s="201"/>
      <c r="E18" s="200"/>
      <c r="F18" s="201"/>
      <c r="G18" s="200"/>
      <c r="H18" s="201"/>
      <c r="I18" s="111"/>
      <c r="J18" s="111"/>
      <c r="K18" s="111"/>
      <c r="L18" s="111"/>
      <c r="M18" s="111"/>
      <c r="N18" s="200"/>
      <c r="O18" s="193"/>
    </row>
    <row r="19" spans="1:15">
      <c r="A19" s="110"/>
      <c r="B19" s="111"/>
      <c r="C19" s="200"/>
      <c r="D19" s="201"/>
      <c r="E19" s="200"/>
      <c r="F19" s="201"/>
      <c r="G19" s="200"/>
      <c r="H19" s="201"/>
      <c r="I19" s="111"/>
      <c r="J19" s="111"/>
      <c r="K19" s="111"/>
      <c r="L19" s="111"/>
      <c r="M19" s="111"/>
      <c r="N19" s="200"/>
      <c r="O19" s="193"/>
    </row>
    <row r="20" spans="1:15">
      <c r="A20" s="110"/>
      <c r="B20" s="111"/>
      <c r="C20" s="200"/>
      <c r="D20" s="201"/>
      <c r="E20" s="200"/>
      <c r="F20" s="201"/>
      <c r="G20" s="200"/>
      <c r="H20" s="201"/>
      <c r="I20" s="111"/>
      <c r="J20" s="111"/>
      <c r="K20" s="111"/>
      <c r="L20" s="111"/>
      <c r="M20" s="111"/>
      <c r="N20" s="200"/>
      <c r="O20" s="193"/>
    </row>
    <row r="21" spans="1:15">
      <c r="A21" s="110"/>
      <c r="B21" s="111"/>
      <c r="C21" s="200"/>
      <c r="D21" s="201"/>
      <c r="E21" s="200"/>
      <c r="F21" s="201"/>
      <c r="G21" s="200"/>
      <c r="H21" s="201"/>
      <c r="I21" s="111"/>
      <c r="J21" s="111"/>
      <c r="K21" s="111"/>
      <c r="L21" s="111"/>
      <c r="M21" s="111"/>
      <c r="N21" s="200"/>
      <c r="O21" s="193"/>
    </row>
    <row r="22" spans="1:15">
      <c r="A22" s="110"/>
      <c r="B22" s="111"/>
      <c r="C22" s="200"/>
      <c r="D22" s="201"/>
      <c r="E22" s="200"/>
      <c r="F22" s="201"/>
      <c r="G22" s="200"/>
      <c r="H22" s="201"/>
      <c r="I22" s="111"/>
      <c r="J22" s="111"/>
      <c r="K22" s="111"/>
      <c r="L22" s="111"/>
      <c r="M22" s="111"/>
      <c r="N22" s="200"/>
      <c r="O22" s="193"/>
    </row>
    <row r="23" spans="1:15">
      <c r="A23" s="110"/>
      <c r="B23" s="111"/>
      <c r="C23" s="200"/>
      <c r="D23" s="201"/>
      <c r="E23" s="200"/>
      <c r="F23" s="201"/>
      <c r="G23" s="200"/>
      <c r="H23" s="201"/>
      <c r="I23" s="111"/>
      <c r="J23" s="111"/>
      <c r="K23" s="111"/>
      <c r="L23" s="111"/>
      <c r="M23" s="111"/>
      <c r="N23" s="200"/>
      <c r="O23" s="193"/>
    </row>
    <row r="24" spans="1:15">
      <c r="A24" s="110"/>
      <c r="B24" s="111"/>
      <c r="C24" s="200"/>
      <c r="D24" s="201"/>
      <c r="E24" s="200"/>
      <c r="F24" s="201"/>
      <c r="G24" s="200"/>
      <c r="H24" s="201"/>
      <c r="I24" s="111"/>
      <c r="J24" s="111"/>
      <c r="K24" s="111"/>
      <c r="L24" s="111"/>
      <c r="M24" s="111"/>
      <c r="N24" s="200"/>
      <c r="O24" s="193"/>
    </row>
    <row r="25" spans="1:15">
      <c r="A25" s="110"/>
      <c r="B25" s="112"/>
      <c r="C25" s="113"/>
      <c r="D25" s="114"/>
      <c r="E25" s="113"/>
      <c r="F25" s="114"/>
      <c r="G25" s="113"/>
      <c r="H25" s="114"/>
      <c r="I25" s="111"/>
      <c r="J25" s="111"/>
      <c r="K25" s="111"/>
      <c r="L25" s="111"/>
      <c r="M25" s="111"/>
      <c r="N25" s="113"/>
      <c r="O25" s="115"/>
    </row>
    <row r="26" spans="1:15">
      <c r="A26" s="110"/>
      <c r="B26" s="112"/>
      <c r="C26" s="113"/>
      <c r="D26" s="114"/>
      <c r="E26" s="113"/>
      <c r="F26" s="114"/>
      <c r="G26" s="113"/>
      <c r="H26" s="114"/>
      <c r="I26" s="111"/>
      <c r="J26" s="111"/>
      <c r="K26" s="111"/>
      <c r="L26" s="111"/>
      <c r="M26" s="111"/>
      <c r="N26" s="113"/>
      <c r="O26" s="115"/>
    </row>
    <row r="27" spans="1:15">
      <c r="A27" s="110"/>
      <c r="B27" s="112"/>
      <c r="C27" s="113"/>
      <c r="D27" s="114"/>
      <c r="E27" s="113"/>
      <c r="F27" s="114"/>
      <c r="G27" s="113"/>
      <c r="H27" s="114"/>
      <c r="I27" s="111"/>
      <c r="J27" s="111"/>
      <c r="K27" s="111"/>
      <c r="L27" s="111"/>
      <c r="M27" s="111"/>
      <c r="N27" s="113"/>
      <c r="O27" s="115"/>
    </row>
    <row r="28" spans="1:15">
      <c r="A28" s="110"/>
      <c r="B28" s="111"/>
      <c r="C28" s="200"/>
      <c r="D28" s="201"/>
      <c r="E28" s="200"/>
      <c r="F28" s="201"/>
      <c r="G28" s="200"/>
      <c r="H28" s="201"/>
      <c r="I28" s="111"/>
      <c r="J28" s="111"/>
      <c r="K28" s="111"/>
      <c r="L28" s="111"/>
      <c r="M28" s="111"/>
      <c r="N28" s="200"/>
      <c r="O28" s="193"/>
    </row>
    <row r="29" spans="1:15">
      <c r="A29" s="110"/>
      <c r="B29" s="111"/>
      <c r="C29" s="200"/>
      <c r="D29" s="201"/>
      <c r="E29" s="200"/>
      <c r="F29" s="201"/>
      <c r="G29" s="200"/>
      <c r="H29" s="201"/>
      <c r="I29" s="111"/>
      <c r="J29" s="111"/>
      <c r="K29" s="111"/>
      <c r="L29" s="111"/>
      <c r="M29" s="111"/>
      <c r="N29" s="200"/>
      <c r="O29" s="193"/>
    </row>
    <row r="30" spans="1:15">
      <c r="A30" s="110"/>
      <c r="B30" s="111"/>
      <c r="C30" s="200"/>
      <c r="D30" s="201"/>
      <c r="E30" s="200"/>
      <c r="F30" s="201"/>
      <c r="G30" s="200"/>
      <c r="H30" s="201"/>
      <c r="I30" s="111"/>
      <c r="J30" s="111"/>
      <c r="K30" s="111"/>
      <c r="L30" s="111"/>
      <c r="M30" s="111"/>
      <c r="N30" s="200"/>
      <c r="O30" s="193"/>
    </row>
    <row r="31" spans="1:15">
      <c r="A31" s="110"/>
      <c r="B31" s="111"/>
      <c r="C31" s="200"/>
      <c r="D31" s="201"/>
      <c r="E31" s="200"/>
      <c r="F31" s="201"/>
      <c r="G31" s="200"/>
      <c r="H31" s="201"/>
      <c r="I31" s="111"/>
      <c r="J31" s="111"/>
      <c r="K31" s="111"/>
      <c r="L31" s="111"/>
      <c r="M31" s="111"/>
      <c r="N31" s="200"/>
      <c r="O31" s="193"/>
    </row>
    <row r="32" spans="1:15">
      <c r="A32" s="110"/>
      <c r="B32" s="111"/>
      <c r="C32" s="200"/>
      <c r="D32" s="201"/>
      <c r="E32" s="200"/>
      <c r="F32" s="201"/>
      <c r="G32" s="200"/>
      <c r="H32" s="201"/>
      <c r="I32" s="111"/>
      <c r="J32" s="111"/>
      <c r="K32" s="111"/>
      <c r="L32" s="111"/>
      <c r="M32" s="111"/>
      <c r="N32" s="200"/>
      <c r="O32" s="193"/>
    </row>
    <row r="33" spans="1:15">
      <c r="A33" s="110"/>
      <c r="B33" s="111"/>
      <c r="C33" s="200"/>
      <c r="D33" s="201"/>
      <c r="E33" s="200"/>
      <c r="F33" s="201"/>
      <c r="G33" s="200"/>
      <c r="H33" s="201"/>
      <c r="I33" s="111"/>
      <c r="J33" s="111"/>
      <c r="K33" s="111"/>
      <c r="L33" s="111"/>
      <c r="M33" s="111"/>
      <c r="N33" s="200"/>
      <c r="O33" s="193"/>
    </row>
    <row r="34" spans="1:15">
      <c r="A34" s="110"/>
      <c r="B34" s="111"/>
      <c r="C34" s="200"/>
      <c r="D34" s="201"/>
      <c r="E34" s="200"/>
      <c r="F34" s="201"/>
      <c r="G34" s="200"/>
      <c r="H34" s="201"/>
      <c r="I34" s="111"/>
      <c r="J34" s="111"/>
      <c r="K34" s="111"/>
      <c r="L34" s="111"/>
      <c r="M34" s="111"/>
      <c r="N34" s="200"/>
      <c r="O34" s="193"/>
    </row>
    <row r="35" spans="1:15">
      <c r="A35" s="110"/>
      <c r="B35" s="111"/>
      <c r="C35" s="200"/>
      <c r="D35" s="201"/>
      <c r="E35" s="200"/>
      <c r="F35" s="201"/>
      <c r="G35" s="200"/>
      <c r="H35" s="201"/>
      <c r="I35" s="111"/>
      <c r="J35" s="111"/>
      <c r="K35" s="111"/>
      <c r="L35" s="111"/>
      <c r="M35" s="111"/>
      <c r="N35" s="200"/>
      <c r="O35" s="193"/>
    </row>
    <row r="36" spans="1:15">
      <c r="A36" s="110"/>
      <c r="B36" s="111"/>
      <c r="C36" s="200"/>
      <c r="D36" s="201"/>
      <c r="E36" s="200"/>
      <c r="F36" s="201"/>
      <c r="G36" s="200"/>
      <c r="H36" s="201"/>
      <c r="I36" s="111"/>
      <c r="J36" s="111"/>
      <c r="K36" s="111"/>
      <c r="L36" s="111"/>
      <c r="M36" s="111"/>
      <c r="N36" s="200"/>
      <c r="O36" s="193"/>
    </row>
    <row r="37" spans="1:15">
      <c r="A37" s="110"/>
      <c r="B37" s="111"/>
      <c r="C37" s="200"/>
      <c r="D37" s="201"/>
      <c r="E37" s="200"/>
      <c r="F37" s="201"/>
      <c r="G37" s="200"/>
      <c r="H37" s="201"/>
      <c r="I37" s="111"/>
      <c r="J37" s="111"/>
      <c r="K37" s="111"/>
      <c r="L37" s="111"/>
      <c r="M37" s="111"/>
      <c r="N37" s="200"/>
      <c r="O37" s="193"/>
    </row>
    <row r="38" spans="1:15">
      <c r="A38" s="110"/>
      <c r="B38" s="111"/>
      <c r="C38" s="200"/>
      <c r="D38" s="201"/>
      <c r="E38" s="200"/>
      <c r="F38" s="201"/>
      <c r="G38" s="200"/>
      <c r="H38" s="201"/>
      <c r="I38" s="111"/>
      <c r="J38" s="111"/>
      <c r="K38" s="111"/>
      <c r="L38" s="111"/>
      <c r="M38" s="111"/>
      <c r="N38" s="200"/>
      <c r="O38" s="193"/>
    </row>
    <row r="39" spans="1:15" ht="15.75" thickBot="1">
      <c r="A39" s="116"/>
      <c r="B39" s="117"/>
      <c r="C39" s="202"/>
      <c r="D39" s="203"/>
      <c r="E39" s="202"/>
      <c r="F39" s="203"/>
      <c r="G39" s="202"/>
      <c r="H39" s="203"/>
      <c r="I39" s="117"/>
      <c r="J39" s="117"/>
      <c r="K39" s="117"/>
      <c r="L39" s="117"/>
      <c r="M39" s="117"/>
      <c r="N39" s="202"/>
      <c r="O39" s="199"/>
    </row>
    <row r="40" spans="1:15" ht="16.5" thickTop="1">
      <c r="A40" s="118" t="s">
        <v>36</v>
      </c>
      <c r="J40" s="183"/>
      <c r="K40" s="184"/>
      <c r="L40" s="185" t="s">
        <v>419</v>
      </c>
      <c r="M40" s="186"/>
      <c r="N40" s="186"/>
      <c r="O40" s="187"/>
    </row>
    <row r="41" spans="1:15">
      <c r="A41" s="99"/>
      <c r="J41" s="188"/>
      <c r="K41" s="189"/>
      <c r="L41" s="190" t="s">
        <v>420</v>
      </c>
      <c r="M41" s="191"/>
      <c r="N41" s="192" t="s">
        <v>421</v>
      </c>
      <c r="O41" s="193"/>
    </row>
    <row r="42" spans="1:15">
      <c r="A42" s="99"/>
      <c r="J42" s="188"/>
      <c r="K42" s="189"/>
      <c r="L42" s="119"/>
      <c r="M42" s="120"/>
      <c r="N42" s="121"/>
      <c r="O42" s="122"/>
    </row>
    <row r="43" spans="1:15">
      <c r="A43" s="99"/>
      <c r="J43" s="188"/>
      <c r="K43" s="189"/>
      <c r="L43" s="99"/>
      <c r="N43" s="123"/>
      <c r="O43" s="101"/>
    </row>
    <row r="44" spans="1:15">
      <c r="A44" s="99"/>
      <c r="J44" s="188"/>
      <c r="K44" s="189"/>
      <c r="L44" s="99"/>
      <c r="N44" s="123"/>
      <c r="O44" s="101"/>
    </row>
    <row r="45" spans="1:15">
      <c r="A45" s="99"/>
      <c r="J45" s="188"/>
      <c r="K45" s="189"/>
      <c r="L45" s="99"/>
      <c r="N45" s="123"/>
      <c r="O45" s="101"/>
    </row>
    <row r="46" spans="1:15">
      <c r="A46" s="99"/>
      <c r="J46" s="188"/>
      <c r="K46" s="189"/>
      <c r="L46" s="99"/>
      <c r="N46" s="123"/>
      <c r="O46" s="101"/>
    </row>
    <row r="47" spans="1:15" ht="15.75" thickBot="1">
      <c r="A47" s="124"/>
      <c r="B47" s="125"/>
      <c r="C47" s="125"/>
      <c r="D47" s="125"/>
      <c r="E47" s="125"/>
      <c r="F47" s="125"/>
      <c r="G47" s="125"/>
      <c r="H47" s="125"/>
      <c r="I47" s="125"/>
      <c r="J47" s="194"/>
      <c r="K47" s="195"/>
      <c r="L47" s="196"/>
      <c r="M47" s="197"/>
      <c r="N47" s="198"/>
      <c r="O47" s="199"/>
    </row>
    <row r="48" spans="1:15" ht="15.75" thickTop="1"/>
    <row r="53" spans="9:9">
      <c r="I53" s="94" t="s">
        <v>422</v>
      </c>
    </row>
  </sheetData>
  <mergeCells count="123">
    <mergeCell ref="M2:O2"/>
    <mergeCell ref="A5:O6"/>
    <mergeCell ref="C8:D8"/>
    <mergeCell ref="G8:H8"/>
    <mergeCell ref="A10:A11"/>
    <mergeCell ref="B10:B11"/>
    <mergeCell ref="C10:D11"/>
    <mergeCell ref="E10:F11"/>
    <mergeCell ref="G10:H11"/>
    <mergeCell ref="I10:I11"/>
    <mergeCell ref="C13:D13"/>
    <mergeCell ref="E13:F13"/>
    <mergeCell ref="G13:H13"/>
    <mergeCell ref="N13:O13"/>
    <mergeCell ref="C14:D14"/>
    <mergeCell ref="E14:F14"/>
    <mergeCell ref="G14:H14"/>
    <mergeCell ref="N14:O14"/>
    <mergeCell ref="J10:J11"/>
    <mergeCell ref="K10:K11"/>
    <mergeCell ref="L10:L11"/>
    <mergeCell ref="M10:M11"/>
    <mergeCell ref="N10:O11"/>
    <mergeCell ref="C12:D12"/>
    <mergeCell ref="E12:F12"/>
    <mergeCell ref="G12:H12"/>
    <mergeCell ref="N12:O12"/>
    <mergeCell ref="C17:D17"/>
    <mergeCell ref="E17:F17"/>
    <mergeCell ref="G17:H17"/>
    <mergeCell ref="N17:O17"/>
    <mergeCell ref="C18:D18"/>
    <mergeCell ref="E18:F18"/>
    <mergeCell ref="G18:H18"/>
    <mergeCell ref="N18:O18"/>
    <mergeCell ref="C15:D15"/>
    <mergeCell ref="E15:F15"/>
    <mergeCell ref="G15:H15"/>
    <mergeCell ref="N15:O15"/>
    <mergeCell ref="C16:D16"/>
    <mergeCell ref="E16:F16"/>
    <mergeCell ref="G16:H16"/>
    <mergeCell ref="N16:O16"/>
    <mergeCell ref="C21:D21"/>
    <mergeCell ref="E21:F21"/>
    <mergeCell ref="G21:H21"/>
    <mergeCell ref="N21:O21"/>
    <mergeCell ref="C22:D22"/>
    <mergeCell ref="E22:F22"/>
    <mergeCell ref="G22:H22"/>
    <mergeCell ref="N22:O22"/>
    <mergeCell ref="C19:D19"/>
    <mergeCell ref="E19:F19"/>
    <mergeCell ref="G19:H19"/>
    <mergeCell ref="N19:O19"/>
    <mergeCell ref="C20:D20"/>
    <mergeCell ref="E20:F20"/>
    <mergeCell ref="G20:H20"/>
    <mergeCell ref="N20:O20"/>
    <mergeCell ref="C28:D28"/>
    <mergeCell ref="E28:F28"/>
    <mergeCell ref="G28:H28"/>
    <mergeCell ref="N28:O28"/>
    <mergeCell ref="C29:D29"/>
    <mergeCell ref="E29:F29"/>
    <mergeCell ref="G29:H29"/>
    <mergeCell ref="N29:O29"/>
    <mergeCell ref="C23:D23"/>
    <mergeCell ref="E23:F23"/>
    <mergeCell ref="G23:H23"/>
    <mergeCell ref="N23:O23"/>
    <mergeCell ref="C24:D24"/>
    <mergeCell ref="E24:F24"/>
    <mergeCell ref="G24:H24"/>
    <mergeCell ref="N24:O24"/>
    <mergeCell ref="C32:D32"/>
    <mergeCell ref="E32:F32"/>
    <mergeCell ref="G32:H32"/>
    <mergeCell ref="N32:O32"/>
    <mergeCell ref="C33:D33"/>
    <mergeCell ref="E33:F33"/>
    <mergeCell ref="G33:H33"/>
    <mergeCell ref="N33:O33"/>
    <mergeCell ref="C30:D30"/>
    <mergeCell ref="E30:F30"/>
    <mergeCell ref="G30:H30"/>
    <mergeCell ref="N30:O30"/>
    <mergeCell ref="C31:D31"/>
    <mergeCell ref="E31:F31"/>
    <mergeCell ref="G31:H31"/>
    <mergeCell ref="N31:O31"/>
    <mergeCell ref="C36:D36"/>
    <mergeCell ref="E36:F36"/>
    <mergeCell ref="G36:H36"/>
    <mergeCell ref="N36:O36"/>
    <mergeCell ref="C37:D37"/>
    <mergeCell ref="E37:F37"/>
    <mergeCell ref="G37:H37"/>
    <mergeCell ref="N37:O37"/>
    <mergeCell ref="C34:D34"/>
    <mergeCell ref="E34:F34"/>
    <mergeCell ref="G34:H34"/>
    <mergeCell ref="N34:O34"/>
    <mergeCell ref="C35:D35"/>
    <mergeCell ref="E35:F35"/>
    <mergeCell ref="G35:H35"/>
    <mergeCell ref="N35:O35"/>
    <mergeCell ref="J40:K40"/>
    <mergeCell ref="L40:O40"/>
    <mergeCell ref="J41:K41"/>
    <mergeCell ref="L41:M41"/>
    <mergeCell ref="N41:O41"/>
    <mergeCell ref="J42:K47"/>
    <mergeCell ref="L47:M47"/>
    <mergeCell ref="N47:O47"/>
    <mergeCell ref="C38:D38"/>
    <mergeCell ref="E38:F38"/>
    <mergeCell ref="G38:H38"/>
    <mergeCell ref="N38:O38"/>
    <mergeCell ref="C39:D39"/>
    <mergeCell ref="E39:F39"/>
    <mergeCell ref="G39:H39"/>
    <mergeCell ref="N39:O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HALAMAN 3test</vt:lpstr>
      <vt:lpstr>Sheet1</vt:lpstr>
      <vt:lpstr>Sheet2</vt:lpstr>
      <vt:lpstr>'HALAMAN 3test'!Print_Area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arif_wicaksono</dc:creator>
  <cp:lastModifiedBy>arif_wicaksono</cp:lastModifiedBy>
  <dcterms:created xsi:type="dcterms:W3CDTF">2023-05-04T14:01:18Z</dcterms:created>
  <dcterms:modified xsi:type="dcterms:W3CDTF">2023-05-05T02:08:26Z</dcterms:modified>
</cp:coreProperties>
</file>