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Science\AtomCamp_DS_Cohort4\Assignments\"/>
    </mc:Choice>
  </mc:AlternateContent>
  <xr:revisionPtr revIDLastSave="0" documentId="13_ncr:1_{9A4E9E5E-A489-4AEB-8F5F-FF0CE7582BDE}" xr6:coauthVersionLast="47" xr6:coauthVersionMax="47" xr10:uidLastSave="{00000000-0000-0000-0000-000000000000}"/>
  <bookViews>
    <workbookView xWindow="-110" yWindow="-110" windowWidth="19420" windowHeight="10300" firstSheet="3" activeTab="8" xr2:uid="{00000000-000D-0000-FFFF-FFFF00000000}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Master" sheetId="6" state="hidden" r:id="rId6"/>
    <sheet name="2017" sheetId="7" r:id="rId7"/>
    <sheet name="Master Data" sheetId="10" r:id="rId8"/>
    <sheet name="Questions" sheetId="8" r:id="rId9"/>
    <sheet name="Yearly comparison " sheetId="9" state="hidden" r:id="rId10"/>
  </sheets>
  <definedNames>
    <definedName name="_xlnm._FilterDatabase" localSheetId="7" hidden="1">'Master Data'!$I$18:$I$25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10" l="1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I25" i="10"/>
  <c r="L10" i="3"/>
  <c r="G3" i="8"/>
  <c r="G2" i="8"/>
  <c r="AP4" i="10"/>
  <c r="AP5" i="10"/>
  <c r="AP6" i="10"/>
  <c r="AP7" i="10"/>
  <c r="AP8" i="10"/>
  <c r="AP9" i="10"/>
  <c r="AP10" i="10"/>
  <c r="AP11" i="10"/>
  <c r="AP3" i="10"/>
  <c r="AO4" i="10"/>
  <c r="AO5" i="10"/>
  <c r="AO6" i="10"/>
  <c r="AO7" i="10"/>
  <c r="AO8" i="10"/>
  <c r="AO9" i="10"/>
  <c r="AO10" i="10"/>
  <c r="AO11" i="10"/>
  <c r="AO3" i="10"/>
  <c r="AN4" i="10"/>
  <c r="AN5" i="10"/>
  <c r="AN6" i="10"/>
  <c r="AN7" i="10"/>
  <c r="AN8" i="10"/>
  <c r="AN9" i="10"/>
  <c r="AN10" i="10"/>
  <c r="AN11" i="10"/>
  <c r="AN3" i="10"/>
  <c r="AM4" i="10"/>
  <c r="AM5" i="10"/>
  <c r="AM6" i="10"/>
  <c r="AM7" i="10"/>
  <c r="AM8" i="10"/>
  <c r="AM9" i="10"/>
  <c r="AM10" i="10"/>
  <c r="AM11" i="10"/>
  <c r="AM3" i="10"/>
  <c r="AL4" i="10"/>
  <c r="AL5" i="10"/>
  <c r="AL6" i="10"/>
  <c r="AL7" i="10"/>
  <c r="AL8" i="10"/>
  <c r="AL9" i="10"/>
  <c r="AL10" i="10"/>
  <c r="AL11" i="10"/>
  <c r="AL3" i="10"/>
  <c r="AK4" i="10"/>
  <c r="AK5" i="10"/>
  <c r="AK6" i="10"/>
  <c r="AK7" i="10"/>
  <c r="AK8" i="10"/>
  <c r="AK9" i="10"/>
  <c r="AK10" i="10"/>
  <c r="AK11" i="10"/>
  <c r="AK3" i="10"/>
  <c r="AJ4" i="10"/>
  <c r="AJ5" i="10"/>
  <c r="AJ6" i="10"/>
  <c r="AJ7" i="10"/>
  <c r="AJ8" i="10"/>
  <c r="AJ9" i="10"/>
  <c r="AJ10" i="10"/>
  <c r="AJ11" i="10"/>
  <c r="AJ3" i="10"/>
  <c r="AI4" i="10"/>
  <c r="AI5" i="10"/>
  <c r="AI6" i="10"/>
  <c r="AI7" i="10"/>
  <c r="AI8" i="10"/>
  <c r="AI9" i="10"/>
  <c r="AI10" i="10"/>
  <c r="AI11" i="10"/>
  <c r="AI3" i="10"/>
  <c r="AH4" i="10"/>
  <c r="AH5" i="10"/>
  <c r="AH6" i="10"/>
  <c r="AH7" i="10"/>
  <c r="AH8" i="10"/>
  <c r="AH9" i="10"/>
  <c r="AH10" i="10"/>
  <c r="AH11" i="10"/>
  <c r="AH3" i="10"/>
  <c r="AG4" i="10"/>
  <c r="AG5" i="10"/>
  <c r="AG6" i="10"/>
  <c r="AG7" i="10"/>
  <c r="AG8" i="10"/>
  <c r="AG9" i="10"/>
  <c r="AG10" i="10"/>
  <c r="AG11" i="10"/>
  <c r="AG3" i="10"/>
  <c r="AF4" i="10"/>
  <c r="AF5" i="10"/>
  <c r="AF6" i="10"/>
  <c r="AF7" i="10"/>
  <c r="AF8" i="10"/>
  <c r="AF9" i="10"/>
  <c r="AF10" i="10"/>
  <c r="AF11" i="10"/>
  <c r="AF3" i="10"/>
  <c r="AE4" i="10"/>
  <c r="AE5" i="10"/>
  <c r="AE6" i="10"/>
  <c r="AE7" i="10"/>
  <c r="AE8" i="10"/>
  <c r="AE9" i="10"/>
  <c r="AE10" i="10"/>
  <c r="AE11" i="10"/>
  <c r="AE3" i="10"/>
  <c r="AD4" i="10"/>
  <c r="AD5" i="10"/>
  <c r="AD6" i="10"/>
  <c r="AD7" i="10"/>
  <c r="AD8" i="10"/>
  <c r="AD9" i="10"/>
  <c r="AD10" i="10"/>
  <c r="AD11" i="10"/>
  <c r="AD3" i="10"/>
  <c r="AC4" i="10"/>
  <c r="AC5" i="10"/>
  <c r="AC6" i="10"/>
  <c r="AC7" i="10"/>
  <c r="AC8" i="10"/>
  <c r="AC9" i="10"/>
  <c r="AC10" i="10"/>
  <c r="AC11" i="10"/>
  <c r="AC3" i="10"/>
  <c r="AB4" i="10"/>
  <c r="AB5" i="10"/>
  <c r="AB6" i="10"/>
  <c r="AB7" i="10"/>
  <c r="AB8" i="10"/>
  <c r="AB9" i="10"/>
  <c r="AB10" i="10"/>
  <c r="AB11" i="10"/>
  <c r="AB3" i="10"/>
  <c r="AA4" i="10"/>
  <c r="AA5" i="10"/>
  <c r="AA6" i="10"/>
  <c r="AA7" i="10"/>
  <c r="AA8" i="10"/>
  <c r="AA9" i="10"/>
  <c r="AA10" i="10"/>
  <c r="AA11" i="10"/>
  <c r="AA3" i="10"/>
  <c r="Z4" i="10"/>
  <c r="Z5" i="10"/>
  <c r="Z6" i="10"/>
  <c r="Z7" i="10"/>
  <c r="Z8" i="10"/>
  <c r="Z9" i="10"/>
  <c r="Z10" i="10"/>
  <c r="Z11" i="10"/>
  <c r="Z3" i="10"/>
  <c r="Y4" i="10"/>
  <c r="Y5" i="10"/>
  <c r="Y6" i="10"/>
  <c r="Y7" i="10"/>
  <c r="Y8" i="10"/>
  <c r="Y9" i="10"/>
  <c r="Y10" i="10"/>
  <c r="Y11" i="10"/>
  <c r="Y3" i="10"/>
  <c r="X4" i="10"/>
  <c r="X5" i="10"/>
  <c r="X6" i="10"/>
  <c r="X7" i="10"/>
  <c r="X8" i="10"/>
  <c r="X9" i="10"/>
  <c r="X10" i="10"/>
  <c r="X11" i="10"/>
  <c r="X3" i="10"/>
  <c r="W4" i="10"/>
  <c r="W5" i="10"/>
  <c r="W6" i="10"/>
  <c r="W7" i="10"/>
  <c r="W8" i="10"/>
  <c r="W9" i="10"/>
  <c r="W10" i="10"/>
  <c r="W11" i="10"/>
  <c r="W3" i="10"/>
  <c r="V4" i="10"/>
  <c r="V5" i="10"/>
  <c r="V6" i="10"/>
  <c r="V7" i="10"/>
  <c r="V8" i="10"/>
  <c r="V9" i="10"/>
  <c r="V10" i="10"/>
  <c r="V11" i="10"/>
  <c r="V3" i="10"/>
  <c r="U4" i="10"/>
  <c r="U5" i="10"/>
  <c r="U6" i="10"/>
  <c r="U7" i="10"/>
  <c r="U8" i="10"/>
  <c r="U9" i="10"/>
  <c r="U10" i="10"/>
  <c r="U11" i="10"/>
  <c r="U3" i="10"/>
  <c r="T4" i="10"/>
  <c r="T5" i="10"/>
  <c r="I21" i="10" s="1"/>
  <c r="T6" i="10"/>
  <c r="T7" i="10"/>
  <c r="T8" i="10"/>
  <c r="T9" i="10"/>
  <c r="T10" i="10"/>
  <c r="T11" i="10"/>
  <c r="T3" i="10"/>
  <c r="S4" i="10"/>
  <c r="S5" i="10"/>
  <c r="S6" i="10"/>
  <c r="S7" i="10"/>
  <c r="S8" i="10"/>
  <c r="S9" i="10"/>
  <c r="S10" i="10"/>
  <c r="S11" i="10"/>
  <c r="S3" i="10"/>
  <c r="R4" i="10"/>
  <c r="R5" i="10"/>
  <c r="R6" i="10"/>
  <c r="R7" i="10"/>
  <c r="R8" i="10"/>
  <c r="R9" i="10"/>
  <c r="R10" i="10"/>
  <c r="R11" i="10"/>
  <c r="R3" i="10"/>
  <c r="Q4" i="10"/>
  <c r="Q5" i="10"/>
  <c r="Q6" i="10"/>
  <c r="Q7" i="10"/>
  <c r="Q8" i="10"/>
  <c r="Q9" i="10"/>
  <c r="Q10" i="10"/>
  <c r="Q11" i="10"/>
  <c r="Q3" i="10"/>
  <c r="P4" i="10"/>
  <c r="P5" i="10"/>
  <c r="P6" i="10"/>
  <c r="P7" i="10"/>
  <c r="P8" i="10"/>
  <c r="P9" i="10"/>
  <c r="P10" i="10"/>
  <c r="P11" i="10"/>
  <c r="P3" i="10"/>
  <c r="O4" i="10"/>
  <c r="O5" i="10"/>
  <c r="O6" i="10"/>
  <c r="O7" i="10"/>
  <c r="O8" i="10"/>
  <c r="O9" i="10"/>
  <c r="O10" i="10"/>
  <c r="O11" i="10"/>
  <c r="O3" i="10"/>
  <c r="N4" i="10"/>
  <c r="N5" i="10"/>
  <c r="N6" i="10"/>
  <c r="N7" i="10"/>
  <c r="N8" i="10"/>
  <c r="N9" i="10"/>
  <c r="N10" i="10"/>
  <c r="N11" i="10"/>
  <c r="N3" i="10"/>
  <c r="M4" i="10"/>
  <c r="M5" i="10"/>
  <c r="M6" i="10"/>
  <c r="M7" i="10"/>
  <c r="M8" i="10"/>
  <c r="M9" i="10"/>
  <c r="M10" i="10"/>
  <c r="M11" i="10"/>
  <c r="M3" i="10"/>
  <c r="L4" i="10"/>
  <c r="L5" i="10"/>
  <c r="L6" i="10"/>
  <c r="L7" i="10"/>
  <c r="L8" i="10"/>
  <c r="L9" i="10"/>
  <c r="L10" i="10"/>
  <c r="L11" i="10"/>
  <c r="L3" i="10"/>
  <c r="K4" i="10"/>
  <c r="K5" i="10"/>
  <c r="K6" i="10"/>
  <c r="K7" i="10"/>
  <c r="K8" i="10"/>
  <c r="K9" i="10"/>
  <c r="K10" i="10"/>
  <c r="K11" i="10"/>
  <c r="K3" i="10"/>
  <c r="J4" i="10"/>
  <c r="J5" i="10"/>
  <c r="J6" i="10"/>
  <c r="J7" i="10"/>
  <c r="J8" i="10"/>
  <c r="J9" i="10"/>
  <c r="J10" i="10"/>
  <c r="J11" i="10"/>
  <c r="J3" i="10"/>
  <c r="I4" i="10"/>
  <c r="I5" i="10"/>
  <c r="I6" i="10"/>
  <c r="I7" i="10"/>
  <c r="I8" i="10"/>
  <c r="I9" i="10"/>
  <c r="I10" i="10"/>
  <c r="I11" i="10"/>
  <c r="I3" i="10"/>
  <c r="H4" i="10"/>
  <c r="H5" i="10"/>
  <c r="H6" i="10"/>
  <c r="H7" i="10"/>
  <c r="H8" i="10"/>
  <c r="H9" i="10"/>
  <c r="H10" i="10"/>
  <c r="H11" i="10"/>
  <c r="H3" i="10"/>
  <c r="G4" i="10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E4" i="10"/>
  <c r="E5" i="10"/>
  <c r="E6" i="10"/>
  <c r="E7" i="10"/>
  <c r="E8" i="10"/>
  <c r="E9" i="10"/>
  <c r="E10" i="10"/>
  <c r="E11" i="10"/>
  <c r="E3" i="10"/>
  <c r="D4" i="10"/>
  <c r="D5" i="10"/>
  <c r="D6" i="10"/>
  <c r="D7" i="10"/>
  <c r="D8" i="10"/>
  <c r="D9" i="10"/>
  <c r="D10" i="10"/>
  <c r="D11" i="10"/>
  <c r="D3" i="10"/>
  <c r="C4" i="10"/>
  <c r="C5" i="10"/>
  <c r="C6" i="10"/>
  <c r="C7" i="10"/>
  <c r="C8" i="10"/>
  <c r="C9" i="10"/>
  <c r="C10" i="10"/>
  <c r="C11" i="10"/>
  <c r="C3" i="10"/>
  <c r="B4" i="10"/>
  <c r="B5" i="10"/>
  <c r="B6" i="10"/>
  <c r="B7" i="10"/>
  <c r="B8" i="10"/>
  <c r="B9" i="10"/>
  <c r="B10" i="10"/>
  <c r="B11" i="10"/>
  <c r="B3" i="10"/>
  <c r="A3" i="10"/>
  <c r="A4" i="10"/>
  <c r="A5" i="10"/>
  <c r="A6" i="10"/>
  <c r="A7" i="10"/>
  <c r="A8" i="10"/>
  <c r="A9" i="10"/>
  <c r="A10" i="10"/>
  <c r="A11" i="10"/>
  <c r="I18" i="10" l="1"/>
  <c r="I22" i="10"/>
  <c r="I23" i="10"/>
  <c r="I20" i="10"/>
  <c r="I24" i="10"/>
  <c r="I19" i="10"/>
  <c r="AX15" i="10"/>
  <c r="G1" i="8"/>
</calcChain>
</file>

<file path=xl/sharedStrings.xml><?xml version="1.0" encoding="utf-8"?>
<sst xmlns="http://schemas.openxmlformats.org/spreadsheetml/2006/main" count="344" uniqueCount="94">
  <si>
    <t xml:space="preserve"> Crimes Reported by Type and Provinces- 2012</t>
  </si>
  <si>
    <t>Offence</t>
  </si>
  <si>
    <t>Punjab</t>
  </si>
  <si>
    <t>Sindh</t>
  </si>
  <si>
    <t>KP</t>
  </si>
  <si>
    <t>Balochistan</t>
  </si>
  <si>
    <t>Islamabad</t>
  </si>
  <si>
    <t>Railways</t>
  </si>
  <si>
    <t>G.B</t>
  </si>
  <si>
    <t>AJK</t>
  </si>
  <si>
    <t>Pakistan</t>
  </si>
  <si>
    <t>Murder</t>
  </si>
  <si>
    <t>Attempt to Murder</t>
  </si>
  <si>
    <t>Kidnapping /Abduction</t>
  </si>
  <si>
    <t>Dacoity</t>
  </si>
  <si>
    <t>Robbery</t>
  </si>
  <si>
    <t>Burglary</t>
  </si>
  <si>
    <t>Cattle Theft</t>
  </si>
  <si>
    <t>Other Theft</t>
  </si>
  <si>
    <t>Others</t>
  </si>
  <si>
    <t>TOTAL RECORDED CRIME</t>
  </si>
  <si>
    <t xml:space="preserve"> Crimes Reported by Type and Provinces- 2013</t>
  </si>
  <si>
    <t xml:space="preserve"> Crimes Reported by Type and Provinces- 2014</t>
  </si>
  <si>
    <t xml:space="preserve"> Crimes Reported by Type and Provinces- 2015</t>
  </si>
  <si>
    <t xml:space="preserve"> Crimes Reported by Type and Provinces- 2016</t>
  </si>
  <si>
    <t>Year</t>
  </si>
  <si>
    <t xml:space="preserve"> Crimes Reported by Type and Provinces- 2017</t>
  </si>
  <si>
    <t>Total crime reported in AJK, Punjab and Railway</t>
  </si>
  <si>
    <t>Total Crime reported in 2016 in Sindh, KPK</t>
  </si>
  <si>
    <t>Total Murder reported in 2016 and 2017 in Punjab</t>
  </si>
  <si>
    <t>Which Province has the highest theft in 2015</t>
  </si>
  <si>
    <t>What is the % of crime in Sindh</t>
  </si>
  <si>
    <t>Total Number of Cattle Theft in 2017</t>
  </si>
  <si>
    <t>What is the % of theft in 2014</t>
  </si>
  <si>
    <t xml:space="preserve">Which state is worst in terms of Abduction </t>
  </si>
  <si>
    <t>Which year had the highest proportion of attempt to murder</t>
  </si>
  <si>
    <t>Is the trend of crime increasing or decreasing over the years</t>
  </si>
  <si>
    <t>Punjab_13</t>
  </si>
  <si>
    <t>Pinjab_14</t>
  </si>
  <si>
    <t>Punjab_15</t>
  </si>
  <si>
    <t>Punjab_16</t>
  </si>
  <si>
    <t>Punjab_17</t>
  </si>
  <si>
    <t>Punjab_12</t>
  </si>
  <si>
    <t>Sindh_12</t>
  </si>
  <si>
    <t>Sindh_13</t>
  </si>
  <si>
    <t>Sindh_14</t>
  </si>
  <si>
    <t>Sindh_15</t>
  </si>
  <si>
    <t>Sindh_16</t>
  </si>
  <si>
    <t>Sindh_17</t>
  </si>
  <si>
    <t>KP_12</t>
  </si>
  <si>
    <t>KP_13</t>
  </si>
  <si>
    <t>KP_14</t>
  </si>
  <si>
    <t>KP_15</t>
  </si>
  <si>
    <t>KP_16</t>
  </si>
  <si>
    <t>KP_17</t>
  </si>
  <si>
    <t>Balochistan_12</t>
  </si>
  <si>
    <t>Balochistan_13</t>
  </si>
  <si>
    <t>Balochistan_14</t>
  </si>
  <si>
    <t>Balochistan_15</t>
  </si>
  <si>
    <t>Balochistan_16</t>
  </si>
  <si>
    <t>Balochistan_17</t>
  </si>
  <si>
    <t>Islamabad_12</t>
  </si>
  <si>
    <t>Islamabad_13</t>
  </si>
  <si>
    <t>Islamabad_14</t>
  </si>
  <si>
    <t>Islamabad_15</t>
  </si>
  <si>
    <t>Islamabad_16</t>
  </si>
  <si>
    <t>Islamabad_17</t>
  </si>
  <si>
    <t>Railways_12</t>
  </si>
  <si>
    <t>Railways_13</t>
  </si>
  <si>
    <t>Railways_14</t>
  </si>
  <si>
    <t>Railways_15</t>
  </si>
  <si>
    <t>Railways_16</t>
  </si>
  <si>
    <t>Railways_17</t>
  </si>
  <si>
    <t>G.B_12</t>
  </si>
  <si>
    <t>G.B_13</t>
  </si>
  <si>
    <t>G.B_14</t>
  </si>
  <si>
    <t>G.B_15</t>
  </si>
  <si>
    <t>G.B_16</t>
  </si>
  <si>
    <t>G.B_17</t>
  </si>
  <si>
    <t>AJK_12</t>
  </si>
  <si>
    <t>AJK_13</t>
  </si>
  <si>
    <t>AJK_14</t>
  </si>
  <si>
    <t>AJK_15</t>
  </si>
  <si>
    <t>AJK_16</t>
  </si>
  <si>
    <t>AJK_17</t>
  </si>
  <si>
    <t>Pakistan_12</t>
  </si>
  <si>
    <t>Pakistan_13</t>
  </si>
  <si>
    <t>Pakistan_14</t>
  </si>
  <si>
    <t>Pakistan_15</t>
  </si>
  <si>
    <t>Pakistan_16</t>
  </si>
  <si>
    <t>Pakistan_17</t>
  </si>
  <si>
    <t>GB</t>
  </si>
  <si>
    <t>Ajk</t>
  </si>
  <si>
    <t xml:space="preserve"> Crimes Reported by Type and Provinces- 2012 - 2017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</si>
</sst>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0"/>
      <name val="Calibri"/>
    </font>
    <font>
      <sz val="12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3" borderId="4" xfId="0" applyFont="1" applyFill="1" applyBorder="1"/>
    <xf numFmtId="0" fontId="3" fillId="4" borderId="4" xfId="0" applyFont="1" applyFill="1" applyBorder="1"/>
    <xf numFmtId="0" fontId="3" fillId="0" borderId="0" xfId="0" applyFont="1"/>
    <xf numFmtId="0" fontId="5" fillId="5" borderId="4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6" borderId="0" xfId="0" applyFont="1" applyFill="1" applyAlignment="1">
      <alignment horizontal="right"/>
    </xf>
    <xf numFmtId="0" fontId="3" fillId="6" borderId="0" xfId="0" applyFont="1" applyFill="1"/>
    <xf numFmtId="0" fontId="0" fillId="6" borderId="0" xfId="0" applyFont="1" applyFill="1" applyAlignment="1"/>
    <xf numFmtId="0" fontId="4" fillId="7" borderId="0" xfId="0" applyFont="1" applyFill="1" applyAlignment="1">
      <alignment horizontal="right"/>
    </xf>
    <xf numFmtId="0" fontId="4" fillId="7" borderId="0" xfId="0" applyFont="1" applyFill="1"/>
    <xf numFmtId="0" fontId="0" fillId="7" borderId="0" xfId="0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ont="1" applyFill="1" applyAlignment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3" fillId="7" borderId="0" xfId="0" applyFont="1" applyFill="1" applyAlignment="1">
      <alignment horizontal="right"/>
    </xf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'Master Data'!$AX$12:$BC$12</c:f>
              <c:numCache>
                <c:formatCode>General</c:formatCode>
                <c:ptCount val="6"/>
                <c:pt idx="0">
                  <c:v>645647</c:v>
                </c:pt>
                <c:pt idx="1">
                  <c:v>634404</c:v>
                </c:pt>
                <c:pt idx="2">
                  <c:v>627127</c:v>
                </c:pt>
                <c:pt idx="3">
                  <c:v>633299</c:v>
                </c:pt>
                <c:pt idx="4">
                  <c:v>677554</c:v>
                </c:pt>
                <c:pt idx="5">
                  <c:v>683925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B-417E-BE5C-3AD2E56DB1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969504"/>
        <c:axId val="276950784"/>
      </c:barChart>
      <c:catAx>
        <c:axId val="2769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50784"/>
        <c:crosses val="autoZero"/>
        <c:auto val="1"/>
        <c:lblAlgn val="ctr"/>
        <c:lblOffset val="100"/>
        <c:noMultiLvlLbl val="0"/>
      </c:catAx>
      <c:valAx>
        <c:axId val="276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Attempt</a:t>
            </a:r>
            <a:r>
              <a:rPr lang="en-US" baseline="0"/>
              <a:t> To Murder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'Master Data'!$AX$2:$BC$2</c:f>
              <c:strCache>
                <c:ptCount val="6"/>
                <c:pt idx="0">
                  <c:v>Pakistan_12</c:v>
                </c:pt>
                <c:pt idx="1">
                  <c:v>Pakistan_13</c:v>
                </c:pt>
                <c:pt idx="2">
                  <c:v>Pakistan_14</c:v>
                </c:pt>
                <c:pt idx="3">
                  <c:v>Pakistan_15</c:v>
                </c:pt>
                <c:pt idx="4">
                  <c:v>Pakistan_16</c:v>
                </c:pt>
                <c:pt idx="5">
                  <c:v>Pakistan_17</c:v>
                </c:pt>
              </c:strCache>
            </c:strRef>
          </c:cat>
          <c:val>
            <c:numRef>
              <c:f>'Master Data'!$AX$4:$BC$4</c:f>
              <c:numCache>
                <c:formatCode>General</c:formatCode>
                <c:ptCount val="6"/>
                <c:pt idx="0">
                  <c:v>15338</c:v>
                </c:pt>
                <c:pt idx="1">
                  <c:v>14648</c:v>
                </c:pt>
                <c:pt idx="2">
                  <c:v>14499</c:v>
                </c:pt>
                <c:pt idx="3">
                  <c:v>11336</c:v>
                </c:pt>
                <c:pt idx="4">
                  <c:v>10279</c:v>
                </c:pt>
                <c:pt idx="5">
                  <c:v>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D68-BE8E-DF5F60E4C9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Trend over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'Master Data'!$AX$12:$BC$12</c:f>
              <c:numCache>
                <c:formatCode>General</c:formatCode>
                <c:ptCount val="6"/>
                <c:pt idx="0">
                  <c:v>645647</c:v>
                </c:pt>
                <c:pt idx="1">
                  <c:v>634404</c:v>
                </c:pt>
                <c:pt idx="2">
                  <c:v>627127</c:v>
                </c:pt>
                <c:pt idx="3">
                  <c:v>633299</c:v>
                </c:pt>
                <c:pt idx="4">
                  <c:v>677554</c:v>
                </c:pt>
                <c:pt idx="5">
                  <c:v>683925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A-4FA9-A580-C4C138967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76969504"/>
        <c:axId val="276950784"/>
      </c:barChart>
      <c:catAx>
        <c:axId val="276969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50784"/>
        <c:crosses val="autoZero"/>
        <c:auto val="1"/>
        <c:lblAlgn val="ctr"/>
        <c:lblOffset val="100"/>
        <c:noMultiLvlLbl val="0"/>
      </c:catAx>
      <c:valAx>
        <c:axId val="276950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Attempt</a:t>
            </a:r>
            <a:r>
              <a:rPr lang="en-US" baseline="0"/>
              <a:t> To Murder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F-4277-BFBD-6650A09ECC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F-4277-BFBD-6650A09ECC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F-4277-BFBD-6650A09ECC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F-4277-BFBD-6650A09ECC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F-4277-BFBD-6650A09ECC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F-4277-BFBD-6650A09EC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'Master Data'!$AX$2:$BC$2</c:f>
              <c:strCache>
                <c:ptCount val="6"/>
                <c:pt idx="0">
                  <c:v>Pakistan_12</c:v>
                </c:pt>
                <c:pt idx="1">
                  <c:v>Pakistan_13</c:v>
                </c:pt>
                <c:pt idx="2">
                  <c:v>Pakistan_14</c:v>
                </c:pt>
                <c:pt idx="3">
                  <c:v>Pakistan_15</c:v>
                </c:pt>
                <c:pt idx="4">
                  <c:v>Pakistan_16</c:v>
                </c:pt>
                <c:pt idx="5">
                  <c:v>Pakistan_17</c:v>
                </c:pt>
              </c:strCache>
            </c:strRef>
          </c:cat>
          <c:val>
            <c:numRef>
              <c:f>'Master Data'!$AX$4:$BC$4</c:f>
              <c:numCache>
                <c:formatCode>General</c:formatCode>
                <c:ptCount val="6"/>
                <c:pt idx="0">
                  <c:v>15338</c:v>
                </c:pt>
                <c:pt idx="1">
                  <c:v>14648</c:v>
                </c:pt>
                <c:pt idx="2">
                  <c:v>14499</c:v>
                </c:pt>
                <c:pt idx="3">
                  <c:v>11336</c:v>
                </c:pt>
                <c:pt idx="4">
                  <c:v>10279</c:v>
                </c:pt>
                <c:pt idx="5">
                  <c:v>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3F-4277-BFBD-6650A09ECC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25400</xdr:colOff>
      <xdr:row>0</xdr:row>
      <xdr:rowOff>22225</xdr:rowOff>
    </xdr:from>
    <xdr:to>
      <xdr:col>61</xdr:col>
      <xdr:colOff>635000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7A389-EFB4-4162-885C-64439913B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177800</xdr:colOff>
      <xdr:row>14</xdr:row>
      <xdr:rowOff>9525</xdr:rowOff>
    </xdr:from>
    <xdr:to>
      <xdr:col>56</xdr:col>
      <xdr:colOff>25400</xdr:colOff>
      <xdr:row>27</xdr:row>
      <xdr:rowOff>193675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7E6C0B-97FC-4A85-82B5-ECDA79FC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10</xdr:row>
      <xdr:rowOff>0</xdr:rowOff>
    </xdr:from>
    <xdr:to>
      <xdr:col>6</xdr:col>
      <xdr:colOff>19050</xdr:colOff>
      <xdr:row>24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BD3DEE-23FB-45A5-91D6-EB21777D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8</xdr:row>
      <xdr:rowOff>0</xdr:rowOff>
    </xdr:from>
    <xdr:to>
      <xdr:col>12</xdr:col>
      <xdr:colOff>266700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7F5D0E-5B21-4773-A7B8-61217B8F3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2</xdr:row>
      <xdr:rowOff>76200</xdr:rowOff>
    </xdr:from>
    <xdr:ext cx="8486775" cy="6743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3" sqref="J3:J12"/>
    </sheetView>
  </sheetViews>
  <sheetFormatPr defaultColWidth="11.25" defaultRowHeight="15" customHeight="1" x14ac:dyDescent="0.35"/>
  <cols>
    <col min="1" max="1" width="20" customWidth="1"/>
    <col min="2" max="2" width="15" customWidth="1"/>
    <col min="3" max="7" width="10.58203125" customWidth="1"/>
    <col min="8" max="8" width="13.4140625" customWidth="1"/>
    <col min="9" max="9" width="14.4140625" customWidth="1"/>
    <col min="10" max="10" width="15.4140625" customWidth="1"/>
  </cols>
  <sheetData>
    <row r="1" spans="1:10" ht="15.75" customHeight="1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7"/>
    </row>
    <row r="2" spans="1:10" ht="15.7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35">
      <c r="A3" s="2" t="s">
        <v>11</v>
      </c>
      <c r="B3" s="3">
        <v>6128</v>
      </c>
      <c r="C3" s="3">
        <v>3726</v>
      </c>
      <c r="D3" s="3">
        <v>2958</v>
      </c>
      <c r="E3" s="3">
        <v>711</v>
      </c>
      <c r="F3" s="3">
        <v>120</v>
      </c>
      <c r="G3" s="3">
        <v>6</v>
      </c>
      <c r="H3" s="3">
        <v>102</v>
      </c>
      <c r="I3" s="3">
        <v>95</v>
      </c>
      <c r="J3" s="3">
        <v>13846</v>
      </c>
    </row>
    <row r="4" spans="1:10" ht="15.75" customHeight="1" x14ac:dyDescent="0.35">
      <c r="A4" s="2" t="s">
        <v>12</v>
      </c>
      <c r="B4" s="3">
        <v>7641</v>
      </c>
      <c r="C4" s="3">
        <v>3732</v>
      </c>
      <c r="D4" s="3">
        <v>2892</v>
      </c>
      <c r="E4" s="3">
        <v>583</v>
      </c>
      <c r="F4" s="3">
        <v>146</v>
      </c>
      <c r="G4" s="3">
        <v>9</v>
      </c>
      <c r="H4" s="3">
        <v>163</v>
      </c>
      <c r="I4" s="3">
        <v>172</v>
      </c>
      <c r="J4" s="3">
        <v>15338</v>
      </c>
    </row>
    <row r="5" spans="1:10" ht="15.75" customHeight="1" x14ac:dyDescent="0.35">
      <c r="A5" s="2" t="s">
        <v>13</v>
      </c>
      <c r="B5" s="3">
        <v>15699</v>
      </c>
      <c r="C5" s="3">
        <v>3077</v>
      </c>
      <c r="D5" s="3">
        <v>1052</v>
      </c>
      <c r="E5" s="3">
        <v>386</v>
      </c>
      <c r="F5" s="3">
        <v>70</v>
      </c>
      <c r="G5" s="3">
        <v>6</v>
      </c>
      <c r="H5" s="3">
        <v>32</v>
      </c>
      <c r="I5" s="3">
        <v>288</v>
      </c>
      <c r="J5" s="3">
        <v>20610</v>
      </c>
    </row>
    <row r="6" spans="1:10" ht="15.75" customHeight="1" x14ac:dyDescent="0.35">
      <c r="A6" s="2" t="s">
        <v>14</v>
      </c>
      <c r="B6" s="3">
        <v>2715</v>
      </c>
      <c r="C6" s="3">
        <v>1341</v>
      </c>
      <c r="D6" s="3">
        <v>60</v>
      </c>
      <c r="E6" s="3">
        <v>98</v>
      </c>
      <c r="F6" s="3">
        <v>22</v>
      </c>
      <c r="G6" s="3">
        <v>1</v>
      </c>
      <c r="H6" s="3">
        <v>8</v>
      </c>
      <c r="I6" s="3">
        <v>12</v>
      </c>
      <c r="J6" s="3">
        <v>4257</v>
      </c>
    </row>
    <row r="7" spans="1:10" ht="15.75" customHeight="1" x14ac:dyDescent="0.35">
      <c r="A7" s="2" t="s">
        <v>15</v>
      </c>
      <c r="B7" s="3">
        <v>12181</v>
      </c>
      <c r="C7" s="3">
        <v>4320</v>
      </c>
      <c r="D7" s="3">
        <v>134</v>
      </c>
      <c r="E7" s="3">
        <v>160</v>
      </c>
      <c r="F7" s="3">
        <v>177</v>
      </c>
      <c r="G7" s="3">
        <v>5</v>
      </c>
      <c r="H7" s="3">
        <v>26</v>
      </c>
      <c r="I7" s="3">
        <v>78</v>
      </c>
      <c r="J7" s="3">
        <v>17081</v>
      </c>
    </row>
    <row r="8" spans="1:10" ht="15.75" customHeight="1" x14ac:dyDescent="0.35">
      <c r="A8" s="2" t="s">
        <v>16</v>
      </c>
      <c r="B8" s="3">
        <v>14740</v>
      </c>
      <c r="C8" s="3">
        <v>1680</v>
      </c>
      <c r="D8" s="3">
        <v>500</v>
      </c>
      <c r="E8" s="3">
        <v>117</v>
      </c>
      <c r="F8" s="3">
        <v>245</v>
      </c>
      <c r="G8" s="3">
        <v>0</v>
      </c>
      <c r="H8" s="3">
        <v>101</v>
      </c>
      <c r="I8" s="3">
        <v>255</v>
      </c>
      <c r="J8" s="3">
        <v>17638</v>
      </c>
    </row>
    <row r="9" spans="1:10" ht="15.75" customHeight="1" x14ac:dyDescent="0.35">
      <c r="A9" s="2" t="s">
        <v>17</v>
      </c>
      <c r="B9" s="3">
        <v>8115</v>
      </c>
      <c r="C9" s="3">
        <v>630</v>
      </c>
      <c r="D9" s="3">
        <v>118</v>
      </c>
      <c r="E9" s="3">
        <v>77</v>
      </c>
      <c r="F9" s="3">
        <v>43</v>
      </c>
      <c r="G9" s="3">
        <v>0</v>
      </c>
      <c r="H9" s="3">
        <v>23</v>
      </c>
      <c r="I9" s="3">
        <v>40</v>
      </c>
      <c r="J9" s="3">
        <v>9046</v>
      </c>
    </row>
    <row r="10" spans="1:10" ht="15.75" customHeight="1" x14ac:dyDescent="0.35">
      <c r="A10" s="2" t="s">
        <v>18</v>
      </c>
      <c r="B10" s="3">
        <v>34719</v>
      </c>
      <c r="C10" s="3">
        <v>2976</v>
      </c>
      <c r="D10" s="3">
        <v>717</v>
      </c>
      <c r="E10" s="3">
        <v>332</v>
      </c>
      <c r="F10" s="3">
        <v>585</v>
      </c>
      <c r="G10" s="3">
        <v>560</v>
      </c>
      <c r="H10" s="3">
        <v>71</v>
      </c>
      <c r="I10" s="3">
        <v>142</v>
      </c>
      <c r="J10" s="3">
        <v>40102</v>
      </c>
    </row>
    <row r="11" spans="1:10" ht="15.75" customHeight="1" x14ac:dyDescent="0.35">
      <c r="A11" s="2" t="s">
        <v>19</v>
      </c>
      <c r="B11" s="3">
        <v>292665</v>
      </c>
      <c r="C11" s="3">
        <v>57206</v>
      </c>
      <c r="D11" s="3">
        <v>139344</v>
      </c>
      <c r="E11" s="3">
        <v>5745</v>
      </c>
      <c r="F11" s="3">
        <v>5699</v>
      </c>
      <c r="G11" s="3">
        <v>1528</v>
      </c>
      <c r="H11" s="3">
        <v>1033</v>
      </c>
      <c r="I11" s="3">
        <v>4509</v>
      </c>
      <c r="J11" s="3">
        <v>507729</v>
      </c>
    </row>
    <row r="12" spans="1:10" ht="15.75" customHeight="1" x14ac:dyDescent="0.35">
      <c r="A12" s="2" t="s">
        <v>20</v>
      </c>
      <c r="B12" s="3">
        <v>394603</v>
      </c>
      <c r="C12" s="3">
        <v>78688</v>
      </c>
      <c r="D12" s="3">
        <v>147775</v>
      </c>
      <c r="E12" s="3">
        <v>8209</v>
      </c>
      <c r="F12" s="3">
        <v>7107</v>
      </c>
      <c r="G12" s="3">
        <v>2115</v>
      </c>
      <c r="H12" s="3">
        <v>1559</v>
      </c>
      <c r="I12" s="3">
        <v>5591</v>
      </c>
      <c r="J12" s="3">
        <v>645647</v>
      </c>
    </row>
    <row r="13" spans="1:10" ht="15.75" customHeight="1" x14ac:dyDescent="0.35"/>
    <row r="14" spans="1:10" ht="15.75" customHeight="1" x14ac:dyDescent="0.35"/>
    <row r="15" spans="1:10" ht="15.75" customHeight="1" x14ac:dyDescent="0.35"/>
    <row r="16" spans="1:1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J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/>
  </sheetViews>
  <sheetFormatPr defaultColWidth="11.25" defaultRowHeight="15" customHeight="1" x14ac:dyDescent="0.35"/>
  <cols>
    <col min="1" max="1" width="10.58203125" customWidth="1"/>
    <col min="2" max="2" width="19.08203125" customWidth="1"/>
    <col min="3" max="11" width="10.58203125" customWidth="1"/>
  </cols>
  <sheetData>
    <row r="1" spans="1:11" ht="15.75" customHeight="1" x14ac:dyDescent="0.3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35">
      <c r="A2" s="2">
        <v>2012</v>
      </c>
      <c r="B2" s="2" t="s">
        <v>11</v>
      </c>
      <c r="C2" s="3">
        <v>6128</v>
      </c>
      <c r="D2" s="3">
        <v>3726</v>
      </c>
      <c r="E2" s="3">
        <v>2958</v>
      </c>
      <c r="F2" s="3">
        <v>711</v>
      </c>
      <c r="G2" s="3">
        <v>120</v>
      </c>
      <c r="H2" s="3">
        <v>6</v>
      </c>
      <c r="I2" s="3">
        <v>102</v>
      </c>
      <c r="J2" s="3">
        <v>95</v>
      </c>
      <c r="K2" s="3">
        <v>13846</v>
      </c>
    </row>
    <row r="3" spans="1:11" ht="15.75" customHeight="1" x14ac:dyDescent="0.35">
      <c r="A3" s="2">
        <v>2012</v>
      </c>
      <c r="B3" s="2" t="s">
        <v>12</v>
      </c>
      <c r="C3" s="3">
        <v>7641</v>
      </c>
      <c r="D3" s="3">
        <v>3732</v>
      </c>
      <c r="E3" s="3">
        <v>2892</v>
      </c>
      <c r="F3" s="3">
        <v>583</v>
      </c>
      <c r="G3" s="3">
        <v>146</v>
      </c>
      <c r="H3" s="3">
        <v>9</v>
      </c>
      <c r="I3" s="3">
        <v>163</v>
      </c>
      <c r="J3" s="3">
        <v>172</v>
      </c>
      <c r="K3" s="3">
        <v>15338</v>
      </c>
    </row>
    <row r="4" spans="1:11" ht="15.75" customHeight="1" x14ac:dyDescent="0.35">
      <c r="A4" s="2">
        <v>2012</v>
      </c>
      <c r="B4" s="2" t="s">
        <v>13</v>
      </c>
      <c r="C4" s="3">
        <v>15699</v>
      </c>
      <c r="D4" s="3">
        <v>3077</v>
      </c>
      <c r="E4" s="3">
        <v>1052</v>
      </c>
      <c r="F4" s="3">
        <v>386</v>
      </c>
      <c r="G4" s="3">
        <v>70</v>
      </c>
      <c r="H4" s="3">
        <v>6</v>
      </c>
      <c r="I4" s="3">
        <v>32</v>
      </c>
      <c r="J4" s="3">
        <v>288</v>
      </c>
      <c r="K4" s="3">
        <v>20610</v>
      </c>
    </row>
    <row r="5" spans="1:11" ht="15.75" customHeight="1" x14ac:dyDescent="0.35">
      <c r="A5" s="2">
        <v>2012</v>
      </c>
      <c r="B5" s="2" t="s">
        <v>14</v>
      </c>
      <c r="C5" s="3">
        <v>2715</v>
      </c>
      <c r="D5" s="3">
        <v>1341</v>
      </c>
      <c r="E5" s="3">
        <v>60</v>
      </c>
      <c r="F5" s="3">
        <v>98</v>
      </c>
      <c r="G5" s="3">
        <v>22</v>
      </c>
      <c r="H5" s="3">
        <v>1</v>
      </c>
      <c r="I5" s="3">
        <v>8</v>
      </c>
      <c r="J5" s="3">
        <v>12</v>
      </c>
      <c r="K5" s="3">
        <v>4257</v>
      </c>
    </row>
    <row r="6" spans="1:11" ht="15.75" customHeight="1" x14ac:dyDescent="0.35">
      <c r="A6" s="2">
        <v>2012</v>
      </c>
      <c r="B6" s="2" t="s">
        <v>15</v>
      </c>
      <c r="C6" s="3">
        <v>12181</v>
      </c>
      <c r="D6" s="3">
        <v>4320</v>
      </c>
      <c r="E6" s="3">
        <v>134</v>
      </c>
      <c r="F6" s="3">
        <v>160</v>
      </c>
      <c r="G6" s="3">
        <v>177</v>
      </c>
      <c r="H6" s="3">
        <v>5</v>
      </c>
      <c r="I6" s="3">
        <v>26</v>
      </c>
      <c r="J6" s="3">
        <v>78</v>
      </c>
      <c r="K6" s="3">
        <v>17081</v>
      </c>
    </row>
    <row r="7" spans="1:11" ht="15.75" customHeight="1" x14ac:dyDescent="0.35">
      <c r="A7" s="2">
        <v>2012</v>
      </c>
      <c r="B7" s="2" t="s">
        <v>16</v>
      </c>
      <c r="C7" s="3">
        <v>14740</v>
      </c>
      <c r="D7" s="3">
        <v>1680</v>
      </c>
      <c r="E7" s="3">
        <v>500</v>
      </c>
      <c r="F7" s="3">
        <v>117</v>
      </c>
      <c r="G7" s="3">
        <v>245</v>
      </c>
      <c r="H7" s="3">
        <v>0</v>
      </c>
      <c r="I7" s="3">
        <v>101</v>
      </c>
      <c r="J7" s="3">
        <v>255</v>
      </c>
      <c r="K7" s="3">
        <v>17638</v>
      </c>
    </row>
    <row r="8" spans="1:11" ht="15.75" customHeight="1" x14ac:dyDescent="0.35">
      <c r="A8" s="2">
        <v>2012</v>
      </c>
      <c r="B8" s="2" t="s">
        <v>17</v>
      </c>
      <c r="C8" s="3">
        <v>8115</v>
      </c>
      <c r="D8" s="3">
        <v>630</v>
      </c>
      <c r="E8" s="3">
        <v>118</v>
      </c>
      <c r="F8" s="3">
        <v>77</v>
      </c>
      <c r="G8" s="3">
        <v>43</v>
      </c>
      <c r="H8" s="3">
        <v>0</v>
      </c>
      <c r="I8" s="3">
        <v>23</v>
      </c>
      <c r="J8" s="3">
        <v>40</v>
      </c>
      <c r="K8" s="3">
        <v>9046</v>
      </c>
    </row>
    <row r="9" spans="1:11" ht="15.75" customHeight="1" x14ac:dyDescent="0.35">
      <c r="A9" s="2">
        <v>2012</v>
      </c>
      <c r="B9" s="2" t="s">
        <v>18</v>
      </c>
      <c r="C9" s="3">
        <v>34719</v>
      </c>
      <c r="D9" s="3">
        <v>2976</v>
      </c>
      <c r="E9" s="3">
        <v>717</v>
      </c>
      <c r="F9" s="3">
        <v>332</v>
      </c>
      <c r="G9" s="3">
        <v>585</v>
      </c>
      <c r="H9" s="3">
        <v>560</v>
      </c>
      <c r="I9" s="3">
        <v>71</v>
      </c>
      <c r="J9" s="3">
        <v>142</v>
      </c>
      <c r="K9" s="3">
        <v>40102</v>
      </c>
    </row>
    <row r="10" spans="1:11" ht="15.75" customHeight="1" x14ac:dyDescent="0.35">
      <c r="A10" s="2">
        <v>2012</v>
      </c>
      <c r="B10" s="2" t="s">
        <v>19</v>
      </c>
      <c r="C10" s="3">
        <v>292665</v>
      </c>
      <c r="D10" s="3">
        <v>57206</v>
      </c>
      <c r="E10" s="3">
        <v>139344</v>
      </c>
      <c r="F10" s="3">
        <v>5745</v>
      </c>
      <c r="G10" s="3">
        <v>5699</v>
      </c>
      <c r="H10" s="3">
        <v>1528</v>
      </c>
      <c r="I10" s="3">
        <v>1033</v>
      </c>
      <c r="J10" s="3">
        <v>4509</v>
      </c>
      <c r="K10" s="3">
        <v>507729</v>
      </c>
    </row>
    <row r="11" spans="1:11" ht="15.75" customHeight="1" x14ac:dyDescent="0.35">
      <c r="A11" s="2">
        <v>2012</v>
      </c>
      <c r="B11" s="2" t="s">
        <v>20</v>
      </c>
      <c r="C11" s="3">
        <v>394603</v>
      </c>
      <c r="D11" s="3">
        <v>78688</v>
      </c>
      <c r="E11" s="3">
        <v>147775</v>
      </c>
      <c r="F11" s="3">
        <v>8209</v>
      </c>
      <c r="G11" s="3">
        <v>7107</v>
      </c>
      <c r="H11" s="3">
        <v>2115</v>
      </c>
      <c r="I11" s="3">
        <v>1559</v>
      </c>
      <c r="J11" s="3">
        <v>5591</v>
      </c>
      <c r="K11" s="3">
        <v>645647</v>
      </c>
    </row>
    <row r="12" spans="1:11" ht="15.75" customHeight="1" x14ac:dyDescent="0.35">
      <c r="A12" s="2">
        <v>2013</v>
      </c>
      <c r="B12" s="2" t="s">
        <v>11</v>
      </c>
      <c r="C12" s="3">
        <v>5969</v>
      </c>
      <c r="D12" s="3">
        <v>3854</v>
      </c>
      <c r="E12" s="3">
        <v>3163</v>
      </c>
      <c r="F12" s="3">
        <v>639</v>
      </c>
      <c r="G12" s="3">
        <v>131</v>
      </c>
      <c r="H12" s="3">
        <v>4</v>
      </c>
      <c r="I12" s="3">
        <v>73</v>
      </c>
      <c r="J12" s="3">
        <v>104</v>
      </c>
      <c r="K12" s="3">
        <v>13937</v>
      </c>
    </row>
    <row r="13" spans="1:11" ht="15.75" customHeight="1" x14ac:dyDescent="0.35">
      <c r="A13" s="2">
        <v>2013</v>
      </c>
      <c r="B13" s="2" t="s">
        <v>12</v>
      </c>
      <c r="C13" s="3">
        <v>6935</v>
      </c>
      <c r="D13" s="3">
        <v>3568</v>
      </c>
      <c r="E13" s="3">
        <v>3146</v>
      </c>
      <c r="F13" s="3">
        <v>482</v>
      </c>
      <c r="G13" s="3">
        <v>203</v>
      </c>
      <c r="H13" s="3">
        <v>7</v>
      </c>
      <c r="I13" s="3">
        <v>96</v>
      </c>
      <c r="J13" s="3">
        <v>211</v>
      </c>
      <c r="K13" s="3">
        <v>14648</v>
      </c>
    </row>
    <row r="14" spans="1:11" ht="15.75" customHeight="1" x14ac:dyDescent="0.35">
      <c r="A14" s="2">
        <v>2013</v>
      </c>
      <c r="B14" s="2" t="s">
        <v>13</v>
      </c>
      <c r="C14" s="3">
        <v>14527</v>
      </c>
      <c r="D14" s="3">
        <v>3149</v>
      </c>
      <c r="E14" s="3">
        <v>1137</v>
      </c>
      <c r="F14" s="3">
        <v>304</v>
      </c>
      <c r="G14" s="3">
        <v>112</v>
      </c>
      <c r="H14" s="3">
        <v>2</v>
      </c>
      <c r="I14" s="3">
        <v>32</v>
      </c>
      <c r="J14" s="3">
        <v>288</v>
      </c>
      <c r="K14" s="3">
        <v>19551</v>
      </c>
    </row>
    <row r="15" spans="1:11" ht="15.75" customHeight="1" x14ac:dyDescent="0.35">
      <c r="A15" s="2">
        <v>2013</v>
      </c>
      <c r="B15" s="2" t="s">
        <v>14</v>
      </c>
      <c r="C15" s="3">
        <v>2479</v>
      </c>
      <c r="D15" s="3">
        <v>1354</v>
      </c>
      <c r="E15" s="3">
        <v>66</v>
      </c>
      <c r="F15" s="3">
        <v>85</v>
      </c>
      <c r="G15" s="3">
        <v>52</v>
      </c>
      <c r="H15" s="3">
        <v>2</v>
      </c>
      <c r="I15" s="3">
        <v>2</v>
      </c>
      <c r="J15" s="3">
        <v>13</v>
      </c>
      <c r="K15" s="3">
        <v>4053</v>
      </c>
    </row>
    <row r="16" spans="1:11" ht="15.75" customHeight="1" x14ac:dyDescent="0.35">
      <c r="A16" s="2">
        <v>2013</v>
      </c>
      <c r="B16" s="2" t="s">
        <v>15</v>
      </c>
      <c r="C16" s="3">
        <v>12609</v>
      </c>
      <c r="D16" s="3">
        <v>4045</v>
      </c>
      <c r="E16" s="3">
        <v>145</v>
      </c>
      <c r="F16" s="3">
        <v>189</v>
      </c>
      <c r="G16" s="3">
        <v>288</v>
      </c>
      <c r="H16" s="3">
        <v>4</v>
      </c>
      <c r="I16" s="3">
        <v>16</v>
      </c>
      <c r="J16" s="3">
        <v>67</v>
      </c>
      <c r="K16" s="3">
        <v>17363</v>
      </c>
    </row>
    <row r="17" spans="1:11" ht="15.75" customHeight="1" x14ac:dyDescent="0.35">
      <c r="A17" s="2">
        <v>2013</v>
      </c>
      <c r="B17" s="2" t="s">
        <v>16</v>
      </c>
      <c r="C17" s="3">
        <v>13912</v>
      </c>
      <c r="D17" s="3">
        <v>1651</v>
      </c>
      <c r="E17" s="3">
        <v>653</v>
      </c>
      <c r="F17" s="3">
        <v>156</v>
      </c>
      <c r="G17" s="3">
        <v>345</v>
      </c>
      <c r="H17" s="3">
        <v>1</v>
      </c>
      <c r="I17" s="3">
        <v>95</v>
      </c>
      <c r="J17" s="3">
        <v>240</v>
      </c>
      <c r="K17" s="3">
        <v>17053</v>
      </c>
    </row>
    <row r="18" spans="1:11" ht="15.75" customHeight="1" x14ac:dyDescent="0.35">
      <c r="A18" s="2">
        <v>2013</v>
      </c>
      <c r="B18" s="2" t="s">
        <v>17</v>
      </c>
      <c r="C18" s="3">
        <v>6968</v>
      </c>
      <c r="D18" s="3">
        <v>477</v>
      </c>
      <c r="E18" s="3">
        <v>127</v>
      </c>
      <c r="F18" s="3">
        <v>68</v>
      </c>
      <c r="G18" s="3">
        <v>39</v>
      </c>
      <c r="H18" s="3">
        <v>0</v>
      </c>
      <c r="I18" s="3">
        <v>24</v>
      </c>
      <c r="J18" s="3">
        <v>40</v>
      </c>
      <c r="K18" s="3">
        <v>7743</v>
      </c>
    </row>
    <row r="19" spans="1:11" ht="15.75" customHeight="1" x14ac:dyDescent="0.35">
      <c r="A19" s="2">
        <v>2013</v>
      </c>
      <c r="B19" s="2" t="s">
        <v>18</v>
      </c>
      <c r="C19" s="3">
        <v>32506</v>
      </c>
      <c r="D19" s="3">
        <v>2837</v>
      </c>
      <c r="E19" s="3">
        <v>826</v>
      </c>
      <c r="F19" s="3">
        <v>312</v>
      </c>
      <c r="G19" s="3">
        <v>667</v>
      </c>
      <c r="H19" s="3">
        <v>386</v>
      </c>
      <c r="I19" s="3">
        <v>85</v>
      </c>
      <c r="J19" s="3">
        <v>132</v>
      </c>
      <c r="K19" s="3">
        <v>37751</v>
      </c>
    </row>
    <row r="20" spans="1:11" ht="15.75" customHeight="1" x14ac:dyDescent="0.35">
      <c r="A20" s="2">
        <v>2013</v>
      </c>
      <c r="B20" s="2" t="s">
        <v>19</v>
      </c>
      <c r="C20" s="3">
        <v>294503</v>
      </c>
      <c r="D20" s="3">
        <v>54055</v>
      </c>
      <c r="E20" s="3">
        <v>133466</v>
      </c>
      <c r="F20" s="3">
        <v>6402</v>
      </c>
      <c r="G20" s="3">
        <v>6257</v>
      </c>
      <c r="H20" s="3">
        <v>1650</v>
      </c>
      <c r="I20" s="3">
        <v>1172</v>
      </c>
      <c r="J20" s="3">
        <v>4800</v>
      </c>
      <c r="K20" s="3">
        <v>502305</v>
      </c>
    </row>
    <row r="21" spans="1:11" ht="15.75" customHeight="1" x14ac:dyDescent="0.35">
      <c r="A21" s="2">
        <v>2013</v>
      </c>
      <c r="B21" s="2" t="s">
        <v>20</v>
      </c>
      <c r="C21" s="3">
        <v>390408</v>
      </c>
      <c r="D21" s="3">
        <v>74990</v>
      </c>
      <c r="E21" s="3">
        <v>142729</v>
      </c>
      <c r="F21" s="3">
        <v>8637</v>
      </c>
      <c r="G21" s="3">
        <v>8094</v>
      </c>
      <c r="H21" s="3">
        <v>2056</v>
      </c>
      <c r="I21" s="3">
        <v>1595</v>
      </c>
      <c r="J21" s="3">
        <v>5895</v>
      </c>
      <c r="K21" s="3">
        <v>634404</v>
      </c>
    </row>
    <row r="22" spans="1:11" ht="15.75" customHeight="1" x14ac:dyDescent="0.35">
      <c r="A22" s="2">
        <v>2014</v>
      </c>
      <c r="B22" s="2" t="s">
        <v>11</v>
      </c>
      <c r="C22" s="3">
        <v>5953</v>
      </c>
      <c r="D22" s="3">
        <v>3225</v>
      </c>
      <c r="E22" s="3">
        <v>3184</v>
      </c>
      <c r="F22" s="3">
        <v>615</v>
      </c>
      <c r="G22" s="3">
        <v>144</v>
      </c>
      <c r="H22" s="3">
        <v>4</v>
      </c>
      <c r="I22" s="3">
        <v>74</v>
      </c>
      <c r="J22" s="3">
        <v>77</v>
      </c>
      <c r="K22" s="3">
        <v>13276</v>
      </c>
    </row>
    <row r="23" spans="1:11" ht="15.75" customHeight="1" x14ac:dyDescent="0.35">
      <c r="A23" s="2">
        <v>2014</v>
      </c>
      <c r="B23" s="2" t="s">
        <v>12</v>
      </c>
      <c r="C23" s="3">
        <v>7204</v>
      </c>
      <c r="D23" s="3">
        <v>3017</v>
      </c>
      <c r="E23" s="3">
        <v>3281</v>
      </c>
      <c r="F23" s="3">
        <v>465</v>
      </c>
      <c r="G23" s="3">
        <v>164</v>
      </c>
      <c r="H23" s="3">
        <v>6</v>
      </c>
      <c r="I23" s="3">
        <v>109</v>
      </c>
      <c r="J23" s="3">
        <v>253</v>
      </c>
      <c r="K23" s="3">
        <v>14499</v>
      </c>
    </row>
    <row r="24" spans="1:11" ht="15.75" customHeight="1" x14ac:dyDescent="0.35">
      <c r="A24" s="2">
        <v>2014</v>
      </c>
      <c r="B24" s="2" t="s">
        <v>13</v>
      </c>
      <c r="C24" s="3">
        <v>14247</v>
      </c>
      <c r="D24" s="3">
        <v>2947</v>
      </c>
      <c r="E24" s="3">
        <v>1277</v>
      </c>
      <c r="F24" s="3">
        <v>268</v>
      </c>
      <c r="G24" s="3">
        <v>98</v>
      </c>
      <c r="H24" s="3">
        <v>5</v>
      </c>
      <c r="I24" s="3">
        <v>25</v>
      </c>
      <c r="J24" s="3">
        <v>244</v>
      </c>
      <c r="K24" s="3">
        <v>19111</v>
      </c>
    </row>
    <row r="25" spans="1:11" ht="15.75" customHeight="1" x14ac:dyDescent="0.35">
      <c r="A25" s="2">
        <v>2014</v>
      </c>
      <c r="B25" s="2" t="s">
        <v>14</v>
      </c>
      <c r="C25" s="3">
        <v>1984</v>
      </c>
      <c r="D25" s="3">
        <v>1320</v>
      </c>
      <c r="E25" s="3">
        <v>77</v>
      </c>
      <c r="F25" s="3">
        <v>67</v>
      </c>
      <c r="G25" s="3">
        <v>56</v>
      </c>
      <c r="H25" s="3">
        <v>1</v>
      </c>
      <c r="I25" s="3">
        <v>7</v>
      </c>
      <c r="J25" s="3">
        <v>4</v>
      </c>
      <c r="K25" s="3">
        <v>3516</v>
      </c>
    </row>
    <row r="26" spans="1:11" ht="15.75" customHeight="1" x14ac:dyDescent="0.35">
      <c r="A26" s="2">
        <v>2014</v>
      </c>
      <c r="B26" s="2" t="s">
        <v>15</v>
      </c>
      <c r="C26" s="3">
        <v>13808</v>
      </c>
      <c r="D26" s="3">
        <v>3433</v>
      </c>
      <c r="E26" s="3">
        <v>199</v>
      </c>
      <c r="F26" s="3">
        <v>202</v>
      </c>
      <c r="G26" s="3">
        <v>379</v>
      </c>
      <c r="H26" s="3">
        <v>3</v>
      </c>
      <c r="I26" s="3">
        <v>18</v>
      </c>
      <c r="J26" s="3">
        <v>65</v>
      </c>
      <c r="K26" s="3">
        <v>18107</v>
      </c>
    </row>
    <row r="27" spans="1:11" ht="15.75" customHeight="1" x14ac:dyDescent="0.35">
      <c r="A27" s="2">
        <v>2014</v>
      </c>
      <c r="B27" s="2" t="s">
        <v>16</v>
      </c>
      <c r="C27" s="3">
        <v>14206</v>
      </c>
      <c r="D27" s="3">
        <v>1387</v>
      </c>
      <c r="E27" s="3">
        <v>778</v>
      </c>
      <c r="F27" s="3">
        <v>143</v>
      </c>
      <c r="G27" s="3">
        <v>384</v>
      </c>
      <c r="H27" s="3">
        <v>0</v>
      </c>
      <c r="I27" s="3">
        <v>49</v>
      </c>
      <c r="J27" s="3">
        <v>203</v>
      </c>
      <c r="K27" s="3">
        <v>17150</v>
      </c>
    </row>
    <row r="28" spans="1:11" ht="15.75" customHeight="1" x14ac:dyDescent="0.35">
      <c r="A28" s="2">
        <v>2014</v>
      </c>
      <c r="B28" s="2" t="s">
        <v>17</v>
      </c>
      <c r="C28" s="3">
        <v>6685</v>
      </c>
      <c r="D28" s="3">
        <v>504</v>
      </c>
      <c r="E28" s="3">
        <v>100</v>
      </c>
      <c r="F28" s="3">
        <v>69</v>
      </c>
      <c r="G28" s="3">
        <v>27</v>
      </c>
      <c r="H28" s="3">
        <v>21</v>
      </c>
      <c r="I28" s="3">
        <v>19</v>
      </c>
      <c r="J28" s="3">
        <v>34</v>
      </c>
      <c r="K28" s="3">
        <v>7459</v>
      </c>
    </row>
    <row r="29" spans="1:11" ht="15.75" customHeight="1" x14ac:dyDescent="0.35">
      <c r="A29" s="2">
        <v>2014</v>
      </c>
      <c r="B29" s="2" t="s">
        <v>18</v>
      </c>
      <c r="C29" s="3">
        <v>30178</v>
      </c>
      <c r="D29" s="3">
        <v>2710</v>
      </c>
      <c r="E29" s="3">
        <v>1053</v>
      </c>
      <c r="F29" s="3">
        <v>258</v>
      </c>
      <c r="G29" s="3">
        <v>580</v>
      </c>
      <c r="H29" s="3">
        <v>325</v>
      </c>
      <c r="I29" s="3">
        <v>66</v>
      </c>
      <c r="J29" s="3">
        <v>118</v>
      </c>
      <c r="K29" s="3">
        <v>35288</v>
      </c>
    </row>
    <row r="30" spans="1:11" ht="15.75" customHeight="1" x14ac:dyDescent="0.35">
      <c r="A30" s="2">
        <v>2014</v>
      </c>
      <c r="B30" s="2" t="s">
        <v>19</v>
      </c>
      <c r="C30" s="3">
        <v>295353</v>
      </c>
      <c r="D30" s="3">
        <v>55230</v>
      </c>
      <c r="E30" s="3">
        <v>127715</v>
      </c>
      <c r="F30" s="3">
        <v>6761</v>
      </c>
      <c r="G30" s="3">
        <v>6564</v>
      </c>
      <c r="H30" s="3">
        <v>1438</v>
      </c>
      <c r="I30" s="3">
        <v>959</v>
      </c>
      <c r="J30" s="3">
        <v>4701</v>
      </c>
      <c r="K30" s="3">
        <v>498721</v>
      </c>
    </row>
    <row r="31" spans="1:11" ht="15.75" customHeight="1" x14ac:dyDescent="0.35">
      <c r="A31" s="2">
        <v>2014</v>
      </c>
      <c r="B31" s="2" t="s">
        <v>20</v>
      </c>
      <c r="C31" s="3">
        <v>389618</v>
      </c>
      <c r="D31" s="3">
        <v>73773</v>
      </c>
      <c r="E31" s="3">
        <v>137664</v>
      </c>
      <c r="F31" s="3">
        <v>8848</v>
      </c>
      <c r="G31" s="3">
        <v>8396</v>
      </c>
      <c r="H31" s="3">
        <v>1803</v>
      </c>
      <c r="I31" s="3">
        <v>1326</v>
      </c>
      <c r="J31" s="3">
        <v>5699</v>
      </c>
      <c r="K31" s="3">
        <v>627127</v>
      </c>
    </row>
    <row r="32" spans="1:11" ht="15.75" customHeight="1" x14ac:dyDescent="0.35">
      <c r="A32" s="2">
        <v>2015</v>
      </c>
      <c r="B32" s="2" t="s">
        <v>11</v>
      </c>
      <c r="C32" s="3">
        <v>4422</v>
      </c>
      <c r="D32" s="3">
        <v>1907</v>
      </c>
      <c r="E32" s="3">
        <v>2496</v>
      </c>
      <c r="F32" s="3">
        <v>412</v>
      </c>
      <c r="G32" s="3">
        <v>116</v>
      </c>
      <c r="H32" s="3">
        <v>3</v>
      </c>
      <c r="I32" s="3">
        <v>54</v>
      </c>
      <c r="J32" s="3">
        <v>76</v>
      </c>
      <c r="K32" s="3">
        <v>9486</v>
      </c>
    </row>
    <row r="33" spans="1:11" ht="15.75" customHeight="1" x14ac:dyDescent="0.35">
      <c r="A33" s="2">
        <v>2015</v>
      </c>
      <c r="B33" s="2" t="s">
        <v>12</v>
      </c>
      <c r="C33" s="3">
        <v>5234</v>
      </c>
      <c r="D33" s="3">
        <v>2280</v>
      </c>
      <c r="E33" s="3">
        <v>3008</v>
      </c>
      <c r="F33" s="3">
        <v>356</v>
      </c>
      <c r="G33" s="3">
        <v>131</v>
      </c>
      <c r="H33" s="3">
        <v>7</v>
      </c>
      <c r="I33" s="3">
        <v>98</v>
      </c>
      <c r="J33" s="3">
        <v>222</v>
      </c>
      <c r="K33" s="3">
        <v>11336</v>
      </c>
    </row>
    <row r="34" spans="1:11" ht="15.75" customHeight="1" x14ac:dyDescent="0.35">
      <c r="A34" s="2">
        <v>2015</v>
      </c>
      <c r="B34" s="2" t="s">
        <v>13</v>
      </c>
      <c r="C34" s="3">
        <v>13378</v>
      </c>
      <c r="D34" s="3">
        <v>2963</v>
      </c>
      <c r="E34" s="3">
        <v>1165</v>
      </c>
      <c r="F34" s="3">
        <v>246</v>
      </c>
      <c r="G34" s="3">
        <v>97</v>
      </c>
      <c r="H34" s="3">
        <v>1</v>
      </c>
      <c r="I34" s="3">
        <v>35</v>
      </c>
      <c r="J34" s="3">
        <v>279</v>
      </c>
      <c r="K34" s="3">
        <v>18164</v>
      </c>
    </row>
    <row r="35" spans="1:11" ht="15.75" customHeight="1" x14ac:dyDescent="0.35">
      <c r="A35" s="2">
        <v>2015</v>
      </c>
      <c r="B35" s="2" t="s">
        <v>14</v>
      </c>
      <c r="C35" s="3">
        <v>1318</v>
      </c>
      <c r="D35" s="3">
        <v>858</v>
      </c>
      <c r="E35" s="3">
        <v>50</v>
      </c>
      <c r="F35" s="3">
        <v>66</v>
      </c>
      <c r="G35" s="3">
        <v>26</v>
      </c>
      <c r="H35" s="3">
        <v>1</v>
      </c>
      <c r="I35" s="3">
        <v>7</v>
      </c>
      <c r="J35" s="3">
        <v>3</v>
      </c>
      <c r="K35" s="3">
        <v>2329</v>
      </c>
    </row>
    <row r="36" spans="1:11" ht="15.75" customHeight="1" x14ac:dyDescent="0.35">
      <c r="A36" s="2">
        <v>2015</v>
      </c>
      <c r="B36" s="2" t="s">
        <v>15</v>
      </c>
      <c r="C36" s="3">
        <v>11871</v>
      </c>
      <c r="D36" s="3">
        <v>2595</v>
      </c>
      <c r="E36" s="3">
        <v>234</v>
      </c>
      <c r="F36" s="3">
        <v>186</v>
      </c>
      <c r="G36" s="3">
        <v>209</v>
      </c>
      <c r="H36" s="3">
        <v>1</v>
      </c>
      <c r="I36" s="3">
        <v>16</v>
      </c>
      <c r="J36" s="3">
        <v>52</v>
      </c>
      <c r="K36" s="3">
        <v>15164</v>
      </c>
    </row>
    <row r="37" spans="1:11" ht="15.75" customHeight="1" x14ac:dyDescent="0.35">
      <c r="A37" s="2">
        <v>2015</v>
      </c>
      <c r="B37" s="2" t="s">
        <v>16</v>
      </c>
      <c r="C37" s="3">
        <v>12762</v>
      </c>
      <c r="D37" s="3">
        <v>1323</v>
      </c>
      <c r="E37" s="3">
        <v>878</v>
      </c>
      <c r="F37" s="3">
        <v>162</v>
      </c>
      <c r="G37" s="3">
        <v>330</v>
      </c>
      <c r="H37" s="3">
        <v>0</v>
      </c>
      <c r="I37" s="3">
        <v>56</v>
      </c>
      <c r="J37" s="3">
        <v>225</v>
      </c>
      <c r="K37" s="3">
        <v>15736</v>
      </c>
    </row>
    <row r="38" spans="1:11" ht="15.75" customHeight="1" x14ac:dyDescent="0.35">
      <c r="A38" s="2">
        <v>2015</v>
      </c>
      <c r="B38" s="2" t="s">
        <v>17</v>
      </c>
      <c r="C38" s="3">
        <v>5837</v>
      </c>
      <c r="D38" s="3">
        <v>437</v>
      </c>
      <c r="E38" s="3">
        <v>97</v>
      </c>
      <c r="F38" s="3">
        <v>53</v>
      </c>
      <c r="G38" s="3">
        <v>21</v>
      </c>
      <c r="H38" s="3">
        <v>0</v>
      </c>
      <c r="I38" s="3">
        <v>22</v>
      </c>
      <c r="J38" s="3">
        <v>35</v>
      </c>
      <c r="K38" s="3">
        <v>6502</v>
      </c>
    </row>
    <row r="39" spans="1:11" ht="15.75" customHeight="1" x14ac:dyDescent="0.35">
      <c r="A39" s="2">
        <v>2015</v>
      </c>
      <c r="B39" s="2" t="s">
        <v>18</v>
      </c>
      <c r="C39" s="3">
        <v>27452</v>
      </c>
      <c r="D39" s="3">
        <v>2615</v>
      </c>
      <c r="E39" s="3">
        <v>1178</v>
      </c>
      <c r="F39" s="3">
        <v>248</v>
      </c>
      <c r="G39" s="3">
        <v>512</v>
      </c>
      <c r="H39" s="3">
        <v>266</v>
      </c>
      <c r="I39" s="3">
        <v>60</v>
      </c>
      <c r="J39" s="3">
        <v>69</v>
      </c>
      <c r="K39" s="3">
        <v>32400</v>
      </c>
    </row>
    <row r="40" spans="1:11" ht="15.75" customHeight="1" x14ac:dyDescent="0.35">
      <c r="A40" s="2">
        <v>2015</v>
      </c>
      <c r="B40" s="2" t="s">
        <v>19</v>
      </c>
      <c r="C40" s="3">
        <v>300781</v>
      </c>
      <c r="D40" s="3">
        <v>57652</v>
      </c>
      <c r="E40" s="3">
        <v>142994</v>
      </c>
      <c r="F40" s="3">
        <v>7182</v>
      </c>
      <c r="G40" s="3">
        <v>6340</v>
      </c>
      <c r="H40" s="3">
        <v>1287</v>
      </c>
      <c r="I40" s="3">
        <v>1143</v>
      </c>
      <c r="J40" s="3">
        <v>4803</v>
      </c>
      <c r="K40" s="3">
        <v>522182</v>
      </c>
    </row>
    <row r="41" spans="1:11" ht="15.75" customHeight="1" x14ac:dyDescent="0.35">
      <c r="A41" s="2">
        <v>2015</v>
      </c>
      <c r="B41" s="2" t="s">
        <v>20</v>
      </c>
      <c r="C41" s="3">
        <v>383055</v>
      </c>
      <c r="D41" s="3">
        <v>72630</v>
      </c>
      <c r="E41" s="3">
        <v>152100</v>
      </c>
      <c r="F41" s="3">
        <v>8911</v>
      </c>
      <c r="G41" s="3">
        <v>7782</v>
      </c>
      <c r="H41" s="3">
        <v>1566</v>
      </c>
      <c r="I41" s="3">
        <v>1491</v>
      </c>
      <c r="J41" s="3">
        <v>5764</v>
      </c>
      <c r="K41" s="3">
        <v>633299</v>
      </c>
    </row>
    <row r="42" spans="1:11" ht="15.75" customHeight="1" x14ac:dyDescent="0.35">
      <c r="A42" s="4">
        <v>2016</v>
      </c>
      <c r="B42" s="4" t="s">
        <v>11</v>
      </c>
      <c r="C42" s="3">
        <v>3995</v>
      </c>
      <c r="D42" s="3">
        <v>1445</v>
      </c>
      <c r="E42" s="3">
        <v>2481</v>
      </c>
      <c r="F42" s="3">
        <v>382</v>
      </c>
      <c r="G42" s="3">
        <v>94</v>
      </c>
      <c r="H42" s="3">
        <v>2</v>
      </c>
      <c r="I42" s="3">
        <v>67</v>
      </c>
      <c r="J42" s="3">
        <v>50</v>
      </c>
      <c r="K42" s="3">
        <v>8516</v>
      </c>
    </row>
    <row r="43" spans="1:11" ht="15.75" customHeight="1" x14ac:dyDescent="0.35">
      <c r="A43" s="4">
        <v>2016</v>
      </c>
      <c r="B43" s="4" t="s">
        <v>12</v>
      </c>
      <c r="C43" s="3">
        <v>4647</v>
      </c>
      <c r="D43" s="3">
        <v>1955</v>
      </c>
      <c r="E43" s="3">
        <v>2900</v>
      </c>
      <c r="F43" s="3">
        <v>340</v>
      </c>
      <c r="G43" s="3">
        <v>141</v>
      </c>
      <c r="H43" s="3">
        <v>4</v>
      </c>
      <c r="I43" s="3">
        <v>84</v>
      </c>
      <c r="J43" s="3">
        <v>208</v>
      </c>
      <c r="K43" s="3">
        <v>10279</v>
      </c>
    </row>
    <row r="44" spans="1:11" ht="15.75" customHeight="1" x14ac:dyDescent="0.35">
      <c r="A44" s="4">
        <v>2016</v>
      </c>
      <c r="B44" s="4" t="s">
        <v>13</v>
      </c>
      <c r="C44" s="3">
        <v>13349</v>
      </c>
      <c r="D44" s="3">
        <v>2891</v>
      </c>
      <c r="E44" s="3">
        <v>1214</v>
      </c>
      <c r="F44" s="3">
        <v>215</v>
      </c>
      <c r="G44" s="3">
        <v>81</v>
      </c>
      <c r="H44" s="3">
        <v>4</v>
      </c>
      <c r="I44" s="3">
        <v>32</v>
      </c>
      <c r="J44" s="3">
        <v>271</v>
      </c>
      <c r="K44" s="3">
        <v>18057</v>
      </c>
    </row>
    <row r="45" spans="1:11" ht="15.75" customHeight="1" x14ac:dyDescent="0.35">
      <c r="A45" s="4">
        <v>2016</v>
      </c>
      <c r="B45" s="4" t="s">
        <v>14</v>
      </c>
      <c r="C45" s="3">
        <v>825</v>
      </c>
      <c r="D45" s="3">
        <v>707</v>
      </c>
      <c r="E45" s="3">
        <v>58</v>
      </c>
      <c r="F45" s="3">
        <v>30</v>
      </c>
      <c r="G45" s="3">
        <v>12</v>
      </c>
      <c r="H45" s="3">
        <v>0</v>
      </c>
      <c r="I45" s="3">
        <v>4</v>
      </c>
      <c r="J45" s="3">
        <v>0</v>
      </c>
      <c r="K45" s="3">
        <v>1636</v>
      </c>
    </row>
    <row r="46" spans="1:11" ht="15.75" customHeight="1" x14ac:dyDescent="0.35">
      <c r="A46" s="4">
        <v>2016</v>
      </c>
      <c r="B46" s="4" t="s">
        <v>15</v>
      </c>
      <c r="C46" s="3">
        <v>10078</v>
      </c>
      <c r="D46" s="3">
        <v>2409</v>
      </c>
      <c r="E46" s="3">
        <v>206</v>
      </c>
      <c r="F46" s="3">
        <v>160</v>
      </c>
      <c r="G46" s="3">
        <v>185</v>
      </c>
      <c r="H46" s="3">
        <v>1</v>
      </c>
      <c r="I46" s="3">
        <v>7</v>
      </c>
      <c r="J46" s="3">
        <v>42</v>
      </c>
      <c r="K46" s="3">
        <v>13088</v>
      </c>
    </row>
    <row r="47" spans="1:11" ht="15.75" customHeight="1" x14ac:dyDescent="0.35">
      <c r="A47" s="4">
        <v>2016</v>
      </c>
      <c r="B47" s="4" t="s">
        <v>16</v>
      </c>
      <c r="C47" s="3">
        <v>11586</v>
      </c>
      <c r="D47" s="3">
        <v>1472</v>
      </c>
      <c r="E47" s="3">
        <v>840</v>
      </c>
      <c r="F47" s="3">
        <v>154</v>
      </c>
      <c r="G47" s="3">
        <v>297</v>
      </c>
      <c r="H47" s="3">
        <v>0</v>
      </c>
      <c r="I47" s="3">
        <v>59</v>
      </c>
      <c r="J47" s="3">
        <v>164</v>
      </c>
      <c r="K47" s="3">
        <v>14572</v>
      </c>
    </row>
    <row r="48" spans="1:11" ht="15.75" customHeight="1" x14ac:dyDescent="0.35">
      <c r="A48" s="4">
        <v>2016</v>
      </c>
      <c r="B48" s="4" t="s">
        <v>17</v>
      </c>
      <c r="C48" s="3">
        <v>5384</v>
      </c>
      <c r="D48" s="3">
        <v>419</v>
      </c>
      <c r="E48" s="3">
        <v>122</v>
      </c>
      <c r="F48" s="3">
        <v>67</v>
      </c>
      <c r="G48" s="3">
        <v>29</v>
      </c>
      <c r="H48" s="3">
        <v>1</v>
      </c>
      <c r="I48" s="3">
        <v>20</v>
      </c>
      <c r="J48" s="3">
        <v>26</v>
      </c>
      <c r="K48" s="3">
        <v>6068</v>
      </c>
    </row>
    <row r="49" spans="1:11" ht="15.75" customHeight="1" x14ac:dyDescent="0.35">
      <c r="A49" s="4">
        <v>2016</v>
      </c>
      <c r="B49" s="4" t="s">
        <v>18</v>
      </c>
      <c r="C49" s="3">
        <v>29674</v>
      </c>
      <c r="D49" s="3">
        <v>2455</v>
      </c>
      <c r="E49" s="3">
        <v>1093</v>
      </c>
      <c r="F49" s="3">
        <v>249</v>
      </c>
      <c r="G49" s="3">
        <v>489</v>
      </c>
      <c r="H49" s="3">
        <v>245</v>
      </c>
      <c r="I49" s="3">
        <v>48</v>
      </c>
      <c r="J49" s="3">
        <v>67</v>
      </c>
      <c r="K49" s="3">
        <v>34320</v>
      </c>
    </row>
    <row r="50" spans="1:11" ht="15.75" customHeight="1" x14ac:dyDescent="0.35">
      <c r="A50" s="4">
        <v>2016</v>
      </c>
      <c r="B50" s="4" t="s">
        <v>19</v>
      </c>
      <c r="C50" s="3">
        <v>328610</v>
      </c>
      <c r="D50" s="3">
        <v>58794</v>
      </c>
      <c r="E50" s="3">
        <v>163403</v>
      </c>
      <c r="F50" s="3">
        <v>7051</v>
      </c>
      <c r="G50" s="3">
        <v>5689</v>
      </c>
      <c r="H50" s="3">
        <v>1110</v>
      </c>
      <c r="I50" s="3">
        <v>1226</v>
      </c>
      <c r="J50" s="3">
        <v>5135</v>
      </c>
      <c r="K50" s="3">
        <v>571018</v>
      </c>
    </row>
    <row r="51" spans="1:11" ht="15.75" customHeight="1" x14ac:dyDescent="0.35">
      <c r="A51" s="4">
        <v>2016</v>
      </c>
      <c r="B51" s="4" t="s">
        <v>20</v>
      </c>
      <c r="C51" s="3">
        <v>408148</v>
      </c>
      <c r="D51" s="3">
        <v>72547</v>
      </c>
      <c r="E51" s="3">
        <v>172317</v>
      </c>
      <c r="F51" s="3">
        <v>8648</v>
      </c>
      <c r="G51" s="3">
        <v>7017</v>
      </c>
      <c r="H51" s="3">
        <v>1367</v>
      </c>
      <c r="I51" s="3">
        <v>1547</v>
      </c>
      <c r="J51" s="3">
        <v>5963</v>
      </c>
      <c r="K51" s="3">
        <v>677554</v>
      </c>
    </row>
    <row r="52" spans="1:11" ht="15.75" customHeight="1" x14ac:dyDescent="0.35">
      <c r="A52" s="4">
        <v>2017</v>
      </c>
      <c r="B52" s="4" t="s">
        <v>11</v>
      </c>
      <c r="C52" s="3">
        <v>3914</v>
      </c>
      <c r="D52" s="3">
        <v>1409</v>
      </c>
      <c r="E52" s="3">
        <v>2361</v>
      </c>
      <c r="F52" s="3">
        <v>325</v>
      </c>
      <c r="G52" s="3">
        <v>84</v>
      </c>
      <c r="H52" s="3">
        <v>6</v>
      </c>
      <c r="I52" s="3">
        <v>61</v>
      </c>
      <c r="J52" s="3">
        <v>75</v>
      </c>
      <c r="K52" s="3">
        <v>8235</v>
      </c>
    </row>
    <row r="53" spans="1:11" ht="15.75" customHeight="1" x14ac:dyDescent="0.35">
      <c r="A53" s="4">
        <v>2017</v>
      </c>
      <c r="B53" s="4" t="s">
        <v>12</v>
      </c>
      <c r="C53" s="3">
        <v>4440</v>
      </c>
      <c r="D53" s="3">
        <v>1644</v>
      </c>
      <c r="E53" s="3">
        <v>2641</v>
      </c>
      <c r="F53" s="3">
        <v>333</v>
      </c>
      <c r="G53" s="3">
        <v>163</v>
      </c>
      <c r="H53" s="3">
        <v>5</v>
      </c>
      <c r="I53" s="3">
        <v>94</v>
      </c>
      <c r="J53" s="3">
        <v>179</v>
      </c>
      <c r="K53" s="3">
        <v>9499</v>
      </c>
    </row>
    <row r="54" spans="1:11" ht="15.75" customHeight="1" x14ac:dyDescent="0.35">
      <c r="A54" s="4">
        <v>2017</v>
      </c>
      <c r="B54" s="4" t="s">
        <v>13</v>
      </c>
      <c r="C54" s="3">
        <v>13558</v>
      </c>
      <c r="D54" s="3">
        <v>2927</v>
      </c>
      <c r="E54" s="3">
        <v>1197</v>
      </c>
      <c r="F54" s="3">
        <v>248</v>
      </c>
      <c r="G54" s="3">
        <v>99</v>
      </c>
      <c r="H54" s="3">
        <v>7</v>
      </c>
      <c r="I54" s="3">
        <v>48</v>
      </c>
      <c r="J54" s="3">
        <v>279</v>
      </c>
      <c r="K54" s="3">
        <v>18363</v>
      </c>
    </row>
    <row r="55" spans="1:11" ht="15.75" customHeight="1" x14ac:dyDescent="0.35">
      <c r="A55" s="4">
        <v>2017</v>
      </c>
      <c r="B55" s="4" t="s">
        <v>14</v>
      </c>
      <c r="C55" s="3">
        <v>602</v>
      </c>
      <c r="D55" s="3">
        <v>572</v>
      </c>
      <c r="E55" s="3">
        <v>45</v>
      </c>
      <c r="F55" s="3">
        <v>38</v>
      </c>
      <c r="G55" s="3">
        <v>16</v>
      </c>
      <c r="H55" s="3">
        <v>1</v>
      </c>
      <c r="I55" s="3">
        <v>4</v>
      </c>
      <c r="J55" s="3">
        <v>2</v>
      </c>
      <c r="K55" s="3">
        <v>1280</v>
      </c>
    </row>
    <row r="56" spans="1:11" ht="15.75" customHeight="1" x14ac:dyDescent="0.35">
      <c r="A56" s="4">
        <v>2017</v>
      </c>
      <c r="B56" s="4" t="s">
        <v>15</v>
      </c>
      <c r="C56" s="3">
        <v>9385</v>
      </c>
      <c r="D56" s="3">
        <v>2364</v>
      </c>
      <c r="E56" s="3">
        <v>276</v>
      </c>
      <c r="F56" s="3">
        <v>185</v>
      </c>
      <c r="G56" s="3">
        <v>195</v>
      </c>
      <c r="H56" s="3">
        <v>4</v>
      </c>
      <c r="I56" s="3">
        <v>15</v>
      </c>
      <c r="J56" s="3">
        <v>34</v>
      </c>
      <c r="K56" s="3">
        <v>12458</v>
      </c>
    </row>
    <row r="57" spans="1:11" ht="15.75" customHeight="1" x14ac:dyDescent="0.35">
      <c r="A57" s="4">
        <v>2017</v>
      </c>
      <c r="B57" s="4" t="s">
        <v>16</v>
      </c>
      <c r="C57" s="3">
        <v>11023</v>
      </c>
      <c r="D57" s="3">
        <v>1344</v>
      </c>
      <c r="E57" s="3">
        <v>798</v>
      </c>
      <c r="F57" s="3">
        <v>135</v>
      </c>
      <c r="G57" s="3">
        <v>253</v>
      </c>
      <c r="H57" s="3">
        <v>1</v>
      </c>
      <c r="I57" s="3">
        <v>63</v>
      </c>
      <c r="J57" s="3">
        <v>216</v>
      </c>
      <c r="K57" s="3">
        <v>13833</v>
      </c>
    </row>
    <row r="58" spans="1:11" ht="15.75" customHeight="1" x14ac:dyDescent="0.35">
      <c r="A58" s="4">
        <v>2017</v>
      </c>
      <c r="B58" s="4" t="s">
        <v>17</v>
      </c>
      <c r="C58" s="3">
        <v>4721</v>
      </c>
      <c r="D58" s="3">
        <v>383</v>
      </c>
      <c r="E58" s="3">
        <v>126</v>
      </c>
      <c r="F58" s="3">
        <v>39</v>
      </c>
      <c r="G58" s="3">
        <v>22</v>
      </c>
      <c r="H58" s="3">
        <v>0</v>
      </c>
      <c r="I58" s="3">
        <v>17</v>
      </c>
      <c r="J58" s="3">
        <v>34</v>
      </c>
      <c r="K58" s="3">
        <v>5342</v>
      </c>
    </row>
    <row r="59" spans="1:11" ht="15.75" customHeight="1" x14ac:dyDescent="0.35">
      <c r="A59" s="4">
        <v>2017</v>
      </c>
      <c r="B59" s="4" t="s">
        <v>18</v>
      </c>
      <c r="C59" s="3">
        <v>33053</v>
      </c>
      <c r="D59" s="3">
        <v>2221</v>
      </c>
      <c r="E59" s="3">
        <v>882</v>
      </c>
      <c r="F59" s="3">
        <v>272</v>
      </c>
      <c r="G59" s="3">
        <v>506</v>
      </c>
      <c r="H59" s="3">
        <v>234</v>
      </c>
      <c r="I59" s="3">
        <v>64</v>
      </c>
      <c r="J59" s="3">
        <v>72</v>
      </c>
      <c r="K59" s="3">
        <v>37304</v>
      </c>
    </row>
    <row r="60" spans="1:11" ht="15.75" customHeight="1" x14ac:dyDescent="0.35">
      <c r="A60" s="4">
        <v>2017</v>
      </c>
      <c r="B60" s="4" t="s">
        <v>19</v>
      </c>
      <c r="C60" s="3">
        <v>325149</v>
      </c>
      <c r="D60" s="3">
        <v>57409</v>
      </c>
      <c r="E60" s="3">
        <v>172504</v>
      </c>
      <c r="F60" s="3">
        <v>7917</v>
      </c>
      <c r="G60" s="3">
        <v>5798</v>
      </c>
      <c r="H60" s="3">
        <v>1270</v>
      </c>
      <c r="I60" s="3">
        <v>1370</v>
      </c>
      <c r="J60" s="3">
        <v>6194</v>
      </c>
      <c r="K60" s="3">
        <v>577611</v>
      </c>
    </row>
    <row r="61" spans="1:11" ht="15.75" customHeight="1" x14ac:dyDescent="0.35">
      <c r="A61" s="4">
        <v>2017</v>
      </c>
      <c r="B61" s="4" t="s">
        <v>20</v>
      </c>
      <c r="C61" s="3">
        <v>405845</v>
      </c>
      <c r="D61" s="3">
        <v>70273</v>
      </c>
      <c r="E61" s="3">
        <v>180830</v>
      </c>
      <c r="F61" s="3">
        <v>9492</v>
      </c>
      <c r="G61" s="3">
        <v>7136</v>
      </c>
      <c r="H61" s="3">
        <v>1528</v>
      </c>
      <c r="I61" s="3">
        <v>1736</v>
      </c>
      <c r="J61" s="3">
        <v>7085</v>
      </c>
      <c r="K61" s="3">
        <v>683925</v>
      </c>
    </row>
    <row r="62" spans="1:11" ht="15.75" customHeight="1" x14ac:dyDescent="0.35"/>
    <row r="63" spans="1:11" ht="15.75" customHeight="1" x14ac:dyDescent="0.35"/>
    <row r="64" spans="1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J3" sqref="J3:J12"/>
    </sheetView>
  </sheetViews>
  <sheetFormatPr defaultColWidth="11.25" defaultRowHeight="15" customHeight="1" x14ac:dyDescent="0.35"/>
  <cols>
    <col min="1" max="1" width="20.58203125" customWidth="1"/>
    <col min="2" max="10" width="10.58203125" customWidth="1"/>
  </cols>
  <sheetData>
    <row r="1" spans="1:10" ht="15.75" customHeight="1" x14ac:dyDescent="0.35">
      <c r="A1" s="5" t="s">
        <v>21</v>
      </c>
      <c r="B1" s="6"/>
      <c r="C1" s="6"/>
      <c r="D1" s="6"/>
      <c r="E1" s="6"/>
      <c r="F1" s="6"/>
      <c r="G1" s="6"/>
      <c r="H1" s="6"/>
      <c r="I1" s="6"/>
      <c r="J1" s="7"/>
    </row>
    <row r="2" spans="1:10" ht="15.7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35">
      <c r="A3" s="2" t="s">
        <v>11</v>
      </c>
      <c r="B3" s="3">
        <v>5969</v>
      </c>
      <c r="C3" s="3">
        <v>3854</v>
      </c>
      <c r="D3" s="3">
        <v>3163</v>
      </c>
      <c r="E3" s="3">
        <v>639</v>
      </c>
      <c r="F3" s="3">
        <v>131</v>
      </c>
      <c r="G3" s="3">
        <v>4</v>
      </c>
      <c r="H3" s="3">
        <v>73</v>
      </c>
      <c r="I3" s="3">
        <v>104</v>
      </c>
      <c r="J3" s="3">
        <v>13937</v>
      </c>
    </row>
    <row r="4" spans="1:10" ht="15.75" customHeight="1" x14ac:dyDescent="0.35">
      <c r="A4" s="2" t="s">
        <v>12</v>
      </c>
      <c r="B4" s="3">
        <v>6935</v>
      </c>
      <c r="C4" s="3">
        <v>3568</v>
      </c>
      <c r="D4" s="3">
        <v>3146</v>
      </c>
      <c r="E4" s="3">
        <v>482</v>
      </c>
      <c r="F4" s="3">
        <v>203</v>
      </c>
      <c r="G4" s="3">
        <v>7</v>
      </c>
      <c r="H4" s="3">
        <v>96</v>
      </c>
      <c r="I4" s="3">
        <v>211</v>
      </c>
      <c r="J4" s="3">
        <v>14648</v>
      </c>
    </row>
    <row r="5" spans="1:10" ht="15.75" customHeight="1" x14ac:dyDescent="0.35">
      <c r="A5" s="2" t="s">
        <v>13</v>
      </c>
      <c r="B5" s="3">
        <v>14527</v>
      </c>
      <c r="C5" s="3">
        <v>3149</v>
      </c>
      <c r="D5" s="3">
        <v>1137</v>
      </c>
      <c r="E5" s="3">
        <v>304</v>
      </c>
      <c r="F5" s="3">
        <v>112</v>
      </c>
      <c r="G5" s="3">
        <v>2</v>
      </c>
      <c r="H5" s="3">
        <v>32</v>
      </c>
      <c r="I5" s="3">
        <v>288</v>
      </c>
      <c r="J5" s="3">
        <v>19551</v>
      </c>
    </row>
    <row r="6" spans="1:10" ht="15.75" customHeight="1" x14ac:dyDescent="0.35">
      <c r="A6" s="2" t="s">
        <v>14</v>
      </c>
      <c r="B6" s="3">
        <v>2479</v>
      </c>
      <c r="C6" s="3">
        <v>1354</v>
      </c>
      <c r="D6" s="3">
        <v>66</v>
      </c>
      <c r="E6" s="3">
        <v>85</v>
      </c>
      <c r="F6" s="3">
        <v>52</v>
      </c>
      <c r="G6" s="3">
        <v>2</v>
      </c>
      <c r="H6" s="3">
        <v>2</v>
      </c>
      <c r="I6" s="3">
        <v>13</v>
      </c>
      <c r="J6" s="3">
        <v>4053</v>
      </c>
    </row>
    <row r="7" spans="1:10" ht="15.75" customHeight="1" x14ac:dyDescent="0.35">
      <c r="A7" s="2" t="s">
        <v>15</v>
      </c>
      <c r="B7" s="3">
        <v>12609</v>
      </c>
      <c r="C7" s="3">
        <v>4045</v>
      </c>
      <c r="D7" s="3">
        <v>145</v>
      </c>
      <c r="E7" s="3">
        <v>189</v>
      </c>
      <c r="F7" s="3">
        <v>288</v>
      </c>
      <c r="G7" s="3">
        <v>4</v>
      </c>
      <c r="H7" s="3">
        <v>16</v>
      </c>
      <c r="I7" s="3">
        <v>67</v>
      </c>
      <c r="J7" s="3">
        <v>17363</v>
      </c>
    </row>
    <row r="8" spans="1:10" ht="15.75" customHeight="1" x14ac:dyDescent="0.35">
      <c r="A8" s="2" t="s">
        <v>16</v>
      </c>
      <c r="B8" s="3">
        <v>13912</v>
      </c>
      <c r="C8" s="3">
        <v>1651</v>
      </c>
      <c r="D8" s="3">
        <v>653</v>
      </c>
      <c r="E8" s="3">
        <v>156</v>
      </c>
      <c r="F8" s="3">
        <v>345</v>
      </c>
      <c r="G8" s="3">
        <v>1</v>
      </c>
      <c r="H8" s="3">
        <v>95</v>
      </c>
      <c r="I8" s="3">
        <v>240</v>
      </c>
      <c r="J8" s="3">
        <v>17053</v>
      </c>
    </row>
    <row r="9" spans="1:10" ht="15.75" customHeight="1" x14ac:dyDescent="0.35">
      <c r="A9" s="2" t="s">
        <v>17</v>
      </c>
      <c r="B9" s="3">
        <v>6968</v>
      </c>
      <c r="C9" s="3">
        <v>477</v>
      </c>
      <c r="D9" s="3">
        <v>127</v>
      </c>
      <c r="E9" s="3">
        <v>68</v>
      </c>
      <c r="F9" s="3">
        <v>39</v>
      </c>
      <c r="G9" s="3">
        <v>0</v>
      </c>
      <c r="H9" s="3">
        <v>24</v>
      </c>
      <c r="I9" s="3">
        <v>40</v>
      </c>
      <c r="J9" s="3">
        <v>7743</v>
      </c>
    </row>
    <row r="10" spans="1:10" ht="15.75" customHeight="1" x14ac:dyDescent="0.35">
      <c r="A10" s="2" t="s">
        <v>18</v>
      </c>
      <c r="B10" s="3">
        <v>32506</v>
      </c>
      <c r="C10" s="3">
        <v>2837</v>
      </c>
      <c r="D10" s="3">
        <v>826</v>
      </c>
      <c r="E10" s="3">
        <v>312</v>
      </c>
      <c r="F10" s="3">
        <v>667</v>
      </c>
      <c r="G10" s="3">
        <v>386</v>
      </c>
      <c r="H10" s="3">
        <v>85</v>
      </c>
      <c r="I10" s="3">
        <v>132</v>
      </c>
      <c r="J10" s="3">
        <v>37751</v>
      </c>
    </row>
    <row r="11" spans="1:10" ht="15.75" customHeight="1" x14ac:dyDescent="0.35">
      <c r="A11" s="2" t="s">
        <v>19</v>
      </c>
      <c r="B11" s="3">
        <v>294503</v>
      </c>
      <c r="C11" s="3">
        <v>54055</v>
      </c>
      <c r="D11" s="3">
        <v>133466</v>
      </c>
      <c r="E11" s="3">
        <v>6402</v>
      </c>
      <c r="F11" s="3">
        <v>6257</v>
      </c>
      <c r="G11" s="3">
        <v>1650</v>
      </c>
      <c r="H11" s="3">
        <v>1172</v>
      </c>
      <c r="I11" s="3">
        <v>4800</v>
      </c>
      <c r="J11" s="3">
        <v>502305</v>
      </c>
    </row>
    <row r="12" spans="1:10" ht="15.75" customHeight="1" x14ac:dyDescent="0.35">
      <c r="A12" s="2" t="s">
        <v>20</v>
      </c>
      <c r="B12" s="3">
        <v>390408</v>
      </c>
      <c r="C12" s="3">
        <v>74990</v>
      </c>
      <c r="D12" s="3">
        <v>142729</v>
      </c>
      <c r="E12" s="3">
        <v>8637</v>
      </c>
      <c r="F12" s="3">
        <v>8094</v>
      </c>
      <c r="G12" s="3">
        <v>2056</v>
      </c>
      <c r="H12" s="3">
        <v>1595</v>
      </c>
      <c r="I12" s="3">
        <v>5895</v>
      </c>
      <c r="J12" s="3">
        <v>634404</v>
      </c>
    </row>
    <row r="13" spans="1:10" ht="15.75" customHeight="1" x14ac:dyDescent="0.35"/>
    <row r="14" spans="1:10" ht="15.75" customHeight="1" x14ac:dyDescent="0.35"/>
    <row r="15" spans="1:10" ht="15.75" customHeight="1" x14ac:dyDescent="0.35"/>
    <row r="16" spans="1:1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L10" sqref="L10"/>
    </sheetView>
  </sheetViews>
  <sheetFormatPr defaultColWidth="11.25" defaultRowHeight="15" customHeight="1" x14ac:dyDescent="0.35"/>
  <cols>
    <col min="1" max="10" width="10.58203125" customWidth="1"/>
  </cols>
  <sheetData>
    <row r="1" spans="1:12" ht="15.75" customHeight="1" x14ac:dyDescent="0.35">
      <c r="A1" s="5" t="s">
        <v>22</v>
      </c>
      <c r="B1" s="6"/>
      <c r="C1" s="6"/>
      <c r="D1" s="6"/>
      <c r="E1" s="6"/>
      <c r="F1" s="6"/>
      <c r="G1" s="6"/>
      <c r="H1" s="6"/>
      <c r="I1" s="6"/>
      <c r="J1" s="7"/>
    </row>
    <row r="2" spans="1:12" ht="15.7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5">
      <c r="A3" s="2" t="s">
        <v>11</v>
      </c>
      <c r="B3" s="3">
        <v>5953</v>
      </c>
      <c r="C3" s="3">
        <v>3225</v>
      </c>
      <c r="D3" s="3">
        <v>3184</v>
      </c>
      <c r="E3" s="3">
        <v>615</v>
      </c>
      <c r="F3" s="3">
        <v>144</v>
      </c>
      <c r="G3" s="3">
        <v>4</v>
      </c>
      <c r="H3" s="3">
        <v>74</v>
      </c>
      <c r="I3" s="3">
        <v>77</v>
      </c>
      <c r="J3" s="3">
        <v>13276</v>
      </c>
    </row>
    <row r="4" spans="1:12" ht="15.75" customHeight="1" x14ac:dyDescent="0.35">
      <c r="A4" s="2" t="s">
        <v>12</v>
      </c>
      <c r="B4" s="3">
        <v>7204</v>
      </c>
      <c r="C4" s="3">
        <v>3017</v>
      </c>
      <c r="D4" s="3">
        <v>3281</v>
      </c>
      <c r="E4" s="3">
        <v>465</v>
      </c>
      <c r="F4" s="3">
        <v>164</v>
      </c>
      <c r="G4" s="3">
        <v>6</v>
      </c>
      <c r="H4" s="3">
        <v>109</v>
      </c>
      <c r="I4" s="3">
        <v>253</v>
      </c>
      <c r="J4" s="3">
        <v>14499</v>
      </c>
    </row>
    <row r="5" spans="1:12" ht="15.75" customHeight="1" x14ac:dyDescent="0.35">
      <c r="A5" s="2" t="s">
        <v>13</v>
      </c>
      <c r="B5" s="3">
        <v>14247</v>
      </c>
      <c r="C5" s="3">
        <v>2947</v>
      </c>
      <c r="D5" s="3">
        <v>1277</v>
      </c>
      <c r="E5" s="3">
        <v>268</v>
      </c>
      <c r="F5" s="3">
        <v>98</v>
      </c>
      <c r="G5" s="3">
        <v>5</v>
      </c>
      <c r="H5" s="3">
        <v>25</v>
      </c>
      <c r="I5" s="3">
        <v>244</v>
      </c>
      <c r="J5" s="3">
        <v>19111</v>
      </c>
    </row>
    <row r="6" spans="1:12" ht="15.75" customHeight="1" x14ac:dyDescent="0.35">
      <c r="A6" s="2" t="s">
        <v>14</v>
      </c>
      <c r="B6" s="3">
        <v>1984</v>
      </c>
      <c r="C6" s="3">
        <v>1320</v>
      </c>
      <c r="D6" s="3">
        <v>77</v>
      </c>
      <c r="E6" s="3">
        <v>67</v>
      </c>
      <c r="F6" s="3">
        <v>56</v>
      </c>
      <c r="G6" s="3">
        <v>1</v>
      </c>
      <c r="H6" s="3">
        <v>7</v>
      </c>
      <c r="I6" s="3">
        <v>4</v>
      </c>
      <c r="J6" s="3">
        <v>3516</v>
      </c>
    </row>
    <row r="7" spans="1:12" ht="15.75" customHeight="1" x14ac:dyDescent="0.35">
      <c r="A7" s="2" t="s">
        <v>15</v>
      </c>
      <c r="B7" s="3">
        <v>13808</v>
      </c>
      <c r="C7" s="3">
        <v>3433</v>
      </c>
      <c r="D7" s="3">
        <v>199</v>
      </c>
      <c r="E7" s="3">
        <v>202</v>
      </c>
      <c r="F7" s="3">
        <v>379</v>
      </c>
      <c r="G7" s="3">
        <v>3</v>
      </c>
      <c r="H7" s="3">
        <v>18</v>
      </c>
      <c r="I7" s="3">
        <v>65</v>
      </c>
      <c r="J7" s="3">
        <v>18107</v>
      </c>
    </row>
    <row r="8" spans="1:12" ht="15.75" customHeight="1" x14ac:dyDescent="0.35">
      <c r="A8" s="2" t="s">
        <v>16</v>
      </c>
      <c r="B8" s="3">
        <v>14206</v>
      </c>
      <c r="C8" s="3">
        <v>1387</v>
      </c>
      <c r="D8" s="3">
        <v>778</v>
      </c>
      <c r="E8" s="3">
        <v>143</v>
      </c>
      <c r="F8" s="3">
        <v>384</v>
      </c>
      <c r="G8" s="3">
        <v>0</v>
      </c>
      <c r="H8" s="3">
        <v>49</v>
      </c>
      <c r="I8" s="3">
        <v>203</v>
      </c>
      <c r="J8" s="3">
        <v>17150</v>
      </c>
    </row>
    <row r="9" spans="1:12" ht="15.75" customHeight="1" x14ac:dyDescent="0.35">
      <c r="A9" s="2" t="s">
        <v>17</v>
      </c>
      <c r="B9" s="3">
        <v>6685</v>
      </c>
      <c r="C9" s="3">
        <v>504</v>
      </c>
      <c r="D9" s="3">
        <v>100</v>
      </c>
      <c r="E9" s="3">
        <v>69</v>
      </c>
      <c r="F9" s="3">
        <v>27</v>
      </c>
      <c r="G9" s="3">
        <v>21</v>
      </c>
      <c r="H9" s="3">
        <v>19</v>
      </c>
      <c r="I9" s="3">
        <v>34</v>
      </c>
      <c r="J9" s="3">
        <v>7459</v>
      </c>
    </row>
    <row r="10" spans="1:12" ht="15.75" customHeight="1" x14ac:dyDescent="0.35">
      <c r="A10" s="2" t="s">
        <v>18</v>
      </c>
      <c r="B10" s="3">
        <v>30178</v>
      </c>
      <c r="C10" s="3">
        <v>2710</v>
      </c>
      <c r="D10" s="3">
        <v>1053</v>
      </c>
      <c r="E10" s="3">
        <v>258</v>
      </c>
      <c r="F10" s="3">
        <v>580</v>
      </c>
      <c r="G10" s="3">
        <v>325</v>
      </c>
      <c r="H10" s="3">
        <v>66</v>
      </c>
      <c r="I10" s="3">
        <v>118</v>
      </c>
      <c r="J10" s="3">
        <v>35288</v>
      </c>
      <c r="L10">
        <f>(J10/J12)*100</f>
        <v>5.6269304303594012</v>
      </c>
    </row>
    <row r="11" spans="1:12" ht="15.75" customHeight="1" x14ac:dyDescent="0.35">
      <c r="A11" s="2" t="s">
        <v>19</v>
      </c>
      <c r="B11" s="3">
        <v>295353</v>
      </c>
      <c r="C11" s="3">
        <v>55230</v>
      </c>
      <c r="D11" s="3">
        <v>127715</v>
      </c>
      <c r="E11" s="3">
        <v>6761</v>
      </c>
      <c r="F11" s="3">
        <v>6564</v>
      </c>
      <c r="G11" s="3">
        <v>1438</v>
      </c>
      <c r="H11" s="3">
        <v>959</v>
      </c>
      <c r="I11" s="3">
        <v>4701</v>
      </c>
      <c r="J11" s="3">
        <v>498721</v>
      </c>
    </row>
    <row r="12" spans="1:12" ht="15.75" customHeight="1" x14ac:dyDescent="0.35">
      <c r="A12" s="2" t="s">
        <v>20</v>
      </c>
      <c r="B12" s="3">
        <v>389618</v>
      </c>
      <c r="C12" s="3">
        <v>73773</v>
      </c>
      <c r="D12" s="3">
        <v>137664</v>
      </c>
      <c r="E12" s="3">
        <v>8848</v>
      </c>
      <c r="F12" s="3">
        <v>8396</v>
      </c>
      <c r="G12" s="3">
        <v>1803</v>
      </c>
      <c r="H12" s="3">
        <v>1326</v>
      </c>
      <c r="I12" s="3">
        <v>5699</v>
      </c>
      <c r="J12" s="3">
        <v>627127</v>
      </c>
    </row>
    <row r="13" spans="1:12" ht="15.75" customHeight="1" x14ac:dyDescent="0.35"/>
    <row r="14" spans="1:12" ht="15.75" customHeight="1" x14ac:dyDescent="0.35"/>
    <row r="15" spans="1:12" ht="15.75" customHeight="1" x14ac:dyDescent="0.35"/>
    <row r="16" spans="1:1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B10" sqref="B10"/>
    </sheetView>
  </sheetViews>
  <sheetFormatPr defaultColWidth="11.25" defaultRowHeight="15" customHeight="1" x14ac:dyDescent="0.35"/>
  <cols>
    <col min="1" max="1" width="21.6640625" bestFit="1" customWidth="1"/>
    <col min="2" max="10" width="10.58203125" customWidth="1"/>
  </cols>
  <sheetData>
    <row r="1" spans="1:10" ht="15.75" customHeight="1" x14ac:dyDescent="0.35">
      <c r="A1" s="5" t="s">
        <v>23</v>
      </c>
      <c r="B1" s="6"/>
      <c r="C1" s="6"/>
      <c r="D1" s="6"/>
      <c r="E1" s="6"/>
      <c r="F1" s="6"/>
      <c r="G1" s="6"/>
      <c r="H1" s="6"/>
      <c r="I1" s="6"/>
      <c r="J1" s="7"/>
    </row>
    <row r="2" spans="1:10" ht="15.7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35">
      <c r="A3" s="2" t="s">
        <v>11</v>
      </c>
      <c r="B3" s="3">
        <v>4422</v>
      </c>
      <c r="C3" s="3">
        <v>1907</v>
      </c>
      <c r="D3" s="3">
        <v>2496</v>
      </c>
      <c r="E3" s="3">
        <v>412</v>
      </c>
      <c r="F3" s="3">
        <v>116</v>
      </c>
      <c r="G3" s="3">
        <v>3</v>
      </c>
      <c r="H3" s="3">
        <v>54</v>
      </c>
      <c r="I3" s="3">
        <v>76</v>
      </c>
      <c r="J3" s="3">
        <v>9486</v>
      </c>
    </row>
    <row r="4" spans="1:10" ht="15.75" customHeight="1" x14ac:dyDescent="0.35">
      <c r="A4" s="2" t="s">
        <v>12</v>
      </c>
      <c r="B4" s="3">
        <v>5234</v>
      </c>
      <c r="C4" s="3">
        <v>2280</v>
      </c>
      <c r="D4" s="3">
        <v>3008</v>
      </c>
      <c r="E4" s="3">
        <v>356</v>
      </c>
      <c r="F4" s="3">
        <v>131</v>
      </c>
      <c r="G4" s="3">
        <v>7</v>
      </c>
      <c r="H4" s="3">
        <v>98</v>
      </c>
      <c r="I4" s="3">
        <v>222</v>
      </c>
      <c r="J4" s="3">
        <v>11336</v>
      </c>
    </row>
    <row r="5" spans="1:10" ht="15.75" customHeight="1" x14ac:dyDescent="0.35">
      <c r="A5" s="2" t="s">
        <v>13</v>
      </c>
      <c r="B5" s="3">
        <v>13378</v>
      </c>
      <c r="C5" s="3">
        <v>2963</v>
      </c>
      <c r="D5" s="3">
        <v>1165</v>
      </c>
      <c r="E5" s="3">
        <v>246</v>
      </c>
      <c r="F5" s="3">
        <v>97</v>
      </c>
      <c r="G5" s="3">
        <v>1</v>
      </c>
      <c r="H5" s="3">
        <v>35</v>
      </c>
      <c r="I5" s="3">
        <v>279</v>
      </c>
      <c r="J5" s="3">
        <v>18164</v>
      </c>
    </row>
    <row r="6" spans="1:10" ht="15.75" customHeight="1" x14ac:dyDescent="0.35">
      <c r="A6" s="2" t="s">
        <v>14</v>
      </c>
      <c r="B6" s="3">
        <v>1318</v>
      </c>
      <c r="C6" s="3">
        <v>858</v>
      </c>
      <c r="D6" s="3">
        <v>50</v>
      </c>
      <c r="E6" s="3">
        <v>66</v>
      </c>
      <c r="F6" s="3">
        <v>26</v>
      </c>
      <c r="G6" s="3">
        <v>1</v>
      </c>
      <c r="H6" s="3">
        <v>7</v>
      </c>
      <c r="I6" s="3">
        <v>3</v>
      </c>
      <c r="J6" s="3">
        <v>2329</v>
      </c>
    </row>
    <row r="7" spans="1:10" ht="15.75" customHeight="1" x14ac:dyDescent="0.35">
      <c r="A7" s="2" t="s">
        <v>15</v>
      </c>
      <c r="B7" s="3">
        <v>11871</v>
      </c>
      <c r="C7" s="3">
        <v>2595</v>
      </c>
      <c r="D7" s="3">
        <v>234</v>
      </c>
      <c r="E7" s="3">
        <v>186</v>
      </c>
      <c r="F7" s="3">
        <v>209</v>
      </c>
      <c r="G7" s="3">
        <v>1</v>
      </c>
      <c r="H7" s="3">
        <v>16</v>
      </c>
      <c r="I7" s="3">
        <v>52</v>
      </c>
      <c r="J7" s="3">
        <v>15164</v>
      </c>
    </row>
    <row r="8" spans="1:10" ht="15.75" customHeight="1" x14ac:dyDescent="0.35">
      <c r="A8" s="2" t="s">
        <v>16</v>
      </c>
      <c r="B8" s="3">
        <v>12762</v>
      </c>
      <c r="C8" s="3">
        <v>1323</v>
      </c>
      <c r="D8" s="3">
        <v>878</v>
      </c>
      <c r="E8" s="3">
        <v>162</v>
      </c>
      <c r="F8" s="3">
        <v>330</v>
      </c>
      <c r="G8" s="3">
        <v>0</v>
      </c>
      <c r="H8" s="3">
        <v>56</v>
      </c>
      <c r="I8" s="3">
        <v>225</v>
      </c>
      <c r="J8" s="3">
        <v>15736</v>
      </c>
    </row>
    <row r="9" spans="1:10" ht="15.75" customHeight="1" x14ac:dyDescent="0.35">
      <c r="A9" s="2" t="s">
        <v>17</v>
      </c>
      <c r="B9" s="3">
        <v>5837</v>
      </c>
      <c r="C9" s="3">
        <v>437</v>
      </c>
      <c r="D9" s="3">
        <v>97</v>
      </c>
      <c r="E9" s="3">
        <v>53</v>
      </c>
      <c r="F9" s="3">
        <v>21</v>
      </c>
      <c r="G9" s="3">
        <v>0</v>
      </c>
      <c r="H9" s="3">
        <v>22</v>
      </c>
      <c r="I9" s="3">
        <v>35</v>
      </c>
      <c r="J9" s="3">
        <v>6502</v>
      </c>
    </row>
    <row r="10" spans="1:10" ht="15.75" customHeight="1" x14ac:dyDescent="0.35">
      <c r="A10" s="2" t="s">
        <v>18</v>
      </c>
      <c r="B10" s="3">
        <v>27452</v>
      </c>
      <c r="C10" s="3">
        <v>2615</v>
      </c>
      <c r="D10" s="3">
        <v>1178</v>
      </c>
      <c r="E10" s="3">
        <v>248</v>
      </c>
      <c r="F10" s="3">
        <v>512</v>
      </c>
      <c r="G10" s="3">
        <v>266</v>
      </c>
      <c r="H10" s="3">
        <v>60</v>
      </c>
      <c r="I10" s="3">
        <v>69</v>
      </c>
      <c r="J10" s="3">
        <v>32400</v>
      </c>
    </row>
    <row r="11" spans="1:10" ht="15.75" customHeight="1" x14ac:dyDescent="0.35">
      <c r="A11" s="2" t="s">
        <v>19</v>
      </c>
      <c r="B11" s="3">
        <v>300781</v>
      </c>
      <c r="C11" s="3">
        <v>57652</v>
      </c>
      <c r="D11" s="3">
        <v>142994</v>
      </c>
      <c r="E11" s="3">
        <v>7182</v>
      </c>
      <c r="F11" s="3">
        <v>6340</v>
      </c>
      <c r="G11" s="3">
        <v>1287</v>
      </c>
      <c r="H11" s="3">
        <v>1143</v>
      </c>
      <c r="I11" s="3">
        <v>4803</v>
      </c>
      <c r="J11" s="3">
        <v>522182</v>
      </c>
    </row>
    <row r="12" spans="1:10" ht="15.75" customHeight="1" x14ac:dyDescent="0.35">
      <c r="A12" s="2" t="s">
        <v>20</v>
      </c>
      <c r="B12" s="3">
        <v>383055</v>
      </c>
      <c r="C12" s="3">
        <v>72630</v>
      </c>
      <c r="D12" s="3">
        <v>152100</v>
      </c>
      <c r="E12" s="3">
        <v>8911</v>
      </c>
      <c r="F12" s="3">
        <v>7782</v>
      </c>
      <c r="G12" s="3">
        <v>1566</v>
      </c>
      <c r="H12" s="3">
        <v>1491</v>
      </c>
      <c r="I12" s="3">
        <v>5764</v>
      </c>
      <c r="J12" s="3">
        <v>633299</v>
      </c>
    </row>
    <row r="13" spans="1:10" ht="15.75" customHeight="1" x14ac:dyDescent="0.35"/>
    <row r="14" spans="1:10" ht="15.75" customHeight="1" x14ac:dyDescent="0.35"/>
    <row r="15" spans="1:10" ht="15.75" customHeight="1" x14ac:dyDescent="0.35"/>
    <row r="16" spans="1:1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J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J3" sqref="J3:J12"/>
    </sheetView>
  </sheetViews>
  <sheetFormatPr defaultColWidth="11.25" defaultRowHeight="15" customHeight="1" x14ac:dyDescent="0.35"/>
  <cols>
    <col min="1" max="10" width="10.58203125" customWidth="1"/>
  </cols>
  <sheetData>
    <row r="1" spans="1:10" ht="15.75" customHeight="1" x14ac:dyDescent="0.35">
      <c r="A1" s="5" t="s">
        <v>24</v>
      </c>
      <c r="B1" s="6"/>
      <c r="C1" s="6"/>
      <c r="D1" s="6"/>
      <c r="E1" s="6"/>
      <c r="F1" s="6"/>
      <c r="G1" s="6"/>
      <c r="H1" s="6"/>
      <c r="I1" s="6"/>
      <c r="J1" s="7"/>
    </row>
    <row r="2" spans="1:10" ht="15.7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35">
      <c r="A3" s="2" t="s">
        <v>11</v>
      </c>
      <c r="B3" s="3">
        <v>3995</v>
      </c>
      <c r="C3" s="3">
        <v>1445</v>
      </c>
      <c r="D3" s="3">
        <v>2481</v>
      </c>
      <c r="E3" s="3">
        <v>382</v>
      </c>
      <c r="F3" s="3">
        <v>94</v>
      </c>
      <c r="G3" s="3">
        <v>2</v>
      </c>
      <c r="H3" s="3">
        <v>67</v>
      </c>
      <c r="I3" s="3">
        <v>50</v>
      </c>
      <c r="J3" s="3">
        <v>8516</v>
      </c>
    </row>
    <row r="4" spans="1:10" ht="15.75" customHeight="1" x14ac:dyDescent="0.35">
      <c r="A4" s="2" t="s">
        <v>12</v>
      </c>
      <c r="B4" s="3">
        <v>4647</v>
      </c>
      <c r="C4" s="3">
        <v>1955</v>
      </c>
      <c r="D4" s="3">
        <v>2900</v>
      </c>
      <c r="E4" s="3">
        <v>340</v>
      </c>
      <c r="F4" s="3">
        <v>141</v>
      </c>
      <c r="G4" s="3">
        <v>4</v>
      </c>
      <c r="H4" s="3">
        <v>84</v>
      </c>
      <c r="I4" s="3">
        <v>208</v>
      </c>
      <c r="J4" s="3">
        <v>10279</v>
      </c>
    </row>
    <row r="5" spans="1:10" ht="15.75" customHeight="1" x14ac:dyDescent="0.35">
      <c r="A5" s="2" t="s">
        <v>13</v>
      </c>
      <c r="B5" s="3">
        <v>13349</v>
      </c>
      <c r="C5" s="3">
        <v>2891</v>
      </c>
      <c r="D5" s="3">
        <v>1214</v>
      </c>
      <c r="E5" s="3">
        <v>215</v>
      </c>
      <c r="F5" s="3">
        <v>81</v>
      </c>
      <c r="G5" s="3">
        <v>4</v>
      </c>
      <c r="H5" s="3">
        <v>32</v>
      </c>
      <c r="I5" s="3">
        <v>271</v>
      </c>
      <c r="J5" s="3">
        <v>18057</v>
      </c>
    </row>
    <row r="6" spans="1:10" ht="15.75" customHeight="1" x14ac:dyDescent="0.35">
      <c r="A6" s="2" t="s">
        <v>14</v>
      </c>
      <c r="B6" s="3">
        <v>825</v>
      </c>
      <c r="C6" s="3">
        <v>707</v>
      </c>
      <c r="D6" s="3">
        <v>58</v>
      </c>
      <c r="E6" s="3">
        <v>30</v>
      </c>
      <c r="F6" s="3">
        <v>12</v>
      </c>
      <c r="G6" s="3">
        <v>0</v>
      </c>
      <c r="H6" s="3">
        <v>4</v>
      </c>
      <c r="I6" s="3">
        <v>0</v>
      </c>
      <c r="J6" s="3">
        <v>1636</v>
      </c>
    </row>
    <row r="7" spans="1:10" ht="15.75" customHeight="1" x14ac:dyDescent="0.35">
      <c r="A7" s="2" t="s">
        <v>15</v>
      </c>
      <c r="B7" s="3">
        <v>10078</v>
      </c>
      <c r="C7" s="3">
        <v>2409</v>
      </c>
      <c r="D7" s="3">
        <v>206</v>
      </c>
      <c r="E7" s="3">
        <v>160</v>
      </c>
      <c r="F7" s="3">
        <v>185</v>
      </c>
      <c r="G7" s="3">
        <v>1</v>
      </c>
      <c r="H7" s="3">
        <v>7</v>
      </c>
      <c r="I7" s="3">
        <v>42</v>
      </c>
      <c r="J7" s="3">
        <v>13088</v>
      </c>
    </row>
    <row r="8" spans="1:10" ht="15.75" customHeight="1" x14ac:dyDescent="0.35">
      <c r="A8" s="2" t="s">
        <v>16</v>
      </c>
      <c r="B8" s="3">
        <v>11586</v>
      </c>
      <c r="C8" s="3">
        <v>1472</v>
      </c>
      <c r="D8" s="3">
        <v>840</v>
      </c>
      <c r="E8" s="3">
        <v>154</v>
      </c>
      <c r="F8" s="3">
        <v>297</v>
      </c>
      <c r="G8" s="3">
        <v>0</v>
      </c>
      <c r="H8" s="3">
        <v>59</v>
      </c>
      <c r="I8" s="3">
        <v>164</v>
      </c>
      <c r="J8" s="3">
        <v>14572</v>
      </c>
    </row>
    <row r="9" spans="1:10" ht="15.75" customHeight="1" x14ac:dyDescent="0.35">
      <c r="A9" s="2" t="s">
        <v>17</v>
      </c>
      <c r="B9" s="3">
        <v>5384</v>
      </c>
      <c r="C9" s="3">
        <v>419</v>
      </c>
      <c r="D9" s="3">
        <v>122</v>
      </c>
      <c r="E9" s="3">
        <v>67</v>
      </c>
      <c r="F9" s="3">
        <v>29</v>
      </c>
      <c r="G9" s="3">
        <v>1</v>
      </c>
      <c r="H9" s="3">
        <v>20</v>
      </c>
      <c r="I9" s="3">
        <v>26</v>
      </c>
      <c r="J9" s="3">
        <v>6068</v>
      </c>
    </row>
    <row r="10" spans="1:10" ht="15.75" customHeight="1" x14ac:dyDescent="0.35">
      <c r="A10" s="2" t="s">
        <v>18</v>
      </c>
      <c r="B10" s="3">
        <v>29674</v>
      </c>
      <c r="C10" s="3">
        <v>2455</v>
      </c>
      <c r="D10" s="3">
        <v>1093</v>
      </c>
      <c r="E10" s="3">
        <v>249</v>
      </c>
      <c r="F10" s="3">
        <v>489</v>
      </c>
      <c r="G10" s="3">
        <v>245</v>
      </c>
      <c r="H10" s="3">
        <v>48</v>
      </c>
      <c r="I10" s="3">
        <v>67</v>
      </c>
      <c r="J10" s="3">
        <v>34320</v>
      </c>
    </row>
    <row r="11" spans="1:10" ht="15.75" customHeight="1" x14ac:dyDescent="0.35">
      <c r="A11" s="2" t="s">
        <v>19</v>
      </c>
      <c r="B11" s="3">
        <v>328610</v>
      </c>
      <c r="C11" s="3">
        <v>58794</v>
      </c>
      <c r="D11" s="3">
        <v>163403</v>
      </c>
      <c r="E11" s="3">
        <v>7051</v>
      </c>
      <c r="F11" s="3">
        <v>5689</v>
      </c>
      <c r="G11" s="3">
        <v>1110</v>
      </c>
      <c r="H11" s="3">
        <v>1226</v>
      </c>
      <c r="I11" s="3">
        <v>5135</v>
      </c>
      <c r="J11" s="3">
        <v>571018</v>
      </c>
    </row>
    <row r="12" spans="1:10" ht="15.75" customHeight="1" x14ac:dyDescent="0.35">
      <c r="A12" s="2" t="s">
        <v>20</v>
      </c>
      <c r="B12" s="3">
        <v>408148</v>
      </c>
      <c r="C12" s="3">
        <v>72547</v>
      </c>
      <c r="D12" s="3">
        <v>172317</v>
      </c>
      <c r="E12" s="3">
        <v>8648</v>
      </c>
      <c r="F12" s="3">
        <v>7017</v>
      </c>
      <c r="G12" s="3">
        <v>1367</v>
      </c>
      <c r="H12" s="3">
        <v>1547</v>
      </c>
      <c r="I12" s="3">
        <v>5963</v>
      </c>
      <c r="J12" s="3">
        <v>677554</v>
      </c>
    </row>
    <row r="13" spans="1:10" ht="15.75" customHeight="1" x14ac:dyDescent="0.35"/>
    <row r="14" spans="1:10" ht="15.75" customHeight="1" x14ac:dyDescent="0.35"/>
    <row r="15" spans="1:10" ht="15.75" customHeight="1" x14ac:dyDescent="0.35"/>
    <row r="16" spans="1:1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J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/>
  </sheetViews>
  <sheetFormatPr defaultColWidth="11.25" defaultRowHeight="15" customHeight="1" x14ac:dyDescent="0.35"/>
  <cols>
    <col min="1" max="11" width="26.58203125" customWidth="1"/>
  </cols>
  <sheetData>
    <row r="1" spans="1:11" ht="15.5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25</v>
      </c>
    </row>
    <row r="2" spans="1:11" ht="15.5" x14ac:dyDescent="0.35">
      <c r="A2" s="3" t="s">
        <v>11</v>
      </c>
      <c r="B2" s="3">
        <v>3914</v>
      </c>
      <c r="C2" s="3">
        <v>1409</v>
      </c>
      <c r="D2" s="3">
        <v>2361</v>
      </c>
      <c r="E2" s="3">
        <v>325</v>
      </c>
      <c r="F2" s="3">
        <v>84</v>
      </c>
      <c r="G2" s="3">
        <v>6</v>
      </c>
      <c r="H2" s="3">
        <v>61</v>
      </c>
      <c r="I2" s="3">
        <v>75</v>
      </c>
      <c r="J2" s="3">
        <v>8235</v>
      </c>
      <c r="K2" s="3">
        <v>2017</v>
      </c>
    </row>
    <row r="3" spans="1:11" ht="15.5" x14ac:dyDescent="0.35">
      <c r="A3" s="3" t="s">
        <v>12</v>
      </c>
      <c r="B3" s="3">
        <v>4440</v>
      </c>
      <c r="C3" s="3">
        <v>1644</v>
      </c>
      <c r="D3" s="3">
        <v>2641</v>
      </c>
      <c r="E3" s="3">
        <v>333</v>
      </c>
      <c r="F3" s="3">
        <v>163</v>
      </c>
      <c r="G3" s="3">
        <v>5</v>
      </c>
      <c r="H3" s="3">
        <v>94</v>
      </c>
      <c r="I3" s="3">
        <v>179</v>
      </c>
      <c r="J3" s="3">
        <v>9499</v>
      </c>
      <c r="K3" s="3">
        <v>2017</v>
      </c>
    </row>
    <row r="4" spans="1:11" ht="15.5" x14ac:dyDescent="0.35">
      <c r="A4" s="3" t="s">
        <v>13</v>
      </c>
      <c r="B4" s="3">
        <v>13558</v>
      </c>
      <c r="C4" s="3">
        <v>2927</v>
      </c>
      <c r="D4" s="3">
        <v>1197</v>
      </c>
      <c r="E4" s="3">
        <v>248</v>
      </c>
      <c r="F4" s="3">
        <v>99</v>
      </c>
      <c r="G4" s="3">
        <v>7</v>
      </c>
      <c r="H4" s="3">
        <v>48</v>
      </c>
      <c r="I4" s="3">
        <v>279</v>
      </c>
      <c r="J4" s="3">
        <v>18363</v>
      </c>
      <c r="K4" s="3">
        <v>2017</v>
      </c>
    </row>
    <row r="5" spans="1:11" ht="15.5" x14ac:dyDescent="0.35">
      <c r="A5" s="3" t="s">
        <v>14</v>
      </c>
      <c r="B5" s="3">
        <v>602</v>
      </c>
      <c r="C5" s="3">
        <v>572</v>
      </c>
      <c r="D5" s="3">
        <v>45</v>
      </c>
      <c r="E5" s="3">
        <v>38</v>
      </c>
      <c r="F5" s="3">
        <v>16</v>
      </c>
      <c r="G5" s="3">
        <v>1</v>
      </c>
      <c r="H5" s="3">
        <v>4</v>
      </c>
      <c r="I5" s="3">
        <v>2</v>
      </c>
      <c r="J5" s="3">
        <v>1280</v>
      </c>
      <c r="K5" s="3">
        <v>2017</v>
      </c>
    </row>
    <row r="6" spans="1:11" ht="15.5" x14ac:dyDescent="0.35">
      <c r="A6" s="3" t="s">
        <v>15</v>
      </c>
      <c r="B6" s="3">
        <v>9385</v>
      </c>
      <c r="C6" s="3">
        <v>2364</v>
      </c>
      <c r="D6" s="3">
        <v>276</v>
      </c>
      <c r="E6" s="3">
        <v>185</v>
      </c>
      <c r="F6" s="3">
        <v>195</v>
      </c>
      <c r="G6" s="3">
        <v>4</v>
      </c>
      <c r="H6" s="3">
        <v>15</v>
      </c>
      <c r="I6" s="3">
        <v>34</v>
      </c>
      <c r="J6" s="3">
        <v>12458</v>
      </c>
      <c r="K6" s="3">
        <v>2017</v>
      </c>
    </row>
    <row r="7" spans="1:11" ht="15.5" x14ac:dyDescent="0.35">
      <c r="A7" s="3" t="s">
        <v>16</v>
      </c>
      <c r="B7" s="3">
        <v>11023</v>
      </c>
      <c r="C7" s="3">
        <v>1344</v>
      </c>
      <c r="D7" s="3">
        <v>798</v>
      </c>
      <c r="E7" s="3">
        <v>135</v>
      </c>
      <c r="F7" s="3">
        <v>253</v>
      </c>
      <c r="G7" s="3">
        <v>1</v>
      </c>
      <c r="H7" s="3">
        <v>63</v>
      </c>
      <c r="I7" s="3">
        <v>216</v>
      </c>
      <c r="J7" s="3">
        <v>13833</v>
      </c>
      <c r="K7" s="3">
        <v>2017</v>
      </c>
    </row>
    <row r="8" spans="1:11" ht="15.5" x14ac:dyDescent="0.35">
      <c r="A8" s="3" t="s">
        <v>17</v>
      </c>
      <c r="B8" s="3">
        <v>4721</v>
      </c>
      <c r="C8" s="3">
        <v>383</v>
      </c>
      <c r="D8" s="3">
        <v>126</v>
      </c>
      <c r="E8" s="3">
        <v>39</v>
      </c>
      <c r="F8" s="3">
        <v>22</v>
      </c>
      <c r="G8" s="3">
        <v>0</v>
      </c>
      <c r="H8" s="3">
        <v>17</v>
      </c>
      <c r="I8" s="3">
        <v>34</v>
      </c>
      <c r="J8" s="3">
        <v>5342</v>
      </c>
      <c r="K8" s="3">
        <v>2017</v>
      </c>
    </row>
    <row r="9" spans="1:11" ht="15.5" x14ac:dyDescent="0.35">
      <c r="A9" s="3" t="s">
        <v>18</v>
      </c>
      <c r="B9" s="3">
        <v>33053</v>
      </c>
      <c r="C9" s="3">
        <v>2221</v>
      </c>
      <c r="D9" s="3">
        <v>882</v>
      </c>
      <c r="E9" s="3">
        <v>272</v>
      </c>
      <c r="F9" s="3">
        <v>506</v>
      </c>
      <c r="G9" s="3">
        <v>234</v>
      </c>
      <c r="H9" s="3">
        <v>64</v>
      </c>
      <c r="I9" s="3">
        <v>72</v>
      </c>
      <c r="J9" s="3">
        <v>37304</v>
      </c>
      <c r="K9" s="3">
        <v>2017</v>
      </c>
    </row>
    <row r="10" spans="1:11" ht="15.5" x14ac:dyDescent="0.35">
      <c r="A10" s="3" t="s">
        <v>19</v>
      </c>
      <c r="B10" s="3">
        <v>325149</v>
      </c>
      <c r="C10" s="3">
        <v>57409</v>
      </c>
      <c r="D10" s="3">
        <v>172504</v>
      </c>
      <c r="E10" s="3">
        <v>7917</v>
      </c>
      <c r="F10" s="3">
        <v>5798</v>
      </c>
      <c r="G10" s="3">
        <v>1270</v>
      </c>
      <c r="H10" s="3">
        <v>1370</v>
      </c>
      <c r="I10" s="3">
        <v>6194</v>
      </c>
      <c r="J10" s="3">
        <v>577611</v>
      </c>
      <c r="K10" s="3">
        <v>2017</v>
      </c>
    </row>
    <row r="11" spans="1:11" ht="15.5" x14ac:dyDescent="0.35">
      <c r="A11" s="3" t="s">
        <v>20</v>
      </c>
      <c r="B11" s="3">
        <v>405845</v>
      </c>
      <c r="C11" s="3">
        <v>70273</v>
      </c>
      <c r="D11" s="3">
        <v>180830</v>
      </c>
      <c r="E11" s="3">
        <v>9492</v>
      </c>
      <c r="F11" s="3">
        <v>7136</v>
      </c>
      <c r="G11" s="3">
        <v>1528</v>
      </c>
      <c r="H11" s="3">
        <v>1736</v>
      </c>
      <c r="I11" s="3">
        <v>7085</v>
      </c>
      <c r="J11" s="3">
        <v>683925</v>
      </c>
      <c r="K11" s="3">
        <v>2017</v>
      </c>
    </row>
    <row r="12" spans="1:11" ht="15.5" x14ac:dyDescent="0.35">
      <c r="A12" s="2" t="s">
        <v>11</v>
      </c>
      <c r="B12" s="3">
        <v>3995</v>
      </c>
      <c r="C12" s="3">
        <v>1445</v>
      </c>
      <c r="D12" s="3">
        <v>2481</v>
      </c>
      <c r="E12" s="3">
        <v>382</v>
      </c>
      <c r="F12" s="3">
        <v>94</v>
      </c>
      <c r="G12" s="3">
        <v>2</v>
      </c>
      <c r="H12" s="3">
        <v>67</v>
      </c>
      <c r="I12" s="3">
        <v>50</v>
      </c>
      <c r="J12" s="3">
        <v>8516</v>
      </c>
      <c r="K12" s="3">
        <v>2016</v>
      </c>
    </row>
    <row r="13" spans="1:11" ht="15.5" x14ac:dyDescent="0.35">
      <c r="A13" s="2" t="s">
        <v>12</v>
      </c>
      <c r="B13" s="3">
        <v>4647</v>
      </c>
      <c r="C13" s="3">
        <v>1955</v>
      </c>
      <c r="D13" s="3">
        <v>2900</v>
      </c>
      <c r="E13" s="3">
        <v>340</v>
      </c>
      <c r="F13" s="3">
        <v>141</v>
      </c>
      <c r="G13" s="3">
        <v>4</v>
      </c>
      <c r="H13" s="3">
        <v>84</v>
      </c>
      <c r="I13" s="3">
        <v>208</v>
      </c>
      <c r="J13" s="3">
        <v>10279</v>
      </c>
      <c r="K13" s="3">
        <v>2016</v>
      </c>
    </row>
    <row r="14" spans="1:11" ht="15.5" x14ac:dyDescent="0.35">
      <c r="A14" s="2" t="s">
        <v>13</v>
      </c>
      <c r="B14" s="3">
        <v>13349</v>
      </c>
      <c r="C14" s="3">
        <v>2891</v>
      </c>
      <c r="D14" s="3">
        <v>1214</v>
      </c>
      <c r="E14" s="3">
        <v>215</v>
      </c>
      <c r="F14" s="3">
        <v>81</v>
      </c>
      <c r="G14" s="3">
        <v>4</v>
      </c>
      <c r="H14" s="3">
        <v>32</v>
      </c>
      <c r="I14" s="3">
        <v>271</v>
      </c>
      <c r="J14" s="3">
        <v>18057</v>
      </c>
      <c r="K14" s="3">
        <v>2016</v>
      </c>
    </row>
    <row r="15" spans="1:11" ht="15.5" x14ac:dyDescent="0.35">
      <c r="A15" s="2" t="s">
        <v>14</v>
      </c>
      <c r="B15" s="3">
        <v>825</v>
      </c>
      <c r="C15" s="3">
        <v>707</v>
      </c>
      <c r="D15" s="3">
        <v>58</v>
      </c>
      <c r="E15" s="3">
        <v>30</v>
      </c>
      <c r="F15" s="3">
        <v>12</v>
      </c>
      <c r="G15" s="3">
        <v>0</v>
      </c>
      <c r="H15" s="3">
        <v>4</v>
      </c>
      <c r="I15" s="3">
        <v>0</v>
      </c>
      <c r="J15" s="3">
        <v>1636</v>
      </c>
      <c r="K15" s="3">
        <v>2016</v>
      </c>
    </row>
    <row r="16" spans="1:11" ht="15.5" x14ac:dyDescent="0.35">
      <c r="A16" s="2" t="s">
        <v>15</v>
      </c>
      <c r="B16" s="3">
        <v>10078</v>
      </c>
      <c r="C16" s="3">
        <v>2409</v>
      </c>
      <c r="D16" s="3">
        <v>206</v>
      </c>
      <c r="E16" s="3">
        <v>160</v>
      </c>
      <c r="F16" s="3">
        <v>185</v>
      </c>
      <c r="G16" s="3">
        <v>1</v>
      </c>
      <c r="H16" s="3">
        <v>7</v>
      </c>
      <c r="I16" s="3">
        <v>42</v>
      </c>
      <c r="J16" s="3">
        <v>13088</v>
      </c>
      <c r="K16" s="3">
        <v>2016</v>
      </c>
    </row>
    <row r="17" spans="1:11" ht="15.5" x14ac:dyDescent="0.35">
      <c r="A17" s="2" t="s">
        <v>16</v>
      </c>
      <c r="B17" s="3">
        <v>11586</v>
      </c>
      <c r="C17" s="3">
        <v>1472</v>
      </c>
      <c r="D17" s="3">
        <v>840</v>
      </c>
      <c r="E17" s="3">
        <v>154</v>
      </c>
      <c r="F17" s="3">
        <v>297</v>
      </c>
      <c r="G17" s="3">
        <v>0</v>
      </c>
      <c r="H17" s="3">
        <v>59</v>
      </c>
      <c r="I17" s="3">
        <v>164</v>
      </c>
      <c r="J17" s="3">
        <v>14572</v>
      </c>
      <c r="K17" s="3">
        <v>2016</v>
      </c>
    </row>
    <row r="18" spans="1:11" ht="15.5" x14ac:dyDescent="0.35">
      <c r="A18" s="2" t="s">
        <v>17</v>
      </c>
      <c r="B18" s="3">
        <v>5384</v>
      </c>
      <c r="C18" s="3">
        <v>419</v>
      </c>
      <c r="D18" s="3">
        <v>122</v>
      </c>
      <c r="E18" s="3">
        <v>67</v>
      </c>
      <c r="F18" s="3">
        <v>29</v>
      </c>
      <c r="G18" s="3">
        <v>1</v>
      </c>
      <c r="H18" s="3">
        <v>20</v>
      </c>
      <c r="I18" s="3">
        <v>26</v>
      </c>
      <c r="J18" s="3">
        <v>6068</v>
      </c>
      <c r="K18" s="3">
        <v>2016</v>
      </c>
    </row>
    <row r="19" spans="1:11" ht="15.5" x14ac:dyDescent="0.35">
      <c r="A19" s="2" t="s">
        <v>18</v>
      </c>
      <c r="B19" s="3">
        <v>29674</v>
      </c>
      <c r="C19" s="3">
        <v>2455</v>
      </c>
      <c r="D19" s="3">
        <v>1093</v>
      </c>
      <c r="E19" s="3">
        <v>249</v>
      </c>
      <c r="F19" s="3">
        <v>489</v>
      </c>
      <c r="G19" s="3">
        <v>245</v>
      </c>
      <c r="H19" s="3">
        <v>48</v>
      </c>
      <c r="I19" s="3">
        <v>67</v>
      </c>
      <c r="J19" s="3">
        <v>34320</v>
      </c>
      <c r="K19" s="3">
        <v>2016</v>
      </c>
    </row>
    <row r="20" spans="1:11" ht="15.5" x14ac:dyDescent="0.35">
      <c r="A20" s="2" t="s">
        <v>19</v>
      </c>
      <c r="B20" s="3">
        <v>328610</v>
      </c>
      <c r="C20" s="3">
        <v>58794</v>
      </c>
      <c r="D20" s="3">
        <v>163403</v>
      </c>
      <c r="E20" s="3">
        <v>7051</v>
      </c>
      <c r="F20" s="3">
        <v>5689</v>
      </c>
      <c r="G20" s="3">
        <v>1110</v>
      </c>
      <c r="H20" s="3">
        <v>1226</v>
      </c>
      <c r="I20" s="3">
        <v>5135</v>
      </c>
      <c r="J20" s="3">
        <v>571018</v>
      </c>
      <c r="K20" s="3">
        <v>2016</v>
      </c>
    </row>
    <row r="21" spans="1:11" ht="15.75" customHeight="1" x14ac:dyDescent="0.35">
      <c r="A21" s="2" t="s">
        <v>20</v>
      </c>
      <c r="B21" s="3">
        <v>408148</v>
      </c>
      <c r="C21" s="3">
        <v>72547</v>
      </c>
      <c r="D21" s="3">
        <v>172317</v>
      </c>
      <c r="E21" s="3">
        <v>8648</v>
      </c>
      <c r="F21" s="3">
        <v>7017</v>
      </c>
      <c r="G21" s="3">
        <v>1367</v>
      </c>
      <c r="H21" s="3">
        <v>1547</v>
      </c>
      <c r="I21" s="3">
        <v>5963</v>
      </c>
      <c r="J21" s="3">
        <v>677554</v>
      </c>
      <c r="K21" s="3">
        <v>2016</v>
      </c>
    </row>
    <row r="22" spans="1:11" ht="15.75" customHeight="1" x14ac:dyDescent="0.35">
      <c r="A22" s="2" t="s">
        <v>11</v>
      </c>
      <c r="B22" s="3">
        <v>4422</v>
      </c>
      <c r="C22" s="3">
        <v>1907</v>
      </c>
      <c r="D22" s="3">
        <v>2496</v>
      </c>
      <c r="E22" s="3">
        <v>412</v>
      </c>
      <c r="F22" s="3">
        <v>116</v>
      </c>
      <c r="G22" s="3">
        <v>3</v>
      </c>
      <c r="H22" s="3">
        <v>54</v>
      </c>
      <c r="I22" s="3">
        <v>76</v>
      </c>
      <c r="J22" s="3">
        <v>9486</v>
      </c>
      <c r="K22" s="3">
        <v>2015</v>
      </c>
    </row>
    <row r="23" spans="1:11" ht="15.75" customHeight="1" x14ac:dyDescent="0.35">
      <c r="A23" s="2" t="s">
        <v>12</v>
      </c>
      <c r="B23" s="3">
        <v>5234</v>
      </c>
      <c r="C23" s="3">
        <v>2280</v>
      </c>
      <c r="D23" s="3">
        <v>3008</v>
      </c>
      <c r="E23" s="3">
        <v>356</v>
      </c>
      <c r="F23" s="3">
        <v>131</v>
      </c>
      <c r="G23" s="3">
        <v>7</v>
      </c>
      <c r="H23" s="3">
        <v>98</v>
      </c>
      <c r="I23" s="3">
        <v>222</v>
      </c>
      <c r="J23" s="3">
        <v>11336</v>
      </c>
      <c r="K23" s="3">
        <v>2015</v>
      </c>
    </row>
    <row r="24" spans="1:11" ht="15.75" customHeight="1" x14ac:dyDescent="0.35">
      <c r="A24" s="2" t="s">
        <v>13</v>
      </c>
      <c r="B24" s="3">
        <v>13378</v>
      </c>
      <c r="C24" s="3">
        <v>2963</v>
      </c>
      <c r="D24" s="3">
        <v>1165</v>
      </c>
      <c r="E24" s="3">
        <v>246</v>
      </c>
      <c r="F24" s="3">
        <v>97</v>
      </c>
      <c r="G24" s="3">
        <v>1</v>
      </c>
      <c r="H24" s="3">
        <v>35</v>
      </c>
      <c r="I24" s="3">
        <v>279</v>
      </c>
      <c r="J24" s="3">
        <v>18164</v>
      </c>
      <c r="K24" s="3">
        <v>2015</v>
      </c>
    </row>
    <row r="25" spans="1:11" ht="15.75" customHeight="1" x14ac:dyDescent="0.35">
      <c r="A25" s="2" t="s">
        <v>14</v>
      </c>
      <c r="B25" s="3">
        <v>1318</v>
      </c>
      <c r="C25" s="3">
        <v>858</v>
      </c>
      <c r="D25" s="3">
        <v>50</v>
      </c>
      <c r="E25" s="3">
        <v>66</v>
      </c>
      <c r="F25" s="3">
        <v>26</v>
      </c>
      <c r="G25" s="3">
        <v>1</v>
      </c>
      <c r="H25" s="3">
        <v>7</v>
      </c>
      <c r="I25" s="3">
        <v>3</v>
      </c>
      <c r="J25" s="3">
        <v>2329</v>
      </c>
      <c r="K25" s="3">
        <v>2015</v>
      </c>
    </row>
    <row r="26" spans="1:11" ht="15.75" customHeight="1" x14ac:dyDescent="0.35">
      <c r="A26" s="2" t="s">
        <v>15</v>
      </c>
      <c r="B26" s="3">
        <v>11871</v>
      </c>
      <c r="C26" s="3">
        <v>2595</v>
      </c>
      <c r="D26" s="3">
        <v>234</v>
      </c>
      <c r="E26" s="3">
        <v>186</v>
      </c>
      <c r="F26" s="3">
        <v>209</v>
      </c>
      <c r="G26" s="3">
        <v>1</v>
      </c>
      <c r="H26" s="3">
        <v>16</v>
      </c>
      <c r="I26" s="3">
        <v>52</v>
      </c>
      <c r="J26" s="3">
        <v>15164</v>
      </c>
      <c r="K26" s="3">
        <v>2015</v>
      </c>
    </row>
    <row r="27" spans="1:11" ht="15.75" customHeight="1" x14ac:dyDescent="0.35">
      <c r="A27" s="2" t="s">
        <v>16</v>
      </c>
      <c r="B27" s="3">
        <v>12762</v>
      </c>
      <c r="C27" s="3">
        <v>1323</v>
      </c>
      <c r="D27" s="3">
        <v>878</v>
      </c>
      <c r="E27" s="3">
        <v>162</v>
      </c>
      <c r="F27" s="3">
        <v>330</v>
      </c>
      <c r="G27" s="3">
        <v>0</v>
      </c>
      <c r="H27" s="3">
        <v>56</v>
      </c>
      <c r="I27" s="3">
        <v>225</v>
      </c>
      <c r="J27" s="3">
        <v>15736</v>
      </c>
      <c r="K27" s="3">
        <v>2015</v>
      </c>
    </row>
    <row r="28" spans="1:11" ht="15.75" customHeight="1" x14ac:dyDescent="0.35">
      <c r="A28" s="2" t="s">
        <v>17</v>
      </c>
      <c r="B28" s="3">
        <v>5837</v>
      </c>
      <c r="C28" s="3">
        <v>437</v>
      </c>
      <c r="D28" s="3">
        <v>97</v>
      </c>
      <c r="E28" s="3">
        <v>53</v>
      </c>
      <c r="F28" s="3">
        <v>21</v>
      </c>
      <c r="G28" s="3">
        <v>0</v>
      </c>
      <c r="H28" s="3">
        <v>22</v>
      </c>
      <c r="I28" s="3">
        <v>35</v>
      </c>
      <c r="J28" s="3">
        <v>6502</v>
      </c>
      <c r="K28" s="3">
        <v>2015</v>
      </c>
    </row>
    <row r="29" spans="1:11" ht="15.75" customHeight="1" x14ac:dyDescent="0.35">
      <c r="A29" s="2" t="s">
        <v>18</v>
      </c>
      <c r="B29" s="3">
        <v>27452</v>
      </c>
      <c r="C29" s="3">
        <v>2615</v>
      </c>
      <c r="D29" s="3">
        <v>1178</v>
      </c>
      <c r="E29" s="3">
        <v>248</v>
      </c>
      <c r="F29" s="3">
        <v>512</v>
      </c>
      <c r="G29" s="3">
        <v>266</v>
      </c>
      <c r="H29" s="3">
        <v>60</v>
      </c>
      <c r="I29" s="3">
        <v>69</v>
      </c>
      <c r="J29" s="3">
        <v>32400</v>
      </c>
      <c r="K29" s="3">
        <v>2015</v>
      </c>
    </row>
    <row r="30" spans="1:11" ht="15.75" customHeight="1" x14ac:dyDescent="0.35">
      <c r="A30" s="2" t="s">
        <v>19</v>
      </c>
      <c r="B30" s="3">
        <v>300781</v>
      </c>
      <c r="C30" s="3">
        <v>57652</v>
      </c>
      <c r="D30" s="3">
        <v>142994</v>
      </c>
      <c r="E30" s="3">
        <v>7182</v>
      </c>
      <c r="F30" s="3">
        <v>6340</v>
      </c>
      <c r="G30" s="3">
        <v>1287</v>
      </c>
      <c r="H30" s="3">
        <v>1143</v>
      </c>
      <c r="I30" s="3">
        <v>4803</v>
      </c>
      <c r="J30" s="3">
        <v>522182</v>
      </c>
      <c r="K30" s="3">
        <v>2015</v>
      </c>
    </row>
    <row r="31" spans="1:11" ht="15.75" customHeight="1" x14ac:dyDescent="0.35">
      <c r="A31" s="2" t="s">
        <v>20</v>
      </c>
      <c r="B31" s="3">
        <v>383055</v>
      </c>
      <c r="C31" s="3">
        <v>72630</v>
      </c>
      <c r="D31" s="3">
        <v>152100</v>
      </c>
      <c r="E31" s="3">
        <v>8911</v>
      </c>
      <c r="F31" s="3">
        <v>7782</v>
      </c>
      <c r="G31" s="3">
        <v>1566</v>
      </c>
      <c r="H31" s="3">
        <v>1491</v>
      </c>
      <c r="I31" s="3">
        <v>5764</v>
      </c>
      <c r="J31" s="3">
        <v>633299</v>
      </c>
      <c r="K31" s="3">
        <v>2015</v>
      </c>
    </row>
    <row r="32" spans="1:11" ht="15.75" customHeight="1" x14ac:dyDescent="0.35">
      <c r="A32" s="2" t="s">
        <v>11</v>
      </c>
      <c r="B32" s="3">
        <v>5953</v>
      </c>
      <c r="C32" s="3">
        <v>3225</v>
      </c>
      <c r="D32" s="3">
        <v>3184</v>
      </c>
      <c r="E32" s="3">
        <v>615</v>
      </c>
      <c r="F32" s="3">
        <v>144</v>
      </c>
      <c r="G32" s="3">
        <v>4</v>
      </c>
      <c r="H32" s="3">
        <v>74</v>
      </c>
      <c r="I32" s="3">
        <v>77</v>
      </c>
      <c r="J32" s="3">
        <v>13276</v>
      </c>
      <c r="K32" s="3">
        <v>2014</v>
      </c>
    </row>
    <row r="33" spans="1:11" ht="15.75" customHeight="1" x14ac:dyDescent="0.35">
      <c r="A33" s="2" t="s">
        <v>12</v>
      </c>
      <c r="B33" s="3">
        <v>7204</v>
      </c>
      <c r="C33" s="3">
        <v>3017</v>
      </c>
      <c r="D33" s="3">
        <v>3281</v>
      </c>
      <c r="E33" s="3">
        <v>465</v>
      </c>
      <c r="F33" s="3">
        <v>164</v>
      </c>
      <c r="G33" s="3">
        <v>6</v>
      </c>
      <c r="H33" s="3">
        <v>109</v>
      </c>
      <c r="I33" s="3">
        <v>253</v>
      </c>
      <c r="J33" s="3">
        <v>14499</v>
      </c>
      <c r="K33" s="3">
        <v>2014</v>
      </c>
    </row>
    <row r="34" spans="1:11" ht="15.75" customHeight="1" x14ac:dyDescent="0.35">
      <c r="A34" s="2" t="s">
        <v>13</v>
      </c>
      <c r="B34" s="3">
        <v>14247</v>
      </c>
      <c r="C34" s="3">
        <v>2947</v>
      </c>
      <c r="D34" s="3">
        <v>1277</v>
      </c>
      <c r="E34" s="3">
        <v>268</v>
      </c>
      <c r="F34" s="3">
        <v>98</v>
      </c>
      <c r="G34" s="3">
        <v>5</v>
      </c>
      <c r="H34" s="3">
        <v>25</v>
      </c>
      <c r="I34" s="3">
        <v>244</v>
      </c>
      <c r="J34" s="3">
        <v>19111</v>
      </c>
      <c r="K34" s="3">
        <v>2014</v>
      </c>
    </row>
    <row r="35" spans="1:11" ht="15.75" customHeight="1" x14ac:dyDescent="0.35">
      <c r="A35" s="2" t="s">
        <v>14</v>
      </c>
      <c r="B35" s="3">
        <v>1984</v>
      </c>
      <c r="C35" s="3">
        <v>1320</v>
      </c>
      <c r="D35" s="3">
        <v>77</v>
      </c>
      <c r="E35" s="3">
        <v>67</v>
      </c>
      <c r="F35" s="3">
        <v>56</v>
      </c>
      <c r="G35" s="3">
        <v>1</v>
      </c>
      <c r="H35" s="3">
        <v>7</v>
      </c>
      <c r="I35" s="3">
        <v>4</v>
      </c>
      <c r="J35" s="3">
        <v>3516</v>
      </c>
      <c r="K35" s="3">
        <v>2014</v>
      </c>
    </row>
    <row r="36" spans="1:11" ht="15.75" customHeight="1" x14ac:dyDescent="0.35">
      <c r="A36" s="2" t="s">
        <v>15</v>
      </c>
      <c r="B36" s="3">
        <v>13808</v>
      </c>
      <c r="C36" s="3">
        <v>3433</v>
      </c>
      <c r="D36" s="3">
        <v>199</v>
      </c>
      <c r="E36" s="3">
        <v>202</v>
      </c>
      <c r="F36" s="3">
        <v>379</v>
      </c>
      <c r="G36" s="3">
        <v>3</v>
      </c>
      <c r="H36" s="3">
        <v>18</v>
      </c>
      <c r="I36" s="3">
        <v>65</v>
      </c>
      <c r="J36" s="3">
        <v>18107</v>
      </c>
      <c r="K36" s="3">
        <v>2014</v>
      </c>
    </row>
    <row r="37" spans="1:11" ht="15.75" customHeight="1" x14ac:dyDescent="0.35">
      <c r="A37" s="2" t="s">
        <v>16</v>
      </c>
      <c r="B37" s="3">
        <v>14206</v>
      </c>
      <c r="C37" s="3">
        <v>1387</v>
      </c>
      <c r="D37" s="3">
        <v>778</v>
      </c>
      <c r="E37" s="3">
        <v>143</v>
      </c>
      <c r="F37" s="3">
        <v>384</v>
      </c>
      <c r="G37" s="3">
        <v>0</v>
      </c>
      <c r="H37" s="3">
        <v>49</v>
      </c>
      <c r="I37" s="3">
        <v>203</v>
      </c>
      <c r="J37" s="3">
        <v>17150</v>
      </c>
      <c r="K37" s="3">
        <v>2014</v>
      </c>
    </row>
    <row r="38" spans="1:11" ht="15.75" customHeight="1" x14ac:dyDescent="0.35">
      <c r="A38" s="2" t="s">
        <v>17</v>
      </c>
      <c r="B38" s="3">
        <v>6685</v>
      </c>
      <c r="C38" s="3">
        <v>504</v>
      </c>
      <c r="D38" s="3">
        <v>100</v>
      </c>
      <c r="E38" s="3">
        <v>69</v>
      </c>
      <c r="F38" s="3">
        <v>27</v>
      </c>
      <c r="G38" s="3">
        <v>21</v>
      </c>
      <c r="H38" s="3">
        <v>19</v>
      </c>
      <c r="I38" s="3">
        <v>34</v>
      </c>
      <c r="J38" s="3">
        <v>7459</v>
      </c>
      <c r="K38" s="3">
        <v>2014</v>
      </c>
    </row>
    <row r="39" spans="1:11" ht="15.75" customHeight="1" x14ac:dyDescent="0.35">
      <c r="A39" s="2" t="s">
        <v>18</v>
      </c>
      <c r="B39" s="3">
        <v>30178</v>
      </c>
      <c r="C39" s="3">
        <v>2710</v>
      </c>
      <c r="D39" s="3">
        <v>1053</v>
      </c>
      <c r="E39" s="3">
        <v>258</v>
      </c>
      <c r="F39" s="3">
        <v>580</v>
      </c>
      <c r="G39" s="3">
        <v>325</v>
      </c>
      <c r="H39" s="3">
        <v>66</v>
      </c>
      <c r="I39" s="3">
        <v>118</v>
      </c>
      <c r="J39" s="3">
        <v>35288</v>
      </c>
      <c r="K39" s="3">
        <v>2014</v>
      </c>
    </row>
    <row r="40" spans="1:11" ht="15.75" customHeight="1" x14ac:dyDescent="0.35">
      <c r="A40" s="2" t="s">
        <v>19</v>
      </c>
      <c r="B40" s="3">
        <v>295353</v>
      </c>
      <c r="C40" s="3">
        <v>55230</v>
      </c>
      <c r="D40" s="3">
        <v>127715</v>
      </c>
      <c r="E40" s="3">
        <v>6761</v>
      </c>
      <c r="F40" s="3">
        <v>6564</v>
      </c>
      <c r="G40" s="3">
        <v>1438</v>
      </c>
      <c r="H40" s="3">
        <v>959</v>
      </c>
      <c r="I40" s="3">
        <v>4701</v>
      </c>
      <c r="J40" s="3">
        <v>498721</v>
      </c>
      <c r="K40" s="3">
        <v>2014</v>
      </c>
    </row>
    <row r="41" spans="1:11" ht="15.75" customHeight="1" x14ac:dyDescent="0.35">
      <c r="A41" s="2" t="s">
        <v>20</v>
      </c>
      <c r="B41" s="3">
        <v>389618</v>
      </c>
      <c r="C41" s="3">
        <v>73773</v>
      </c>
      <c r="D41" s="3">
        <v>137664</v>
      </c>
      <c r="E41" s="3">
        <v>8848</v>
      </c>
      <c r="F41" s="3">
        <v>8396</v>
      </c>
      <c r="G41" s="3">
        <v>1803</v>
      </c>
      <c r="H41" s="3">
        <v>1326</v>
      </c>
      <c r="I41" s="3">
        <v>5699</v>
      </c>
      <c r="J41" s="3">
        <v>627127</v>
      </c>
      <c r="K41" s="3">
        <v>2014</v>
      </c>
    </row>
    <row r="42" spans="1:11" ht="15.75" customHeight="1" x14ac:dyDescent="0.35">
      <c r="A42" s="2" t="s">
        <v>11</v>
      </c>
      <c r="B42" s="3">
        <v>5969</v>
      </c>
      <c r="C42" s="3">
        <v>3854</v>
      </c>
      <c r="D42" s="3">
        <v>3163</v>
      </c>
      <c r="E42" s="3">
        <v>639</v>
      </c>
      <c r="F42" s="3">
        <v>131</v>
      </c>
      <c r="G42" s="3">
        <v>4</v>
      </c>
      <c r="H42" s="3">
        <v>73</v>
      </c>
      <c r="I42" s="3">
        <v>104</v>
      </c>
      <c r="J42" s="3">
        <v>13937</v>
      </c>
      <c r="K42" s="3">
        <v>2013</v>
      </c>
    </row>
    <row r="43" spans="1:11" ht="15.75" customHeight="1" x14ac:dyDescent="0.35">
      <c r="A43" s="2" t="s">
        <v>12</v>
      </c>
      <c r="B43" s="3">
        <v>6935</v>
      </c>
      <c r="C43" s="3">
        <v>3568</v>
      </c>
      <c r="D43" s="3">
        <v>3146</v>
      </c>
      <c r="E43" s="3">
        <v>482</v>
      </c>
      <c r="F43" s="3">
        <v>203</v>
      </c>
      <c r="G43" s="3">
        <v>7</v>
      </c>
      <c r="H43" s="3">
        <v>96</v>
      </c>
      <c r="I43" s="3">
        <v>211</v>
      </c>
      <c r="J43" s="3">
        <v>14648</v>
      </c>
      <c r="K43" s="3">
        <v>2013</v>
      </c>
    </row>
    <row r="44" spans="1:11" ht="15.75" customHeight="1" x14ac:dyDescent="0.35">
      <c r="A44" s="2" t="s">
        <v>13</v>
      </c>
      <c r="B44" s="3">
        <v>14527</v>
      </c>
      <c r="C44" s="3">
        <v>3149</v>
      </c>
      <c r="D44" s="3">
        <v>1137</v>
      </c>
      <c r="E44" s="3">
        <v>304</v>
      </c>
      <c r="F44" s="3">
        <v>112</v>
      </c>
      <c r="G44" s="3">
        <v>2</v>
      </c>
      <c r="H44" s="3">
        <v>32</v>
      </c>
      <c r="I44" s="3">
        <v>288</v>
      </c>
      <c r="J44" s="3">
        <v>19551</v>
      </c>
      <c r="K44" s="3">
        <v>2013</v>
      </c>
    </row>
    <row r="45" spans="1:11" ht="15.75" customHeight="1" x14ac:dyDescent="0.35">
      <c r="A45" s="2" t="s">
        <v>14</v>
      </c>
      <c r="B45" s="3">
        <v>2479</v>
      </c>
      <c r="C45" s="3">
        <v>1354</v>
      </c>
      <c r="D45" s="3">
        <v>66</v>
      </c>
      <c r="E45" s="3">
        <v>85</v>
      </c>
      <c r="F45" s="3">
        <v>52</v>
      </c>
      <c r="G45" s="3">
        <v>2</v>
      </c>
      <c r="H45" s="3">
        <v>2</v>
      </c>
      <c r="I45" s="3">
        <v>13</v>
      </c>
      <c r="J45" s="3">
        <v>4053</v>
      </c>
      <c r="K45" s="3">
        <v>2013</v>
      </c>
    </row>
    <row r="46" spans="1:11" ht="15.75" customHeight="1" x14ac:dyDescent="0.35">
      <c r="A46" s="2" t="s">
        <v>15</v>
      </c>
      <c r="B46" s="3">
        <v>12609</v>
      </c>
      <c r="C46" s="3">
        <v>4045</v>
      </c>
      <c r="D46" s="3">
        <v>145</v>
      </c>
      <c r="E46" s="3">
        <v>189</v>
      </c>
      <c r="F46" s="3">
        <v>288</v>
      </c>
      <c r="G46" s="3">
        <v>4</v>
      </c>
      <c r="H46" s="3">
        <v>16</v>
      </c>
      <c r="I46" s="3">
        <v>67</v>
      </c>
      <c r="J46" s="3">
        <v>17363</v>
      </c>
      <c r="K46" s="3">
        <v>2013</v>
      </c>
    </row>
    <row r="47" spans="1:11" ht="15.75" customHeight="1" x14ac:dyDescent="0.35">
      <c r="A47" s="2" t="s">
        <v>16</v>
      </c>
      <c r="B47" s="3">
        <v>13912</v>
      </c>
      <c r="C47" s="3">
        <v>1651</v>
      </c>
      <c r="D47" s="3">
        <v>653</v>
      </c>
      <c r="E47" s="3">
        <v>156</v>
      </c>
      <c r="F47" s="3">
        <v>345</v>
      </c>
      <c r="G47" s="3">
        <v>1</v>
      </c>
      <c r="H47" s="3">
        <v>95</v>
      </c>
      <c r="I47" s="3">
        <v>240</v>
      </c>
      <c r="J47" s="3">
        <v>17053</v>
      </c>
      <c r="K47" s="3">
        <v>2013</v>
      </c>
    </row>
    <row r="48" spans="1:11" ht="15.75" customHeight="1" x14ac:dyDescent="0.35">
      <c r="A48" s="2" t="s">
        <v>17</v>
      </c>
      <c r="B48" s="3">
        <v>6968</v>
      </c>
      <c r="C48" s="3">
        <v>477</v>
      </c>
      <c r="D48" s="3">
        <v>127</v>
      </c>
      <c r="E48" s="3">
        <v>68</v>
      </c>
      <c r="F48" s="3">
        <v>39</v>
      </c>
      <c r="G48" s="3">
        <v>0</v>
      </c>
      <c r="H48" s="3">
        <v>24</v>
      </c>
      <c r="I48" s="3">
        <v>40</v>
      </c>
      <c r="J48" s="3">
        <v>7743</v>
      </c>
      <c r="K48" s="3">
        <v>2013</v>
      </c>
    </row>
    <row r="49" spans="1:11" ht="15.75" customHeight="1" x14ac:dyDescent="0.35">
      <c r="A49" s="2" t="s">
        <v>18</v>
      </c>
      <c r="B49" s="3">
        <v>32506</v>
      </c>
      <c r="C49" s="3">
        <v>2837</v>
      </c>
      <c r="D49" s="3">
        <v>826</v>
      </c>
      <c r="E49" s="3">
        <v>312</v>
      </c>
      <c r="F49" s="3">
        <v>667</v>
      </c>
      <c r="G49" s="3">
        <v>386</v>
      </c>
      <c r="H49" s="3">
        <v>85</v>
      </c>
      <c r="I49" s="3">
        <v>132</v>
      </c>
      <c r="J49" s="3">
        <v>37751</v>
      </c>
      <c r="K49" s="3">
        <v>2013</v>
      </c>
    </row>
    <row r="50" spans="1:11" ht="15.75" customHeight="1" x14ac:dyDescent="0.35">
      <c r="A50" s="2" t="s">
        <v>19</v>
      </c>
      <c r="B50" s="3">
        <v>294503</v>
      </c>
      <c r="C50" s="3">
        <v>54055</v>
      </c>
      <c r="D50" s="3">
        <v>133466</v>
      </c>
      <c r="E50" s="3">
        <v>6402</v>
      </c>
      <c r="F50" s="3">
        <v>6257</v>
      </c>
      <c r="G50" s="3">
        <v>1650</v>
      </c>
      <c r="H50" s="3">
        <v>1172</v>
      </c>
      <c r="I50" s="3">
        <v>4800</v>
      </c>
      <c r="J50" s="3">
        <v>502305</v>
      </c>
      <c r="K50" s="3">
        <v>2013</v>
      </c>
    </row>
    <row r="51" spans="1:11" ht="15.75" customHeight="1" x14ac:dyDescent="0.35">
      <c r="A51" s="2" t="s">
        <v>20</v>
      </c>
      <c r="B51" s="3">
        <v>390408</v>
      </c>
      <c r="C51" s="3">
        <v>74990</v>
      </c>
      <c r="D51" s="3">
        <v>142729</v>
      </c>
      <c r="E51" s="3">
        <v>8637</v>
      </c>
      <c r="F51" s="3">
        <v>8094</v>
      </c>
      <c r="G51" s="3">
        <v>2056</v>
      </c>
      <c r="H51" s="3">
        <v>1595</v>
      </c>
      <c r="I51" s="3">
        <v>5895</v>
      </c>
      <c r="J51" s="3">
        <v>634404</v>
      </c>
      <c r="K51" s="3">
        <v>2013</v>
      </c>
    </row>
    <row r="52" spans="1:11" ht="15.75" customHeight="1" x14ac:dyDescent="0.35">
      <c r="A52" s="2" t="s">
        <v>11</v>
      </c>
      <c r="B52" s="3">
        <v>6128</v>
      </c>
      <c r="C52" s="3">
        <v>3726</v>
      </c>
      <c r="D52" s="3">
        <v>2958</v>
      </c>
      <c r="E52" s="3">
        <v>711</v>
      </c>
      <c r="F52" s="3">
        <v>120</v>
      </c>
      <c r="G52" s="3">
        <v>6</v>
      </c>
      <c r="H52" s="3">
        <v>102</v>
      </c>
      <c r="I52" s="3">
        <v>95</v>
      </c>
      <c r="J52" s="3">
        <v>13846</v>
      </c>
      <c r="K52" s="3">
        <v>2012</v>
      </c>
    </row>
    <row r="53" spans="1:11" ht="15.75" customHeight="1" x14ac:dyDescent="0.35">
      <c r="A53" s="2" t="s">
        <v>12</v>
      </c>
      <c r="B53" s="3">
        <v>7641</v>
      </c>
      <c r="C53" s="3">
        <v>3732</v>
      </c>
      <c r="D53" s="3">
        <v>2892</v>
      </c>
      <c r="E53" s="3">
        <v>583</v>
      </c>
      <c r="F53" s="3">
        <v>146</v>
      </c>
      <c r="G53" s="3">
        <v>9</v>
      </c>
      <c r="H53" s="3">
        <v>163</v>
      </c>
      <c r="I53" s="3">
        <v>172</v>
      </c>
      <c r="J53" s="3">
        <v>15338</v>
      </c>
      <c r="K53" s="3">
        <v>2012</v>
      </c>
    </row>
    <row r="54" spans="1:11" ht="15.75" customHeight="1" x14ac:dyDescent="0.35">
      <c r="A54" s="2" t="s">
        <v>13</v>
      </c>
      <c r="B54" s="3">
        <v>15699</v>
      </c>
      <c r="C54" s="3">
        <v>3077</v>
      </c>
      <c r="D54" s="3">
        <v>1052</v>
      </c>
      <c r="E54" s="3">
        <v>386</v>
      </c>
      <c r="F54" s="3">
        <v>70</v>
      </c>
      <c r="G54" s="3">
        <v>6</v>
      </c>
      <c r="H54" s="3">
        <v>32</v>
      </c>
      <c r="I54" s="3">
        <v>288</v>
      </c>
      <c r="J54" s="3">
        <v>20610</v>
      </c>
      <c r="K54" s="3">
        <v>2012</v>
      </c>
    </row>
    <row r="55" spans="1:11" ht="15.75" customHeight="1" x14ac:dyDescent="0.35">
      <c r="A55" s="2" t="s">
        <v>14</v>
      </c>
      <c r="B55" s="3">
        <v>2715</v>
      </c>
      <c r="C55" s="3">
        <v>1341</v>
      </c>
      <c r="D55" s="3">
        <v>60</v>
      </c>
      <c r="E55" s="3">
        <v>98</v>
      </c>
      <c r="F55" s="3">
        <v>22</v>
      </c>
      <c r="G55" s="3">
        <v>1</v>
      </c>
      <c r="H55" s="3">
        <v>8</v>
      </c>
      <c r="I55" s="3">
        <v>12</v>
      </c>
      <c r="J55" s="3">
        <v>4257</v>
      </c>
      <c r="K55" s="3">
        <v>2012</v>
      </c>
    </row>
    <row r="56" spans="1:11" ht="15.75" customHeight="1" x14ac:dyDescent="0.35">
      <c r="A56" s="2" t="s">
        <v>15</v>
      </c>
      <c r="B56" s="3">
        <v>12181</v>
      </c>
      <c r="C56" s="3">
        <v>4320</v>
      </c>
      <c r="D56" s="3">
        <v>134</v>
      </c>
      <c r="E56" s="3">
        <v>160</v>
      </c>
      <c r="F56" s="3">
        <v>177</v>
      </c>
      <c r="G56" s="3">
        <v>5</v>
      </c>
      <c r="H56" s="3">
        <v>26</v>
      </c>
      <c r="I56" s="3">
        <v>78</v>
      </c>
      <c r="J56" s="3">
        <v>17081</v>
      </c>
      <c r="K56" s="3">
        <v>2012</v>
      </c>
    </row>
    <row r="57" spans="1:11" ht="15.75" customHeight="1" x14ac:dyDescent="0.35">
      <c r="A57" s="2" t="s">
        <v>16</v>
      </c>
      <c r="B57" s="3">
        <v>14740</v>
      </c>
      <c r="C57" s="3">
        <v>1680</v>
      </c>
      <c r="D57" s="3">
        <v>500</v>
      </c>
      <c r="E57" s="3">
        <v>117</v>
      </c>
      <c r="F57" s="3">
        <v>245</v>
      </c>
      <c r="G57" s="3">
        <v>0</v>
      </c>
      <c r="H57" s="3">
        <v>101</v>
      </c>
      <c r="I57" s="3">
        <v>255</v>
      </c>
      <c r="J57" s="3">
        <v>17638</v>
      </c>
      <c r="K57" s="3">
        <v>2012</v>
      </c>
    </row>
    <row r="58" spans="1:11" ht="15.75" customHeight="1" x14ac:dyDescent="0.35">
      <c r="A58" s="2" t="s">
        <v>17</v>
      </c>
      <c r="B58" s="3">
        <v>8115</v>
      </c>
      <c r="C58" s="3">
        <v>630</v>
      </c>
      <c r="D58" s="3">
        <v>118</v>
      </c>
      <c r="E58" s="3">
        <v>77</v>
      </c>
      <c r="F58" s="3">
        <v>43</v>
      </c>
      <c r="G58" s="3">
        <v>0</v>
      </c>
      <c r="H58" s="3">
        <v>23</v>
      </c>
      <c r="I58" s="3">
        <v>40</v>
      </c>
      <c r="J58" s="3">
        <v>9046</v>
      </c>
      <c r="K58" s="3">
        <v>2012</v>
      </c>
    </row>
    <row r="59" spans="1:11" ht="15.75" customHeight="1" x14ac:dyDescent="0.35">
      <c r="A59" s="2" t="s">
        <v>18</v>
      </c>
      <c r="B59" s="3">
        <v>34719</v>
      </c>
      <c r="C59" s="3">
        <v>2976</v>
      </c>
      <c r="D59" s="3">
        <v>717</v>
      </c>
      <c r="E59" s="3">
        <v>332</v>
      </c>
      <c r="F59" s="3">
        <v>585</v>
      </c>
      <c r="G59" s="3">
        <v>560</v>
      </c>
      <c r="H59" s="3">
        <v>71</v>
      </c>
      <c r="I59" s="3">
        <v>142</v>
      </c>
      <c r="J59" s="3">
        <v>40102</v>
      </c>
      <c r="K59" s="3">
        <v>2012</v>
      </c>
    </row>
    <row r="60" spans="1:11" ht="15.75" customHeight="1" x14ac:dyDescent="0.35">
      <c r="A60" s="2" t="s">
        <v>19</v>
      </c>
      <c r="B60" s="3">
        <v>292665</v>
      </c>
      <c r="C60" s="3">
        <v>57206</v>
      </c>
      <c r="D60" s="3">
        <v>139344</v>
      </c>
      <c r="E60" s="3">
        <v>5745</v>
      </c>
      <c r="F60" s="3">
        <v>5699</v>
      </c>
      <c r="G60" s="3">
        <v>1528</v>
      </c>
      <c r="H60" s="3">
        <v>1033</v>
      </c>
      <c r="I60" s="3">
        <v>4509</v>
      </c>
      <c r="J60" s="3">
        <v>507729</v>
      </c>
      <c r="K60" s="3">
        <v>2012</v>
      </c>
    </row>
    <row r="61" spans="1:11" ht="15.75" customHeight="1" x14ac:dyDescent="0.35">
      <c r="A61" s="2" t="s">
        <v>20</v>
      </c>
      <c r="B61" s="3">
        <v>394603</v>
      </c>
      <c r="C61" s="3">
        <v>78688</v>
      </c>
      <c r="D61" s="3">
        <v>147775</v>
      </c>
      <c r="E61" s="3">
        <v>8209</v>
      </c>
      <c r="F61" s="3">
        <v>7107</v>
      </c>
      <c r="G61" s="3">
        <v>2115</v>
      </c>
      <c r="H61" s="3">
        <v>1559</v>
      </c>
      <c r="I61" s="3">
        <v>5591</v>
      </c>
      <c r="J61" s="3">
        <v>645647</v>
      </c>
      <c r="K61" s="3">
        <v>2012</v>
      </c>
    </row>
    <row r="62" spans="1:11" ht="15.75" customHeight="1" x14ac:dyDescent="0.35"/>
    <row r="63" spans="1:11" ht="15.75" customHeight="1" x14ac:dyDescent="0.35"/>
    <row r="64" spans="1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A16" sqref="A16:XFD16"/>
    </sheetView>
  </sheetViews>
  <sheetFormatPr defaultColWidth="11.25" defaultRowHeight="15" customHeight="1" x14ac:dyDescent="0.35"/>
  <cols>
    <col min="1" max="1" width="20.58203125" customWidth="1"/>
    <col min="2" max="2" width="19" customWidth="1"/>
    <col min="3" max="10" width="10.58203125" customWidth="1"/>
  </cols>
  <sheetData>
    <row r="1" spans="1:10" ht="15.75" customHeight="1" x14ac:dyDescent="0.35">
      <c r="A1" s="5" t="s">
        <v>26</v>
      </c>
      <c r="B1" s="6"/>
      <c r="C1" s="6"/>
      <c r="D1" s="6"/>
      <c r="E1" s="6"/>
      <c r="F1" s="6"/>
      <c r="G1" s="6"/>
      <c r="H1" s="6"/>
      <c r="I1" s="6"/>
      <c r="J1" s="7"/>
    </row>
    <row r="2" spans="1:10" ht="15.7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35">
      <c r="A3" s="2" t="s">
        <v>11</v>
      </c>
      <c r="B3" s="3">
        <v>3914</v>
      </c>
      <c r="C3" s="3">
        <v>1409</v>
      </c>
      <c r="D3" s="3">
        <v>2361</v>
      </c>
      <c r="E3" s="3">
        <v>325</v>
      </c>
      <c r="F3" s="3">
        <v>84</v>
      </c>
      <c r="G3" s="3">
        <v>6</v>
      </c>
      <c r="H3" s="3">
        <v>61</v>
      </c>
      <c r="I3" s="3">
        <v>75</v>
      </c>
      <c r="J3" s="3">
        <v>8235</v>
      </c>
    </row>
    <row r="4" spans="1:10" ht="15.75" customHeight="1" x14ac:dyDescent="0.35">
      <c r="A4" s="2" t="s">
        <v>12</v>
      </c>
      <c r="B4" s="3">
        <v>4440</v>
      </c>
      <c r="C4" s="3">
        <v>1644</v>
      </c>
      <c r="D4" s="3">
        <v>2641</v>
      </c>
      <c r="E4" s="3">
        <v>333</v>
      </c>
      <c r="F4" s="3">
        <v>163</v>
      </c>
      <c r="G4" s="3">
        <v>5</v>
      </c>
      <c r="H4" s="3">
        <v>94</v>
      </c>
      <c r="I4" s="3">
        <v>179</v>
      </c>
      <c r="J4" s="3">
        <v>9499</v>
      </c>
    </row>
    <row r="5" spans="1:10" ht="15.75" customHeight="1" x14ac:dyDescent="0.35">
      <c r="A5" s="2" t="s">
        <v>13</v>
      </c>
      <c r="B5" s="3">
        <v>13558</v>
      </c>
      <c r="C5" s="3">
        <v>2927</v>
      </c>
      <c r="D5" s="3">
        <v>1197</v>
      </c>
      <c r="E5" s="3">
        <v>248</v>
      </c>
      <c r="F5" s="3">
        <v>99</v>
      </c>
      <c r="G5" s="3">
        <v>7</v>
      </c>
      <c r="H5" s="3">
        <v>48</v>
      </c>
      <c r="I5" s="3">
        <v>279</v>
      </c>
      <c r="J5" s="3">
        <v>18363</v>
      </c>
    </row>
    <row r="6" spans="1:10" ht="15.75" customHeight="1" x14ac:dyDescent="0.35">
      <c r="A6" s="2" t="s">
        <v>14</v>
      </c>
      <c r="B6" s="3">
        <v>602</v>
      </c>
      <c r="C6" s="3">
        <v>572</v>
      </c>
      <c r="D6" s="3">
        <v>45</v>
      </c>
      <c r="E6" s="3">
        <v>38</v>
      </c>
      <c r="F6" s="3">
        <v>16</v>
      </c>
      <c r="G6" s="3">
        <v>1</v>
      </c>
      <c r="H6" s="3">
        <v>4</v>
      </c>
      <c r="I6" s="3">
        <v>2</v>
      </c>
      <c r="J6" s="3">
        <v>1280</v>
      </c>
    </row>
    <row r="7" spans="1:10" ht="15.75" customHeight="1" x14ac:dyDescent="0.35">
      <c r="A7" s="2" t="s">
        <v>15</v>
      </c>
      <c r="B7" s="3">
        <v>9385</v>
      </c>
      <c r="C7" s="3">
        <v>2364</v>
      </c>
      <c r="D7" s="3">
        <v>276</v>
      </c>
      <c r="E7" s="3">
        <v>185</v>
      </c>
      <c r="F7" s="3">
        <v>195</v>
      </c>
      <c r="G7" s="3">
        <v>4</v>
      </c>
      <c r="H7" s="3">
        <v>15</v>
      </c>
      <c r="I7" s="3">
        <v>34</v>
      </c>
      <c r="J7" s="3">
        <v>12458</v>
      </c>
    </row>
    <row r="8" spans="1:10" ht="15.75" customHeight="1" x14ac:dyDescent="0.35">
      <c r="A8" s="2" t="s">
        <v>16</v>
      </c>
      <c r="B8" s="3">
        <v>11023</v>
      </c>
      <c r="C8" s="3">
        <v>1344</v>
      </c>
      <c r="D8" s="3">
        <v>798</v>
      </c>
      <c r="E8" s="3">
        <v>135</v>
      </c>
      <c r="F8" s="3">
        <v>253</v>
      </c>
      <c r="G8" s="3">
        <v>1</v>
      </c>
      <c r="H8" s="3">
        <v>63</v>
      </c>
      <c r="I8" s="3">
        <v>216</v>
      </c>
      <c r="J8" s="3">
        <v>13833</v>
      </c>
    </row>
    <row r="9" spans="1:10" ht="15.75" customHeight="1" x14ac:dyDescent="0.35">
      <c r="A9" s="2" t="s">
        <v>17</v>
      </c>
      <c r="B9" s="3">
        <v>4721</v>
      </c>
      <c r="C9" s="3">
        <v>383</v>
      </c>
      <c r="D9" s="3">
        <v>126</v>
      </c>
      <c r="E9" s="3">
        <v>39</v>
      </c>
      <c r="F9" s="3">
        <v>22</v>
      </c>
      <c r="G9" s="3">
        <v>0</v>
      </c>
      <c r="H9" s="3">
        <v>17</v>
      </c>
      <c r="I9" s="3">
        <v>34</v>
      </c>
      <c r="J9" s="3">
        <v>5342</v>
      </c>
    </row>
    <row r="10" spans="1:10" ht="15.75" customHeight="1" x14ac:dyDescent="0.35">
      <c r="A10" s="2" t="s">
        <v>18</v>
      </c>
      <c r="B10" s="3">
        <v>33053</v>
      </c>
      <c r="C10" s="3">
        <v>2221</v>
      </c>
      <c r="D10" s="3">
        <v>882</v>
      </c>
      <c r="E10" s="3">
        <v>272</v>
      </c>
      <c r="F10" s="3">
        <v>506</v>
      </c>
      <c r="G10" s="3">
        <v>234</v>
      </c>
      <c r="H10" s="3">
        <v>64</v>
      </c>
      <c r="I10" s="3">
        <v>72</v>
      </c>
      <c r="J10" s="3">
        <v>37304</v>
      </c>
    </row>
    <row r="11" spans="1:10" ht="15.75" customHeight="1" x14ac:dyDescent="0.35">
      <c r="A11" s="2" t="s">
        <v>19</v>
      </c>
      <c r="B11" s="3">
        <v>325149</v>
      </c>
      <c r="C11" s="3">
        <v>57409</v>
      </c>
      <c r="D11" s="3">
        <v>172504</v>
      </c>
      <c r="E11" s="3">
        <v>7917</v>
      </c>
      <c r="F11" s="3">
        <v>5798</v>
      </c>
      <c r="G11" s="3">
        <v>1270</v>
      </c>
      <c r="H11" s="3">
        <v>1370</v>
      </c>
      <c r="I11" s="3">
        <v>6194</v>
      </c>
      <c r="J11" s="3">
        <v>577611</v>
      </c>
    </row>
    <row r="12" spans="1:10" ht="15.75" customHeight="1" x14ac:dyDescent="0.35">
      <c r="A12" s="2" t="s">
        <v>20</v>
      </c>
      <c r="B12" s="3">
        <v>405845</v>
      </c>
      <c r="C12" s="3">
        <v>70273</v>
      </c>
      <c r="D12" s="3">
        <v>180830</v>
      </c>
      <c r="E12" s="3">
        <v>9492</v>
      </c>
      <c r="F12" s="3">
        <v>7136</v>
      </c>
      <c r="G12" s="3">
        <v>1528</v>
      </c>
      <c r="H12" s="3">
        <v>1736</v>
      </c>
      <c r="I12" s="3">
        <v>7085</v>
      </c>
      <c r="J12" s="3">
        <v>683925</v>
      </c>
    </row>
    <row r="13" spans="1:10" ht="15.75" customHeight="1" x14ac:dyDescent="0.35"/>
    <row r="14" spans="1:10" ht="15.75" customHeight="1" x14ac:dyDescent="0.35"/>
    <row r="15" spans="1:1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J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3CBE-DF36-48B1-B18D-B650AF5A5268}">
  <dimension ref="A1:BC25"/>
  <sheetViews>
    <sheetView topLeftCell="AV1" workbookViewId="0">
      <selection activeCell="AX4" activeCellId="1" sqref="AX2:BC2 AX4:BC4"/>
    </sheetView>
  </sheetViews>
  <sheetFormatPr defaultRowHeight="15.5" x14ac:dyDescent="0.35"/>
  <cols>
    <col min="1" max="1" width="21.6640625" bestFit="1" customWidth="1"/>
    <col min="2" max="3" width="9.5" bestFit="1" customWidth="1"/>
    <col min="4" max="4" width="8.9140625" bestFit="1" customWidth="1"/>
    <col min="5" max="7" width="9.5" bestFit="1" customWidth="1"/>
    <col min="8" max="13" width="9.5" customWidth="1"/>
    <col min="20" max="25" width="13.4140625" bestFit="1" customWidth="1"/>
    <col min="26" max="31" width="12.25" bestFit="1" customWidth="1"/>
    <col min="32" max="37" width="10.9140625" bestFit="1" customWidth="1"/>
    <col min="50" max="55" width="10.6640625" bestFit="1" customWidth="1"/>
  </cols>
  <sheetData>
    <row r="1" spans="1:55" x14ac:dyDescent="0.35">
      <c r="A1" s="5" t="s">
        <v>93</v>
      </c>
      <c r="B1" s="6"/>
      <c r="C1" s="6"/>
      <c r="D1" s="8"/>
      <c r="E1" s="8"/>
      <c r="F1" s="8"/>
      <c r="G1" s="8"/>
      <c r="H1" s="8"/>
      <c r="I1" s="8"/>
      <c r="J1" s="8"/>
      <c r="K1" s="8"/>
      <c r="L1" s="8"/>
      <c r="M1" s="8"/>
      <c r="N1" s="6"/>
      <c r="O1" s="8"/>
      <c r="P1" s="8"/>
      <c r="Q1" s="8"/>
      <c r="R1" s="8"/>
      <c r="S1" s="8"/>
      <c r="T1" s="6"/>
      <c r="U1" s="8"/>
      <c r="V1" s="8"/>
      <c r="W1" s="8"/>
      <c r="X1" s="8"/>
      <c r="Y1" s="8"/>
      <c r="Z1" s="6"/>
      <c r="AA1" s="8"/>
      <c r="AB1" s="8"/>
      <c r="AC1" s="8"/>
      <c r="AD1" s="8"/>
      <c r="AE1" s="8"/>
      <c r="AF1" s="6"/>
      <c r="AG1" s="8"/>
      <c r="AH1" s="8"/>
      <c r="AI1" s="8"/>
      <c r="AJ1" s="8"/>
      <c r="AK1" s="8"/>
      <c r="AL1" s="6"/>
      <c r="AM1" s="8"/>
      <c r="AN1" s="8"/>
      <c r="AO1" s="8"/>
      <c r="AP1" s="8"/>
      <c r="AQ1" s="8"/>
      <c r="AR1" s="6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spans="1:55" x14ac:dyDescent="0.35">
      <c r="A2" s="1" t="s">
        <v>1</v>
      </c>
      <c r="B2" s="1" t="s">
        <v>42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51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58</v>
      </c>
      <c r="X2" s="1" t="s">
        <v>59</v>
      </c>
      <c r="Y2" s="1" t="s">
        <v>60</v>
      </c>
      <c r="Z2" s="1" t="s">
        <v>61</v>
      </c>
      <c r="AA2" s="1" t="s">
        <v>62</v>
      </c>
      <c r="AB2" s="1" t="s">
        <v>63</v>
      </c>
      <c r="AC2" s="1" t="s">
        <v>64</v>
      </c>
      <c r="AD2" s="1" t="s">
        <v>65</v>
      </c>
      <c r="AE2" s="1" t="s">
        <v>66</v>
      </c>
      <c r="AF2" s="1" t="s">
        <v>67</v>
      </c>
      <c r="AG2" s="1" t="s">
        <v>68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N2" s="1" t="s">
        <v>75</v>
      </c>
      <c r="AO2" s="1" t="s">
        <v>76</v>
      </c>
      <c r="AP2" s="1" t="s">
        <v>77</v>
      </c>
      <c r="AQ2" s="1" t="s">
        <v>78</v>
      </c>
      <c r="AR2" s="1" t="s">
        <v>79</v>
      </c>
      <c r="AS2" s="1" t="s">
        <v>80</v>
      </c>
      <c r="AT2" s="1" t="s">
        <v>81</v>
      </c>
      <c r="AU2" s="1" t="s">
        <v>82</v>
      </c>
      <c r="AV2" s="1" t="s">
        <v>83</v>
      </c>
      <c r="AW2" s="1" t="s">
        <v>84</v>
      </c>
      <c r="AX2" s="1" t="s">
        <v>85</v>
      </c>
      <c r="AY2" s="1" t="s">
        <v>86</v>
      </c>
      <c r="AZ2" s="1" t="s">
        <v>87</v>
      </c>
      <c r="BA2" s="1" t="s">
        <v>88</v>
      </c>
      <c r="BB2" s="1" t="s">
        <v>89</v>
      </c>
      <c r="BC2" s="1" t="s">
        <v>90</v>
      </c>
    </row>
    <row r="3" spans="1:55" x14ac:dyDescent="0.35">
      <c r="A3" t="str">
        <f>VLOOKUP('2012'!A3,'2012'!A3:J12,1,FALSE)</f>
        <v>Murder</v>
      </c>
      <c r="B3">
        <f>VLOOKUP('2012'!A3,'2012'!A3:J12,2,FALSE)</f>
        <v>6128</v>
      </c>
      <c r="C3">
        <f>VLOOKUP('2013'!B3,'2013'!B3:J12,1,FALSE)</f>
        <v>5969</v>
      </c>
      <c r="D3">
        <f>VLOOKUP('2014'!B3,'2014'!B3:J12,1,FALSE)</f>
        <v>5953</v>
      </c>
      <c r="E3">
        <f>VLOOKUP('2015'!B3,'2015'!B3:J12,1,FALSE)</f>
        <v>4422</v>
      </c>
      <c r="F3">
        <f>VLOOKUP('2016'!B3,'2016'!B3:J12,1,FALSE)</f>
        <v>3995</v>
      </c>
      <c r="G3">
        <f>VLOOKUP('2017'!B3,'2017'!B3:J12,1,FALSE)</f>
        <v>3914</v>
      </c>
      <c r="H3">
        <f>VLOOKUP('2012'!C3,'2012'!C3:J12,1,FALSE)</f>
        <v>3726</v>
      </c>
      <c r="I3">
        <f>VLOOKUP('2013'!C3,'2013'!C3:J12,1,FALSE)</f>
        <v>3854</v>
      </c>
      <c r="J3">
        <f>VLOOKUP('2014'!C3,'2014'!C3:J12,1,FALSE)</f>
        <v>3225</v>
      </c>
      <c r="K3">
        <f>VLOOKUP('2015'!C3,'2015'!C3:J12,1,FALSE)</f>
        <v>1907</v>
      </c>
      <c r="L3">
        <f>VLOOKUP('2016'!C3,'2016'!C3:J12,1,FALSE)</f>
        <v>1445</v>
      </c>
      <c r="M3">
        <f>VLOOKUP('2017'!C3,'2017'!C3:J12,1,FALSE)</f>
        <v>1409</v>
      </c>
      <c r="N3">
        <f>VLOOKUP('2012'!D3,'2012'!D3:J12,1,FALSE)</f>
        <v>2958</v>
      </c>
      <c r="O3">
        <f>VLOOKUP('2013'!D3,'2013'!D3:J12,1,FALSE)</f>
        <v>3163</v>
      </c>
      <c r="P3">
        <f>VLOOKUP('2014'!D3,'2014'!D3:J12,1,FALSE)</f>
        <v>3184</v>
      </c>
      <c r="Q3">
        <f>VLOOKUP('2015'!D3,'2015'!D3:J12,1,FALSE)</f>
        <v>2496</v>
      </c>
      <c r="R3">
        <f>VLOOKUP('2016'!D3,'2016'!D3:J12,1,FALSE)</f>
        <v>2481</v>
      </c>
      <c r="S3">
        <f>VLOOKUP('2017'!D3,'2017'!D3:J12,1,FALSE)</f>
        <v>2361</v>
      </c>
      <c r="T3">
        <f>VLOOKUP('2012'!E3,'2012'!E3:J12,1,FALSE)</f>
        <v>711</v>
      </c>
      <c r="U3">
        <f>VLOOKUP('2013'!E3,'2013'!E3:J12,1,FALSE)</f>
        <v>639</v>
      </c>
      <c r="V3">
        <f>VLOOKUP('2014'!E3,'2014'!E3:J12,1,FALSE)</f>
        <v>615</v>
      </c>
      <c r="W3">
        <f>VLOOKUP('2015'!E3,'2015'!E3:J12,1,FALSE)</f>
        <v>412</v>
      </c>
      <c r="X3">
        <f>VLOOKUP('2016'!E3,'2016'!E3:J12,1,FALSE)</f>
        <v>382</v>
      </c>
      <c r="Y3">
        <f>VLOOKUP('2017'!E3,'2017'!E3:J12,1,FALSE)</f>
        <v>325</v>
      </c>
      <c r="Z3">
        <f>VLOOKUP('2012'!F3,'2012'!F3:J12,1,FALSE)</f>
        <v>120</v>
      </c>
      <c r="AA3">
        <f>VLOOKUP('2013'!F3,'2013'!F3:J12,1,FALSE)</f>
        <v>131</v>
      </c>
      <c r="AB3">
        <f>VLOOKUP('2014'!F3,'2014'!F3:J12,1,FALSE)</f>
        <v>144</v>
      </c>
      <c r="AC3">
        <f>VLOOKUP('2015'!F3,'2015'!F3:J12,1,FALSE)</f>
        <v>116</v>
      </c>
      <c r="AD3">
        <f>VLOOKUP('2016'!F3,'2016'!F3:J12,1,FALSE)</f>
        <v>94</v>
      </c>
      <c r="AE3">
        <f>VLOOKUP('2017'!F3,'2017'!F3:J12,1,FALSE)</f>
        <v>84</v>
      </c>
      <c r="AF3">
        <f>VLOOKUP('2012'!G3,'2012'!G3:J12,1,FALSE)</f>
        <v>6</v>
      </c>
      <c r="AG3">
        <f>VLOOKUP('2013'!G3,'2013'!G3:J12,1,FALSE)</f>
        <v>4</v>
      </c>
      <c r="AH3">
        <f>VLOOKUP('2014'!G3,'2014'!G3:J12,1,FALSE)</f>
        <v>4</v>
      </c>
      <c r="AI3">
        <f>VLOOKUP('2015'!G3,'2015'!G3:J12,1,FALSE)</f>
        <v>3</v>
      </c>
      <c r="AJ3">
        <f>VLOOKUP('2016'!G3,'2016'!G3:J12,1,FALSE)</f>
        <v>2</v>
      </c>
      <c r="AK3">
        <f>VLOOKUP('2017'!G3,'2017'!G3:J12,1,FALSE)</f>
        <v>6</v>
      </c>
      <c r="AL3">
        <f>VLOOKUP('2012'!H3,'2012'!H3:J12,1,FALSE)</f>
        <v>102</v>
      </c>
      <c r="AM3">
        <f>VLOOKUP('2013'!H3,'2013'!H3:J12,1,FALSE)</f>
        <v>73</v>
      </c>
      <c r="AN3">
        <f>VLOOKUP('2014'!H3,'2014'!H3:J12,1,FALSE)</f>
        <v>74</v>
      </c>
      <c r="AO3">
        <f>VLOOKUP('2015'!H3,'2015'!H3:J12,1,FALSE)</f>
        <v>54</v>
      </c>
      <c r="AP3">
        <f>VLOOKUP('2016'!H3,'2016'!H3:J12,1,FALSE)</f>
        <v>67</v>
      </c>
      <c r="AQ3">
        <v>61</v>
      </c>
      <c r="AR3">
        <v>95</v>
      </c>
      <c r="AS3">
        <v>104</v>
      </c>
      <c r="AT3">
        <v>77</v>
      </c>
      <c r="AU3">
        <v>76</v>
      </c>
      <c r="AV3">
        <v>50</v>
      </c>
      <c r="AW3">
        <v>75</v>
      </c>
      <c r="AX3">
        <v>13846</v>
      </c>
      <c r="AY3">
        <v>13937</v>
      </c>
      <c r="AZ3">
        <v>13276</v>
      </c>
      <c r="BA3">
        <v>9486</v>
      </c>
      <c r="BB3">
        <v>8516</v>
      </c>
      <c r="BC3">
        <v>8235</v>
      </c>
    </row>
    <row r="4" spans="1:55" x14ac:dyDescent="0.35">
      <c r="A4" t="str">
        <f>VLOOKUP('2012'!A4,'2012'!A4:J13,1,FALSE)</f>
        <v>Attempt to Murder</v>
      </c>
      <c r="B4">
        <f>VLOOKUP('2012'!A4,'2012'!A4:J13,2,FALSE)</f>
        <v>7641</v>
      </c>
      <c r="C4">
        <f>VLOOKUP('2013'!B4,'2013'!B4:J13,1,FALSE)</f>
        <v>6935</v>
      </c>
      <c r="D4">
        <f>VLOOKUP('2014'!B4,'2014'!B4:J13,1,FALSE)</f>
        <v>7204</v>
      </c>
      <c r="E4">
        <f>VLOOKUP('2015'!B4,'2015'!B4:J13,1,FALSE)</f>
        <v>5234</v>
      </c>
      <c r="F4">
        <f>VLOOKUP('2016'!B4,'2016'!B4:J13,1,FALSE)</f>
        <v>4647</v>
      </c>
      <c r="G4">
        <f>VLOOKUP('2017'!B4,'2017'!B4:J13,1,FALSE)</f>
        <v>4440</v>
      </c>
      <c r="H4">
        <f>VLOOKUP('2012'!C4,'2012'!C4:J13,1,FALSE)</f>
        <v>3732</v>
      </c>
      <c r="I4">
        <f>VLOOKUP('2013'!C4,'2013'!C4:J13,1,FALSE)</f>
        <v>3568</v>
      </c>
      <c r="J4">
        <f>VLOOKUP('2014'!C4,'2014'!C4:J13,1,FALSE)</f>
        <v>3017</v>
      </c>
      <c r="K4">
        <f>VLOOKUP('2015'!C4,'2015'!C4:J13,1,FALSE)</f>
        <v>2280</v>
      </c>
      <c r="L4">
        <f>VLOOKUP('2016'!C4,'2016'!C4:J13,1,FALSE)</f>
        <v>1955</v>
      </c>
      <c r="M4">
        <f>VLOOKUP('2017'!C4,'2017'!C4:J13,1,FALSE)</f>
        <v>1644</v>
      </c>
      <c r="N4">
        <f>VLOOKUP('2012'!D4,'2012'!D4:J13,1,FALSE)</f>
        <v>2892</v>
      </c>
      <c r="O4">
        <f>VLOOKUP('2013'!D4,'2013'!D4:J13,1,FALSE)</f>
        <v>3146</v>
      </c>
      <c r="P4">
        <f>VLOOKUP('2014'!D4,'2014'!D4:J13,1,FALSE)</f>
        <v>3281</v>
      </c>
      <c r="Q4">
        <f>VLOOKUP('2015'!D4,'2015'!D4:J13,1,FALSE)</f>
        <v>3008</v>
      </c>
      <c r="R4">
        <f>VLOOKUP('2016'!D4,'2016'!D4:J13,1,FALSE)</f>
        <v>2900</v>
      </c>
      <c r="S4">
        <f>VLOOKUP('2017'!D4,'2017'!D4:J13,1,FALSE)</f>
        <v>2641</v>
      </c>
      <c r="T4">
        <f>VLOOKUP('2012'!E4,'2012'!E4:J13,1,FALSE)</f>
        <v>583</v>
      </c>
      <c r="U4">
        <f>VLOOKUP('2013'!E4,'2013'!E4:J13,1,FALSE)</f>
        <v>482</v>
      </c>
      <c r="V4">
        <f>VLOOKUP('2014'!E4,'2014'!E4:J13,1,FALSE)</f>
        <v>465</v>
      </c>
      <c r="W4">
        <f>VLOOKUP('2015'!E4,'2015'!E4:J13,1,FALSE)</f>
        <v>356</v>
      </c>
      <c r="X4">
        <f>VLOOKUP('2016'!E4,'2016'!E4:J13,1,FALSE)</f>
        <v>340</v>
      </c>
      <c r="Y4">
        <f>VLOOKUP('2017'!E4,'2017'!E4:J13,1,FALSE)</f>
        <v>333</v>
      </c>
      <c r="Z4">
        <f>VLOOKUP('2012'!F4,'2012'!F4:J13,1,FALSE)</f>
        <v>146</v>
      </c>
      <c r="AA4">
        <f>VLOOKUP('2013'!F4,'2013'!F4:J13,1,FALSE)</f>
        <v>203</v>
      </c>
      <c r="AB4">
        <f>VLOOKUP('2014'!F4,'2014'!F4:J13,1,FALSE)</f>
        <v>164</v>
      </c>
      <c r="AC4">
        <f>VLOOKUP('2015'!F4,'2015'!F4:J13,1,FALSE)</f>
        <v>131</v>
      </c>
      <c r="AD4">
        <f>VLOOKUP('2016'!F4,'2016'!F4:J13,1,FALSE)</f>
        <v>141</v>
      </c>
      <c r="AE4">
        <f>VLOOKUP('2017'!F4,'2017'!F4:J13,1,FALSE)</f>
        <v>163</v>
      </c>
      <c r="AF4">
        <f>VLOOKUP('2012'!G4,'2012'!G4:J13,1,FALSE)</f>
        <v>9</v>
      </c>
      <c r="AG4">
        <f>VLOOKUP('2013'!G4,'2013'!G4:J13,1,FALSE)</f>
        <v>7</v>
      </c>
      <c r="AH4">
        <f>VLOOKUP('2014'!G4,'2014'!G4:J13,1,FALSE)</f>
        <v>6</v>
      </c>
      <c r="AI4">
        <f>VLOOKUP('2015'!G4,'2015'!G4:J13,1,FALSE)</f>
        <v>7</v>
      </c>
      <c r="AJ4">
        <f>VLOOKUP('2016'!G4,'2016'!G4:J13,1,FALSE)</f>
        <v>4</v>
      </c>
      <c r="AK4">
        <f>VLOOKUP('2017'!G4,'2017'!G4:J13,1,FALSE)</f>
        <v>5</v>
      </c>
      <c r="AL4">
        <f>VLOOKUP('2012'!H4,'2012'!H4:J13,1,FALSE)</f>
        <v>163</v>
      </c>
      <c r="AM4">
        <f>VLOOKUP('2013'!H4,'2013'!H4:J13,1,FALSE)</f>
        <v>96</v>
      </c>
      <c r="AN4">
        <f>VLOOKUP('2014'!H4,'2014'!H4:J13,1,FALSE)</f>
        <v>109</v>
      </c>
      <c r="AO4">
        <f>VLOOKUP('2015'!H4,'2015'!H4:J13,1,FALSE)</f>
        <v>98</v>
      </c>
      <c r="AP4">
        <f>VLOOKUP('2016'!H4,'2016'!H4:J13,1,FALSE)</f>
        <v>84</v>
      </c>
      <c r="AQ4">
        <v>94</v>
      </c>
      <c r="AR4">
        <v>172</v>
      </c>
      <c r="AS4">
        <v>211</v>
      </c>
      <c r="AT4">
        <v>253</v>
      </c>
      <c r="AU4">
        <v>222</v>
      </c>
      <c r="AV4">
        <v>208</v>
      </c>
      <c r="AW4">
        <v>179</v>
      </c>
      <c r="AX4">
        <v>15338</v>
      </c>
      <c r="AY4">
        <v>14648</v>
      </c>
      <c r="AZ4">
        <v>14499</v>
      </c>
      <c r="BA4">
        <v>11336</v>
      </c>
      <c r="BB4">
        <v>10279</v>
      </c>
      <c r="BC4">
        <v>9499</v>
      </c>
    </row>
    <row r="5" spans="1:55" x14ac:dyDescent="0.35">
      <c r="A5" t="str">
        <f>VLOOKUP('2012'!A5,'2012'!A5:J14,1,FALSE)</f>
        <v>Kidnapping /Abduction</v>
      </c>
      <c r="B5">
        <f>VLOOKUP('2012'!A5,'2012'!A5:J14,2,FALSE)</f>
        <v>15699</v>
      </c>
      <c r="C5">
        <f>VLOOKUP('2013'!B5,'2013'!B5:J14,1,FALSE)</f>
        <v>14527</v>
      </c>
      <c r="D5">
        <f>VLOOKUP('2014'!B5,'2014'!B5:J14,1,FALSE)</f>
        <v>14247</v>
      </c>
      <c r="E5">
        <f>VLOOKUP('2015'!B5,'2015'!B5:J14,1,FALSE)</f>
        <v>13378</v>
      </c>
      <c r="F5">
        <f>VLOOKUP('2016'!B5,'2016'!B5:J14,1,FALSE)</f>
        <v>13349</v>
      </c>
      <c r="G5">
        <f>VLOOKUP('2017'!B5,'2017'!B5:J14,1,FALSE)</f>
        <v>13558</v>
      </c>
      <c r="H5">
        <f>VLOOKUP('2012'!C5,'2012'!C5:J14,1,FALSE)</f>
        <v>3077</v>
      </c>
      <c r="I5">
        <f>VLOOKUP('2013'!C5,'2013'!C5:J14,1,FALSE)</f>
        <v>3149</v>
      </c>
      <c r="J5">
        <f>VLOOKUP('2014'!C5,'2014'!C5:J14,1,FALSE)</f>
        <v>2947</v>
      </c>
      <c r="K5">
        <f>VLOOKUP('2015'!C5,'2015'!C5:J14,1,FALSE)</f>
        <v>2963</v>
      </c>
      <c r="L5">
        <f>VLOOKUP('2016'!C5,'2016'!C5:J14,1,FALSE)</f>
        <v>2891</v>
      </c>
      <c r="M5">
        <f>VLOOKUP('2017'!C5,'2017'!C5:J14,1,FALSE)</f>
        <v>2927</v>
      </c>
      <c r="N5">
        <f>VLOOKUP('2012'!D5,'2012'!D5:J14,1,FALSE)</f>
        <v>1052</v>
      </c>
      <c r="O5">
        <f>VLOOKUP('2013'!D5,'2013'!D5:J14,1,FALSE)</f>
        <v>1137</v>
      </c>
      <c r="P5">
        <f>VLOOKUP('2014'!D5,'2014'!D5:J14,1,FALSE)</f>
        <v>1277</v>
      </c>
      <c r="Q5">
        <f>VLOOKUP('2015'!D5,'2015'!D5:J14,1,FALSE)</f>
        <v>1165</v>
      </c>
      <c r="R5">
        <f>VLOOKUP('2016'!D5,'2016'!D5:J14,1,FALSE)</f>
        <v>1214</v>
      </c>
      <c r="S5">
        <f>VLOOKUP('2017'!D5,'2017'!D5:J14,1,FALSE)</f>
        <v>1197</v>
      </c>
      <c r="T5">
        <f>VLOOKUP('2012'!E5,'2012'!E5:J14,1,FALSE)</f>
        <v>386</v>
      </c>
      <c r="U5">
        <f>VLOOKUP('2013'!E5,'2013'!E5:J14,1,FALSE)</f>
        <v>304</v>
      </c>
      <c r="V5">
        <f>VLOOKUP('2014'!E5,'2014'!E5:J14,1,FALSE)</f>
        <v>268</v>
      </c>
      <c r="W5">
        <f>VLOOKUP('2015'!E5,'2015'!E5:J14,1,FALSE)</f>
        <v>246</v>
      </c>
      <c r="X5">
        <f>VLOOKUP('2016'!E5,'2016'!E5:J14,1,FALSE)</f>
        <v>215</v>
      </c>
      <c r="Y5">
        <f>VLOOKUP('2017'!E5,'2017'!E5:J14,1,FALSE)</f>
        <v>248</v>
      </c>
      <c r="Z5">
        <f>VLOOKUP('2012'!F5,'2012'!F5:J14,1,FALSE)</f>
        <v>70</v>
      </c>
      <c r="AA5">
        <f>VLOOKUP('2013'!F5,'2013'!F5:J14,1,FALSE)</f>
        <v>112</v>
      </c>
      <c r="AB5">
        <f>VLOOKUP('2014'!F5,'2014'!F5:J14,1,FALSE)</f>
        <v>98</v>
      </c>
      <c r="AC5">
        <f>VLOOKUP('2015'!F5,'2015'!F5:J14,1,FALSE)</f>
        <v>97</v>
      </c>
      <c r="AD5">
        <f>VLOOKUP('2016'!F5,'2016'!F5:J14,1,FALSE)</f>
        <v>81</v>
      </c>
      <c r="AE5">
        <f>VLOOKUP('2017'!F5,'2017'!F5:J14,1,FALSE)</f>
        <v>99</v>
      </c>
      <c r="AF5">
        <f>VLOOKUP('2012'!G5,'2012'!G5:J14,1,FALSE)</f>
        <v>6</v>
      </c>
      <c r="AG5">
        <f>VLOOKUP('2013'!G5,'2013'!G5:J14,1,FALSE)</f>
        <v>2</v>
      </c>
      <c r="AH5">
        <f>VLOOKUP('2014'!G5,'2014'!G5:J14,1,FALSE)</f>
        <v>5</v>
      </c>
      <c r="AI5">
        <f>VLOOKUP('2015'!G5,'2015'!G5:J14,1,FALSE)</f>
        <v>1</v>
      </c>
      <c r="AJ5">
        <f>VLOOKUP('2016'!G5,'2016'!G5:J14,1,FALSE)</f>
        <v>4</v>
      </c>
      <c r="AK5">
        <f>VLOOKUP('2017'!G5,'2017'!G5:J14,1,FALSE)</f>
        <v>7</v>
      </c>
      <c r="AL5">
        <f>VLOOKUP('2012'!H5,'2012'!H5:J14,1,FALSE)</f>
        <v>32</v>
      </c>
      <c r="AM5">
        <f>VLOOKUP('2013'!H5,'2013'!H5:J14,1,FALSE)</f>
        <v>32</v>
      </c>
      <c r="AN5">
        <f>VLOOKUP('2014'!H5,'2014'!H5:J14,1,FALSE)</f>
        <v>25</v>
      </c>
      <c r="AO5">
        <f>VLOOKUP('2015'!H5,'2015'!H5:J14,1,FALSE)</f>
        <v>35</v>
      </c>
      <c r="AP5">
        <f>VLOOKUP('2016'!H5,'2016'!H5:J14,1,FALSE)</f>
        <v>32</v>
      </c>
      <c r="AQ5">
        <v>48</v>
      </c>
      <c r="AR5">
        <v>288</v>
      </c>
      <c r="AS5">
        <v>288</v>
      </c>
      <c r="AT5">
        <v>244</v>
      </c>
      <c r="AU5">
        <v>279</v>
      </c>
      <c r="AV5">
        <v>271</v>
      </c>
      <c r="AW5">
        <v>279</v>
      </c>
      <c r="AX5">
        <v>20610</v>
      </c>
      <c r="AY5">
        <v>19551</v>
      </c>
      <c r="AZ5">
        <v>19111</v>
      </c>
      <c r="BA5">
        <v>18164</v>
      </c>
      <c r="BB5">
        <v>18057</v>
      </c>
      <c r="BC5">
        <v>18363</v>
      </c>
    </row>
    <row r="6" spans="1:55" x14ac:dyDescent="0.35">
      <c r="A6" t="str">
        <f>VLOOKUP('2012'!A6,'2012'!A6:J15,1,FALSE)</f>
        <v>Dacoity</v>
      </c>
      <c r="B6">
        <f>VLOOKUP('2012'!A6,'2012'!A6:J15,2,FALSE)</f>
        <v>2715</v>
      </c>
      <c r="C6">
        <f>VLOOKUP('2013'!B6,'2013'!B6:J15,1,FALSE)</f>
        <v>2479</v>
      </c>
      <c r="D6">
        <f>VLOOKUP('2014'!B6,'2014'!B6:J15,1,FALSE)</f>
        <v>1984</v>
      </c>
      <c r="E6">
        <f>VLOOKUP('2015'!B6,'2015'!B6:J15,1,FALSE)</f>
        <v>1318</v>
      </c>
      <c r="F6">
        <f>VLOOKUP('2016'!B6,'2016'!B6:J15,1,FALSE)</f>
        <v>825</v>
      </c>
      <c r="G6">
        <f>VLOOKUP('2017'!B6,'2017'!B6:J15,1,FALSE)</f>
        <v>602</v>
      </c>
      <c r="H6">
        <f>VLOOKUP('2012'!C6,'2012'!C6:J15,1,FALSE)</f>
        <v>1341</v>
      </c>
      <c r="I6">
        <f>VLOOKUP('2013'!C6,'2013'!C6:J15,1,FALSE)</f>
        <v>1354</v>
      </c>
      <c r="J6">
        <f>VLOOKUP('2014'!C6,'2014'!C6:J15,1,FALSE)</f>
        <v>1320</v>
      </c>
      <c r="K6">
        <f>VLOOKUP('2015'!C6,'2015'!C6:J15,1,FALSE)</f>
        <v>858</v>
      </c>
      <c r="L6">
        <f>VLOOKUP('2016'!C6,'2016'!C6:J15,1,FALSE)</f>
        <v>707</v>
      </c>
      <c r="M6">
        <f>VLOOKUP('2017'!C6,'2017'!C6:J15,1,FALSE)</f>
        <v>572</v>
      </c>
      <c r="N6">
        <f>VLOOKUP('2012'!D6,'2012'!D6:J15,1,FALSE)</f>
        <v>60</v>
      </c>
      <c r="O6">
        <f>VLOOKUP('2013'!D6,'2013'!D6:J15,1,FALSE)</f>
        <v>66</v>
      </c>
      <c r="P6">
        <f>VLOOKUP('2014'!D6,'2014'!D6:J15,1,FALSE)</f>
        <v>77</v>
      </c>
      <c r="Q6">
        <f>VLOOKUP('2015'!D6,'2015'!D6:J15,1,FALSE)</f>
        <v>50</v>
      </c>
      <c r="R6">
        <f>VLOOKUP('2016'!D6,'2016'!D6:J15,1,FALSE)</f>
        <v>58</v>
      </c>
      <c r="S6">
        <f>VLOOKUP('2017'!D6,'2017'!D6:J15,1,FALSE)</f>
        <v>45</v>
      </c>
      <c r="T6">
        <f>VLOOKUP('2012'!E6,'2012'!E6:J15,1,FALSE)</f>
        <v>98</v>
      </c>
      <c r="U6">
        <f>VLOOKUP('2013'!E6,'2013'!E6:J15,1,FALSE)</f>
        <v>85</v>
      </c>
      <c r="V6">
        <f>VLOOKUP('2014'!E6,'2014'!E6:J15,1,FALSE)</f>
        <v>67</v>
      </c>
      <c r="W6">
        <f>VLOOKUP('2015'!E6,'2015'!E6:J15,1,FALSE)</f>
        <v>66</v>
      </c>
      <c r="X6">
        <f>VLOOKUP('2016'!E6,'2016'!E6:J15,1,FALSE)</f>
        <v>30</v>
      </c>
      <c r="Y6">
        <f>VLOOKUP('2017'!E6,'2017'!E6:J15,1,FALSE)</f>
        <v>38</v>
      </c>
      <c r="Z6">
        <f>VLOOKUP('2012'!F6,'2012'!F6:J15,1,FALSE)</f>
        <v>22</v>
      </c>
      <c r="AA6">
        <f>VLOOKUP('2013'!F6,'2013'!F6:J15,1,FALSE)</f>
        <v>52</v>
      </c>
      <c r="AB6">
        <f>VLOOKUP('2014'!F6,'2014'!F6:J15,1,FALSE)</f>
        <v>56</v>
      </c>
      <c r="AC6">
        <f>VLOOKUP('2015'!F6,'2015'!F6:J15,1,FALSE)</f>
        <v>26</v>
      </c>
      <c r="AD6">
        <f>VLOOKUP('2016'!F6,'2016'!F6:J15,1,FALSE)</f>
        <v>12</v>
      </c>
      <c r="AE6">
        <f>VLOOKUP('2017'!F6,'2017'!F6:J15,1,FALSE)</f>
        <v>16</v>
      </c>
      <c r="AF6">
        <f>VLOOKUP('2012'!G6,'2012'!G6:J15,1,FALSE)</f>
        <v>1</v>
      </c>
      <c r="AG6">
        <f>VLOOKUP('2013'!G6,'2013'!G6:J15,1,FALSE)</f>
        <v>2</v>
      </c>
      <c r="AH6">
        <f>VLOOKUP('2014'!G6,'2014'!G6:J15,1,FALSE)</f>
        <v>1</v>
      </c>
      <c r="AI6">
        <f>VLOOKUP('2015'!G6,'2015'!G6:J15,1,FALSE)</f>
        <v>1</v>
      </c>
      <c r="AJ6">
        <f>VLOOKUP('2016'!G6,'2016'!G6:J15,1,FALSE)</f>
        <v>0</v>
      </c>
      <c r="AK6">
        <f>VLOOKUP('2017'!G6,'2017'!G6:J15,1,FALSE)</f>
        <v>1</v>
      </c>
      <c r="AL6">
        <f>VLOOKUP('2012'!H6,'2012'!H6:J15,1,FALSE)</f>
        <v>8</v>
      </c>
      <c r="AM6">
        <f>VLOOKUP('2013'!H6,'2013'!H6:J15,1,FALSE)</f>
        <v>2</v>
      </c>
      <c r="AN6">
        <f>VLOOKUP('2014'!H6,'2014'!H6:J15,1,FALSE)</f>
        <v>7</v>
      </c>
      <c r="AO6">
        <f>VLOOKUP('2015'!H6,'2015'!H6:J15,1,FALSE)</f>
        <v>7</v>
      </c>
      <c r="AP6">
        <f>VLOOKUP('2016'!H6,'2016'!H6:J15,1,FALSE)</f>
        <v>4</v>
      </c>
      <c r="AQ6">
        <v>4</v>
      </c>
      <c r="AR6">
        <v>12</v>
      </c>
      <c r="AS6">
        <v>13</v>
      </c>
      <c r="AT6">
        <v>4</v>
      </c>
      <c r="AU6">
        <v>3</v>
      </c>
      <c r="AV6">
        <v>0</v>
      </c>
      <c r="AW6">
        <v>2</v>
      </c>
      <c r="AX6">
        <v>4257</v>
      </c>
      <c r="AY6">
        <v>4053</v>
      </c>
      <c r="AZ6">
        <v>3516</v>
      </c>
      <c r="BA6">
        <v>2329</v>
      </c>
      <c r="BB6">
        <v>1636</v>
      </c>
      <c r="BC6">
        <v>1280</v>
      </c>
    </row>
    <row r="7" spans="1:55" x14ac:dyDescent="0.35">
      <c r="A7" t="str">
        <f>VLOOKUP('2012'!A7,'2012'!A7:J16,1,FALSE)</f>
        <v>Robbery</v>
      </c>
      <c r="B7">
        <f>VLOOKUP('2012'!A7,'2012'!A7:J16,2,FALSE)</f>
        <v>12181</v>
      </c>
      <c r="C7">
        <f>VLOOKUP('2013'!B7,'2013'!B7:J16,1,FALSE)</f>
        <v>12609</v>
      </c>
      <c r="D7">
        <f>VLOOKUP('2014'!B7,'2014'!B7:J16,1,FALSE)</f>
        <v>13808</v>
      </c>
      <c r="E7">
        <f>VLOOKUP('2015'!B7,'2015'!B7:J16,1,FALSE)</f>
        <v>11871</v>
      </c>
      <c r="F7">
        <f>VLOOKUP('2016'!B7,'2016'!B7:J16,1,FALSE)</f>
        <v>10078</v>
      </c>
      <c r="G7">
        <f>VLOOKUP('2017'!B7,'2017'!B7:J15,1,FALSE)</f>
        <v>9385</v>
      </c>
      <c r="H7">
        <f>VLOOKUP('2012'!C7,'2012'!C7:J16,1,FALSE)</f>
        <v>4320</v>
      </c>
      <c r="I7">
        <f>VLOOKUP('2013'!C7,'2013'!C7:J16,1,FALSE)</f>
        <v>4045</v>
      </c>
      <c r="J7">
        <f>VLOOKUP('2014'!C7,'2014'!C7:J16,1,FALSE)</f>
        <v>3433</v>
      </c>
      <c r="K7">
        <f>VLOOKUP('2015'!C7,'2015'!C7:J16,1,FALSE)</f>
        <v>2595</v>
      </c>
      <c r="L7">
        <f>VLOOKUP('2016'!C7,'2016'!C7:J16,1,FALSE)</f>
        <v>2409</v>
      </c>
      <c r="M7">
        <f>VLOOKUP('2017'!C7,'2017'!C7:J15,1,FALSE)</f>
        <v>2364</v>
      </c>
      <c r="N7">
        <f>VLOOKUP('2012'!D7,'2012'!D7:J16,1,FALSE)</f>
        <v>134</v>
      </c>
      <c r="O7">
        <f>VLOOKUP('2013'!D7,'2013'!D7:J16,1,FALSE)</f>
        <v>145</v>
      </c>
      <c r="P7">
        <f>VLOOKUP('2014'!D7,'2014'!D7:J16,1,FALSE)</f>
        <v>199</v>
      </c>
      <c r="Q7">
        <f>VLOOKUP('2015'!D7,'2015'!D7:J16,1,FALSE)</f>
        <v>234</v>
      </c>
      <c r="R7">
        <f>VLOOKUP('2016'!D7,'2016'!D7:J16,1,FALSE)</f>
        <v>206</v>
      </c>
      <c r="S7">
        <f>VLOOKUP('2017'!D7,'2017'!D7:J15,1,FALSE)</f>
        <v>276</v>
      </c>
      <c r="T7">
        <f>VLOOKUP('2012'!E7,'2012'!E7:J16,1,FALSE)</f>
        <v>160</v>
      </c>
      <c r="U7">
        <f>VLOOKUP('2013'!E7,'2013'!E7:J16,1,FALSE)</f>
        <v>189</v>
      </c>
      <c r="V7">
        <f>VLOOKUP('2014'!E7,'2014'!E7:J16,1,FALSE)</f>
        <v>202</v>
      </c>
      <c r="W7">
        <f>VLOOKUP('2015'!E7,'2015'!E7:J16,1,FALSE)</f>
        <v>186</v>
      </c>
      <c r="X7">
        <f>VLOOKUP('2016'!E7,'2016'!E7:J16,1,FALSE)</f>
        <v>160</v>
      </c>
      <c r="Y7">
        <f>VLOOKUP('2017'!E7,'2017'!E7:J15,1,FALSE)</f>
        <v>185</v>
      </c>
      <c r="Z7">
        <f>VLOOKUP('2012'!F7,'2012'!F7:J16,1,FALSE)</f>
        <v>177</v>
      </c>
      <c r="AA7">
        <f>VLOOKUP('2013'!F7,'2013'!F7:J16,1,FALSE)</f>
        <v>288</v>
      </c>
      <c r="AB7">
        <f>VLOOKUP('2014'!F7,'2014'!F7:J16,1,FALSE)</f>
        <v>379</v>
      </c>
      <c r="AC7">
        <f>VLOOKUP('2015'!F7,'2015'!F7:J16,1,FALSE)</f>
        <v>209</v>
      </c>
      <c r="AD7">
        <f>VLOOKUP('2016'!F7,'2016'!F7:J16,1,FALSE)</f>
        <v>185</v>
      </c>
      <c r="AE7">
        <f>VLOOKUP('2017'!F7,'2017'!F7:J15,1,FALSE)</f>
        <v>195</v>
      </c>
      <c r="AF7">
        <f>VLOOKUP('2012'!G7,'2012'!G7:J16,1,FALSE)</f>
        <v>5</v>
      </c>
      <c r="AG7">
        <f>VLOOKUP('2013'!G7,'2013'!G7:J16,1,FALSE)</f>
        <v>4</v>
      </c>
      <c r="AH7">
        <f>VLOOKUP('2014'!G7,'2014'!G7:J16,1,FALSE)</f>
        <v>3</v>
      </c>
      <c r="AI7">
        <f>VLOOKUP('2015'!G7,'2015'!G7:J16,1,FALSE)</f>
        <v>1</v>
      </c>
      <c r="AJ7">
        <f>VLOOKUP('2016'!G7,'2016'!G7:J16,1,FALSE)</f>
        <v>1</v>
      </c>
      <c r="AK7">
        <f>VLOOKUP('2017'!G7,'2017'!G7:J15,1,FALSE)</f>
        <v>4</v>
      </c>
      <c r="AL7">
        <f>VLOOKUP('2012'!H7,'2012'!H7:J16,1,FALSE)</f>
        <v>26</v>
      </c>
      <c r="AM7">
        <f>VLOOKUP('2013'!H7,'2013'!H7:J16,1,FALSE)</f>
        <v>16</v>
      </c>
      <c r="AN7">
        <f>VLOOKUP('2014'!H7,'2014'!H7:J16,1,FALSE)</f>
        <v>18</v>
      </c>
      <c r="AO7">
        <f>VLOOKUP('2015'!H7,'2015'!H7:J16,1,FALSE)</f>
        <v>16</v>
      </c>
      <c r="AP7">
        <f>VLOOKUP('2016'!H7,'2016'!H7:J16,1,FALSE)</f>
        <v>7</v>
      </c>
      <c r="AQ7">
        <v>15</v>
      </c>
      <c r="AR7">
        <v>78</v>
      </c>
      <c r="AS7">
        <v>67</v>
      </c>
      <c r="AT7">
        <v>65</v>
      </c>
      <c r="AU7">
        <v>52</v>
      </c>
      <c r="AV7">
        <v>42</v>
      </c>
      <c r="AW7">
        <v>34</v>
      </c>
      <c r="AX7">
        <v>17081</v>
      </c>
      <c r="AY7">
        <v>17363</v>
      </c>
      <c r="AZ7">
        <v>18107</v>
      </c>
      <c r="BA7">
        <v>15164</v>
      </c>
      <c r="BB7">
        <v>13088</v>
      </c>
      <c r="BC7">
        <v>12458</v>
      </c>
    </row>
    <row r="8" spans="1:55" x14ac:dyDescent="0.35">
      <c r="A8" t="str">
        <f>VLOOKUP('2012'!A8,'2012'!A8:J17,1,FALSE)</f>
        <v>Burglary</v>
      </c>
      <c r="B8">
        <f>VLOOKUP('2012'!A8,'2012'!A8:J17,2,FALSE)</f>
        <v>14740</v>
      </c>
      <c r="C8">
        <f>VLOOKUP('2013'!B8,'2013'!B8:J17,1,FALSE)</f>
        <v>13912</v>
      </c>
      <c r="D8">
        <f>VLOOKUP('2014'!B8,'2014'!B8:J17,1,FALSE)</f>
        <v>14206</v>
      </c>
      <c r="E8">
        <f>VLOOKUP('2015'!B8,'2015'!B8:J17,1,FALSE)</f>
        <v>12762</v>
      </c>
      <c r="F8">
        <f>VLOOKUP('2016'!B8,'2016'!B8:J17,1,FALSE)</f>
        <v>11586</v>
      </c>
      <c r="G8">
        <f>VLOOKUP('2017'!B8,'2017'!B8:J17,1,FALSE)</f>
        <v>11023</v>
      </c>
      <c r="H8">
        <f>VLOOKUP('2012'!C8,'2012'!C8:J17,1,FALSE)</f>
        <v>1680</v>
      </c>
      <c r="I8">
        <f>VLOOKUP('2013'!C8,'2013'!C8:J17,1,FALSE)</f>
        <v>1651</v>
      </c>
      <c r="J8">
        <f>VLOOKUP('2014'!C8,'2014'!C8:J17,1,FALSE)</f>
        <v>1387</v>
      </c>
      <c r="K8">
        <f>VLOOKUP('2015'!C8,'2015'!C8:J17,1,FALSE)</f>
        <v>1323</v>
      </c>
      <c r="L8">
        <f>VLOOKUP('2016'!C8,'2016'!C8:J17,1,FALSE)</f>
        <v>1472</v>
      </c>
      <c r="M8">
        <f>VLOOKUP('2017'!C8,'2017'!C8:J17,1,FALSE)</f>
        <v>1344</v>
      </c>
      <c r="N8">
        <f>VLOOKUP('2012'!D8,'2012'!D8:J17,1,FALSE)</f>
        <v>500</v>
      </c>
      <c r="O8">
        <f>VLOOKUP('2013'!D8,'2013'!D8:J17,1,FALSE)</f>
        <v>653</v>
      </c>
      <c r="P8">
        <f>VLOOKUP('2014'!D8,'2014'!D8:J17,1,FALSE)</f>
        <v>778</v>
      </c>
      <c r="Q8">
        <f>VLOOKUP('2015'!D8,'2015'!D8:J17,1,FALSE)</f>
        <v>878</v>
      </c>
      <c r="R8">
        <f>VLOOKUP('2016'!D8,'2016'!D8:J17,1,FALSE)</f>
        <v>840</v>
      </c>
      <c r="S8">
        <f>VLOOKUP('2017'!D8,'2017'!D8:J17,1,FALSE)</f>
        <v>798</v>
      </c>
      <c r="T8">
        <f>VLOOKUP('2012'!E8,'2012'!E8:J17,1,FALSE)</f>
        <v>117</v>
      </c>
      <c r="U8">
        <f>VLOOKUP('2013'!E8,'2013'!E8:J17,1,FALSE)</f>
        <v>156</v>
      </c>
      <c r="V8">
        <f>VLOOKUP('2014'!E8,'2014'!E8:J17,1,FALSE)</f>
        <v>143</v>
      </c>
      <c r="W8">
        <f>VLOOKUP('2015'!E8,'2015'!E8:J17,1,FALSE)</f>
        <v>162</v>
      </c>
      <c r="X8">
        <f>VLOOKUP('2016'!E8,'2016'!E8:J17,1,FALSE)</f>
        <v>154</v>
      </c>
      <c r="Y8">
        <f>VLOOKUP('2017'!E8,'2017'!E8:J17,1,FALSE)</f>
        <v>135</v>
      </c>
      <c r="Z8">
        <f>VLOOKUP('2012'!F8,'2012'!F8:J17,1,FALSE)</f>
        <v>245</v>
      </c>
      <c r="AA8">
        <f>VLOOKUP('2013'!F8,'2013'!F8:J17,1,FALSE)</f>
        <v>345</v>
      </c>
      <c r="AB8">
        <f>VLOOKUP('2014'!F8,'2014'!F8:J17,1,FALSE)</f>
        <v>384</v>
      </c>
      <c r="AC8">
        <f>VLOOKUP('2015'!F8,'2015'!F8:J17,1,FALSE)</f>
        <v>330</v>
      </c>
      <c r="AD8">
        <f>VLOOKUP('2016'!F8,'2016'!F8:J17,1,FALSE)</f>
        <v>297</v>
      </c>
      <c r="AE8">
        <f>VLOOKUP('2017'!F8,'2017'!F8:J17,1,FALSE)</f>
        <v>253</v>
      </c>
      <c r="AF8">
        <f>VLOOKUP('2012'!G8,'2012'!G8:J17,1,FALSE)</f>
        <v>0</v>
      </c>
      <c r="AG8">
        <f>VLOOKUP('2013'!G8,'2013'!G8:J17,1,FALSE)</f>
        <v>1</v>
      </c>
      <c r="AH8">
        <f>VLOOKUP('2014'!G8,'2014'!G8:J17,1,FALSE)</f>
        <v>0</v>
      </c>
      <c r="AI8">
        <f>VLOOKUP('2015'!G8,'2015'!G8:J17,1,FALSE)</f>
        <v>0</v>
      </c>
      <c r="AJ8">
        <f>VLOOKUP('2016'!G8,'2016'!G8:J17,1,FALSE)</f>
        <v>0</v>
      </c>
      <c r="AK8">
        <f>VLOOKUP('2017'!G8,'2017'!G8:J17,1,FALSE)</f>
        <v>1</v>
      </c>
      <c r="AL8">
        <f>VLOOKUP('2012'!H8,'2012'!H8:J17,1,FALSE)</f>
        <v>101</v>
      </c>
      <c r="AM8">
        <f>VLOOKUP('2013'!H8,'2013'!H8:J17,1,FALSE)</f>
        <v>95</v>
      </c>
      <c r="AN8">
        <f>VLOOKUP('2014'!H8,'2014'!H8:J17,1,FALSE)</f>
        <v>49</v>
      </c>
      <c r="AO8">
        <f>VLOOKUP('2015'!H8,'2015'!H8:J17,1,FALSE)</f>
        <v>56</v>
      </c>
      <c r="AP8">
        <f>VLOOKUP('2016'!H8,'2016'!H8:J17,1,FALSE)</f>
        <v>59</v>
      </c>
      <c r="AQ8">
        <v>63</v>
      </c>
      <c r="AR8">
        <v>255</v>
      </c>
      <c r="AS8">
        <v>240</v>
      </c>
      <c r="AT8">
        <v>203</v>
      </c>
      <c r="AU8">
        <v>225</v>
      </c>
      <c r="AV8">
        <v>164</v>
      </c>
      <c r="AW8">
        <v>216</v>
      </c>
      <c r="AX8">
        <v>17638</v>
      </c>
      <c r="AY8">
        <v>17053</v>
      </c>
      <c r="AZ8">
        <v>17150</v>
      </c>
      <c r="BA8">
        <v>15736</v>
      </c>
      <c r="BB8">
        <v>14572</v>
      </c>
      <c r="BC8">
        <v>13833</v>
      </c>
    </row>
    <row r="9" spans="1:55" x14ac:dyDescent="0.35">
      <c r="A9" t="str">
        <f>VLOOKUP('2012'!A9,'2012'!A9:J18,1,FALSE)</f>
        <v>Cattle Theft</v>
      </c>
      <c r="B9">
        <f>VLOOKUP('2012'!A9,'2012'!A9:J18,2,FALSE)</f>
        <v>8115</v>
      </c>
      <c r="C9">
        <f>VLOOKUP('2013'!B9,'2013'!B9:J18,1,FALSE)</f>
        <v>6968</v>
      </c>
      <c r="D9">
        <f>VLOOKUP('2014'!B9,'2014'!B9:J18,1,FALSE)</f>
        <v>6685</v>
      </c>
      <c r="E9">
        <f>VLOOKUP('2015'!B9,'2015'!B9:J18,1,FALSE)</f>
        <v>5837</v>
      </c>
      <c r="F9">
        <f>VLOOKUP('2016'!B9,'2016'!B9:J18,1,FALSE)</f>
        <v>5384</v>
      </c>
      <c r="G9">
        <f>VLOOKUP('2017'!B9,'2017'!B9:J18,1,FALSE)</f>
        <v>4721</v>
      </c>
      <c r="H9">
        <f>VLOOKUP('2012'!C9,'2012'!C9:J18,1,FALSE)</f>
        <v>630</v>
      </c>
      <c r="I9">
        <f>VLOOKUP('2013'!C9,'2013'!C9:J18,1,FALSE)</f>
        <v>477</v>
      </c>
      <c r="J9">
        <f>VLOOKUP('2014'!C9,'2014'!C9:J18,1,FALSE)</f>
        <v>504</v>
      </c>
      <c r="K9">
        <f>VLOOKUP('2015'!C9,'2015'!C9:J18,1,FALSE)</f>
        <v>437</v>
      </c>
      <c r="L9">
        <f>VLOOKUP('2016'!C9,'2016'!C9:J18,1,FALSE)</f>
        <v>419</v>
      </c>
      <c r="M9">
        <f>VLOOKUP('2017'!C9,'2017'!C9:J18,1,FALSE)</f>
        <v>383</v>
      </c>
      <c r="N9">
        <f>VLOOKUP('2012'!D9,'2012'!D9:J18,1,FALSE)</f>
        <v>118</v>
      </c>
      <c r="O9">
        <f>VLOOKUP('2013'!D9,'2013'!D9:J18,1,FALSE)</f>
        <v>127</v>
      </c>
      <c r="P9">
        <f>VLOOKUP('2014'!D9,'2014'!D9:J18,1,FALSE)</f>
        <v>100</v>
      </c>
      <c r="Q9">
        <f>VLOOKUP('2015'!D9,'2015'!D9:J18,1,FALSE)</f>
        <v>97</v>
      </c>
      <c r="R9">
        <f>VLOOKUP('2016'!D9,'2016'!D9:J18,1,FALSE)</f>
        <v>122</v>
      </c>
      <c r="S9">
        <f>VLOOKUP('2017'!D9,'2017'!D9:J18,1,FALSE)</f>
        <v>126</v>
      </c>
      <c r="T9">
        <f>VLOOKUP('2012'!E9,'2012'!E9:J18,1,FALSE)</f>
        <v>77</v>
      </c>
      <c r="U9">
        <f>VLOOKUP('2013'!E9,'2013'!E9:J18,1,FALSE)</f>
        <v>68</v>
      </c>
      <c r="V9">
        <f>VLOOKUP('2014'!E9,'2014'!E9:J18,1,FALSE)</f>
        <v>69</v>
      </c>
      <c r="W9">
        <f>VLOOKUP('2015'!E9,'2015'!E9:J18,1,FALSE)</f>
        <v>53</v>
      </c>
      <c r="X9">
        <f>VLOOKUP('2016'!E9,'2016'!E9:J18,1,FALSE)</f>
        <v>67</v>
      </c>
      <c r="Y9">
        <f>VLOOKUP('2017'!E9,'2017'!E9:J18,1,FALSE)</f>
        <v>39</v>
      </c>
      <c r="Z9">
        <f>VLOOKUP('2012'!F9,'2012'!F9:J18,1,FALSE)</f>
        <v>43</v>
      </c>
      <c r="AA9">
        <f>VLOOKUP('2013'!F9,'2013'!F9:J18,1,FALSE)</f>
        <v>39</v>
      </c>
      <c r="AB9">
        <f>VLOOKUP('2014'!F9,'2014'!F9:J18,1,FALSE)</f>
        <v>27</v>
      </c>
      <c r="AC9">
        <f>VLOOKUP('2015'!F9,'2015'!F9:J18,1,FALSE)</f>
        <v>21</v>
      </c>
      <c r="AD9">
        <f>VLOOKUP('2016'!F9,'2016'!F9:J18,1,FALSE)</f>
        <v>29</v>
      </c>
      <c r="AE9">
        <f>VLOOKUP('2017'!F9,'2017'!F9:J18,1,FALSE)</f>
        <v>22</v>
      </c>
      <c r="AF9">
        <f>VLOOKUP('2012'!G9,'2012'!G9:J18,1,FALSE)</f>
        <v>0</v>
      </c>
      <c r="AG9">
        <f>VLOOKUP('2013'!G9,'2013'!G9:J18,1,FALSE)</f>
        <v>0</v>
      </c>
      <c r="AH9">
        <f>VLOOKUP('2014'!G9,'2014'!G9:J18,1,FALSE)</f>
        <v>21</v>
      </c>
      <c r="AI9">
        <f>VLOOKUP('2015'!G9,'2015'!G9:J18,1,FALSE)</f>
        <v>0</v>
      </c>
      <c r="AJ9">
        <f>VLOOKUP('2016'!G9,'2016'!G9:J18,1,FALSE)</f>
        <v>1</v>
      </c>
      <c r="AK9">
        <f>VLOOKUP('2017'!G9,'2017'!G9:J18,1,FALSE)</f>
        <v>0</v>
      </c>
      <c r="AL9">
        <f>VLOOKUP('2012'!H9,'2012'!H9:J18,1,FALSE)</f>
        <v>23</v>
      </c>
      <c r="AM9">
        <f>VLOOKUP('2013'!H9,'2013'!H9:J18,1,FALSE)</f>
        <v>24</v>
      </c>
      <c r="AN9">
        <f>VLOOKUP('2014'!H9,'2014'!H9:J18,1,FALSE)</f>
        <v>19</v>
      </c>
      <c r="AO9">
        <f>VLOOKUP('2015'!H9,'2015'!H9:J18,1,FALSE)</f>
        <v>22</v>
      </c>
      <c r="AP9">
        <f>VLOOKUP('2016'!H9,'2016'!H9:J18,1,FALSE)</f>
        <v>20</v>
      </c>
      <c r="AQ9">
        <v>17</v>
      </c>
      <c r="AR9">
        <v>40</v>
      </c>
      <c r="AS9">
        <v>40</v>
      </c>
      <c r="AT9">
        <v>34</v>
      </c>
      <c r="AU9">
        <v>35</v>
      </c>
      <c r="AV9">
        <v>26</v>
      </c>
      <c r="AW9">
        <v>34</v>
      </c>
      <c r="AX9">
        <v>9046</v>
      </c>
      <c r="AY9">
        <v>7743</v>
      </c>
      <c r="AZ9">
        <v>7459</v>
      </c>
      <c r="BA9">
        <v>6502</v>
      </c>
      <c r="BB9">
        <v>6068</v>
      </c>
      <c r="BC9">
        <v>5342</v>
      </c>
    </row>
    <row r="10" spans="1:55" x14ac:dyDescent="0.35">
      <c r="A10" t="str">
        <f>VLOOKUP('2012'!A10,'2012'!A10:J19,1,FALSE)</f>
        <v>Other Theft</v>
      </c>
      <c r="B10">
        <f>VLOOKUP('2012'!A10,'2012'!A10:J19,2,FALSE)</f>
        <v>34719</v>
      </c>
      <c r="C10">
        <f>VLOOKUP('2013'!B10,'2013'!B10:J19,1,FALSE)</f>
        <v>32506</v>
      </c>
      <c r="D10">
        <f>VLOOKUP('2014'!B10,'2014'!B10:J19,1,FALSE)</f>
        <v>30178</v>
      </c>
      <c r="E10">
        <f>VLOOKUP('2015'!B10,'2015'!B10:J19,1,FALSE)</f>
        <v>27452</v>
      </c>
      <c r="F10">
        <f>VLOOKUP('2016'!B10,'2016'!B10:J19,1,FALSE)</f>
        <v>29674</v>
      </c>
      <c r="G10">
        <f>VLOOKUP('2017'!B10,'2017'!B10:J19,1,FALSE)</f>
        <v>33053</v>
      </c>
      <c r="H10">
        <f>VLOOKUP('2012'!C10,'2012'!C10:J19,1,FALSE)</f>
        <v>2976</v>
      </c>
      <c r="I10">
        <f>VLOOKUP('2013'!C10,'2013'!C10:J19,1,FALSE)</f>
        <v>2837</v>
      </c>
      <c r="J10">
        <f>VLOOKUP('2014'!C10,'2014'!C10:J19,1,FALSE)</f>
        <v>2710</v>
      </c>
      <c r="K10">
        <f>VLOOKUP('2015'!C10,'2015'!C10:J19,1,FALSE)</f>
        <v>2615</v>
      </c>
      <c r="L10">
        <f>VLOOKUP('2016'!C10,'2016'!C10:J19,1,FALSE)</f>
        <v>2455</v>
      </c>
      <c r="M10">
        <f>VLOOKUP('2017'!C10,'2017'!C10:J19,1,FALSE)</f>
        <v>2221</v>
      </c>
      <c r="N10">
        <f>VLOOKUP('2012'!D10,'2012'!D10:J19,1,FALSE)</f>
        <v>717</v>
      </c>
      <c r="O10">
        <f>VLOOKUP('2013'!D10,'2013'!D10:J19,1,FALSE)</f>
        <v>826</v>
      </c>
      <c r="P10">
        <f>VLOOKUP('2014'!D10,'2014'!D10:J19,1,FALSE)</f>
        <v>1053</v>
      </c>
      <c r="Q10">
        <f>VLOOKUP('2015'!D10,'2015'!D10:J19,1,FALSE)</f>
        <v>1178</v>
      </c>
      <c r="R10">
        <f>VLOOKUP('2016'!D10,'2016'!D10:J19,1,FALSE)</f>
        <v>1093</v>
      </c>
      <c r="S10">
        <f>VLOOKUP('2017'!D10,'2017'!D10:J19,1,FALSE)</f>
        <v>882</v>
      </c>
      <c r="T10">
        <f>VLOOKUP('2012'!E10,'2012'!E10:J19,1,FALSE)</f>
        <v>332</v>
      </c>
      <c r="U10">
        <f>VLOOKUP('2013'!E10,'2013'!E10:J19,1,FALSE)</f>
        <v>312</v>
      </c>
      <c r="V10">
        <f>VLOOKUP('2014'!E10,'2014'!E10:J19,1,FALSE)</f>
        <v>258</v>
      </c>
      <c r="W10">
        <f>VLOOKUP('2015'!E10,'2015'!E10:J19,1,FALSE)</f>
        <v>248</v>
      </c>
      <c r="X10">
        <f>VLOOKUP('2016'!E10,'2016'!E10:J19,1,FALSE)</f>
        <v>249</v>
      </c>
      <c r="Y10">
        <f>VLOOKUP('2017'!E10,'2017'!E10:J19,1,FALSE)</f>
        <v>272</v>
      </c>
      <c r="Z10">
        <f>VLOOKUP('2012'!F10,'2012'!F10:J19,1,FALSE)</f>
        <v>585</v>
      </c>
      <c r="AA10">
        <f>VLOOKUP('2013'!F10,'2013'!F10:J19,1,FALSE)</f>
        <v>667</v>
      </c>
      <c r="AB10">
        <f>VLOOKUP('2014'!F10,'2014'!F10:J19,1,FALSE)</f>
        <v>580</v>
      </c>
      <c r="AC10">
        <f>VLOOKUP('2015'!F10,'2015'!F10:J19,1,FALSE)</f>
        <v>512</v>
      </c>
      <c r="AD10">
        <f>VLOOKUP('2016'!F10,'2016'!F10:J19,1,FALSE)</f>
        <v>489</v>
      </c>
      <c r="AE10">
        <f>VLOOKUP('2017'!F10,'2017'!F10:J19,1,FALSE)</f>
        <v>506</v>
      </c>
      <c r="AF10">
        <f>VLOOKUP('2012'!G10,'2012'!G10:J19,1,FALSE)</f>
        <v>560</v>
      </c>
      <c r="AG10">
        <f>VLOOKUP('2013'!G10,'2013'!G10:J19,1,FALSE)</f>
        <v>386</v>
      </c>
      <c r="AH10">
        <f>VLOOKUP('2014'!G10,'2014'!G10:J19,1,FALSE)</f>
        <v>325</v>
      </c>
      <c r="AI10">
        <f>VLOOKUP('2015'!G10,'2015'!G10:J19,1,FALSE)</f>
        <v>266</v>
      </c>
      <c r="AJ10">
        <f>VLOOKUP('2016'!G10,'2016'!G10:J19,1,FALSE)</f>
        <v>245</v>
      </c>
      <c r="AK10">
        <f>VLOOKUP('2017'!G10,'2017'!G10:J19,1,FALSE)</f>
        <v>234</v>
      </c>
      <c r="AL10">
        <f>VLOOKUP('2012'!H10,'2012'!H10:J19,1,FALSE)</f>
        <v>71</v>
      </c>
      <c r="AM10">
        <f>VLOOKUP('2013'!H10,'2013'!H10:J19,1,FALSE)</f>
        <v>85</v>
      </c>
      <c r="AN10">
        <f>VLOOKUP('2014'!H10,'2014'!H10:J19,1,FALSE)</f>
        <v>66</v>
      </c>
      <c r="AO10">
        <f>VLOOKUP('2015'!H10,'2015'!H10:J19,1,FALSE)</f>
        <v>60</v>
      </c>
      <c r="AP10">
        <f>VLOOKUP('2016'!H10,'2016'!H10:J19,1,FALSE)</f>
        <v>48</v>
      </c>
      <c r="AQ10">
        <v>64</v>
      </c>
      <c r="AR10">
        <v>142</v>
      </c>
      <c r="AS10">
        <v>132</v>
      </c>
      <c r="AT10">
        <v>118</v>
      </c>
      <c r="AU10">
        <v>69</v>
      </c>
      <c r="AV10">
        <v>67</v>
      </c>
      <c r="AW10">
        <v>72</v>
      </c>
      <c r="AX10">
        <v>40102</v>
      </c>
      <c r="AY10">
        <v>37751</v>
      </c>
      <c r="AZ10">
        <v>35288</v>
      </c>
      <c r="BA10">
        <v>32400</v>
      </c>
      <c r="BB10">
        <v>34320</v>
      </c>
      <c r="BC10">
        <v>37304</v>
      </c>
    </row>
    <row r="11" spans="1:55" x14ac:dyDescent="0.35">
      <c r="A11" t="str">
        <f>VLOOKUP('2012'!A11,'2012'!A11:J20,1,FALSE)</f>
        <v>Others</v>
      </c>
      <c r="B11">
        <f>VLOOKUP('2012'!A11,'2012'!A11:J20,2,FALSE)</f>
        <v>292665</v>
      </c>
      <c r="C11">
        <f>VLOOKUP('2013'!B11,'2013'!B11:J20,1,FALSE)</f>
        <v>294503</v>
      </c>
      <c r="D11">
        <f>VLOOKUP('2014'!B11,'2014'!B11:J20,1,FALSE)</f>
        <v>295353</v>
      </c>
      <c r="E11">
        <f>VLOOKUP('2015'!B11,'2015'!B11:J20,1,FALSE)</f>
        <v>300781</v>
      </c>
      <c r="F11">
        <f>VLOOKUP('2016'!B11,'2016'!B11:J20,1,FALSE)</f>
        <v>328610</v>
      </c>
      <c r="G11">
        <f>VLOOKUP('2017'!B11,'2017'!B11:J20,1,FALSE)</f>
        <v>325149</v>
      </c>
      <c r="H11">
        <f>VLOOKUP('2012'!C11,'2012'!C11:J20,1,FALSE)</f>
        <v>57206</v>
      </c>
      <c r="I11">
        <f>VLOOKUP('2013'!C11,'2013'!C11:J20,1,FALSE)</f>
        <v>54055</v>
      </c>
      <c r="J11">
        <f>VLOOKUP('2014'!C11,'2014'!C11:J20,1,FALSE)</f>
        <v>55230</v>
      </c>
      <c r="K11">
        <f>VLOOKUP('2015'!C11,'2015'!C11:J20,1,FALSE)</f>
        <v>57652</v>
      </c>
      <c r="L11">
        <f>VLOOKUP('2016'!C11,'2016'!C11:J20,1,FALSE)</f>
        <v>58794</v>
      </c>
      <c r="M11">
        <f>VLOOKUP('2017'!C11,'2017'!C11:J20,1,FALSE)</f>
        <v>57409</v>
      </c>
      <c r="N11">
        <f>VLOOKUP('2012'!D11,'2012'!D11:J20,1,FALSE)</f>
        <v>139344</v>
      </c>
      <c r="O11">
        <f>VLOOKUP('2013'!D11,'2013'!D11:J20,1,FALSE)</f>
        <v>133466</v>
      </c>
      <c r="P11">
        <f>VLOOKUP('2014'!D11,'2014'!D11:J20,1,FALSE)</f>
        <v>127715</v>
      </c>
      <c r="Q11">
        <f>VLOOKUP('2015'!D11,'2015'!D11:J20,1,FALSE)</f>
        <v>142994</v>
      </c>
      <c r="R11">
        <f>VLOOKUP('2016'!D11,'2016'!D11:J20,1,FALSE)</f>
        <v>163403</v>
      </c>
      <c r="S11">
        <f>VLOOKUP('2017'!D11,'2017'!D11:J20,1,FALSE)</f>
        <v>172504</v>
      </c>
      <c r="T11">
        <f>VLOOKUP('2012'!E11,'2012'!E11:J20,1,FALSE)</f>
        <v>5745</v>
      </c>
      <c r="U11">
        <f>VLOOKUP('2013'!E11,'2013'!E11:J20,1,FALSE)</f>
        <v>6402</v>
      </c>
      <c r="V11">
        <f>VLOOKUP('2014'!E11,'2014'!E11:J20,1,FALSE)</f>
        <v>6761</v>
      </c>
      <c r="W11">
        <f>VLOOKUP('2015'!E11,'2015'!E11:J20,1,FALSE)</f>
        <v>7182</v>
      </c>
      <c r="X11">
        <f>VLOOKUP('2016'!E11,'2016'!E11:J20,1,FALSE)</f>
        <v>7051</v>
      </c>
      <c r="Y11">
        <f>VLOOKUP('2017'!E11,'2017'!E11:J20,1,FALSE)</f>
        <v>7917</v>
      </c>
      <c r="Z11">
        <f>VLOOKUP('2012'!F11,'2012'!F11:J20,1,FALSE)</f>
        <v>5699</v>
      </c>
      <c r="AA11">
        <f>VLOOKUP('2013'!F11,'2013'!F11:J20,1,FALSE)</f>
        <v>6257</v>
      </c>
      <c r="AB11">
        <f>VLOOKUP('2014'!F11,'2014'!F11:J20,1,FALSE)</f>
        <v>6564</v>
      </c>
      <c r="AC11">
        <f>VLOOKUP('2015'!F11,'2015'!F11:J20,1,FALSE)</f>
        <v>6340</v>
      </c>
      <c r="AD11">
        <f>VLOOKUP('2016'!F11,'2016'!F11:J20,1,FALSE)</f>
        <v>5689</v>
      </c>
      <c r="AE11">
        <f>VLOOKUP('2017'!F11,'2017'!F11:J20,1,FALSE)</f>
        <v>5798</v>
      </c>
      <c r="AF11">
        <f>VLOOKUP('2012'!G11,'2012'!G11:J20,1,FALSE)</f>
        <v>1528</v>
      </c>
      <c r="AG11">
        <f>VLOOKUP('2013'!G11,'2013'!G11:J20,1,FALSE)</f>
        <v>1650</v>
      </c>
      <c r="AH11">
        <f>VLOOKUP('2014'!G11,'2014'!G11:J20,1,FALSE)</f>
        <v>1438</v>
      </c>
      <c r="AI11">
        <f>VLOOKUP('2015'!G11,'2015'!G11:J20,1,FALSE)</f>
        <v>1287</v>
      </c>
      <c r="AJ11">
        <f>VLOOKUP('2016'!G11,'2016'!G11:J20,1,FALSE)</f>
        <v>1110</v>
      </c>
      <c r="AK11">
        <f>VLOOKUP('2017'!G11,'2017'!G11:J20,1,FALSE)</f>
        <v>1270</v>
      </c>
      <c r="AL11">
        <f>VLOOKUP('2012'!H11,'2012'!H11:J20,1,FALSE)</f>
        <v>1033</v>
      </c>
      <c r="AM11">
        <f>VLOOKUP('2013'!H11,'2013'!H11:J20,1,FALSE)</f>
        <v>1172</v>
      </c>
      <c r="AN11">
        <f>VLOOKUP('2014'!H11,'2014'!H11:J20,1,FALSE)</f>
        <v>959</v>
      </c>
      <c r="AO11">
        <f>VLOOKUP('2015'!H11,'2015'!H11:J20,1,FALSE)</f>
        <v>1143</v>
      </c>
      <c r="AP11">
        <f>VLOOKUP('2016'!H11,'2016'!H11:J20,1,FALSE)</f>
        <v>1226</v>
      </c>
      <c r="AQ11">
        <v>1370</v>
      </c>
      <c r="AR11">
        <v>4509</v>
      </c>
      <c r="AS11">
        <v>4800</v>
      </c>
      <c r="AT11">
        <v>4701</v>
      </c>
      <c r="AU11">
        <v>4803</v>
      </c>
      <c r="AV11">
        <v>5135</v>
      </c>
      <c r="AW11">
        <v>6194</v>
      </c>
      <c r="AX11">
        <v>507729</v>
      </c>
      <c r="AY11">
        <v>502305</v>
      </c>
      <c r="AZ11">
        <v>498721</v>
      </c>
      <c r="BA11">
        <v>522182</v>
      </c>
      <c r="BB11">
        <v>571018</v>
      </c>
      <c r="BC11">
        <v>577611</v>
      </c>
    </row>
    <row r="12" spans="1:55" x14ac:dyDescent="0.35">
      <c r="A12" t="str">
        <f>VLOOKUP('2012'!A12,'2012'!A12:J21,1,FALSE)</f>
        <v>TOTAL RECORDED CRIME</v>
      </c>
      <c r="B12">
        <f>VLOOKUP('2012'!A12,'2012'!A12:J21,2,FALSE)</f>
        <v>394603</v>
      </c>
      <c r="C12">
        <f>VLOOKUP('2013'!B12,'2013'!B12:J21,1,FALSE)</f>
        <v>390408</v>
      </c>
      <c r="D12">
        <f>VLOOKUP('2014'!B12,'2014'!B12:J21,1,FALSE)</f>
        <v>389618</v>
      </c>
      <c r="E12">
        <f>VLOOKUP('2015'!B12,'2015'!B12:J21,1,FALSE)</f>
        <v>383055</v>
      </c>
      <c r="F12">
        <f>VLOOKUP('2016'!B12,'2016'!B12:J21,1,FALSE)</f>
        <v>408148</v>
      </c>
      <c r="G12">
        <f>VLOOKUP('2017'!B12,'2017'!B12:J21,1,FALSE)</f>
        <v>405845</v>
      </c>
      <c r="H12">
        <f>VLOOKUP('2012'!C12,'2012'!C12:J21,1,FALSE)</f>
        <v>78688</v>
      </c>
      <c r="I12">
        <f>VLOOKUP('2013'!C12,'2013'!C12:J21,1,FALSE)</f>
        <v>74990</v>
      </c>
      <c r="J12">
        <f>VLOOKUP('2014'!C12,'2014'!C12:J21,1,FALSE)</f>
        <v>73773</v>
      </c>
      <c r="K12">
        <f>VLOOKUP('2015'!C12,'2015'!C12:J21,1,FALSE)</f>
        <v>72630</v>
      </c>
      <c r="L12">
        <f>VLOOKUP('2016'!C12,'2016'!C12:J21,1,FALSE)</f>
        <v>72547</v>
      </c>
      <c r="M12">
        <f>VLOOKUP('2017'!C12,'2017'!C12:J21,1,FALSE)</f>
        <v>70273</v>
      </c>
      <c r="N12">
        <f>VLOOKUP('2012'!D12,'2012'!D12:J21,1,FALSE)</f>
        <v>147775</v>
      </c>
      <c r="O12">
        <f>VLOOKUP('2013'!D12,'2013'!D12:J21,1,FALSE)</f>
        <v>142729</v>
      </c>
      <c r="P12">
        <f>VLOOKUP('2014'!D12,'2014'!D12:J21,1,FALSE)</f>
        <v>137664</v>
      </c>
      <c r="Q12">
        <f>VLOOKUP('2015'!D12,'2015'!D12:J21,1,FALSE)</f>
        <v>152100</v>
      </c>
      <c r="R12">
        <f>VLOOKUP('2016'!D12,'2016'!D12:J21,1,FALSE)</f>
        <v>172317</v>
      </c>
      <c r="S12">
        <f>VLOOKUP('2017'!D12,'2017'!D12:J21,1,FALSE)</f>
        <v>180830</v>
      </c>
      <c r="T12">
        <f>VLOOKUP('2012'!E12,'2012'!E12:J21,1,FALSE)</f>
        <v>8209</v>
      </c>
      <c r="U12">
        <f>VLOOKUP('2013'!E12,'2013'!E12:J21,1,FALSE)</f>
        <v>8637</v>
      </c>
      <c r="V12">
        <f>VLOOKUP('2014'!E12,'2014'!E12:J21,1,FALSE)</f>
        <v>8848</v>
      </c>
      <c r="W12">
        <f>VLOOKUP('2015'!E12,'2015'!E12:J21,1,FALSE)</f>
        <v>8911</v>
      </c>
      <c r="X12">
        <f>VLOOKUP('2016'!E12,'2016'!E12:J21,1,FALSE)</f>
        <v>8648</v>
      </c>
      <c r="Y12">
        <f>VLOOKUP('2017'!E12,'2017'!E12:J21,1,FALSE)</f>
        <v>9492</v>
      </c>
      <c r="Z12">
        <f>VLOOKUP('2012'!F12,'2012'!F12:J21,1,FALSE)</f>
        <v>7107</v>
      </c>
      <c r="AA12">
        <f>VLOOKUP('2013'!F12,'2013'!F12:J21,1,FALSE)</f>
        <v>8094</v>
      </c>
      <c r="AB12">
        <f>VLOOKUP('2014'!F12,'2014'!F12:J21,1,FALSE)</f>
        <v>8396</v>
      </c>
      <c r="AC12">
        <f>VLOOKUP('2015'!F12,'2015'!F12:J21,1,FALSE)</f>
        <v>7782</v>
      </c>
      <c r="AD12">
        <f>VLOOKUP('2016'!F12,'2016'!F12:J21,1,FALSE)</f>
        <v>7017</v>
      </c>
      <c r="AE12">
        <f>VLOOKUP('2017'!F12,'2017'!F12:J21,1,FALSE)</f>
        <v>7136</v>
      </c>
      <c r="AF12">
        <f>VLOOKUP('2012'!G12,'2012'!G12:J21,1,FALSE)</f>
        <v>2115</v>
      </c>
      <c r="AG12">
        <f>VLOOKUP('2013'!G12,'2013'!G12:J21,1,FALSE)</f>
        <v>2056</v>
      </c>
      <c r="AH12">
        <f>VLOOKUP('2014'!G12,'2014'!G12:J21,1,FALSE)</f>
        <v>1803</v>
      </c>
      <c r="AI12">
        <f>VLOOKUP('2015'!G12,'2015'!G12:J21,1,FALSE)</f>
        <v>1566</v>
      </c>
      <c r="AJ12">
        <f>VLOOKUP('2016'!G12,'2016'!G12:J21,1,FALSE)</f>
        <v>1367</v>
      </c>
      <c r="AK12">
        <f>VLOOKUP('2017'!G12,'2017'!G12:J21,1,FALSE)</f>
        <v>1528</v>
      </c>
      <c r="AL12">
        <f>VLOOKUP('2012'!H12,'2012'!H12:J21,1,FALSE)</f>
        <v>1559</v>
      </c>
      <c r="AM12">
        <f>VLOOKUP('2013'!H12,'2013'!H12:J21,1,FALSE)</f>
        <v>1595</v>
      </c>
      <c r="AN12">
        <f>VLOOKUP('2014'!H12,'2014'!H12:J21,1,FALSE)</f>
        <v>1326</v>
      </c>
      <c r="AO12">
        <f>VLOOKUP('2015'!H12,'2015'!H12:J21,1,FALSE)</f>
        <v>1491</v>
      </c>
      <c r="AP12">
        <f>VLOOKUP('2016'!H12,'2016'!H12:J21,1,FALSE)</f>
        <v>1547</v>
      </c>
      <c r="AQ12">
        <v>1736</v>
      </c>
      <c r="AR12">
        <v>5591</v>
      </c>
      <c r="AS12">
        <v>5895</v>
      </c>
      <c r="AT12">
        <v>5699</v>
      </c>
      <c r="AU12">
        <v>5764</v>
      </c>
      <c r="AV12">
        <v>5963</v>
      </c>
      <c r="AW12">
        <v>7085</v>
      </c>
      <c r="AX12">
        <v>645647</v>
      </c>
      <c r="AY12">
        <v>634404</v>
      </c>
      <c r="AZ12">
        <v>627127</v>
      </c>
      <c r="BA12">
        <v>633299</v>
      </c>
      <c r="BB12">
        <v>677554</v>
      </c>
      <c r="BC12">
        <v>683925</v>
      </c>
    </row>
    <row r="15" spans="1:55" x14ac:dyDescent="0.35">
      <c r="AX15">
        <f>(SUM(H3:M11)/SUM(AX3:BC11))*100</f>
        <v>11.35074306322265</v>
      </c>
    </row>
    <row r="18" spans="7:9" x14ac:dyDescent="0.35">
      <c r="G18" t="s">
        <v>2</v>
      </c>
      <c r="I18">
        <f>SUM(B5:G5)</f>
        <v>84758</v>
      </c>
    </row>
    <row r="19" spans="7:9" x14ac:dyDescent="0.35">
      <c r="G19" t="s">
        <v>3</v>
      </c>
      <c r="I19">
        <f>SUM(H5:M5)</f>
        <v>17954</v>
      </c>
    </row>
    <row r="20" spans="7:9" x14ac:dyDescent="0.35">
      <c r="G20" t="s">
        <v>4</v>
      </c>
      <c r="I20">
        <f>SUM(N5:S5)</f>
        <v>7042</v>
      </c>
    </row>
    <row r="21" spans="7:9" x14ac:dyDescent="0.35">
      <c r="G21" t="s">
        <v>5</v>
      </c>
      <c r="I21">
        <f>SUM(T5:Y5)</f>
        <v>1667</v>
      </c>
    </row>
    <row r="22" spans="7:9" x14ac:dyDescent="0.35">
      <c r="G22" t="s">
        <v>6</v>
      </c>
      <c r="I22">
        <f>SUM(Z5:AE5)</f>
        <v>557</v>
      </c>
    </row>
    <row r="23" spans="7:9" x14ac:dyDescent="0.35">
      <c r="G23" t="s">
        <v>7</v>
      </c>
      <c r="I23">
        <f>SUM(AF5:AK5)</f>
        <v>25</v>
      </c>
    </row>
    <row r="24" spans="7:9" x14ac:dyDescent="0.35">
      <c r="G24" t="s">
        <v>91</v>
      </c>
      <c r="I24">
        <f>SUM(AL5:AQ5)</f>
        <v>204</v>
      </c>
    </row>
    <row r="25" spans="7:9" x14ac:dyDescent="0.35">
      <c r="G25" t="s">
        <v>92</v>
      </c>
      <c r="I25">
        <f>SUM(AR5:AW5)</f>
        <v>1649</v>
      </c>
    </row>
  </sheetData>
  <mergeCells count="1">
    <mergeCell ref="A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H999"/>
  <sheetViews>
    <sheetView tabSelected="1" workbookViewId="0">
      <selection activeCell="J5" sqref="J5"/>
    </sheetView>
  </sheetViews>
  <sheetFormatPr defaultColWidth="11.25" defaultRowHeight="15" customHeight="1" x14ac:dyDescent="0.35"/>
  <cols>
    <col min="1" max="2" width="11.25" customWidth="1"/>
    <col min="3" max="3" width="26.25" customWidth="1"/>
    <col min="4" max="6" width="11.25" customWidth="1"/>
  </cols>
  <sheetData>
    <row r="1" spans="2:8" ht="15.5" x14ac:dyDescent="0.35">
      <c r="B1" s="9">
        <v>1</v>
      </c>
      <c r="C1" s="10" t="s">
        <v>27</v>
      </c>
      <c r="D1" s="11"/>
      <c r="E1" s="11"/>
      <c r="F1" s="11"/>
      <c r="G1" s="11">
        <f>SUM('Master Data'!B3:G11,'Master Data'!AR3:AW11,'Master Data'!AF3:AK11)</f>
        <v>2418109</v>
      </c>
    </row>
    <row r="2" spans="2:8" ht="15.5" x14ac:dyDescent="0.35">
      <c r="B2" s="12">
        <v>2</v>
      </c>
      <c r="C2" s="13" t="s">
        <v>28</v>
      </c>
      <c r="D2" s="14"/>
      <c r="E2" s="14"/>
      <c r="F2" s="14"/>
      <c r="G2" s="14">
        <f>SUM('2016'!C3:D11)</f>
        <v>244864</v>
      </c>
    </row>
    <row r="3" spans="2:8" ht="15.5" x14ac:dyDescent="0.35">
      <c r="B3" s="15">
        <v>3</v>
      </c>
      <c r="C3" s="16" t="s">
        <v>29</v>
      </c>
      <c r="D3" s="17"/>
      <c r="E3" s="17"/>
      <c r="F3" s="17"/>
      <c r="G3" s="17">
        <f>SUM('2016'!B3,'2017'!B3)</f>
        <v>7909</v>
      </c>
    </row>
    <row r="4" spans="2:8" ht="15.5" x14ac:dyDescent="0.35">
      <c r="B4" s="18">
        <v>4</v>
      </c>
      <c r="C4" s="19" t="s">
        <v>30</v>
      </c>
      <c r="D4" s="11"/>
      <c r="E4" s="11"/>
      <c r="F4" s="11"/>
      <c r="G4" s="11" t="s">
        <v>2</v>
      </c>
      <c r="H4" s="11">
        <v>27452</v>
      </c>
    </row>
    <row r="5" spans="2:8" ht="15.5" x14ac:dyDescent="0.35">
      <c r="B5" s="20">
        <v>5</v>
      </c>
      <c r="C5" s="21" t="s">
        <v>31</v>
      </c>
      <c r="D5" s="14"/>
      <c r="E5" s="14"/>
      <c r="F5" s="14"/>
      <c r="G5" s="14">
        <v>11.35074306322265</v>
      </c>
    </row>
    <row r="6" spans="2:8" ht="15.5" x14ac:dyDescent="0.35">
      <c r="B6" s="15">
        <v>6</v>
      </c>
      <c r="C6" s="16" t="s">
        <v>32</v>
      </c>
      <c r="D6" s="17"/>
      <c r="E6" s="17"/>
      <c r="F6" s="17"/>
      <c r="G6" s="17">
        <v>5342</v>
      </c>
    </row>
    <row r="7" spans="2:8" ht="15.5" x14ac:dyDescent="0.35">
      <c r="B7" s="9">
        <v>7</v>
      </c>
      <c r="C7" s="10" t="s">
        <v>33</v>
      </c>
      <c r="D7" s="11"/>
      <c r="E7" s="11"/>
      <c r="F7" s="11"/>
      <c r="G7" s="11">
        <v>5.6269304303594012</v>
      </c>
    </row>
    <row r="8" spans="2:8" ht="15.5" x14ac:dyDescent="0.35">
      <c r="B8" s="20">
        <v>8</v>
      </c>
      <c r="C8" s="21" t="s">
        <v>34</v>
      </c>
      <c r="D8" s="14"/>
      <c r="E8" s="14"/>
      <c r="F8" s="14"/>
      <c r="G8" s="14" t="s">
        <v>2</v>
      </c>
      <c r="H8" s="14">
        <v>84758</v>
      </c>
    </row>
    <row r="9" spans="2:8" ht="15.5" x14ac:dyDescent="0.35">
      <c r="B9" s="15">
        <v>9</v>
      </c>
      <c r="C9" s="16" t="s">
        <v>35</v>
      </c>
      <c r="D9" s="17"/>
      <c r="E9" s="17"/>
      <c r="F9" s="17"/>
      <c r="G9" s="17">
        <v>2012</v>
      </c>
    </row>
    <row r="10" spans="2:8" ht="15.5" x14ac:dyDescent="0.35">
      <c r="B10" s="9">
        <v>10</v>
      </c>
      <c r="C10" s="10" t="s">
        <v>36</v>
      </c>
      <c r="D10" s="11"/>
      <c r="E10" s="11"/>
      <c r="F10" s="11"/>
      <c r="G10" s="11"/>
    </row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</vt:lpstr>
      <vt:lpstr>2013</vt:lpstr>
      <vt:lpstr>2014</vt:lpstr>
      <vt:lpstr>2015</vt:lpstr>
      <vt:lpstr>2016</vt:lpstr>
      <vt:lpstr>Master</vt:lpstr>
      <vt:lpstr>2017</vt:lpstr>
      <vt:lpstr>Master Data</vt:lpstr>
      <vt:lpstr>Questions</vt:lpstr>
      <vt:lpstr>Yearly comparison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Arslan</dc:creator>
  <cp:lastModifiedBy>Malik Arslan</cp:lastModifiedBy>
  <dcterms:created xsi:type="dcterms:W3CDTF">2023-10-09T05:23:19Z</dcterms:created>
  <dcterms:modified xsi:type="dcterms:W3CDTF">2023-10-10T05:48:55Z</dcterms:modified>
</cp:coreProperties>
</file>