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SP\Desktop\"/>
    </mc:Choice>
  </mc:AlternateContent>
  <xr:revisionPtr revIDLastSave="0" documentId="13_ncr:1_{9AFE41FF-F124-4223-A8FD-60C257AC72AD}" xr6:coauthVersionLast="46" xr6:coauthVersionMax="46" xr10:uidLastSave="{00000000-0000-0000-0000-000000000000}"/>
  <bookViews>
    <workbookView xWindow="-120" yWindow="-120" windowWidth="29040" windowHeight="15840" activeTab="2" xr2:uid="{36ABBA07-CDAA-49CB-8B34-DAECDF7D286D}"/>
  </bookViews>
  <sheets>
    <sheet name="Confusion matrix and FAR-FRR " sheetId="1" r:id="rId1"/>
    <sheet name="Confusion Mtarix Logic" sheetId="3" r:id="rId2"/>
    <sheet name="For two peopl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2" i="2" l="1"/>
  <c r="AF52" i="2"/>
  <c r="AG52" i="2"/>
  <c r="AE53" i="2"/>
  <c r="AF53" i="2"/>
  <c r="AG53" i="2"/>
  <c r="AE54" i="2"/>
  <c r="AF54" i="2"/>
  <c r="AG54" i="2"/>
  <c r="AE55" i="2"/>
  <c r="AF55" i="2"/>
  <c r="AG55" i="2"/>
  <c r="AE56" i="2"/>
  <c r="AF56" i="2"/>
  <c r="AG56" i="2"/>
  <c r="AE57" i="2"/>
  <c r="AF57" i="2"/>
  <c r="AG57" i="2"/>
  <c r="AE58" i="2"/>
  <c r="AF58" i="2"/>
  <c r="AG58" i="2"/>
  <c r="AE59" i="2"/>
  <c r="AF59" i="2"/>
  <c r="AG59" i="2"/>
  <c r="AE60" i="2"/>
  <c r="AF60" i="2"/>
  <c r="AG60" i="2"/>
  <c r="AE61" i="2"/>
  <c r="AF61" i="2"/>
  <c r="AG61" i="2"/>
  <c r="AE62" i="2"/>
  <c r="AF62" i="2"/>
  <c r="AG62" i="2"/>
  <c r="AE63" i="2"/>
  <c r="AF63" i="2"/>
  <c r="AG63" i="2"/>
  <c r="AG51" i="2"/>
  <c r="AF51" i="2"/>
  <c r="AE51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C38" i="2"/>
  <c r="AD38" i="2"/>
  <c r="AB38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S51" i="2"/>
  <c r="T51" i="2"/>
  <c r="R51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V38" i="2"/>
  <c r="W38" i="2"/>
  <c r="U38" i="2"/>
  <c r="X41" i="2" l="1"/>
  <c r="AH61" i="2"/>
  <c r="X49" i="2"/>
  <c r="AH53" i="2"/>
  <c r="AH43" i="2"/>
  <c r="X45" i="2"/>
  <c r="X63" i="2"/>
  <c r="X55" i="2"/>
  <c r="AH57" i="2"/>
  <c r="AH51" i="2"/>
  <c r="AH50" i="2"/>
  <c r="AH42" i="2"/>
  <c r="AH38" i="2"/>
  <c r="AH59" i="2"/>
  <c r="X44" i="2"/>
  <c r="X62" i="2"/>
  <c r="X54" i="2"/>
  <c r="X38" i="2"/>
  <c r="X64" i="2" s="1"/>
  <c r="X65" i="2" s="1"/>
  <c r="AH62" i="2"/>
  <c r="X43" i="2"/>
  <c r="X42" i="2"/>
  <c r="X57" i="2"/>
  <c r="X52" i="2"/>
  <c r="AH48" i="2"/>
  <c r="AH45" i="2"/>
  <c r="AH40" i="2"/>
  <c r="AH58" i="2"/>
  <c r="AH54" i="2"/>
  <c r="X50" i="2"/>
  <c r="X60" i="2"/>
  <c r="X47" i="2"/>
  <c r="X39" i="2"/>
  <c r="AH63" i="2"/>
  <c r="AH55" i="2"/>
  <c r="AH44" i="2"/>
  <c r="X40" i="2"/>
  <c r="X51" i="2"/>
  <c r="X59" i="2"/>
  <c r="X56" i="2"/>
  <c r="AH47" i="2"/>
  <c r="AH39" i="2"/>
  <c r="AH60" i="2"/>
  <c r="AH52" i="2"/>
  <c r="X46" i="2"/>
  <c r="X48" i="2"/>
  <c r="X61" i="2"/>
  <c r="X53" i="2"/>
  <c r="AH49" i="2"/>
  <c r="AH41" i="2"/>
  <c r="AH56" i="2"/>
  <c r="X58" i="2"/>
  <c r="AH46" i="2"/>
  <c r="V24" i="1"/>
  <c r="U24" i="1"/>
  <c r="O24" i="1"/>
  <c r="N24" i="1"/>
  <c r="V23" i="1"/>
  <c r="U23" i="1"/>
  <c r="O23" i="1"/>
  <c r="N23" i="1"/>
  <c r="V22" i="1"/>
  <c r="U22" i="1"/>
  <c r="O22" i="1"/>
  <c r="N22" i="1"/>
  <c r="V21" i="1"/>
  <c r="U21" i="1"/>
  <c r="O21" i="1"/>
  <c r="N21" i="1"/>
  <c r="V20" i="1"/>
  <c r="U20" i="1"/>
  <c r="O20" i="1"/>
  <c r="N20" i="1"/>
  <c r="AH64" i="2" l="1"/>
  <c r="AH65" i="2" s="1"/>
</calcChain>
</file>

<file path=xl/sharedStrings.xml><?xml version="1.0" encoding="utf-8"?>
<sst xmlns="http://schemas.openxmlformats.org/spreadsheetml/2006/main" count="432" uniqueCount="74">
  <si>
    <t>False Acceptance Calculations-off diagonal elements</t>
  </si>
  <si>
    <t>False Rejection Calculations - diagonal elements</t>
  </si>
  <si>
    <t>Database from Generalised Template, total=13</t>
  </si>
  <si>
    <t>Generalised Templates, Total=3</t>
  </si>
  <si>
    <t>Generalised Templates</t>
  </si>
  <si>
    <t>PitchG</t>
  </si>
  <si>
    <t>YawG</t>
  </si>
  <si>
    <t>RollG</t>
  </si>
  <si>
    <t>P1</t>
  </si>
  <si>
    <t>P2</t>
  </si>
  <si>
    <t>P3</t>
  </si>
  <si>
    <t>P4</t>
  </si>
  <si>
    <t>Y1</t>
  </si>
  <si>
    <t>Y2</t>
  </si>
  <si>
    <t>Y3</t>
  </si>
  <si>
    <t>Y4</t>
  </si>
  <si>
    <t>Y5</t>
  </si>
  <si>
    <t>R1</t>
  </si>
  <si>
    <t>R2</t>
  </si>
  <si>
    <t>R3</t>
  </si>
  <si>
    <t>R4</t>
  </si>
  <si>
    <t>Higher scores expected for a good match at the diagonal cells</t>
  </si>
  <si>
    <t>Thresh</t>
  </si>
  <si>
    <t>FA</t>
  </si>
  <si>
    <t>Total-FA</t>
  </si>
  <si>
    <t>FAR</t>
  </si>
  <si>
    <t>FR</t>
  </si>
  <si>
    <t>Total-FR</t>
  </si>
  <si>
    <t>FRR</t>
  </si>
  <si>
    <t>Total</t>
  </si>
  <si>
    <t>13x3 = 39 tests</t>
  </si>
  <si>
    <t>False Acceptance</t>
  </si>
  <si>
    <t>False Rejection</t>
  </si>
  <si>
    <t>false acceptance - look for high scores where they should not</t>
  </si>
  <si>
    <t>false rejection - look for low value where they ought to be high</t>
  </si>
  <si>
    <t>along off-diagonal elements</t>
  </si>
  <si>
    <t xml:space="preserve"> along diagonal elements</t>
  </si>
  <si>
    <t>FAR=</t>
  </si>
  <si>
    <t>Total number of false acceptances/total number of tests</t>
  </si>
  <si>
    <t>FRR=</t>
  </si>
  <si>
    <t>Total number of false rejections/total number of tests</t>
  </si>
  <si>
    <t>Use XY Line Plot or XY Scatter Plot</t>
  </si>
  <si>
    <t>Your Data</t>
  </si>
  <si>
    <t>Sooda's Data</t>
  </si>
  <si>
    <t>Test Sample, total=13</t>
  </si>
  <si>
    <t>Overall Confusion Matrix and FAR/FRR Calculation Template</t>
  </si>
  <si>
    <t>This calculation was done on Sooda's data</t>
  </si>
  <si>
    <t>Extend your FAR/FRR calculations for this matrix</t>
  </si>
  <si>
    <t>Sooda</t>
  </si>
  <si>
    <t>You</t>
  </si>
  <si>
    <t>High scores</t>
  </si>
  <si>
    <t>Low scores</t>
  </si>
  <si>
    <t>General Confusion Matrix</t>
  </si>
  <si>
    <t>False Acceptance Rates</t>
  </si>
  <si>
    <t>False Rejection  Rates</t>
  </si>
  <si>
    <t>Validation Templates, Total=3</t>
  </si>
  <si>
    <t>Templates</t>
  </si>
  <si>
    <t>PitchV             P1-P4</t>
  </si>
  <si>
    <t>YawV      Y1-Y5</t>
  </si>
  <si>
    <t>RollV       R1-R4</t>
  </si>
  <si>
    <t>PitchV</t>
  </si>
  <si>
    <t>YawV</t>
  </si>
  <si>
    <t>RollV</t>
  </si>
  <si>
    <t>Look for high scores</t>
  </si>
  <si>
    <t>Look for low scores</t>
  </si>
  <si>
    <t>Test</t>
  </si>
  <si>
    <t>Ground Truth</t>
  </si>
  <si>
    <t>FAR = #false accpetances/(#test samples * #templates)</t>
  </si>
  <si>
    <t>FRR = #false rejections/(#test samples * #templates)</t>
  </si>
  <si>
    <t>FAR = total number of false accpetances/(#rows * #columns)</t>
  </si>
  <si>
    <t>FRR = #false rejections/(#rows * #columns)</t>
  </si>
  <si>
    <t>FAR, Off-diagonal elements, check for high scores</t>
  </si>
  <si>
    <t>FRR, Diagonal Elements, check for low scores</t>
  </si>
  <si>
    <t>EER=0.25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</si>
</sst>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[Red]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E4E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3" borderId="6" xfId="1" applyFont="1" applyFill="1" applyBorder="1" applyAlignment="1">
      <alignment vertical="center" wrapText="1"/>
    </xf>
    <xf numFmtId="0" fontId="3" fillId="4" borderId="6" xfId="1" applyFont="1" applyFill="1" applyBorder="1" applyAlignment="1">
      <alignment vertical="center" wrapText="1"/>
    </xf>
    <xf numFmtId="0" fontId="3" fillId="5" borderId="6" xfId="1" applyFont="1" applyFill="1" applyBorder="1" applyAlignment="1">
      <alignment vertical="center" wrapText="1"/>
    </xf>
    <xf numFmtId="0" fontId="3" fillId="6" borderId="6" xfId="1" applyFont="1" applyFill="1" applyBorder="1" applyAlignment="1">
      <alignment vertical="center" wrapText="1"/>
    </xf>
    <xf numFmtId="0" fontId="3" fillId="7" borderId="6" xfId="1" applyFont="1" applyFill="1" applyBorder="1" applyAlignment="1">
      <alignment vertical="center" wrapText="1"/>
    </xf>
    <xf numFmtId="0" fontId="3" fillId="8" borderId="6" xfId="1" applyFont="1" applyFill="1" applyBorder="1" applyAlignment="1">
      <alignment vertical="center" wrapText="1"/>
    </xf>
    <xf numFmtId="0" fontId="0" fillId="4" borderId="0" xfId="0" applyFill="1"/>
    <xf numFmtId="0" fontId="1" fillId="0" borderId="8" xfId="0" applyFont="1" applyBorder="1"/>
    <xf numFmtId="0" fontId="3" fillId="3" borderId="9" xfId="1" applyFont="1" applyFill="1" applyBorder="1" applyAlignment="1">
      <alignment vertical="center" wrapText="1"/>
    </xf>
    <xf numFmtId="0" fontId="0" fillId="0" borderId="9" xfId="0" applyBorder="1"/>
    <xf numFmtId="0" fontId="1" fillId="0" borderId="10" xfId="0" applyFont="1" applyBorder="1"/>
    <xf numFmtId="0" fontId="3" fillId="3" borderId="8" xfId="1" applyFont="1" applyFill="1" applyBorder="1" applyAlignment="1">
      <alignment vertical="center" wrapText="1"/>
    </xf>
    <xf numFmtId="0" fontId="1" fillId="0" borderId="11" xfId="0" applyFont="1" applyBorder="1"/>
    <xf numFmtId="0" fontId="0" fillId="8" borderId="0" xfId="0" applyFill="1"/>
    <xf numFmtId="0" fontId="4" fillId="3" borderId="0" xfId="1" applyFont="1" applyFill="1" applyAlignment="1">
      <alignment vertical="center" wrapText="1"/>
    </xf>
    <xf numFmtId="0" fontId="0" fillId="0" borderId="12" xfId="0" applyBorder="1"/>
    <xf numFmtId="0" fontId="0" fillId="8" borderId="11" xfId="0" applyFill="1" applyBorder="1"/>
    <xf numFmtId="0" fontId="0" fillId="0" borderId="11" xfId="0" applyBorder="1"/>
    <xf numFmtId="0" fontId="0" fillId="9" borderId="0" xfId="0" applyFill="1"/>
    <xf numFmtId="0" fontId="0" fillId="9" borderId="11" xfId="0" applyFill="1" applyBorder="1"/>
    <xf numFmtId="0" fontId="0" fillId="7" borderId="0" xfId="0" applyFill="1"/>
    <xf numFmtId="0" fontId="0" fillId="7" borderId="11" xfId="0" applyFill="1" applyBorder="1"/>
    <xf numFmtId="0" fontId="0" fillId="10" borderId="0" xfId="0" applyFill="1"/>
    <xf numFmtId="0" fontId="0" fillId="10" borderId="11" xfId="0" applyFill="1" applyBorder="1"/>
    <xf numFmtId="0" fontId="0" fillId="6" borderId="0" xfId="0" applyFill="1"/>
    <xf numFmtId="0" fontId="0" fillId="6" borderId="11" xfId="0" applyFill="1" applyBorder="1"/>
    <xf numFmtId="0" fontId="4" fillId="3" borderId="0" xfId="1" applyFont="1" applyFill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11" borderId="6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3" borderId="6" xfId="1" applyFont="1" applyFill="1" applyBorder="1" applyAlignment="1">
      <alignment vertical="center" wrapText="1"/>
    </xf>
    <xf numFmtId="0" fontId="4" fillId="4" borderId="6" xfId="1" applyFont="1" applyFill="1" applyBorder="1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4" fillId="4" borderId="18" xfId="1" applyFont="1" applyFill="1" applyBorder="1" applyAlignment="1">
      <alignment vertical="center" wrapText="1"/>
    </xf>
    <xf numFmtId="0" fontId="4" fillId="3" borderId="19" xfId="1" applyFont="1" applyFill="1" applyBorder="1" applyAlignment="1">
      <alignment vertical="center" wrapText="1"/>
    </xf>
    <xf numFmtId="0" fontId="4" fillId="3" borderId="20" xfId="1" applyFont="1" applyFill="1" applyBorder="1" applyAlignment="1">
      <alignment vertical="center" wrapText="1"/>
    </xf>
    <xf numFmtId="0" fontId="4" fillId="4" borderId="21" xfId="1" applyFont="1" applyFill="1" applyBorder="1" applyAlignment="1">
      <alignment vertical="center" wrapText="1"/>
    </xf>
    <xf numFmtId="0" fontId="4" fillId="3" borderId="22" xfId="1" applyFont="1" applyFill="1" applyBorder="1" applyAlignment="1">
      <alignment vertical="center" wrapText="1"/>
    </xf>
    <xf numFmtId="0" fontId="4" fillId="3" borderId="21" xfId="1" applyFont="1" applyFill="1" applyBorder="1" applyAlignment="1">
      <alignment vertical="center" wrapText="1"/>
    </xf>
    <xf numFmtId="0" fontId="4" fillId="4" borderId="22" xfId="1" applyFont="1" applyFill="1" applyBorder="1" applyAlignment="1">
      <alignment vertical="center" wrapText="1"/>
    </xf>
    <xf numFmtId="0" fontId="4" fillId="3" borderId="23" xfId="1" applyFont="1" applyFill="1" applyBorder="1" applyAlignment="1">
      <alignment vertical="center" wrapText="1"/>
    </xf>
    <xf numFmtId="0" fontId="4" fillId="3" borderId="24" xfId="1" applyFont="1" applyFill="1" applyBorder="1" applyAlignment="1">
      <alignment vertical="center" wrapText="1"/>
    </xf>
    <xf numFmtId="0" fontId="4" fillId="4" borderId="25" xfId="1" applyFont="1" applyFill="1" applyBorder="1" applyAlignment="1">
      <alignment vertical="center" wrapText="1"/>
    </xf>
    <xf numFmtId="0" fontId="4" fillId="3" borderId="18" xfId="1" applyFont="1" applyFill="1" applyBorder="1" applyAlignment="1">
      <alignment vertical="center" wrapText="1"/>
    </xf>
    <xf numFmtId="0" fontId="4" fillId="3" borderId="25" xfId="1" applyFont="1" applyFill="1" applyBorder="1" applyAlignment="1">
      <alignment vertical="center" wrapText="1"/>
    </xf>
    <xf numFmtId="0" fontId="0" fillId="5" borderId="0" xfId="0" applyFill="1"/>
    <xf numFmtId="0" fontId="0" fillId="12" borderId="0" xfId="0" applyFill="1"/>
    <xf numFmtId="0" fontId="4" fillId="0" borderId="6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4" fillId="0" borderId="26" xfId="1" applyFont="1" applyFill="1" applyBorder="1" applyAlignment="1">
      <alignment vertical="center" wrapText="1"/>
    </xf>
    <xf numFmtId="0" fontId="4" fillId="0" borderId="27" xfId="1" applyFont="1" applyFill="1" applyBorder="1" applyAlignment="1">
      <alignment vertical="center" wrapText="1"/>
    </xf>
    <xf numFmtId="0" fontId="4" fillId="0" borderId="28" xfId="1" applyFont="1" applyFill="1" applyBorder="1" applyAlignment="1">
      <alignment vertical="center" wrapText="1"/>
    </xf>
    <xf numFmtId="0" fontId="4" fillId="0" borderId="34" xfId="1" applyFont="1" applyFill="1" applyBorder="1" applyAlignment="1">
      <alignment vertical="center" wrapText="1"/>
    </xf>
    <xf numFmtId="0" fontId="4" fillId="0" borderId="35" xfId="1" applyFont="1" applyFill="1" applyBorder="1" applyAlignment="1">
      <alignment vertical="center" wrapText="1"/>
    </xf>
    <xf numFmtId="0" fontId="4" fillId="0" borderId="36" xfId="1" applyFont="1" applyFill="1" applyBorder="1" applyAlignment="1">
      <alignment vertical="center" wrapText="1"/>
    </xf>
    <xf numFmtId="0" fontId="4" fillId="0" borderId="29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30" xfId="1" applyFont="1" applyFill="1" applyBorder="1" applyAlignment="1">
      <alignment vertical="center" wrapText="1"/>
    </xf>
    <xf numFmtId="0" fontId="4" fillId="0" borderId="31" xfId="1" applyFont="1" applyFill="1" applyBorder="1" applyAlignment="1">
      <alignment vertical="center" wrapText="1"/>
    </xf>
    <xf numFmtId="0" fontId="4" fillId="0" borderId="32" xfId="1" applyFont="1" applyFill="1" applyBorder="1" applyAlignment="1">
      <alignment vertical="center" wrapText="1"/>
    </xf>
    <xf numFmtId="0" fontId="4" fillId="0" borderId="33" xfId="1" applyFont="1" applyFill="1" applyBorder="1" applyAlignment="1">
      <alignment vertical="center" wrapText="1"/>
    </xf>
    <xf numFmtId="0" fontId="0" fillId="0" borderId="0" xfId="0" applyFill="1"/>
    <xf numFmtId="0" fontId="4" fillId="14" borderId="26" xfId="1" applyFont="1" applyFill="1" applyBorder="1" applyAlignment="1">
      <alignment vertical="center" wrapText="1"/>
    </xf>
    <xf numFmtId="0" fontId="4" fillId="14" borderId="27" xfId="1" applyFont="1" applyFill="1" applyBorder="1" applyAlignment="1">
      <alignment vertical="center" wrapText="1"/>
    </xf>
    <xf numFmtId="0" fontId="4" fillId="14" borderId="28" xfId="1" applyFont="1" applyFill="1" applyBorder="1" applyAlignment="1">
      <alignment vertical="center" wrapText="1"/>
    </xf>
    <xf numFmtId="0" fontId="4" fillId="14" borderId="29" xfId="1" applyFont="1" applyFill="1" applyBorder="1" applyAlignment="1">
      <alignment vertical="center" wrapText="1"/>
    </xf>
    <xf numFmtId="0" fontId="4" fillId="14" borderId="0" xfId="1" applyFont="1" applyFill="1" applyBorder="1" applyAlignment="1">
      <alignment vertical="center" wrapText="1"/>
    </xf>
    <xf numFmtId="0" fontId="4" fillId="14" borderId="30" xfId="1" applyFont="1" applyFill="1" applyBorder="1" applyAlignment="1">
      <alignment vertical="center" wrapText="1"/>
    </xf>
    <xf numFmtId="0" fontId="4" fillId="14" borderId="31" xfId="1" applyFont="1" applyFill="1" applyBorder="1" applyAlignment="1">
      <alignment vertical="center" wrapText="1"/>
    </xf>
    <xf numFmtId="0" fontId="4" fillId="14" borderId="32" xfId="1" applyFont="1" applyFill="1" applyBorder="1" applyAlignment="1">
      <alignment vertical="center" wrapText="1"/>
    </xf>
    <xf numFmtId="0" fontId="4" fillId="14" borderId="33" xfId="1" applyFont="1" applyFill="1" applyBorder="1" applyAlignment="1">
      <alignment vertical="center" wrapText="1"/>
    </xf>
    <xf numFmtId="0" fontId="6" fillId="0" borderId="29" xfId="1" applyFont="1" applyFill="1" applyBorder="1" applyAlignment="1">
      <alignment vertical="center" wrapText="1"/>
    </xf>
    <xf numFmtId="0" fontId="6" fillId="0" borderId="31" xfId="1" applyFont="1" applyFill="1" applyBorder="1" applyAlignment="1">
      <alignment vertical="center" wrapText="1"/>
    </xf>
    <xf numFmtId="0" fontId="7" fillId="0" borderId="29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7" fillId="0" borderId="30" xfId="1" applyFont="1" applyFill="1" applyBorder="1" applyAlignment="1">
      <alignment vertical="center" wrapText="1"/>
    </xf>
    <xf numFmtId="0" fontId="4" fillId="5" borderId="5" xfId="1" applyFont="1" applyFill="1" applyBorder="1" applyAlignment="1">
      <alignment vertical="center" wrapText="1"/>
    </xf>
    <xf numFmtId="0" fontId="3" fillId="5" borderId="5" xfId="1" applyFont="1" applyFill="1" applyBorder="1" applyAlignment="1">
      <alignment vertical="center" wrapText="1"/>
    </xf>
    <xf numFmtId="164" fontId="1" fillId="5" borderId="0" xfId="0" applyNumberFormat="1" applyFont="1" applyFill="1"/>
    <xf numFmtId="0" fontId="7" fillId="14" borderId="29" xfId="1" applyFont="1" applyFill="1" applyBorder="1" applyAlignment="1">
      <alignment vertical="center" wrapText="1"/>
    </xf>
    <xf numFmtId="0" fontId="7" fillId="14" borderId="0" xfId="1" applyFont="1" applyFill="1" applyBorder="1" applyAlignment="1">
      <alignment vertical="center" wrapText="1"/>
    </xf>
    <xf numFmtId="0" fontId="7" fillId="14" borderId="30" xfId="1" applyFont="1" applyFill="1" applyBorder="1" applyAlignment="1">
      <alignment vertical="center" wrapText="1"/>
    </xf>
    <xf numFmtId="0" fontId="6" fillId="14" borderId="26" xfId="1" applyFont="1" applyFill="1" applyBorder="1" applyAlignment="1">
      <alignment vertical="center" wrapText="1"/>
    </xf>
    <xf numFmtId="0" fontId="6" fillId="14" borderId="29" xfId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textRotation="180" wrapText="1"/>
    </xf>
    <xf numFmtId="0" fontId="3" fillId="3" borderId="5" xfId="1" applyFont="1" applyFill="1" applyBorder="1" applyAlignment="1">
      <alignment horizontal="center" vertical="center" textRotation="180" wrapText="1"/>
    </xf>
    <xf numFmtId="0" fontId="3" fillId="3" borderId="7" xfId="1" applyFont="1" applyFill="1" applyBorder="1" applyAlignment="1">
      <alignment horizontal="center" vertical="center" textRotation="180" wrapText="1"/>
    </xf>
    <xf numFmtId="0" fontId="0" fillId="1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textRotation="180"/>
    </xf>
    <xf numFmtId="0" fontId="4" fillId="3" borderId="2" xfId="1" applyFont="1" applyFill="1" applyBorder="1" applyAlignment="1">
      <alignment horizontal="center" vertical="center" textRotation="180" wrapText="1"/>
    </xf>
    <xf numFmtId="0" fontId="4" fillId="3" borderId="5" xfId="1" applyFont="1" applyFill="1" applyBorder="1" applyAlignment="1">
      <alignment horizontal="center" vertical="center" textRotation="180" wrapText="1"/>
    </xf>
    <xf numFmtId="0" fontId="4" fillId="3" borderId="7" xfId="1" applyFont="1" applyFill="1" applyBorder="1" applyAlignment="1">
      <alignment horizontal="center" vertical="center" textRotation="180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textRotation="180" wrapText="1"/>
    </xf>
    <xf numFmtId="0" fontId="4" fillId="3" borderId="17" xfId="1" applyFont="1" applyFill="1" applyBorder="1" applyAlignment="1">
      <alignment horizontal="center" vertical="center" textRotation="180" wrapText="1"/>
    </xf>
    <xf numFmtId="0" fontId="0" fillId="13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4" fillId="3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2" xfId="1" applyFont="1" applyFill="1" applyBorder="1" applyAlignment="1">
      <alignment horizontal="center" vertical="center" textRotation="180" wrapText="1"/>
    </xf>
    <xf numFmtId="0" fontId="4" fillId="0" borderId="16" xfId="1" applyFont="1" applyFill="1" applyBorder="1" applyAlignment="1">
      <alignment horizontal="center" vertical="center" textRotation="180" wrapText="1"/>
    </xf>
    <xf numFmtId="0" fontId="4" fillId="0" borderId="17" xfId="1" applyFont="1" applyFill="1" applyBorder="1" applyAlignment="1">
      <alignment horizontal="center" vertical="center" textRotation="180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textRotation="180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</a:t>
            </a:r>
            <a:r>
              <a:rPr lang="en-GB" baseline="0"/>
              <a:t> Graph for Genalisation</a:t>
            </a:r>
            <a:endParaRPr lang="en-GB"/>
          </a:p>
        </c:rich>
      </c:tx>
      <c:layout>
        <c:manualLayout>
          <c:xMode val="edge"/>
          <c:yMode val="edge"/>
          <c:x val="0.39282633420822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'[1]Generalised Templates'!$O$19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'[1]Generalised Templates'!$J$20:$J$24</c:f>
              <c:numCache>
                <c:formatCode>General</c:formatCode>
                <c:ptCount val="5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</c:numCache>
            </c:numRef>
          </c:cat>
          <c:val>
            <c:numRef>
              <c:f>'[1]Generalised Templates'!$O$20:$O$24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5.128205128205128E-2</c:v>
                </c:pt>
                <c:pt idx="3">
                  <c:v>0.15384615384615385</c:v>
                </c:pt>
                <c:pt idx="4">
                  <c:v>0.17948717948717949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F-4285-8561-EDC44301E9B7}"/>
            </c:ext>
          </c:extLst>
        </c:ser>
        <c:ser>
          <c:idx val="1"/>
          <c:order val="1"/>
          <c:tx>
            <c:strRef>
              <c:f>'[1]Generalised Templates'!$V$19</c:f>
              <c:strCache>
                <c:ptCount val="1"/>
                <c:pt idx="0">
                  <c:v>FRR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'[1]Generalised Templates'!$J$20:$J$24</c:f>
              <c:numCache>
                <c:formatCode>General</c:formatCode>
                <c:ptCount val="5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</c:numCache>
            </c:numRef>
          </c:cat>
          <c:val>
            <c:numRef>
              <c:f>'[1]Generalised Templates'!$V$20:$V$24</c:f>
              <c:numCache>
                <c:formatCode>General</c:formatCode>
                <c:ptCount val="5"/>
                <c:pt idx="0">
                  <c:v>0.10256410256410256</c:v>
                </c:pt>
                <c:pt idx="1">
                  <c:v>0.10256410256410256</c:v>
                </c:pt>
                <c:pt idx="2">
                  <c:v>0.10256410256410256</c:v>
                </c:pt>
                <c:pt idx="3">
                  <c:v>0.10256410256410256</c:v>
                </c:pt>
                <c:pt idx="4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F-4285-8561-EDC44301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88224"/>
        <c:axId val="579788552"/>
      </c:lineChart>
      <c:catAx>
        <c:axId val="5797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8552"/>
        <c:crosses val="autoZero"/>
        <c:auto val="1"/>
        <c:lblAlgn val="ctr"/>
        <c:lblOffset val="100"/>
        <c:noMultiLvlLbl val="0"/>
      </c:catAx>
      <c:valAx>
        <c:axId val="5797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FAR/FRR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two people'!$L$36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two people'!$K$37:$K$41</c:f>
              <c:numCache>
                <c:formatCode>General</c:formatCode>
                <c:ptCount val="5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</c:numCache>
            </c:numRef>
          </c:xVal>
          <c:yVal>
            <c:numRef>
              <c:f>'For two people'!$L$37:$L$41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1-44F6-B2A3-5AE6ACF9586C}"/>
            </c:ext>
          </c:extLst>
        </c:ser>
        <c:ser>
          <c:idx val="1"/>
          <c:order val="1"/>
          <c:tx>
            <c:strRef>
              <c:f>'For two people'!$M$36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 two people'!$K$37:$K$41</c:f>
              <c:numCache>
                <c:formatCode>General</c:formatCode>
                <c:ptCount val="5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</c:numCache>
            </c:numRef>
          </c:xVal>
          <c:yVal>
            <c:numRef>
              <c:f>'For two people'!$M$37:$M$41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1-44F6-B2A3-5AE6ACF95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94280"/>
        <c:axId val="868795864"/>
      </c:scatterChart>
      <c:valAx>
        <c:axId val="6055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95864"/>
        <c:crosses val="autoZero"/>
        <c:crossBetween val="midCat"/>
      </c:valAx>
      <c:valAx>
        <c:axId val="8687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FAR/FRR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32</xdr:row>
      <xdr:rowOff>23811</xdr:rowOff>
    </xdr:from>
    <xdr:to>
      <xdr:col>20</xdr:col>
      <xdr:colOff>228600</xdr:colOff>
      <xdr:row>50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235BF-6365-4DAE-BAA4-A25E98CC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42</xdr:row>
      <xdr:rowOff>176212</xdr:rowOff>
    </xdr:from>
    <xdr:to>
      <xdr:col>13</xdr:col>
      <xdr:colOff>252412</xdr:colOff>
      <xdr:row>58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996E-FFE9-4D94-B950-2F2B29D89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ll%20Laptop%20Backup-14Oct2019\Documents\Sooda\Academic%20Modules\Modules%202019-20\6ent1031\CW3%20-%20Face%20Recognition%20Lab\Kyren%20Data\15041737_Face_Confusion_Mat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-To-One"/>
      <sheetName val="Generalised Templates"/>
      <sheetName val="Leave One Out Testing 123vs45"/>
      <sheetName val="Imposter One-To-One"/>
      <sheetName val="Imposter Generalised"/>
      <sheetName val="Imposter Leave One Out 123vs45"/>
    </sheetNames>
    <sheetDataSet>
      <sheetData sheetId="0"/>
      <sheetData sheetId="1">
        <row r="19">
          <cell r="O19" t="str">
            <v>FAR</v>
          </cell>
          <cell r="V19" t="str">
            <v>FRR</v>
          </cell>
        </row>
        <row r="20">
          <cell r="J20">
            <v>130</v>
          </cell>
          <cell r="O20">
            <v>0</v>
          </cell>
          <cell r="V20">
            <v>0.10256410256410256</v>
          </cell>
        </row>
        <row r="21">
          <cell r="J21">
            <v>125</v>
          </cell>
          <cell r="O21">
            <v>0</v>
          </cell>
          <cell r="V21">
            <v>0.10256410256410256</v>
          </cell>
        </row>
        <row r="22">
          <cell r="J22">
            <v>120</v>
          </cell>
          <cell r="O22">
            <v>5.128205128205128E-2</v>
          </cell>
          <cell r="V22">
            <v>0.10256410256410256</v>
          </cell>
        </row>
        <row r="23">
          <cell r="J23">
            <v>115</v>
          </cell>
          <cell r="O23">
            <v>0.15384615384615385</v>
          </cell>
          <cell r="V23">
            <v>0.10256410256410256</v>
          </cell>
        </row>
        <row r="24">
          <cell r="J24">
            <v>110</v>
          </cell>
          <cell r="O24">
            <v>0.17948717948717949</v>
          </cell>
          <cell r="V24">
            <v>7.6923076923076927E-2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0EA7-8368-4999-BC60-174C40653ACC}">
  <dimension ref="B2:V52"/>
  <sheetViews>
    <sheetView workbookViewId="0">
      <selection activeCell="O20" sqref="O20"/>
    </sheetView>
  </sheetViews>
  <sheetFormatPr defaultColWidth="9.140625" defaultRowHeight="15" x14ac:dyDescent="0.25"/>
  <cols>
    <col min="1" max="16384" width="9.140625" style="1"/>
  </cols>
  <sheetData>
    <row r="2" spans="2:20" x14ac:dyDescent="0.25">
      <c r="G2"/>
      <c r="H2"/>
      <c r="I2"/>
      <c r="J2" s="2" t="s">
        <v>0</v>
      </c>
      <c r="K2" s="2"/>
      <c r="L2" s="2"/>
      <c r="M2" s="2"/>
      <c r="Q2" s="2" t="s">
        <v>1</v>
      </c>
      <c r="R2" s="2"/>
      <c r="S2" s="2"/>
      <c r="T2" s="2"/>
    </row>
    <row r="3" spans="2:20" ht="16.5" customHeight="1" x14ac:dyDescent="0.25">
      <c r="B3" s="96" t="s">
        <v>44</v>
      </c>
      <c r="C3" s="94" t="s">
        <v>3</v>
      </c>
      <c r="D3" s="95"/>
      <c r="E3" s="95"/>
      <c r="F3" s="95"/>
      <c r="G3"/>
      <c r="H3"/>
      <c r="I3" s="96" t="s">
        <v>44</v>
      </c>
      <c r="J3" s="94" t="s">
        <v>4</v>
      </c>
      <c r="K3" s="95"/>
      <c r="L3" s="95"/>
      <c r="M3" s="95"/>
      <c r="P3" s="96" t="s">
        <v>44</v>
      </c>
      <c r="Q3" s="94" t="s">
        <v>4</v>
      </c>
      <c r="R3" s="95"/>
      <c r="S3" s="95"/>
      <c r="T3" s="95"/>
    </row>
    <row r="4" spans="2:20" x14ac:dyDescent="0.25">
      <c r="B4" s="97"/>
      <c r="C4" s="3"/>
      <c r="D4" s="3" t="s">
        <v>5</v>
      </c>
      <c r="E4" s="3" t="s">
        <v>6</v>
      </c>
      <c r="F4" s="3" t="s">
        <v>7</v>
      </c>
      <c r="G4"/>
      <c r="H4"/>
      <c r="I4" s="97"/>
      <c r="J4" s="3"/>
      <c r="K4" s="3" t="s">
        <v>5</v>
      </c>
      <c r="L4" s="3" t="s">
        <v>6</v>
      </c>
      <c r="M4" s="3" t="s">
        <v>7</v>
      </c>
      <c r="P4" s="97"/>
      <c r="Q4" s="3"/>
      <c r="R4" s="3" t="s">
        <v>5</v>
      </c>
      <c r="S4" s="3" t="s">
        <v>6</v>
      </c>
      <c r="T4" s="3" t="s">
        <v>7</v>
      </c>
    </row>
    <row r="5" spans="2:20" x14ac:dyDescent="0.25">
      <c r="B5" s="97"/>
      <c r="C5" s="3" t="s">
        <v>8</v>
      </c>
      <c r="D5" s="4">
        <v>133</v>
      </c>
      <c r="E5" s="3">
        <v>117</v>
      </c>
      <c r="F5" s="3">
        <v>117</v>
      </c>
      <c r="G5"/>
      <c r="I5" s="97"/>
      <c r="J5" s="3" t="s">
        <v>8</v>
      </c>
      <c r="K5" s="4">
        <v>133</v>
      </c>
      <c r="L5" s="5">
        <v>117</v>
      </c>
      <c r="M5" s="5">
        <v>117</v>
      </c>
      <c r="P5" s="97"/>
      <c r="Q5" s="3" t="s">
        <v>8</v>
      </c>
      <c r="R5" s="4">
        <v>133</v>
      </c>
      <c r="S5" s="3">
        <v>117</v>
      </c>
      <c r="T5" s="3">
        <v>117</v>
      </c>
    </row>
    <row r="6" spans="2:20" x14ac:dyDescent="0.25">
      <c r="B6" s="97"/>
      <c r="C6" s="3" t="s">
        <v>9</v>
      </c>
      <c r="D6" s="4">
        <v>133</v>
      </c>
      <c r="E6" s="3">
        <v>114</v>
      </c>
      <c r="F6" s="3">
        <v>114</v>
      </c>
      <c r="G6"/>
      <c r="H6"/>
      <c r="I6" s="97"/>
      <c r="J6" s="3" t="s">
        <v>9</v>
      </c>
      <c r="K6" s="4">
        <v>133</v>
      </c>
      <c r="L6" s="6">
        <v>114</v>
      </c>
      <c r="M6" s="6">
        <v>114</v>
      </c>
      <c r="P6" s="97"/>
      <c r="Q6" s="3" t="s">
        <v>9</v>
      </c>
      <c r="R6" s="4">
        <v>133</v>
      </c>
      <c r="S6" s="3">
        <v>114</v>
      </c>
      <c r="T6" s="3">
        <v>114</v>
      </c>
    </row>
    <row r="7" spans="2:20" x14ac:dyDescent="0.25">
      <c r="B7" s="97"/>
      <c r="C7" s="3" t="s">
        <v>10</v>
      </c>
      <c r="D7" s="4">
        <v>131</v>
      </c>
      <c r="E7" s="3">
        <v>107</v>
      </c>
      <c r="F7" s="3">
        <v>107</v>
      </c>
      <c r="G7"/>
      <c r="H7"/>
      <c r="I7" s="97"/>
      <c r="J7" s="3" t="s">
        <v>10</v>
      </c>
      <c r="K7" s="4">
        <v>131</v>
      </c>
      <c r="L7" s="3">
        <v>107</v>
      </c>
      <c r="M7" s="3">
        <v>107</v>
      </c>
      <c r="P7" s="97"/>
      <c r="Q7" s="3" t="s">
        <v>10</v>
      </c>
      <c r="R7" s="4">
        <v>131</v>
      </c>
      <c r="S7" s="3">
        <v>107</v>
      </c>
      <c r="T7" s="3">
        <v>107</v>
      </c>
    </row>
    <row r="8" spans="2:20" x14ac:dyDescent="0.25">
      <c r="B8" s="97"/>
      <c r="C8" s="3" t="s">
        <v>11</v>
      </c>
      <c r="D8" s="4">
        <v>133</v>
      </c>
      <c r="E8" s="3">
        <v>105</v>
      </c>
      <c r="F8" s="3">
        <v>104</v>
      </c>
      <c r="G8"/>
      <c r="H8"/>
      <c r="I8" s="97"/>
      <c r="J8" s="3" t="s">
        <v>11</v>
      </c>
      <c r="K8" s="4">
        <v>133</v>
      </c>
      <c r="L8" s="3">
        <v>105</v>
      </c>
      <c r="M8" s="3">
        <v>104</v>
      </c>
      <c r="P8" s="97"/>
      <c r="Q8" s="3" t="s">
        <v>11</v>
      </c>
      <c r="R8" s="4">
        <v>133</v>
      </c>
      <c r="S8" s="3">
        <v>105</v>
      </c>
      <c r="T8" s="3">
        <v>104</v>
      </c>
    </row>
    <row r="9" spans="2:20" x14ac:dyDescent="0.25">
      <c r="B9" s="97"/>
      <c r="C9" s="3" t="s">
        <v>12</v>
      </c>
      <c r="D9" s="3">
        <v>117</v>
      </c>
      <c r="E9" s="4">
        <v>131</v>
      </c>
      <c r="F9" s="3">
        <v>120</v>
      </c>
      <c r="G9"/>
      <c r="H9"/>
      <c r="I9" s="97"/>
      <c r="J9" s="3" t="s">
        <v>12</v>
      </c>
      <c r="K9" s="5">
        <v>117</v>
      </c>
      <c r="L9" s="4">
        <v>131</v>
      </c>
      <c r="M9" s="7">
        <v>120</v>
      </c>
      <c r="P9" s="97"/>
      <c r="Q9" s="3" t="s">
        <v>12</v>
      </c>
      <c r="R9" s="3">
        <v>117</v>
      </c>
      <c r="S9" s="4">
        <v>131</v>
      </c>
      <c r="T9" s="3">
        <v>120</v>
      </c>
    </row>
    <row r="10" spans="2:20" x14ac:dyDescent="0.25">
      <c r="B10" s="97"/>
      <c r="C10" s="3" t="s">
        <v>13</v>
      </c>
      <c r="D10" s="3">
        <v>100</v>
      </c>
      <c r="E10" s="4">
        <v>100</v>
      </c>
      <c r="F10" s="3">
        <v>109</v>
      </c>
      <c r="G10"/>
      <c r="H10"/>
      <c r="I10" s="97"/>
      <c r="J10" s="3" t="s">
        <v>13</v>
      </c>
      <c r="K10" s="3">
        <v>100</v>
      </c>
      <c r="L10" s="4">
        <v>100</v>
      </c>
      <c r="M10" s="3">
        <v>109</v>
      </c>
      <c r="P10" s="97"/>
      <c r="Q10" s="3" t="s">
        <v>13</v>
      </c>
      <c r="R10" s="3">
        <v>100</v>
      </c>
      <c r="S10" s="8">
        <v>100</v>
      </c>
      <c r="T10" s="3">
        <v>109</v>
      </c>
    </row>
    <row r="11" spans="2:20" x14ac:dyDescent="0.25">
      <c r="B11" s="97"/>
      <c r="C11" s="3" t="s">
        <v>14</v>
      </c>
      <c r="D11" s="3">
        <v>64</v>
      </c>
      <c r="E11" s="4">
        <v>65</v>
      </c>
      <c r="F11" s="3">
        <v>74</v>
      </c>
      <c r="G11"/>
      <c r="H11"/>
      <c r="I11" s="97"/>
      <c r="J11" s="3" t="s">
        <v>14</v>
      </c>
      <c r="K11" s="3">
        <v>64</v>
      </c>
      <c r="L11" s="4">
        <v>65</v>
      </c>
      <c r="M11" s="3">
        <v>74</v>
      </c>
      <c r="P11" s="97"/>
      <c r="Q11" s="3" t="s">
        <v>14</v>
      </c>
      <c r="R11" s="3">
        <v>64</v>
      </c>
      <c r="S11" s="8">
        <v>65</v>
      </c>
      <c r="T11" s="3">
        <v>74</v>
      </c>
    </row>
    <row r="12" spans="2:20" x14ac:dyDescent="0.25">
      <c r="B12" s="97"/>
      <c r="C12" s="3" t="s">
        <v>15</v>
      </c>
      <c r="D12" s="3">
        <v>110</v>
      </c>
      <c r="E12" s="4">
        <v>111</v>
      </c>
      <c r="F12" s="3">
        <v>111</v>
      </c>
      <c r="G12"/>
      <c r="H12"/>
      <c r="I12" s="97"/>
      <c r="J12" s="3" t="s">
        <v>15</v>
      </c>
      <c r="K12" s="6">
        <v>110</v>
      </c>
      <c r="L12" s="4">
        <v>111</v>
      </c>
      <c r="M12" s="6">
        <v>111</v>
      </c>
      <c r="P12" s="97"/>
      <c r="Q12" s="3" t="s">
        <v>15</v>
      </c>
      <c r="R12" s="3">
        <v>110</v>
      </c>
      <c r="S12" s="8">
        <v>111</v>
      </c>
      <c r="T12" s="3">
        <v>111</v>
      </c>
    </row>
    <row r="13" spans="2:20" x14ac:dyDescent="0.25">
      <c r="B13" s="97"/>
      <c r="C13" s="3" t="s">
        <v>16</v>
      </c>
      <c r="D13" s="3">
        <v>97</v>
      </c>
      <c r="E13" s="4">
        <v>97</v>
      </c>
      <c r="F13" s="3">
        <v>96</v>
      </c>
      <c r="G13"/>
      <c r="H13"/>
      <c r="I13" s="97"/>
      <c r="J13" s="3" t="s">
        <v>16</v>
      </c>
      <c r="K13" s="3">
        <v>97</v>
      </c>
      <c r="L13" s="4">
        <v>97</v>
      </c>
      <c r="M13" s="3">
        <v>96</v>
      </c>
      <c r="P13" s="97"/>
      <c r="Q13" s="3" t="s">
        <v>16</v>
      </c>
      <c r="R13" s="3">
        <v>97</v>
      </c>
      <c r="S13" s="8">
        <v>97</v>
      </c>
      <c r="T13" s="3">
        <v>96</v>
      </c>
    </row>
    <row r="14" spans="2:20" x14ac:dyDescent="0.25">
      <c r="B14" s="97"/>
      <c r="C14" s="3" t="s">
        <v>17</v>
      </c>
      <c r="D14" s="3">
        <v>105</v>
      </c>
      <c r="E14" s="3">
        <v>110</v>
      </c>
      <c r="F14" s="4">
        <v>135</v>
      </c>
      <c r="G14"/>
      <c r="H14"/>
      <c r="I14" s="97"/>
      <c r="J14" s="3" t="s">
        <v>17</v>
      </c>
      <c r="K14" s="3">
        <v>105</v>
      </c>
      <c r="L14" s="6">
        <v>110</v>
      </c>
      <c r="M14" s="4">
        <v>135</v>
      </c>
      <c r="P14" s="97"/>
      <c r="Q14" s="3" t="s">
        <v>17</v>
      </c>
      <c r="R14" s="3">
        <v>105</v>
      </c>
      <c r="S14" s="3">
        <v>110</v>
      </c>
      <c r="T14" s="4">
        <v>135</v>
      </c>
    </row>
    <row r="15" spans="2:20" x14ac:dyDescent="0.25">
      <c r="B15" s="97"/>
      <c r="C15" s="3" t="s">
        <v>18</v>
      </c>
      <c r="D15" s="3">
        <v>107</v>
      </c>
      <c r="E15" s="3">
        <v>107</v>
      </c>
      <c r="F15" s="4">
        <v>134</v>
      </c>
      <c r="G15"/>
      <c r="H15"/>
      <c r="I15" s="97"/>
      <c r="J15" s="3" t="s">
        <v>18</v>
      </c>
      <c r="K15" s="3">
        <v>107</v>
      </c>
      <c r="L15" s="3">
        <v>107</v>
      </c>
      <c r="M15" s="4">
        <v>134</v>
      </c>
      <c r="P15" s="97"/>
      <c r="Q15" s="3" t="s">
        <v>18</v>
      </c>
      <c r="R15" s="3">
        <v>107</v>
      </c>
      <c r="S15" s="3">
        <v>107</v>
      </c>
      <c r="T15" s="4">
        <v>134</v>
      </c>
    </row>
    <row r="16" spans="2:20" x14ac:dyDescent="0.25">
      <c r="B16" s="97"/>
      <c r="C16" s="3" t="s">
        <v>19</v>
      </c>
      <c r="D16" s="3">
        <v>117</v>
      </c>
      <c r="E16" s="3">
        <v>120</v>
      </c>
      <c r="F16" s="4">
        <v>135</v>
      </c>
      <c r="G16"/>
      <c r="H16"/>
      <c r="I16" s="97"/>
      <c r="J16" s="3" t="s">
        <v>19</v>
      </c>
      <c r="K16" s="5">
        <v>117</v>
      </c>
      <c r="L16" s="7">
        <v>120</v>
      </c>
      <c r="M16" s="4">
        <v>135</v>
      </c>
      <c r="P16" s="97"/>
      <c r="Q16" s="3" t="s">
        <v>19</v>
      </c>
      <c r="R16" s="3">
        <v>117</v>
      </c>
      <c r="S16" s="3">
        <v>120</v>
      </c>
      <c r="T16" s="4">
        <v>135</v>
      </c>
    </row>
    <row r="17" spans="2:22" x14ac:dyDescent="0.25">
      <c r="B17" s="98"/>
      <c r="C17" s="3" t="s">
        <v>20</v>
      </c>
      <c r="D17" s="3">
        <v>111</v>
      </c>
      <c r="E17" s="3">
        <v>112</v>
      </c>
      <c r="F17" s="4">
        <v>133</v>
      </c>
      <c r="G17"/>
      <c r="H17"/>
      <c r="I17" s="98"/>
      <c r="J17" s="3" t="s">
        <v>20</v>
      </c>
      <c r="K17" s="33">
        <v>111</v>
      </c>
      <c r="L17" s="33">
        <v>112</v>
      </c>
      <c r="M17" s="4">
        <v>133</v>
      </c>
      <c r="P17" s="98"/>
      <c r="Q17" s="3" t="s">
        <v>20</v>
      </c>
      <c r="R17" s="3">
        <v>111</v>
      </c>
      <c r="S17" s="3">
        <v>112</v>
      </c>
      <c r="T17" s="4">
        <v>133</v>
      </c>
    </row>
    <row r="18" spans="2:22" ht="15.75" thickBot="1" x14ac:dyDescent="0.3">
      <c r="D18"/>
      <c r="E18"/>
      <c r="F18"/>
      <c r="G18"/>
      <c r="H18"/>
      <c r="I18"/>
      <c r="J18"/>
      <c r="K18"/>
      <c r="L18"/>
      <c r="M18"/>
    </row>
    <row r="19" spans="2:22" x14ac:dyDescent="0.25">
      <c r="B19" s="9"/>
      <c r="C19" t="s">
        <v>21</v>
      </c>
      <c r="H19"/>
      <c r="I19" s="10"/>
      <c r="J19" s="11" t="s">
        <v>22</v>
      </c>
      <c r="K19" s="12" t="s">
        <v>23</v>
      </c>
      <c r="L19" s="12" t="s">
        <v>23</v>
      </c>
      <c r="M19" s="12" t="s">
        <v>23</v>
      </c>
      <c r="N19" s="12" t="s">
        <v>24</v>
      </c>
      <c r="O19" s="13" t="s">
        <v>25</v>
      </c>
      <c r="Q19" s="14" t="s">
        <v>22</v>
      </c>
      <c r="R19" s="12" t="s">
        <v>26</v>
      </c>
      <c r="S19" s="12" t="s">
        <v>26</v>
      </c>
      <c r="T19" s="12" t="s">
        <v>26</v>
      </c>
      <c r="U19" s="12" t="s">
        <v>27</v>
      </c>
      <c r="V19" s="13" t="s">
        <v>28</v>
      </c>
    </row>
    <row r="20" spans="2:22" x14ac:dyDescent="0.25">
      <c r="B20" t="s">
        <v>29</v>
      </c>
      <c r="C20" t="s">
        <v>30</v>
      </c>
      <c r="D20"/>
      <c r="E20"/>
      <c r="F20"/>
      <c r="G20"/>
      <c r="H20"/>
      <c r="I20" s="15"/>
      <c r="J20" s="16">
        <v>130</v>
      </c>
      <c r="K20" s="17">
        <v>0</v>
      </c>
      <c r="L20" s="17">
        <v>0</v>
      </c>
      <c r="M20" s="17">
        <v>0</v>
      </c>
      <c r="N20">
        <f>SUM(K20:M20)</f>
        <v>0</v>
      </c>
      <c r="O20" s="18">
        <f>SUM(K20:M20)/(13*3)</f>
        <v>0</v>
      </c>
      <c r="Q20" s="19">
        <v>130</v>
      </c>
      <c r="R20" s="17">
        <v>0</v>
      </c>
      <c r="S20" s="17">
        <v>4</v>
      </c>
      <c r="T20" s="17">
        <v>0</v>
      </c>
      <c r="U20">
        <f>SUM(R20:T20)</f>
        <v>4</v>
      </c>
      <c r="V20" s="18">
        <f>SUM(R20:T20)/(13*3)</f>
        <v>0.10256410256410256</v>
      </c>
    </row>
    <row r="21" spans="2:22" x14ac:dyDescent="0.25">
      <c r="D21"/>
      <c r="E21"/>
      <c r="F21"/>
      <c r="G21"/>
      <c r="H21"/>
      <c r="I21" s="20"/>
      <c r="J21" s="21">
        <v>125</v>
      </c>
      <c r="K21" s="17">
        <v>0</v>
      </c>
      <c r="L21" s="17">
        <v>0</v>
      </c>
      <c r="M21" s="17">
        <v>0</v>
      </c>
      <c r="N21">
        <f t="shared" ref="N21:N24" si="0">SUM(K21:M21)</f>
        <v>0</v>
      </c>
      <c r="O21" s="18">
        <f t="shared" ref="O21:O24" si="1">SUM(K21:M21)/(13*3)</f>
        <v>0</v>
      </c>
      <c r="Q21" s="22">
        <v>125</v>
      </c>
      <c r="R21">
        <v>0</v>
      </c>
      <c r="S21">
        <v>4</v>
      </c>
      <c r="T21">
        <v>0</v>
      </c>
      <c r="U21">
        <f t="shared" ref="U21:U24" si="2">SUM(R21:T21)</f>
        <v>4</v>
      </c>
      <c r="V21" s="18">
        <f t="shared" ref="V21:V24" si="3">SUM(R21:T21)/(13*3)</f>
        <v>0.10256410256410256</v>
      </c>
    </row>
    <row r="22" spans="2:22" x14ac:dyDescent="0.25">
      <c r="C22"/>
      <c r="D22"/>
      <c r="E22"/>
      <c r="F22"/>
      <c r="G22"/>
      <c r="H22"/>
      <c r="I22" s="20"/>
      <c r="J22" s="23">
        <v>120</v>
      </c>
      <c r="K22" s="17">
        <v>0</v>
      </c>
      <c r="L22" s="17">
        <v>1</v>
      </c>
      <c r="M22" s="17">
        <v>1</v>
      </c>
      <c r="N22">
        <f t="shared" si="0"/>
        <v>2</v>
      </c>
      <c r="O22" s="18">
        <f t="shared" si="1"/>
        <v>5.128205128205128E-2</v>
      </c>
      <c r="Q22" s="24">
        <v>120</v>
      </c>
      <c r="R22">
        <v>0</v>
      </c>
      <c r="S22">
        <v>4</v>
      </c>
      <c r="T22">
        <v>0</v>
      </c>
      <c r="U22">
        <f t="shared" si="2"/>
        <v>4</v>
      </c>
      <c r="V22" s="18">
        <f t="shared" si="3"/>
        <v>0.10256410256410256</v>
      </c>
    </row>
    <row r="23" spans="2:22" x14ac:dyDescent="0.25">
      <c r="C23"/>
      <c r="D23"/>
      <c r="E23"/>
      <c r="F23"/>
      <c r="G23"/>
      <c r="H23"/>
      <c r="I23" s="20"/>
      <c r="J23" s="25">
        <v>115</v>
      </c>
      <c r="K23" s="17">
        <v>2</v>
      </c>
      <c r="L23" s="17">
        <v>2</v>
      </c>
      <c r="M23" s="17">
        <v>2</v>
      </c>
      <c r="N23">
        <f t="shared" si="0"/>
        <v>6</v>
      </c>
      <c r="O23" s="18">
        <f t="shared" si="1"/>
        <v>0.15384615384615385</v>
      </c>
      <c r="Q23" s="26">
        <v>115</v>
      </c>
      <c r="R23">
        <v>0</v>
      </c>
      <c r="S23">
        <v>4</v>
      </c>
      <c r="T23">
        <v>0</v>
      </c>
      <c r="U23">
        <f t="shared" si="2"/>
        <v>4</v>
      </c>
      <c r="V23" s="18">
        <f t="shared" si="3"/>
        <v>0.10256410256410256</v>
      </c>
    </row>
    <row r="24" spans="2:22" x14ac:dyDescent="0.25">
      <c r="B24" s="93" t="s">
        <v>46</v>
      </c>
      <c r="C24" s="93"/>
      <c r="D24" s="93"/>
      <c r="E24" s="93"/>
      <c r="F24" s="93"/>
      <c r="G24" s="93"/>
      <c r="H24"/>
      <c r="I24" s="20"/>
      <c r="J24" s="27">
        <v>110</v>
      </c>
      <c r="K24" s="17">
        <v>4</v>
      </c>
      <c r="L24" s="17">
        <v>5</v>
      </c>
      <c r="M24" s="17">
        <v>4</v>
      </c>
      <c r="N24">
        <f t="shared" si="0"/>
        <v>13</v>
      </c>
      <c r="O24" s="18">
        <f t="shared" si="1"/>
        <v>0.33333333333333331</v>
      </c>
      <c r="Q24" s="28">
        <v>110</v>
      </c>
      <c r="R24">
        <v>0</v>
      </c>
      <c r="S24">
        <v>3</v>
      </c>
      <c r="T24">
        <v>0</v>
      </c>
      <c r="U24">
        <f t="shared" si="2"/>
        <v>3</v>
      </c>
      <c r="V24" s="18">
        <f t="shared" si="3"/>
        <v>7.6923076923076927E-2</v>
      </c>
    </row>
    <row r="25" spans="2:22" x14ac:dyDescent="0.25">
      <c r="B25" s="93"/>
      <c r="C25" s="93"/>
      <c r="D25" s="93"/>
      <c r="E25" s="93"/>
      <c r="F25" s="93"/>
      <c r="G25" s="93"/>
      <c r="H25"/>
      <c r="I25" s="20"/>
      <c r="J25"/>
      <c r="K25"/>
      <c r="L25"/>
      <c r="M25"/>
      <c r="N25"/>
      <c r="O25" s="18"/>
      <c r="Q25" s="20"/>
      <c r="R25"/>
      <c r="S25"/>
      <c r="T25"/>
      <c r="U25"/>
      <c r="V25" s="18"/>
    </row>
    <row r="26" spans="2:22" x14ac:dyDescent="0.25">
      <c r="D26"/>
      <c r="E26"/>
      <c r="F26"/>
      <c r="G26"/>
      <c r="H26"/>
      <c r="I26" s="20"/>
      <c r="J26"/>
      <c r="K26"/>
      <c r="L26"/>
      <c r="M26"/>
      <c r="N26"/>
      <c r="O26" s="18"/>
      <c r="Q26" s="20"/>
      <c r="R26"/>
      <c r="S26"/>
      <c r="T26"/>
      <c r="U26"/>
      <c r="V26" s="18"/>
    </row>
    <row r="27" spans="2:22" x14ac:dyDescent="0.25">
      <c r="B27"/>
      <c r="C27"/>
      <c r="D27"/>
      <c r="E27"/>
      <c r="F27"/>
      <c r="G27"/>
      <c r="H27"/>
      <c r="I27" s="20"/>
      <c r="J27"/>
      <c r="K27"/>
      <c r="L27"/>
      <c r="M27"/>
      <c r="N27"/>
      <c r="O27" s="18"/>
      <c r="Q27" s="20"/>
      <c r="R27"/>
      <c r="S27"/>
      <c r="T27"/>
      <c r="U27"/>
      <c r="V27" s="18"/>
    </row>
    <row r="28" spans="2:22" x14ac:dyDescent="0.25">
      <c r="B28"/>
      <c r="C28"/>
      <c r="D28"/>
      <c r="E28"/>
      <c r="F28"/>
      <c r="G28"/>
      <c r="H28"/>
      <c r="I28" s="20"/>
      <c r="J28" t="s">
        <v>23</v>
      </c>
      <c r="K28" s="29" t="s">
        <v>31</v>
      </c>
      <c r="L28"/>
      <c r="M28"/>
      <c r="N28"/>
      <c r="O28" s="18"/>
      <c r="Q28" s="20" t="s">
        <v>26</v>
      </c>
      <c r="R28" t="s">
        <v>32</v>
      </c>
      <c r="S28"/>
      <c r="T28"/>
      <c r="U28"/>
      <c r="V28" s="18"/>
    </row>
    <row r="29" spans="2:22" x14ac:dyDescent="0.25">
      <c r="B29"/>
      <c r="C29"/>
      <c r="D29"/>
      <c r="E29"/>
      <c r="F29"/>
      <c r="G29"/>
      <c r="H29"/>
      <c r="I29" s="20"/>
      <c r="J29" t="s">
        <v>33</v>
      </c>
      <c r="K29" s="29"/>
      <c r="L29"/>
      <c r="M29"/>
      <c r="N29"/>
      <c r="O29" s="18"/>
      <c r="Q29" s="20" t="s">
        <v>34</v>
      </c>
      <c r="R29"/>
      <c r="S29"/>
      <c r="T29"/>
      <c r="U29"/>
      <c r="V29" s="18"/>
    </row>
    <row r="30" spans="2:22" x14ac:dyDescent="0.25">
      <c r="B30"/>
      <c r="C30"/>
      <c r="D30"/>
      <c r="E30"/>
      <c r="F30"/>
      <c r="G30"/>
      <c r="H30"/>
      <c r="I30" s="20"/>
      <c r="K30" t="s">
        <v>35</v>
      </c>
      <c r="L30"/>
      <c r="M30"/>
      <c r="N30"/>
      <c r="O30" s="18"/>
      <c r="Q30" s="15"/>
      <c r="R30" t="s">
        <v>36</v>
      </c>
      <c r="S30"/>
      <c r="T30"/>
      <c r="U30"/>
      <c r="V30" s="18"/>
    </row>
    <row r="31" spans="2:22" ht="15.75" thickBot="1" x14ac:dyDescent="0.3">
      <c r="B31"/>
      <c r="C31"/>
      <c r="D31"/>
      <c r="E31"/>
      <c r="F31"/>
      <c r="G31"/>
      <c r="H31"/>
      <c r="I31" s="30"/>
      <c r="J31" s="31" t="s">
        <v>37</v>
      </c>
      <c r="K31" s="31" t="s">
        <v>38</v>
      </c>
      <c r="L31" s="31"/>
      <c r="M31" s="31"/>
      <c r="N31" s="31"/>
      <c r="O31" s="32"/>
      <c r="Q31" s="30" t="s">
        <v>39</v>
      </c>
      <c r="R31" s="31" t="s">
        <v>40</v>
      </c>
      <c r="S31" s="31"/>
      <c r="T31" s="31"/>
      <c r="U31" s="31"/>
      <c r="V31" s="32"/>
    </row>
    <row r="32" spans="2:22" x14ac:dyDescent="0.25">
      <c r="B32"/>
      <c r="C32"/>
      <c r="D32"/>
      <c r="E32"/>
      <c r="F32"/>
      <c r="G32"/>
      <c r="H32"/>
      <c r="I32"/>
      <c r="J32"/>
      <c r="K32"/>
      <c r="L32"/>
      <c r="M32"/>
    </row>
    <row r="33" spans="9:13" x14ac:dyDescent="0.25">
      <c r="I33"/>
      <c r="J33"/>
      <c r="K33"/>
      <c r="L33"/>
      <c r="M33"/>
    </row>
    <row r="34" spans="9:13" x14ac:dyDescent="0.25">
      <c r="I34"/>
      <c r="J34"/>
      <c r="K34"/>
      <c r="L34"/>
      <c r="M34"/>
    </row>
    <row r="35" spans="9:13" x14ac:dyDescent="0.25">
      <c r="I35"/>
      <c r="J35"/>
      <c r="K35"/>
      <c r="L35"/>
      <c r="M35"/>
    </row>
    <row r="52" spans="14:14" x14ac:dyDescent="0.25">
      <c r="N52" s="1" t="s">
        <v>41</v>
      </c>
    </row>
  </sheetData>
  <mergeCells count="7">
    <mergeCell ref="B24:G25"/>
    <mergeCell ref="Q3:T3"/>
    <mergeCell ref="B3:B17"/>
    <mergeCell ref="C3:F3"/>
    <mergeCell ref="I3:I17"/>
    <mergeCell ref="J3:M3"/>
    <mergeCell ref="P3:P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B924-EE12-4578-826B-50449D211472}">
  <dimension ref="B1:AF33"/>
  <sheetViews>
    <sheetView workbookViewId="0">
      <selection activeCell="O12" sqref="O12:P17"/>
    </sheetView>
  </sheetViews>
  <sheetFormatPr defaultRowHeight="15" x14ac:dyDescent="0.25"/>
  <sheetData>
    <row r="1" spans="2:32" x14ac:dyDescent="0.25">
      <c r="C1" s="100" t="s">
        <v>45</v>
      </c>
      <c r="D1" s="100"/>
      <c r="E1" s="100"/>
      <c r="F1" s="100"/>
      <c r="G1" s="100"/>
      <c r="H1" s="100"/>
      <c r="I1" s="100"/>
      <c r="J1" s="100"/>
      <c r="K1" s="100"/>
      <c r="L1" s="100"/>
    </row>
    <row r="2" spans="2:32" x14ac:dyDescent="0.25"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2:32" x14ac:dyDescent="0.25">
      <c r="D3" s="101" t="s">
        <v>43</v>
      </c>
      <c r="E3" s="101"/>
      <c r="F3" s="101"/>
      <c r="G3" s="101"/>
      <c r="H3" s="1"/>
      <c r="I3" s="1"/>
      <c r="J3" s="101" t="s">
        <v>42</v>
      </c>
      <c r="K3" s="101"/>
      <c r="L3" s="101"/>
      <c r="O3" s="53" t="s">
        <v>52</v>
      </c>
      <c r="P3" s="53"/>
      <c r="Q3" s="53"/>
      <c r="R3" s="53"/>
      <c r="V3" s="53" t="s">
        <v>53</v>
      </c>
      <c r="W3" s="53"/>
      <c r="X3" s="53"/>
      <c r="Y3" s="53"/>
      <c r="AC3" s="53" t="s">
        <v>54</v>
      </c>
      <c r="AD3" s="53"/>
      <c r="AE3" s="53"/>
      <c r="AF3" s="53"/>
    </row>
    <row r="4" spans="2:32" x14ac:dyDescent="0.25">
      <c r="B4" s="102" t="s">
        <v>43</v>
      </c>
      <c r="C4" s="103" t="s">
        <v>44</v>
      </c>
      <c r="D4" s="106" t="s">
        <v>55</v>
      </c>
      <c r="E4" s="107"/>
      <c r="F4" s="107"/>
      <c r="G4" s="107"/>
      <c r="H4" s="103" t="s">
        <v>2</v>
      </c>
      <c r="I4" s="106" t="s">
        <v>55</v>
      </c>
      <c r="J4" s="107"/>
      <c r="K4" s="107"/>
      <c r="L4" s="107"/>
      <c r="O4" s="54"/>
      <c r="P4" s="54" t="s">
        <v>56</v>
      </c>
      <c r="Q4" s="54"/>
      <c r="R4" s="54"/>
      <c r="V4" s="54"/>
      <c r="W4" s="54" t="s">
        <v>56</v>
      </c>
      <c r="X4" s="54"/>
      <c r="Y4" s="54"/>
      <c r="AC4" s="54"/>
      <c r="AD4" s="54" t="s">
        <v>56</v>
      </c>
      <c r="AE4" s="54"/>
      <c r="AF4" s="54"/>
    </row>
    <row r="5" spans="2:32" ht="30.75" thickBot="1" x14ac:dyDescent="0.3">
      <c r="B5" s="102"/>
      <c r="C5" s="104"/>
      <c r="D5" s="37"/>
      <c r="E5" s="40" t="s">
        <v>57</v>
      </c>
      <c r="F5" s="40" t="s">
        <v>58</v>
      </c>
      <c r="G5" s="40" t="s">
        <v>59</v>
      </c>
      <c r="H5" s="104"/>
      <c r="I5" s="37"/>
      <c r="J5" s="40" t="s">
        <v>60</v>
      </c>
      <c r="K5" s="40" t="s">
        <v>61</v>
      </c>
      <c r="L5" s="40" t="s">
        <v>62</v>
      </c>
      <c r="O5" s="99" t="s">
        <v>48</v>
      </c>
      <c r="P5" s="99"/>
      <c r="Q5" s="99" t="s">
        <v>49</v>
      </c>
      <c r="R5" s="99"/>
      <c r="V5" s="99" t="s">
        <v>48</v>
      </c>
      <c r="W5" s="99"/>
      <c r="X5" s="99" t="s">
        <v>49</v>
      </c>
      <c r="Y5" s="99"/>
      <c r="AC5" s="99" t="s">
        <v>48</v>
      </c>
      <c r="AD5" s="99"/>
      <c r="AE5" s="99" t="s">
        <v>49</v>
      </c>
      <c r="AF5" s="99"/>
    </row>
    <row r="6" spans="2:32" x14ac:dyDescent="0.25">
      <c r="B6" s="102"/>
      <c r="C6" s="104"/>
      <c r="D6" s="39" t="s">
        <v>8</v>
      </c>
      <c r="E6" s="41">
        <v>133</v>
      </c>
      <c r="F6" s="42">
        <v>117</v>
      </c>
      <c r="G6" s="43">
        <v>117</v>
      </c>
      <c r="H6" s="108"/>
      <c r="I6" s="39" t="s">
        <v>8</v>
      </c>
      <c r="J6" s="51"/>
      <c r="K6" s="42"/>
      <c r="L6" s="43"/>
      <c r="N6" s="110" t="s">
        <v>48</v>
      </c>
      <c r="O6" s="112" t="s">
        <v>50</v>
      </c>
      <c r="P6" s="112"/>
      <c r="Q6" s="112" t="s">
        <v>51</v>
      </c>
      <c r="R6" s="112"/>
      <c r="U6" s="110" t="s">
        <v>48</v>
      </c>
      <c r="V6" s="112"/>
      <c r="W6" s="112"/>
      <c r="X6" s="111" t="s">
        <v>63</v>
      </c>
      <c r="Y6" s="111"/>
      <c r="AB6" s="110" t="s">
        <v>48</v>
      </c>
      <c r="AC6" s="111" t="s">
        <v>64</v>
      </c>
      <c r="AD6" s="111"/>
      <c r="AE6" s="112"/>
      <c r="AF6" s="112"/>
    </row>
    <row r="7" spans="2:32" x14ac:dyDescent="0.25">
      <c r="B7" s="102"/>
      <c r="C7" s="104"/>
      <c r="D7" s="39" t="s">
        <v>9</v>
      </c>
      <c r="E7" s="44">
        <v>133</v>
      </c>
      <c r="F7" s="37">
        <v>114</v>
      </c>
      <c r="G7" s="45">
        <v>114</v>
      </c>
      <c r="H7" s="108"/>
      <c r="I7" s="39" t="s">
        <v>9</v>
      </c>
      <c r="J7" s="46"/>
      <c r="K7" s="37"/>
      <c r="L7" s="45"/>
      <c r="N7" s="110"/>
      <c r="O7" s="112"/>
      <c r="P7" s="112"/>
      <c r="Q7" s="112"/>
      <c r="R7" s="112"/>
      <c r="U7" s="110"/>
      <c r="V7" s="112"/>
      <c r="W7" s="112"/>
      <c r="X7" s="111"/>
      <c r="Y7" s="111"/>
      <c r="AB7" s="110"/>
      <c r="AC7" s="111"/>
      <c r="AD7" s="111"/>
      <c r="AE7" s="112"/>
      <c r="AF7" s="112"/>
    </row>
    <row r="8" spans="2:32" x14ac:dyDescent="0.25">
      <c r="B8" s="102"/>
      <c r="C8" s="104"/>
      <c r="D8" s="39" t="s">
        <v>10</v>
      </c>
      <c r="E8" s="44">
        <v>131</v>
      </c>
      <c r="F8" s="37">
        <v>107</v>
      </c>
      <c r="G8" s="45">
        <v>107</v>
      </c>
      <c r="H8" s="108"/>
      <c r="I8" s="39" t="s">
        <v>10</v>
      </c>
      <c r="J8" s="46"/>
      <c r="K8" s="37"/>
      <c r="L8" s="45"/>
      <c r="N8" s="110"/>
      <c r="O8" s="112"/>
      <c r="P8" s="112"/>
      <c r="Q8" s="112"/>
      <c r="R8" s="112"/>
      <c r="U8" s="110"/>
      <c r="V8" s="112"/>
      <c r="W8" s="112"/>
      <c r="X8" s="111"/>
      <c r="Y8" s="111"/>
      <c r="AB8" s="110"/>
      <c r="AC8" s="111"/>
      <c r="AD8" s="111"/>
      <c r="AE8" s="112"/>
      <c r="AF8" s="112"/>
    </row>
    <row r="9" spans="2:32" x14ac:dyDescent="0.25">
      <c r="B9" s="102"/>
      <c r="C9" s="104"/>
      <c r="D9" s="39" t="s">
        <v>11</v>
      </c>
      <c r="E9" s="44">
        <v>133</v>
      </c>
      <c r="F9" s="37">
        <v>105</v>
      </c>
      <c r="G9" s="45">
        <v>104</v>
      </c>
      <c r="H9" s="108"/>
      <c r="I9" s="39" t="s">
        <v>11</v>
      </c>
      <c r="J9" s="46"/>
      <c r="K9" s="37"/>
      <c r="L9" s="45"/>
      <c r="N9" s="110"/>
      <c r="O9" s="112"/>
      <c r="P9" s="112"/>
      <c r="Q9" s="112"/>
      <c r="R9" s="112"/>
      <c r="U9" s="110"/>
      <c r="V9" s="112"/>
      <c r="W9" s="112"/>
      <c r="X9" s="111"/>
      <c r="Y9" s="111"/>
      <c r="AB9" s="110"/>
      <c r="AC9" s="111"/>
      <c r="AD9" s="111"/>
      <c r="AE9" s="112"/>
      <c r="AF9" s="112"/>
    </row>
    <row r="10" spans="2:32" x14ac:dyDescent="0.25">
      <c r="B10" s="102"/>
      <c r="C10" s="104"/>
      <c r="D10" s="39" t="s">
        <v>12</v>
      </c>
      <c r="E10" s="46">
        <v>117</v>
      </c>
      <c r="F10" s="38">
        <v>131</v>
      </c>
      <c r="G10" s="45">
        <v>120</v>
      </c>
      <c r="H10" s="108"/>
      <c r="I10" s="39" t="s">
        <v>12</v>
      </c>
      <c r="J10" s="46"/>
      <c r="K10" s="37"/>
      <c r="L10" s="45"/>
      <c r="N10" s="110"/>
      <c r="O10" s="112"/>
      <c r="P10" s="112"/>
      <c r="Q10" s="112"/>
      <c r="R10" s="112"/>
      <c r="U10" s="110"/>
      <c r="V10" s="112"/>
      <c r="W10" s="112"/>
      <c r="X10" s="111"/>
      <c r="Y10" s="111"/>
      <c r="AB10" s="110"/>
      <c r="AC10" s="111"/>
      <c r="AD10" s="111"/>
      <c r="AE10" s="112"/>
      <c r="AF10" s="112"/>
    </row>
    <row r="11" spans="2:32" x14ac:dyDescent="0.25">
      <c r="B11" s="102"/>
      <c r="C11" s="104"/>
      <c r="D11" s="39" t="s">
        <v>13</v>
      </c>
      <c r="E11" s="46">
        <v>100</v>
      </c>
      <c r="F11" s="38">
        <v>100</v>
      </c>
      <c r="G11" s="45">
        <v>109</v>
      </c>
      <c r="H11" s="108"/>
      <c r="I11" s="39" t="s">
        <v>13</v>
      </c>
      <c r="J11" s="46"/>
      <c r="K11" s="37"/>
      <c r="L11" s="45"/>
      <c r="M11" s="54" t="s">
        <v>65</v>
      </c>
      <c r="N11" s="110"/>
      <c r="O11" s="112"/>
      <c r="P11" s="112"/>
      <c r="Q11" s="112"/>
      <c r="R11" s="112"/>
      <c r="T11" s="54" t="s">
        <v>65</v>
      </c>
      <c r="U11" s="110"/>
      <c r="V11" s="112"/>
      <c r="W11" s="112"/>
      <c r="X11" s="111"/>
      <c r="Y11" s="111"/>
      <c r="AA11" s="54" t="s">
        <v>65</v>
      </c>
      <c r="AB11" s="110"/>
      <c r="AC11" s="111"/>
      <c r="AD11" s="111"/>
      <c r="AE11" s="112"/>
      <c r="AF11" s="112"/>
    </row>
    <row r="12" spans="2:32" x14ac:dyDescent="0.25">
      <c r="B12" s="102"/>
      <c r="C12" s="104"/>
      <c r="D12" s="39" t="s">
        <v>14</v>
      </c>
      <c r="E12" s="46">
        <v>64</v>
      </c>
      <c r="F12" s="38">
        <v>65</v>
      </c>
      <c r="G12" s="45">
        <v>74</v>
      </c>
      <c r="H12" s="108"/>
      <c r="I12" s="39" t="s">
        <v>14</v>
      </c>
      <c r="J12" s="46"/>
      <c r="K12" s="37"/>
      <c r="L12" s="45"/>
      <c r="N12" s="110" t="s">
        <v>49</v>
      </c>
      <c r="O12" s="112" t="s">
        <v>51</v>
      </c>
      <c r="P12" s="112"/>
      <c r="Q12" s="112" t="s">
        <v>50</v>
      </c>
      <c r="R12" s="112"/>
      <c r="U12" s="110" t="s">
        <v>49</v>
      </c>
      <c r="V12" s="111" t="s">
        <v>63</v>
      </c>
      <c r="W12" s="111"/>
      <c r="X12" s="112"/>
      <c r="Y12" s="112"/>
      <c r="AB12" s="110" t="s">
        <v>49</v>
      </c>
      <c r="AC12" s="112"/>
      <c r="AD12" s="112"/>
      <c r="AE12" s="111" t="s">
        <v>64</v>
      </c>
      <c r="AF12" s="111"/>
    </row>
    <row r="13" spans="2:32" x14ac:dyDescent="0.25">
      <c r="B13" s="102"/>
      <c r="C13" s="104"/>
      <c r="D13" s="39" t="s">
        <v>15</v>
      </c>
      <c r="E13" s="46">
        <v>110</v>
      </c>
      <c r="F13" s="38">
        <v>111</v>
      </c>
      <c r="G13" s="45">
        <v>111</v>
      </c>
      <c r="H13" s="108"/>
      <c r="I13" s="39" t="s">
        <v>15</v>
      </c>
      <c r="J13" s="46"/>
      <c r="K13" s="37"/>
      <c r="L13" s="45"/>
      <c r="N13" s="110"/>
      <c r="O13" s="112"/>
      <c r="P13" s="112"/>
      <c r="Q13" s="112"/>
      <c r="R13" s="112"/>
      <c r="U13" s="110"/>
      <c r="V13" s="111"/>
      <c r="W13" s="111"/>
      <c r="X13" s="112"/>
      <c r="Y13" s="112"/>
      <c r="AB13" s="110"/>
      <c r="AC13" s="112"/>
      <c r="AD13" s="112"/>
      <c r="AE13" s="111"/>
      <c r="AF13" s="111"/>
    </row>
    <row r="14" spans="2:32" x14ac:dyDescent="0.25">
      <c r="B14" s="102"/>
      <c r="C14" s="104"/>
      <c r="D14" s="39" t="s">
        <v>16</v>
      </c>
      <c r="E14" s="46">
        <v>97</v>
      </c>
      <c r="F14" s="38">
        <v>97</v>
      </c>
      <c r="G14" s="45">
        <v>96</v>
      </c>
      <c r="H14" s="108"/>
      <c r="I14" s="39" t="s">
        <v>16</v>
      </c>
      <c r="J14" s="46"/>
      <c r="K14" s="37"/>
      <c r="L14" s="45"/>
      <c r="N14" s="110"/>
      <c r="O14" s="112"/>
      <c r="P14" s="112"/>
      <c r="Q14" s="112"/>
      <c r="R14" s="112"/>
      <c r="U14" s="110"/>
      <c r="V14" s="111"/>
      <c r="W14" s="111"/>
      <c r="X14" s="112"/>
      <c r="Y14" s="112"/>
      <c r="AB14" s="110"/>
      <c r="AC14" s="112"/>
      <c r="AD14" s="112"/>
      <c r="AE14" s="111"/>
      <c r="AF14" s="111"/>
    </row>
    <row r="15" spans="2:32" x14ac:dyDescent="0.25">
      <c r="B15" s="102"/>
      <c r="C15" s="104"/>
      <c r="D15" s="39" t="s">
        <v>17</v>
      </c>
      <c r="E15" s="46">
        <v>105</v>
      </c>
      <c r="F15" s="37">
        <v>110</v>
      </c>
      <c r="G15" s="47">
        <v>135</v>
      </c>
      <c r="H15" s="108"/>
      <c r="I15" s="39" t="s">
        <v>17</v>
      </c>
      <c r="J15" s="46"/>
      <c r="K15" s="37"/>
      <c r="L15" s="45"/>
      <c r="N15" s="110"/>
      <c r="O15" s="112"/>
      <c r="P15" s="112"/>
      <c r="Q15" s="112"/>
      <c r="R15" s="112"/>
      <c r="U15" s="110"/>
      <c r="V15" s="111"/>
      <c r="W15" s="111"/>
      <c r="X15" s="112"/>
      <c r="Y15" s="112"/>
      <c r="AB15" s="110"/>
      <c r="AC15" s="112"/>
      <c r="AD15" s="112"/>
      <c r="AE15" s="111"/>
      <c r="AF15" s="111"/>
    </row>
    <row r="16" spans="2:32" x14ac:dyDescent="0.25">
      <c r="B16" s="102"/>
      <c r="C16" s="104"/>
      <c r="D16" s="39" t="s">
        <v>18</v>
      </c>
      <c r="E16" s="46">
        <v>107</v>
      </c>
      <c r="F16" s="37">
        <v>107</v>
      </c>
      <c r="G16" s="47">
        <v>134</v>
      </c>
      <c r="H16" s="108"/>
      <c r="I16" s="39" t="s">
        <v>18</v>
      </c>
      <c r="J16" s="46"/>
      <c r="K16" s="37"/>
      <c r="L16" s="45"/>
      <c r="N16" s="110"/>
      <c r="O16" s="112"/>
      <c r="P16" s="112"/>
      <c r="Q16" s="112"/>
      <c r="R16" s="112"/>
      <c r="U16" s="110"/>
      <c r="V16" s="111"/>
      <c r="W16" s="111"/>
      <c r="X16" s="112"/>
      <c r="Y16" s="112"/>
      <c r="AB16" s="110"/>
      <c r="AC16" s="112"/>
      <c r="AD16" s="112"/>
      <c r="AE16" s="111"/>
      <c r="AF16" s="111"/>
    </row>
    <row r="17" spans="2:32" x14ac:dyDescent="0.25">
      <c r="B17" s="102"/>
      <c r="C17" s="104"/>
      <c r="D17" s="39" t="s">
        <v>19</v>
      </c>
      <c r="E17" s="46">
        <v>117</v>
      </c>
      <c r="F17" s="37">
        <v>120</v>
      </c>
      <c r="G17" s="47">
        <v>135</v>
      </c>
      <c r="H17" s="108"/>
      <c r="I17" s="39" t="s">
        <v>19</v>
      </c>
      <c r="J17" s="46"/>
      <c r="K17" s="37"/>
      <c r="L17" s="45"/>
      <c r="N17" s="110"/>
      <c r="O17" s="112"/>
      <c r="P17" s="112"/>
      <c r="Q17" s="112"/>
      <c r="R17" s="112"/>
      <c r="U17" s="110"/>
      <c r="V17" s="111"/>
      <c r="W17" s="111"/>
      <c r="X17" s="112"/>
      <c r="Y17" s="112"/>
      <c r="AB17" s="110"/>
      <c r="AC17" s="112"/>
      <c r="AD17" s="112"/>
      <c r="AE17" s="111"/>
      <c r="AF17" s="111"/>
    </row>
    <row r="18" spans="2:32" ht="15.75" thickBot="1" x14ac:dyDescent="0.3">
      <c r="B18" s="102"/>
      <c r="C18" s="105"/>
      <c r="D18" s="39" t="s">
        <v>20</v>
      </c>
      <c r="E18" s="48">
        <v>111</v>
      </c>
      <c r="F18" s="49">
        <v>112</v>
      </c>
      <c r="G18" s="50">
        <v>133</v>
      </c>
      <c r="H18" s="109"/>
      <c r="I18" s="39" t="s">
        <v>20</v>
      </c>
      <c r="J18" s="48"/>
      <c r="K18" s="49"/>
      <c r="L18" s="52"/>
    </row>
    <row r="19" spans="2:32" ht="15.75" thickBot="1" x14ac:dyDescent="0.3">
      <c r="B19" s="102" t="s">
        <v>42</v>
      </c>
      <c r="C19" s="103" t="s">
        <v>44</v>
      </c>
      <c r="D19" s="106"/>
      <c r="E19" s="114"/>
      <c r="F19" s="114"/>
      <c r="G19" s="114"/>
      <c r="H19" s="103" t="s">
        <v>2</v>
      </c>
      <c r="I19" s="106"/>
      <c r="J19" s="114"/>
      <c r="K19" s="114"/>
      <c r="L19" s="114"/>
      <c r="P19" t="s">
        <v>66</v>
      </c>
    </row>
    <row r="20" spans="2:32" x14ac:dyDescent="0.25">
      <c r="B20" s="102"/>
      <c r="C20" s="104"/>
      <c r="D20" s="39"/>
      <c r="E20" s="51"/>
      <c r="F20" s="42"/>
      <c r="G20" s="43"/>
      <c r="H20" s="108"/>
      <c r="I20" s="39"/>
      <c r="J20" s="51"/>
      <c r="K20" s="42"/>
      <c r="L20" s="43"/>
      <c r="U20" s="115" t="s">
        <v>67</v>
      </c>
      <c r="V20" s="115"/>
      <c r="W20" s="115"/>
      <c r="X20" s="115"/>
      <c r="Y20" s="115"/>
      <c r="AB20" s="115" t="s">
        <v>68</v>
      </c>
      <c r="AC20" s="115"/>
      <c r="AD20" s="115"/>
      <c r="AE20" s="115"/>
      <c r="AF20" s="115"/>
    </row>
    <row r="21" spans="2:32" x14ac:dyDescent="0.25">
      <c r="B21" s="102"/>
      <c r="C21" s="104"/>
      <c r="D21" s="39" t="s">
        <v>8</v>
      </c>
      <c r="E21" s="46"/>
      <c r="F21" s="37"/>
      <c r="G21" s="45"/>
      <c r="H21" s="108"/>
      <c r="I21" s="39" t="s">
        <v>8</v>
      </c>
      <c r="J21" s="44"/>
      <c r="K21" s="37"/>
      <c r="L21" s="45"/>
      <c r="U21" s="115"/>
      <c r="V21" s="115"/>
      <c r="W21" s="115"/>
      <c r="X21" s="115"/>
      <c r="Y21" s="115"/>
      <c r="AB21" s="115"/>
      <c r="AC21" s="115"/>
      <c r="AD21" s="115"/>
      <c r="AE21" s="115"/>
      <c r="AF21" s="115"/>
    </row>
    <row r="22" spans="2:32" x14ac:dyDescent="0.25">
      <c r="B22" s="102"/>
      <c r="C22" s="104"/>
      <c r="D22" s="39" t="s">
        <v>9</v>
      </c>
      <c r="E22" s="46"/>
      <c r="F22" s="37"/>
      <c r="G22" s="45"/>
      <c r="H22" s="108"/>
      <c r="I22" s="39" t="s">
        <v>9</v>
      </c>
      <c r="J22" s="44"/>
      <c r="K22" s="37"/>
      <c r="L22" s="45"/>
    </row>
    <row r="23" spans="2:32" x14ac:dyDescent="0.25">
      <c r="B23" s="102"/>
      <c r="C23" s="104"/>
      <c r="D23" s="39" t="s">
        <v>10</v>
      </c>
      <c r="E23" s="46"/>
      <c r="F23" s="37"/>
      <c r="G23" s="45"/>
      <c r="H23" s="108"/>
      <c r="I23" s="39" t="s">
        <v>10</v>
      </c>
      <c r="J23" s="44"/>
      <c r="K23" s="37"/>
      <c r="L23" s="45"/>
    </row>
    <row r="24" spans="2:32" x14ac:dyDescent="0.25">
      <c r="B24" s="102"/>
      <c r="C24" s="104"/>
      <c r="D24" s="39" t="s">
        <v>11</v>
      </c>
      <c r="E24" s="46"/>
      <c r="F24" s="37"/>
      <c r="G24" s="45"/>
      <c r="H24" s="108"/>
      <c r="I24" s="39" t="s">
        <v>11</v>
      </c>
      <c r="J24" s="44"/>
      <c r="K24" s="37"/>
      <c r="L24" s="45"/>
      <c r="U24" s="115" t="s">
        <v>69</v>
      </c>
      <c r="V24" s="115"/>
      <c r="W24" s="115"/>
      <c r="X24" s="115"/>
      <c r="Y24" s="115"/>
      <c r="AB24" s="113" t="s">
        <v>70</v>
      </c>
      <c r="AC24" s="113"/>
      <c r="AD24" s="113"/>
      <c r="AE24" s="113"/>
      <c r="AF24" s="113"/>
    </row>
    <row r="25" spans="2:32" x14ac:dyDescent="0.25">
      <c r="B25" s="102"/>
      <c r="C25" s="104"/>
      <c r="D25" s="39" t="s">
        <v>12</v>
      </c>
      <c r="E25" s="46"/>
      <c r="F25" s="37"/>
      <c r="G25" s="45"/>
      <c r="H25" s="108"/>
      <c r="I25" s="39" t="s">
        <v>12</v>
      </c>
      <c r="J25" s="46"/>
      <c r="K25" s="38"/>
      <c r="L25" s="45"/>
      <c r="U25" s="115"/>
      <c r="V25" s="115"/>
      <c r="W25" s="115"/>
      <c r="X25" s="115"/>
      <c r="Y25" s="115"/>
      <c r="AB25" s="113"/>
      <c r="AC25" s="113"/>
      <c r="AD25" s="113"/>
      <c r="AE25" s="113"/>
      <c r="AF25" s="113"/>
    </row>
    <row r="26" spans="2:32" x14ac:dyDescent="0.25">
      <c r="B26" s="102"/>
      <c r="C26" s="104"/>
      <c r="D26" s="39" t="s">
        <v>13</v>
      </c>
      <c r="E26" s="46"/>
      <c r="F26" s="37"/>
      <c r="G26" s="45"/>
      <c r="H26" s="108"/>
      <c r="I26" s="39" t="s">
        <v>13</v>
      </c>
      <c r="J26" s="46"/>
      <c r="K26" s="38"/>
      <c r="L26" s="45"/>
    </row>
    <row r="27" spans="2:32" x14ac:dyDescent="0.25">
      <c r="B27" s="102"/>
      <c r="C27" s="104"/>
      <c r="D27" s="39" t="s">
        <v>14</v>
      </c>
      <c r="E27" s="46"/>
      <c r="F27" s="37"/>
      <c r="G27" s="45"/>
      <c r="H27" s="108"/>
      <c r="I27" s="39" t="s">
        <v>14</v>
      </c>
      <c r="J27" s="46"/>
      <c r="K27" s="38"/>
      <c r="L27" s="45"/>
    </row>
    <row r="28" spans="2:32" x14ac:dyDescent="0.25">
      <c r="B28" s="102"/>
      <c r="C28" s="104"/>
      <c r="D28" s="39" t="s">
        <v>15</v>
      </c>
      <c r="E28" s="46"/>
      <c r="F28" s="37"/>
      <c r="G28" s="45"/>
      <c r="H28" s="108"/>
      <c r="I28" s="39" t="s">
        <v>15</v>
      </c>
      <c r="J28" s="46"/>
      <c r="K28" s="38"/>
      <c r="L28" s="45"/>
    </row>
    <row r="29" spans="2:32" x14ac:dyDescent="0.25">
      <c r="B29" s="102"/>
      <c r="C29" s="104"/>
      <c r="D29" s="39" t="s">
        <v>16</v>
      </c>
      <c r="E29" s="46"/>
      <c r="F29" s="37"/>
      <c r="G29" s="45"/>
      <c r="H29" s="108"/>
      <c r="I29" s="39" t="s">
        <v>16</v>
      </c>
      <c r="J29" s="46"/>
      <c r="K29" s="38"/>
      <c r="L29" s="45"/>
    </row>
    <row r="30" spans="2:32" x14ac:dyDescent="0.25">
      <c r="B30" s="102"/>
      <c r="C30" s="104"/>
      <c r="D30" s="39" t="s">
        <v>17</v>
      </c>
      <c r="E30" s="46"/>
      <c r="F30" s="37"/>
      <c r="G30" s="45"/>
      <c r="H30" s="108"/>
      <c r="I30" s="39" t="s">
        <v>17</v>
      </c>
      <c r="J30" s="46"/>
      <c r="K30" s="37"/>
      <c r="L30" s="47"/>
    </row>
    <row r="31" spans="2:32" x14ac:dyDescent="0.25">
      <c r="B31" s="102"/>
      <c r="C31" s="104"/>
      <c r="D31" s="39" t="s">
        <v>18</v>
      </c>
      <c r="E31" s="46"/>
      <c r="F31" s="37"/>
      <c r="G31" s="45"/>
      <c r="H31" s="108"/>
      <c r="I31" s="39" t="s">
        <v>18</v>
      </c>
      <c r="J31" s="46"/>
      <c r="K31" s="37"/>
      <c r="L31" s="47"/>
    </row>
    <row r="32" spans="2:32" x14ac:dyDescent="0.25">
      <c r="B32" s="102"/>
      <c r="C32" s="104"/>
      <c r="D32" s="39" t="s">
        <v>19</v>
      </c>
      <c r="E32" s="46"/>
      <c r="F32" s="37"/>
      <c r="G32" s="45"/>
      <c r="H32" s="108"/>
      <c r="I32" s="39" t="s">
        <v>19</v>
      </c>
      <c r="J32" s="46"/>
      <c r="K32" s="37"/>
      <c r="L32" s="47"/>
    </row>
    <row r="33" spans="2:12" ht="15.75" thickBot="1" x14ac:dyDescent="0.3">
      <c r="B33" s="102"/>
      <c r="C33" s="105"/>
      <c r="D33" s="39" t="s">
        <v>20</v>
      </c>
      <c r="E33" s="48"/>
      <c r="F33" s="49"/>
      <c r="G33" s="52"/>
      <c r="H33" s="109"/>
      <c r="I33" s="39" t="s">
        <v>20</v>
      </c>
      <c r="J33" s="48"/>
      <c r="K33" s="49"/>
      <c r="L33" s="50"/>
    </row>
  </sheetData>
  <mergeCells count="41">
    <mergeCell ref="AB24:AF25"/>
    <mergeCell ref="AC12:AD17"/>
    <mergeCell ref="AE12:AF17"/>
    <mergeCell ref="B19:B33"/>
    <mergeCell ref="C19:C33"/>
    <mergeCell ref="D19:G19"/>
    <mergeCell ref="H19:H33"/>
    <mergeCell ref="I19:L19"/>
    <mergeCell ref="U20:Y21"/>
    <mergeCell ref="AB20:AF21"/>
    <mergeCell ref="U24:Y25"/>
    <mergeCell ref="AE6:AF11"/>
    <mergeCell ref="N12:N17"/>
    <mergeCell ref="O12:P17"/>
    <mergeCell ref="Q12:R17"/>
    <mergeCell ref="U12:U17"/>
    <mergeCell ref="V12:W17"/>
    <mergeCell ref="X12:Y17"/>
    <mergeCell ref="AB12:AB17"/>
    <mergeCell ref="N6:N11"/>
    <mergeCell ref="O6:P11"/>
    <mergeCell ref="Q6:R11"/>
    <mergeCell ref="U6:U11"/>
    <mergeCell ref="V6:W11"/>
    <mergeCell ref="X6:Y11"/>
    <mergeCell ref="AE5:AF5"/>
    <mergeCell ref="C1:L1"/>
    <mergeCell ref="D3:G3"/>
    <mergeCell ref="J3:L3"/>
    <mergeCell ref="B4:B18"/>
    <mergeCell ref="C4:C18"/>
    <mergeCell ref="D4:G4"/>
    <mergeCell ref="H4:H18"/>
    <mergeCell ref="I4:L4"/>
    <mergeCell ref="O5:P5"/>
    <mergeCell ref="Q5:R5"/>
    <mergeCell ref="V5:W5"/>
    <mergeCell ref="X5:Y5"/>
    <mergeCell ref="AC5:AD5"/>
    <mergeCell ref="AB6:AB11"/>
    <mergeCell ref="AC6:A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86B-1357-4979-84A7-0FF3A5A95E3F}">
  <dimension ref="B1:AH72"/>
  <sheetViews>
    <sheetView tabSelected="1" zoomScale="80" zoomScaleNormal="80" workbookViewId="0">
      <selection activeCell="E13" sqref="E13"/>
    </sheetView>
  </sheetViews>
  <sheetFormatPr defaultRowHeight="15" x14ac:dyDescent="0.25"/>
  <cols>
    <col min="4" max="4" width="4" customWidth="1"/>
    <col min="5" max="5" width="8.85546875" customWidth="1"/>
    <col min="8" max="9" width="0" hidden="1" customWidth="1"/>
  </cols>
  <sheetData>
    <row r="1" spans="2:33" x14ac:dyDescent="0.25">
      <c r="C1" s="100" t="s">
        <v>45</v>
      </c>
      <c r="D1" s="100"/>
      <c r="E1" s="100"/>
      <c r="F1" s="100"/>
      <c r="G1" s="100"/>
      <c r="H1" s="100"/>
      <c r="I1" s="100"/>
      <c r="J1" s="100"/>
      <c r="K1" s="100"/>
      <c r="L1" s="100"/>
      <c r="O1" s="100" t="s">
        <v>71</v>
      </c>
      <c r="P1" s="100"/>
      <c r="Q1" s="100"/>
      <c r="R1" s="100"/>
      <c r="S1" s="100"/>
      <c r="T1" s="100"/>
      <c r="U1" s="100"/>
      <c r="V1" s="100"/>
      <c r="W1" s="100"/>
      <c r="Z1" s="100" t="s">
        <v>72</v>
      </c>
      <c r="AA1" s="100"/>
      <c r="AB1" s="100"/>
      <c r="AC1" s="100"/>
      <c r="AD1" s="100"/>
      <c r="AE1" s="100"/>
      <c r="AF1" s="100"/>
      <c r="AG1" s="100"/>
    </row>
    <row r="2" spans="2:33" x14ac:dyDescent="0.25">
      <c r="C2" s="34"/>
      <c r="D2" s="34"/>
      <c r="E2" s="34"/>
      <c r="F2" s="34"/>
      <c r="G2" s="34"/>
      <c r="H2" s="34"/>
      <c r="I2" s="34"/>
      <c r="J2" s="34"/>
      <c r="K2" s="34"/>
      <c r="L2" s="34"/>
      <c r="O2" s="100"/>
      <c r="P2" s="100"/>
      <c r="Q2" s="100"/>
      <c r="R2" s="100"/>
      <c r="S2" s="100"/>
      <c r="T2" s="100"/>
      <c r="U2" s="100"/>
      <c r="V2" s="100"/>
      <c r="W2" s="100"/>
      <c r="Z2" s="100"/>
      <c r="AA2" s="100"/>
      <c r="AB2" s="100"/>
      <c r="AC2" s="100"/>
      <c r="AD2" s="100"/>
      <c r="AE2" s="100"/>
      <c r="AF2" s="100"/>
      <c r="AG2" s="100"/>
    </row>
    <row r="3" spans="2:33" x14ac:dyDescent="0.25">
      <c r="D3" s="101" t="s">
        <v>43</v>
      </c>
      <c r="E3" s="101"/>
      <c r="F3" s="101"/>
      <c r="G3" s="101"/>
      <c r="H3" s="1"/>
      <c r="I3" s="1"/>
      <c r="J3" s="101" t="s">
        <v>42</v>
      </c>
      <c r="K3" s="101"/>
      <c r="L3" s="101"/>
      <c r="Q3" s="101" t="s">
        <v>43</v>
      </c>
      <c r="R3" s="101"/>
      <c r="S3" s="101"/>
      <c r="T3" s="101"/>
      <c r="U3" s="101" t="s">
        <v>42</v>
      </c>
      <c r="V3" s="101"/>
      <c r="W3" s="101"/>
      <c r="AA3" s="101" t="s">
        <v>43</v>
      </c>
      <c r="AB3" s="101"/>
      <c r="AC3" s="101"/>
      <c r="AD3" s="101"/>
      <c r="AE3" s="101" t="s">
        <v>42</v>
      </c>
      <c r="AF3" s="101"/>
      <c r="AG3" s="101"/>
    </row>
    <row r="4" spans="2:33" ht="14.45" customHeight="1" x14ac:dyDescent="0.25">
      <c r="B4" s="102" t="s">
        <v>43</v>
      </c>
      <c r="C4" s="103" t="s">
        <v>44</v>
      </c>
      <c r="D4" s="119" t="s">
        <v>3</v>
      </c>
      <c r="E4" s="120"/>
      <c r="F4" s="120"/>
      <c r="G4" s="120"/>
      <c r="H4" s="116" t="s">
        <v>2</v>
      </c>
      <c r="I4" s="119" t="s">
        <v>3</v>
      </c>
      <c r="J4" s="120"/>
      <c r="K4" s="120"/>
      <c r="L4" s="120"/>
      <c r="O4" s="102" t="s">
        <v>43</v>
      </c>
      <c r="P4" s="103" t="s">
        <v>44</v>
      </c>
      <c r="Q4" s="119" t="s">
        <v>3</v>
      </c>
      <c r="R4" s="120"/>
      <c r="S4" s="120"/>
      <c r="T4" s="120"/>
      <c r="U4" s="120"/>
      <c r="V4" s="120"/>
      <c r="W4" s="120"/>
      <c r="Y4" s="102" t="s">
        <v>43</v>
      </c>
      <c r="Z4" s="103" t="s">
        <v>44</v>
      </c>
      <c r="AA4" s="106" t="s">
        <v>3</v>
      </c>
      <c r="AB4" s="107"/>
      <c r="AC4" s="107"/>
      <c r="AD4" s="107"/>
      <c r="AE4" s="107"/>
      <c r="AF4" s="107"/>
      <c r="AG4" s="107"/>
    </row>
    <row r="5" spans="2:33" ht="15.75" thickBot="1" x14ac:dyDescent="0.3">
      <c r="B5" s="102"/>
      <c r="C5" s="104"/>
      <c r="D5" s="55"/>
      <c r="E5" s="56" t="s">
        <v>5</v>
      </c>
      <c r="F5" s="56" t="s">
        <v>6</v>
      </c>
      <c r="G5" s="56" t="s">
        <v>7</v>
      </c>
      <c r="H5" s="121"/>
      <c r="I5" s="55"/>
      <c r="J5" s="56" t="s">
        <v>5</v>
      </c>
      <c r="K5" s="56" t="s">
        <v>6</v>
      </c>
      <c r="L5" s="56" t="s">
        <v>7</v>
      </c>
      <c r="O5" s="102"/>
      <c r="P5" s="104"/>
      <c r="Q5" s="55"/>
      <c r="R5" s="56" t="s">
        <v>5</v>
      </c>
      <c r="S5" s="56" t="s">
        <v>6</v>
      </c>
      <c r="T5" s="56" t="s">
        <v>7</v>
      </c>
      <c r="U5" s="56" t="s">
        <v>5</v>
      </c>
      <c r="V5" s="56" t="s">
        <v>6</v>
      </c>
      <c r="W5" s="56" t="s">
        <v>7</v>
      </c>
      <c r="Y5" s="102"/>
      <c r="Z5" s="104"/>
      <c r="AA5" s="37"/>
      <c r="AB5" s="40" t="s">
        <v>5</v>
      </c>
      <c r="AC5" s="40" t="s">
        <v>6</v>
      </c>
      <c r="AD5" s="40" t="s">
        <v>7</v>
      </c>
      <c r="AE5" s="40" t="s">
        <v>5</v>
      </c>
      <c r="AF5" s="40" t="s">
        <v>6</v>
      </c>
      <c r="AG5" s="40" t="s">
        <v>7</v>
      </c>
    </row>
    <row r="6" spans="2:33" x14ac:dyDescent="0.25">
      <c r="B6" s="102"/>
      <c r="C6" s="104"/>
      <c r="D6" s="57" t="s">
        <v>8</v>
      </c>
      <c r="E6" s="58">
        <v>127</v>
      </c>
      <c r="F6" s="59">
        <v>115</v>
      </c>
      <c r="G6" s="60">
        <v>119</v>
      </c>
      <c r="H6" s="117"/>
      <c r="I6" s="57" t="s">
        <v>8</v>
      </c>
      <c r="J6" s="61">
        <v>111</v>
      </c>
      <c r="K6" s="62">
        <v>112</v>
      </c>
      <c r="L6" s="63">
        <v>133</v>
      </c>
      <c r="O6" s="102"/>
      <c r="P6" s="104"/>
      <c r="Q6" s="57" t="s">
        <v>8</v>
      </c>
      <c r="R6" s="58"/>
      <c r="S6" s="59"/>
      <c r="T6" s="60"/>
      <c r="U6" s="61">
        <v>111</v>
      </c>
      <c r="V6" s="62">
        <v>112</v>
      </c>
      <c r="W6" s="63">
        <v>133</v>
      </c>
      <c r="Y6" s="102"/>
      <c r="Z6" s="104"/>
      <c r="AA6" s="39" t="s">
        <v>8</v>
      </c>
      <c r="AB6" s="91">
        <v>133</v>
      </c>
      <c r="AC6" s="72">
        <v>117</v>
      </c>
      <c r="AD6" s="73">
        <v>117</v>
      </c>
      <c r="AE6" s="61"/>
      <c r="AF6" s="62"/>
      <c r="AG6" s="63"/>
    </row>
    <row r="7" spans="2:33" x14ac:dyDescent="0.25">
      <c r="B7" s="102"/>
      <c r="C7" s="104"/>
      <c r="D7" s="57" t="s">
        <v>9</v>
      </c>
      <c r="E7" s="64">
        <v>126</v>
      </c>
      <c r="F7" s="65">
        <v>112</v>
      </c>
      <c r="G7" s="66">
        <v>116</v>
      </c>
      <c r="H7" s="117"/>
      <c r="I7" s="57" t="s">
        <v>9</v>
      </c>
      <c r="J7" s="64">
        <v>117</v>
      </c>
      <c r="K7" s="65">
        <v>120</v>
      </c>
      <c r="L7" s="66">
        <v>135</v>
      </c>
      <c r="O7" s="102"/>
      <c r="P7" s="104"/>
      <c r="Q7" s="57" t="s">
        <v>9</v>
      </c>
      <c r="R7" s="64"/>
      <c r="S7" s="65"/>
      <c r="T7" s="66"/>
      <c r="U7" s="64">
        <v>117</v>
      </c>
      <c r="V7" s="65">
        <v>120</v>
      </c>
      <c r="W7" s="66">
        <v>135</v>
      </c>
      <c r="Y7" s="102"/>
      <c r="Z7" s="104"/>
      <c r="AA7" s="39" t="s">
        <v>9</v>
      </c>
      <c r="AB7" s="92">
        <v>133</v>
      </c>
      <c r="AC7" s="75">
        <v>114</v>
      </c>
      <c r="AD7" s="76">
        <v>114</v>
      </c>
      <c r="AE7" s="64"/>
      <c r="AF7" s="65"/>
      <c r="AG7" s="66"/>
    </row>
    <row r="8" spans="2:33" x14ac:dyDescent="0.25">
      <c r="B8" s="102"/>
      <c r="C8" s="104"/>
      <c r="D8" s="57" t="s">
        <v>10</v>
      </c>
      <c r="E8" s="64">
        <v>128</v>
      </c>
      <c r="F8" s="65">
        <v>109</v>
      </c>
      <c r="G8" s="66">
        <v>104</v>
      </c>
      <c r="H8" s="117"/>
      <c r="I8" s="57" t="s">
        <v>10</v>
      </c>
      <c r="J8" s="64">
        <v>107</v>
      </c>
      <c r="K8" s="65">
        <v>107</v>
      </c>
      <c r="L8" s="66">
        <v>134</v>
      </c>
      <c r="O8" s="102"/>
      <c r="P8" s="104"/>
      <c r="Q8" s="57" t="s">
        <v>10</v>
      </c>
      <c r="R8" s="64"/>
      <c r="S8" s="65"/>
      <c r="T8" s="66"/>
      <c r="U8" s="64">
        <v>107</v>
      </c>
      <c r="V8" s="65">
        <v>107</v>
      </c>
      <c r="W8" s="66">
        <v>134</v>
      </c>
      <c r="Y8" s="102"/>
      <c r="Z8" s="104"/>
      <c r="AA8" s="39" t="s">
        <v>10</v>
      </c>
      <c r="AB8" s="92">
        <v>131</v>
      </c>
      <c r="AC8" s="75">
        <v>107</v>
      </c>
      <c r="AD8" s="76">
        <v>107</v>
      </c>
      <c r="AE8" s="64"/>
      <c r="AF8" s="65"/>
      <c r="AG8" s="66"/>
    </row>
    <row r="9" spans="2:33" x14ac:dyDescent="0.25">
      <c r="B9" s="102"/>
      <c r="C9" s="104"/>
      <c r="D9" s="57" t="s">
        <v>11</v>
      </c>
      <c r="E9" s="64">
        <v>129</v>
      </c>
      <c r="F9" s="65">
        <v>104</v>
      </c>
      <c r="G9" s="66">
        <v>105</v>
      </c>
      <c r="H9" s="117"/>
      <c r="I9" s="57" t="s">
        <v>11</v>
      </c>
      <c r="J9" s="64">
        <v>105</v>
      </c>
      <c r="K9" s="65">
        <v>110</v>
      </c>
      <c r="L9" s="66">
        <v>135</v>
      </c>
      <c r="O9" s="102"/>
      <c r="P9" s="104"/>
      <c r="Q9" s="57" t="s">
        <v>11</v>
      </c>
      <c r="R9" s="64"/>
      <c r="S9" s="65"/>
      <c r="T9" s="66"/>
      <c r="U9" s="64">
        <v>105</v>
      </c>
      <c r="V9" s="65">
        <v>110</v>
      </c>
      <c r="W9" s="66">
        <v>135</v>
      </c>
      <c r="Y9" s="102"/>
      <c r="Z9" s="104"/>
      <c r="AA9" s="39" t="s">
        <v>11</v>
      </c>
      <c r="AB9" s="92">
        <v>133</v>
      </c>
      <c r="AC9" s="75">
        <v>105</v>
      </c>
      <c r="AD9" s="76">
        <v>104</v>
      </c>
      <c r="AE9" s="64"/>
      <c r="AF9" s="65"/>
      <c r="AG9" s="66"/>
    </row>
    <row r="10" spans="2:33" x14ac:dyDescent="0.25">
      <c r="B10" s="102"/>
      <c r="C10" s="104"/>
      <c r="D10" s="57" t="s">
        <v>12</v>
      </c>
      <c r="E10" s="64">
        <v>117</v>
      </c>
      <c r="F10" s="65">
        <v>129</v>
      </c>
      <c r="G10" s="66">
        <v>120</v>
      </c>
      <c r="H10" s="117"/>
      <c r="I10" s="57" t="s">
        <v>12</v>
      </c>
      <c r="J10" s="64">
        <v>97</v>
      </c>
      <c r="K10" s="65">
        <v>97</v>
      </c>
      <c r="L10" s="66">
        <v>96</v>
      </c>
      <c r="O10" s="102"/>
      <c r="P10" s="104"/>
      <c r="Q10" s="57" t="s">
        <v>12</v>
      </c>
      <c r="R10" s="64"/>
      <c r="S10" s="65"/>
      <c r="T10" s="66"/>
      <c r="U10" s="82">
        <v>97</v>
      </c>
      <c r="V10" s="83">
        <v>97</v>
      </c>
      <c r="W10" s="84">
        <v>96</v>
      </c>
      <c r="Y10" s="102"/>
      <c r="Z10" s="104"/>
      <c r="AA10" s="39" t="s">
        <v>12</v>
      </c>
      <c r="AB10" s="74">
        <v>117</v>
      </c>
      <c r="AC10" s="75">
        <v>131</v>
      </c>
      <c r="AD10" s="76">
        <v>120</v>
      </c>
      <c r="AE10" s="64"/>
      <c r="AF10" s="65"/>
      <c r="AG10" s="66"/>
    </row>
    <row r="11" spans="2:33" x14ac:dyDescent="0.25">
      <c r="B11" s="102"/>
      <c r="C11" s="104"/>
      <c r="D11" s="57" t="s">
        <v>13</v>
      </c>
      <c r="E11" s="64">
        <v>100</v>
      </c>
      <c r="F11" s="65">
        <v>99</v>
      </c>
      <c r="G11" s="66">
        <v>109</v>
      </c>
      <c r="H11" s="117"/>
      <c r="I11" s="57" t="s">
        <v>13</v>
      </c>
      <c r="J11" s="64">
        <v>110</v>
      </c>
      <c r="K11" s="65">
        <v>111</v>
      </c>
      <c r="L11" s="66">
        <v>111</v>
      </c>
      <c r="O11" s="102"/>
      <c r="P11" s="104"/>
      <c r="Q11" s="57" t="s">
        <v>13</v>
      </c>
      <c r="R11" s="64"/>
      <c r="S11" s="65"/>
      <c r="T11" s="66"/>
      <c r="U11" s="64">
        <v>110</v>
      </c>
      <c r="V11" s="65">
        <v>111</v>
      </c>
      <c r="W11" s="66">
        <v>111</v>
      </c>
      <c r="Y11" s="102"/>
      <c r="Z11" s="104"/>
      <c r="AA11" s="39" t="s">
        <v>13</v>
      </c>
      <c r="AB11" s="74">
        <v>100</v>
      </c>
      <c r="AC11" s="75">
        <v>100</v>
      </c>
      <c r="AD11" s="76">
        <v>109</v>
      </c>
      <c r="AE11" s="64"/>
      <c r="AF11" s="65"/>
      <c r="AG11" s="66"/>
    </row>
    <row r="12" spans="2:33" x14ac:dyDescent="0.25">
      <c r="B12" s="102"/>
      <c r="C12" s="104"/>
      <c r="D12" s="57" t="s">
        <v>14</v>
      </c>
      <c r="E12" s="64">
        <v>64</v>
      </c>
      <c r="F12" s="65">
        <v>71</v>
      </c>
      <c r="G12" s="66">
        <v>74</v>
      </c>
      <c r="H12" s="117"/>
      <c r="I12" s="57" t="s">
        <v>14</v>
      </c>
      <c r="J12" s="64">
        <v>64</v>
      </c>
      <c r="K12" s="65">
        <v>65</v>
      </c>
      <c r="L12" s="66">
        <v>74</v>
      </c>
      <c r="O12" s="102"/>
      <c r="P12" s="104"/>
      <c r="Q12" s="57" t="s">
        <v>14</v>
      </c>
      <c r="R12" s="64"/>
      <c r="S12" s="65"/>
      <c r="T12" s="66"/>
      <c r="U12" s="64">
        <v>64</v>
      </c>
      <c r="V12" s="65">
        <v>65</v>
      </c>
      <c r="W12" s="66">
        <v>74</v>
      </c>
      <c r="Y12" s="102"/>
      <c r="Z12" s="104"/>
      <c r="AA12" s="39" t="s">
        <v>14</v>
      </c>
      <c r="AB12" s="88">
        <v>64</v>
      </c>
      <c r="AC12" s="89">
        <v>65</v>
      </c>
      <c r="AD12" s="90">
        <v>74</v>
      </c>
      <c r="AE12" s="64"/>
      <c r="AF12" s="65"/>
      <c r="AG12" s="66"/>
    </row>
    <row r="13" spans="2:33" x14ac:dyDescent="0.25">
      <c r="B13" s="102"/>
      <c r="C13" s="104"/>
      <c r="D13" s="57" t="s">
        <v>15</v>
      </c>
      <c r="E13" s="64">
        <v>110</v>
      </c>
      <c r="F13" s="65">
        <v>113</v>
      </c>
      <c r="G13" s="66">
        <v>111</v>
      </c>
      <c r="H13" s="117"/>
      <c r="I13" s="57" t="s">
        <v>15</v>
      </c>
      <c r="J13" s="64">
        <v>100</v>
      </c>
      <c r="K13" s="65">
        <v>100</v>
      </c>
      <c r="L13" s="66">
        <v>109</v>
      </c>
      <c r="O13" s="102"/>
      <c r="P13" s="104"/>
      <c r="Q13" s="57" t="s">
        <v>15</v>
      </c>
      <c r="R13" s="64"/>
      <c r="S13" s="65"/>
      <c r="T13" s="66"/>
      <c r="U13" s="64">
        <v>100</v>
      </c>
      <c r="V13" s="65">
        <v>100</v>
      </c>
      <c r="W13" s="66">
        <v>109</v>
      </c>
      <c r="Y13" s="102"/>
      <c r="Z13" s="104"/>
      <c r="AA13" s="39" t="s">
        <v>15</v>
      </c>
      <c r="AB13" s="74">
        <v>110</v>
      </c>
      <c r="AC13" s="75">
        <v>111</v>
      </c>
      <c r="AD13" s="76">
        <v>111</v>
      </c>
      <c r="AE13" s="64"/>
      <c r="AF13" s="65"/>
      <c r="AG13" s="66"/>
    </row>
    <row r="14" spans="2:33" x14ac:dyDescent="0.25">
      <c r="B14" s="102"/>
      <c r="C14" s="104"/>
      <c r="D14" s="57" t="s">
        <v>16</v>
      </c>
      <c r="E14" s="64">
        <v>97</v>
      </c>
      <c r="F14" s="65">
        <v>97</v>
      </c>
      <c r="G14" s="66">
        <v>96</v>
      </c>
      <c r="H14" s="117"/>
      <c r="I14" s="57" t="s">
        <v>16</v>
      </c>
      <c r="J14" s="64">
        <v>117</v>
      </c>
      <c r="K14" s="65">
        <v>131</v>
      </c>
      <c r="L14" s="66">
        <v>120</v>
      </c>
      <c r="O14" s="102"/>
      <c r="P14" s="104"/>
      <c r="Q14" s="57" t="s">
        <v>16</v>
      </c>
      <c r="R14" s="64"/>
      <c r="S14" s="65"/>
      <c r="T14" s="66"/>
      <c r="U14" s="64">
        <v>117</v>
      </c>
      <c r="V14" s="65">
        <v>131</v>
      </c>
      <c r="W14" s="66">
        <v>120</v>
      </c>
      <c r="Y14" s="102"/>
      <c r="Z14" s="104"/>
      <c r="AA14" s="39" t="s">
        <v>16</v>
      </c>
      <c r="AB14" s="74">
        <v>97</v>
      </c>
      <c r="AC14" s="75">
        <v>97</v>
      </c>
      <c r="AD14" s="76">
        <v>96</v>
      </c>
      <c r="AE14" s="64"/>
      <c r="AF14" s="65"/>
      <c r="AG14" s="66"/>
    </row>
    <row r="15" spans="2:33" x14ac:dyDescent="0.25">
      <c r="B15" s="102"/>
      <c r="C15" s="104"/>
      <c r="D15" s="57" t="s">
        <v>17</v>
      </c>
      <c r="E15" s="64">
        <v>105</v>
      </c>
      <c r="F15" s="65">
        <v>110</v>
      </c>
      <c r="G15" s="66">
        <v>135</v>
      </c>
      <c r="H15" s="117"/>
      <c r="I15" s="57" t="s">
        <v>17</v>
      </c>
      <c r="J15" s="64">
        <v>133</v>
      </c>
      <c r="K15" s="65">
        <v>105</v>
      </c>
      <c r="L15" s="66">
        <v>104</v>
      </c>
      <c r="O15" s="102"/>
      <c r="P15" s="104"/>
      <c r="Q15" s="57" t="s">
        <v>17</v>
      </c>
      <c r="R15" s="64"/>
      <c r="S15" s="65"/>
      <c r="T15" s="66"/>
      <c r="U15" s="80">
        <v>133</v>
      </c>
      <c r="V15" s="65">
        <v>105</v>
      </c>
      <c r="W15" s="66">
        <v>104</v>
      </c>
      <c r="Y15" s="102"/>
      <c r="Z15" s="104"/>
      <c r="AA15" s="39" t="s">
        <v>17</v>
      </c>
      <c r="AB15" s="74">
        <v>105</v>
      </c>
      <c r="AC15" s="75">
        <v>110</v>
      </c>
      <c r="AD15" s="76">
        <v>135</v>
      </c>
      <c r="AE15" s="64"/>
      <c r="AF15" s="65"/>
      <c r="AG15" s="66"/>
    </row>
    <row r="16" spans="2:33" x14ac:dyDescent="0.25">
      <c r="B16" s="102"/>
      <c r="C16" s="104"/>
      <c r="D16" s="57" t="s">
        <v>18</v>
      </c>
      <c r="E16" s="64">
        <v>107</v>
      </c>
      <c r="F16" s="65">
        <v>107</v>
      </c>
      <c r="G16" s="66">
        <v>134</v>
      </c>
      <c r="H16" s="117"/>
      <c r="I16" s="57" t="s">
        <v>18</v>
      </c>
      <c r="J16" s="64">
        <v>131</v>
      </c>
      <c r="K16" s="65">
        <v>107</v>
      </c>
      <c r="L16" s="66">
        <v>107</v>
      </c>
      <c r="O16" s="102"/>
      <c r="P16" s="104"/>
      <c r="Q16" s="57" t="s">
        <v>18</v>
      </c>
      <c r="R16" s="64"/>
      <c r="S16" s="65"/>
      <c r="T16" s="66"/>
      <c r="U16" s="80">
        <v>131</v>
      </c>
      <c r="V16" s="65">
        <v>107</v>
      </c>
      <c r="W16" s="66">
        <v>107</v>
      </c>
      <c r="Y16" s="102"/>
      <c r="Z16" s="104"/>
      <c r="AA16" s="39" t="s">
        <v>18</v>
      </c>
      <c r="AB16" s="74">
        <v>107</v>
      </c>
      <c r="AC16" s="75">
        <v>107</v>
      </c>
      <c r="AD16" s="76">
        <v>134</v>
      </c>
      <c r="AE16" s="64"/>
      <c r="AF16" s="65"/>
      <c r="AG16" s="66"/>
    </row>
    <row r="17" spans="2:33" x14ac:dyDescent="0.25">
      <c r="B17" s="102"/>
      <c r="C17" s="104"/>
      <c r="D17" s="57" t="s">
        <v>19</v>
      </c>
      <c r="E17" s="64">
        <v>117</v>
      </c>
      <c r="F17" s="65">
        <v>120</v>
      </c>
      <c r="G17" s="66">
        <v>135</v>
      </c>
      <c r="H17" s="117"/>
      <c r="I17" s="57" t="s">
        <v>19</v>
      </c>
      <c r="J17" s="64">
        <v>133</v>
      </c>
      <c r="K17" s="65">
        <v>114</v>
      </c>
      <c r="L17" s="66">
        <v>114</v>
      </c>
      <c r="O17" s="102"/>
      <c r="P17" s="104"/>
      <c r="Q17" s="57" t="s">
        <v>19</v>
      </c>
      <c r="R17" s="64"/>
      <c r="S17" s="65"/>
      <c r="T17" s="66"/>
      <c r="U17" s="80">
        <v>133</v>
      </c>
      <c r="V17" s="65">
        <v>114</v>
      </c>
      <c r="W17" s="66">
        <v>114</v>
      </c>
      <c r="Y17" s="102"/>
      <c r="Z17" s="104"/>
      <c r="AA17" s="39" t="s">
        <v>19</v>
      </c>
      <c r="AB17" s="74">
        <v>117</v>
      </c>
      <c r="AC17" s="75">
        <v>120</v>
      </c>
      <c r="AD17" s="76">
        <v>135</v>
      </c>
      <c r="AE17" s="64"/>
      <c r="AF17" s="65"/>
      <c r="AG17" s="66"/>
    </row>
    <row r="18" spans="2:33" ht="15.75" thickBot="1" x14ac:dyDescent="0.3">
      <c r="B18" s="102"/>
      <c r="C18" s="105"/>
      <c r="D18" s="57" t="s">
        <v>20</v>
      </c>
      <c r="E18" s="67">
        <v>111</v>
      </c>
      <c r="F18" s="68">
        <v>112</v>
      </c>
      <c r="G18" s="69">
        <v>133</v>
      </c>
      <c r="H18" s="118"/>
      <c r="I18" s="57" t="s">
        <v>20</v>
      </c>
      <c r="J18" s="67">
        <v>133</v>
      </c>
      <c r="K18" s="68">
        <v>117</v>
      </c>
      <c r="L18" s="69">
        <v>117</v>
      </c>
      <c r="O18" s="102"/>
      <c r="P18" s="105"/>
      <c r="Q18" s="57" t="s">
        <v>20</v>
      </c>
      <c r="R18" s="67"/>
      <c r="S18" s="68"/>
      <c r="T18" s="69"/>
      <c r="U18" s="81">
        <v>133</v>
      </c>
      <c r="V18" s="68">
        <v>117</v>
      </c>
      <c r="W18" s="69">
        <v>117</v>
      </c>
      <c r="Y18" s="102"/>
      <c r="Z18" s="105"/>
      <c r="AA18" s="39" t="s">
        <v>20</v>
      </c>
      <c r="AB18" s="77">
        <v>111</v>
      </c>
      <c r="AC18" s="78">
        <v>112</v>
      </c>
      <c r="AD18" s="79">
        <v>133</v>
      </c>
      <c r="AE18" s="67"/>
      <c r="AF18" s="68"/>
      <c r="AG18" s="69"/>
    </row>
    <row r="19" spans="2:33" x14ac:dyDescent="0.25">
      <c r="B19" s="102" t="s">
        <v>42</v>
      </c>
      <c r="C19" s="103" t="s">
        <v>44</v>
      </c>
      <c r="D19" s="57" t="s">
        <v>8</v>
      </c>
      <c r="E19" s="58">
        <v>111</v>
      </c>
      <c r="F19" s="59">
        <v>112</v>
      </c>
      <c r="G19" s="60">
        <v>133</v>
      </c>
      <c r="H19" s="116" t="s">
        <v>2</v>
      </c>
      <c r="I19" s="57"/>
      <c r="J19" s="58">
        <v>133</v>
      </c>
      <c r="K19" s="59">
        <v>117</v>
      </c>
      <c r="L19" s="60">
        <v>117</v>
      </c>
      <c r="O19" s="102" t="s">
        <v>42</v>
      </c>
      <c r="P19" s="103" t="s">
        <v>44</v>
      </c>
      <c r="Q19" s="57" t="s">
        <v>8</v>
      </c>
      <c r="R19" s="58">
        <v>111</v>
      </c>
      <c r="S19" s="59">
        <v>112</v>
      </c>
      <c r="T19" s="60">
        <v>133</v>
      </c>
      <c r="U19" s="58"/>
      <c r="V19" s="59"/>
      <c r="W19" s="60"/>
      <c r="Y19" s="102" t="s">
        <v>42</v>
      </c>
      <c r="Z19" s="103" t="s">
        <v>44</v>
      </c>
      <c r="AA19" s="39" t="s">
        <v>8</v>
      </c>
      <c r="AB19" s="58"/>
      <c r="AC19" s="59"/>
      <c r="AD19" s="60"/>
      <c r="AE19" s="91">
        <v>133</v>
      </c>
      <c r="AF19" s="72">
        <v>117</v>
      </c>
      <c r="AG19" s="73">
        <v>117</v>
      </c>
    </row>
    <row r="20" spans="2:33" x14ac:dyDescent="0.25">
      <c r="B20" s="102"/>
      <c r="C20" s="104"/>
      <c r="D20" s="57" t="s">
        <v>9</v>
      </c>
      <c r="E20" s="64">
        <v>117</v>
      </c>
      <c r="F20" s="65">
        <v>120</v>
      </c>
      <c r="G20" s="66">
        <v>135</v>
      </c>
      <c r="H20" s="117"/>
      <c r="I20" s="57" t="s">
        <v>8</v>
      </c>
      <c r="J20" s="64">
        <v>133</v>
      </c>
      <c r="K20" s="65">
        <v>114</v>
      </c>
      <c r="L20" s="66">
        <v>114</v>
      </c>
      <c r="O20" s="102"/>
      <c r="P20" s="104"/>
      <c r="Q20" s="57" t="s">
        <v>9</v>
      </c>
      <c r="R20" s="64">
        <v>117</v>
      </c>
      <c r="S20" s="65">
        <v>120</v>
      </c>
      <c r="T20" s="66">
        <v>135</v>
      </c>
      <c r="U20" s="64"/>
      <c r="V20" s="65"/>
      <c r="W20" s="66"/>
      <c r="Y20" s="102"/>
      <c r="Z20" s="104"/>
      <c r="AA20" s="39" t="s">
        <v>9</v>
      </c>
      <c r="AB20" s="64"/>
      <c r="AC20" s="65"/>
      <c r="AD20" s="66"/>
      <c r="AE20" s="92">
        <v>133</v>
      </c>
      <c r="AF20" s="75">
        <v>114</v>
      </c>
      <c r="AG20" s="76">
        <v>114</v>
      </c>
    </row>
    <row r="21" spans="2:33" x14ac:dyDescent="0.25">
      <c r="B21" s="102"/>
      <c r="C21" s="104"/>
      <c r="D21" s="57" t="s">
        <v>10</v>
      </c>
      <c r="E21" s="64">
        <v>107</v>
      </c>
      <c r="F21" s="65">
        <v>107</v>
      </c>
      <c r="G21" s="66">
        <v>134</v>
      </c>
      <c r="H21" s="117"/>
      <c r="I21" s="57" t="s">
        <v>9</v>
      </c>
      <c r="J21" s="64">
        <v>131</v>
      </c>
      <c r="K21" s="65">
        <v>107</v>
      </c>
      <c r="L21" s="66">
        <v>107</v>
      </c>
      <c r="O21" s="102"/>
      <c r="P21" s="104"/>
      <c r="Q21" s="57" t="s">
        <v>10</v>
      </c>
      <c r="R21" s="64">
        <v>107</v>
      </c>
      <c r="S21" s="65">
        <v>107</v>
      </c>
      <c r="T21" s="66">
        <v>134</v>
      </c>
      <c r="U21" s="64"/>
      <c r="V21" s="65"/>
      <c r="W21" s="66"/>
      <c r="Y21" s="102"/>
      <c r="Z21" s="104"/>
      <c r="AA21" s="39" t="s">
        <v>10</v>
      </c>
      <c r="AB21" s="64"/>
      <c r="AC21" s="65"/>
      <c r="AD21" s="66"/>
      <c r="AE21" s="92">
        <v>131</v>
      </c>
      <c r="AF21" s="75">
        <v>107</v>
      </c>
      <c r="AG21" s="76">
        <v>107</v>
      </c>
    </row>
    <row r="22" spans="2:33" x14ac:dyDescent="0.25">
      <c r="B22" s="102"/>
      <c r="C22" s="104"/>
      <c r="D22" s="57" t="s">
        <v>11</v>
      </c>
      <c r="E22" s="64">
        <v>105</v>
      </c>
      <c r="F22" s="65">
        <v>110</v>
      </c>
      <c r="G22" s="66">
        <v>135</v>
      </c>
      <c r="H22" s="117"/>
      <c r="I22" s="57" t="s">
        <v>10</v>
      </c>
      <c r="J22" s="64">
        <v>133</v>
      </c>
      <c r="K22" s="65">
        <v>105</v>
      </c>
      <c r="L22" s="66">
        <v>104</v>
      </c>
      <c r="O22" s="102"/>
      <c r="P22" s="104"/>
      <c r="Q22" s="57" t="s">
        <v>11</v>
      </c>
      <c r="R22" s="64">
        <v>105</v>
      </c>
      <c r="S22" s="65">
        <v>110</v>
      </c>
      <c r="T22" s="66">
        <v>135</v>
      </c>
      <c r="U22" s="64"/>
      <c r="V22" s="65"/>
      <c r="W22" s="66"/>
      <c r="Y22" s="102"/>
      <c r="Z22" s="104"/>
      <c r="AA22" s="39" t="s">
        <v>11</v>
      </c>
      <c r="AB22" s="64"/>
      <c r="AC22" s="65"/>
      <c r="AD22" s="66"/>
      <c r="AE22" s="92">
        <v>133</v>
      </c>
      <c r="AF22" s="75">
        <v>105</v>
      </c>
      <c r="AG22" s="76">
        <v>104</v>
      </c>
    </row>
    <row r="23" spans="2:33" x14ac:dyDescent="0.25">
      <c r="B23" s="102"/>
      <c r="C23" s="104"/>
      <c r="D23" s="57" t="s">
        <v>12</v>
      </c>
      <c r="E23" s="64">
        <v>97</v>
      </c>
      <c r="F23" s="65">
        <v>97</v>
      </c>
      <c r="G23" s="66">
        <v>96</v>
      </c>
      <c r="H23" s="117"/>
      <c r="I23" s="57" t="s">
        <v>11</v>
      </c>
      <c r="J23" s="64">
        <v>117</v>
      </c>
      <c r="K23" s="65">
        <v>131</v>
      </c>
      <c r="L23" s="66">
        <v>120</v>
      </c>
      <c r="O23" s="102"/>
      <c r="P23" s="104"/>
      <c r="Q23" s="57" t="s">
        <v>12</v>
      </c>
      <c r="R23" s="82">
        <v>97</v>
      </c>
      <c r="S23" s="83">
        <v>97</v>
      </c>
      <c r="T23" s="84">
        <v>96</v>
      </c>
      <c r="U23" s="64"/>
      <c r="V23" s="65"/>
      <c r="W23" s="66"/>
      <c r="Y23" s="102"/>
      <c r="Z23" s="104"/>
      <c r="AA23" s="39" t="s">
        <v>12</v>
      </c>
      <c r="AB23" s="64"/>
      <c r="AC23" s="65"/>
      <c r="AD23" s="66"/>
      <c r="AE23" s="74">
        <v>117</v>
      </c>
      <c r="AF23" s="75">
        <v>131</v>
      </c>
      <c r="AG23" s="76">
        <v>120</v>
      </c>
    </row>
    <row r="24" spans="2:33" x14ac:dyDescent="0.25">
      <c r="B24" s="102"/>
      <c r="C24" s="104"/>
      <c r="D24" s="57" t="s">
        <v>13</v>
      </c>
      <c r="E24" s="64">
        <v>110</v>
      </c>
      <c r="F24" s="65">
        <v>111</v>
      </c>
      <c r="G24" s="66">
        <v>111</v>
      </c>
      <c r="H24" s="117"/>
      <c r="I24" s="57" t="s">
        <v>12</v>
      </c>
      <c r="J24" s="64">
        <v>100</v>
      </c>
      <c r="K24" s="65">
        <v>100</v>
      </c>
      <c r="L24" s="66">
        <v>109</v>
      </c>
      <c r="O24" s="102"/>
      <c r="P24" s="104"/>
      <c r="Q24" s="57" t="s">
        <v>13</v>
      </c>
      <c r="R24" s="64">
        <v>110</v>
      </c>
      <c r="S24" s="65">
        <v>111</v>
      </c>
      <c r="T24" s="66">
        <v>111</v>
      </c>
      <c r="U24" s="64"/>
      <c r="V24" s="65"/>
      <c r="W24" s="66"/>
      <c r="Y24" s="102"/>
      <c r="Z24" s="104"/>
      <c r="AA24" s="39" t="s">
        <v>13</v>
      </c>
      <c r="AB24" s="64"/>
      <c r="AC24" s="65"/>
      <c r="AD24" s="66"/>
      <c r="AE24" s="74">
        <v>100</v>
      </c>
      <c r="AF24" s="75">
        <v>100</v>
      </c>
      <c r="AG24" s="76">
        <v>109</v>
      </c>
    </row>
    <row r="25" spans="2:33" x14ac:dyDescent="0.25">
      <c r="B25" s="102"/>
      <c r="C25" s="104"/>
      <c r="D25" s="57" t="s">
        <v>14</v>
      </c>
      <c r="E25" s="64">
        <v>64</v>
      </c>
      <c r="F25" s="65">
        <v>65</v>
      </c>
      <c r="G25" s="66">
        <v>74</v>
      </c>
      <c r="H25" s="117"/>
      <c r="I25" s="57" t="s">
        <v>13</v>
      </c>
      <c r="J25" s="64">
        <v>64</v>
      </c>
      <c r="K25" s="65">
        <v>65</v>
      </c>
      <c r="L25" s="66">
        <v>74</v>
      </c>
      <c r="O25" s="102"/>
      <c r="P25" s="104"/>
      <c r="Q25" s="57" t="s">
        <v>14</v>
      </c>
      <c r="R25" s="64">
        <v>64</v>
      </c>
      <c r="S25" s="65">
        <v>65</v>
      </c>
      <c r="T25" s="66">
        <v>74</v>
      </c>
      <c r="U25" s="64"/>
      <c r="V25" s="65"/>
      <c r="W25" s="66"/>
      <c r="Y25" s="102"/>
      <c r="Z25" s="104"/>
      <c r="AA25" s="39" t="s">
        <v>14</v>
      </c>
      <c r="AB25" s="64"/>
      <c r="AC25" s="65"/>
      <c r="AD25" s="66"/>
      <c r="AE25" s="74">
        <v>64</v>
      </c>
      <c r="AF25" s="75">
        <v>65</v>
      </c>
      <c r="AG25" s="76">
        <v>74</v>
      </c>
    </row>
    <row r="26" spans="2:33" x14ac:dyDescent="0.25">
      <c r="B26" s="102"/>
      <c r="C26" s="104"/>
      <c r="D26" s="57" t="s">
        <v>15</v>
      </c>
      <c r="E26" s="64">
        <v>100</v>
      </c>
      <c r="F26" s="65">
        <v>100</v>
      </c>
      <c r="G26" s="66">
        <v>109</v>
      </c>
      <c r="H26" s="117"/>
      <c r="I26" s="57" t="s">
        <v>14</v>
      </c>
      <c r="J26" s="64">
        <v>110</v>
      </c>
      <c r="K26" s="65">
        <v>111</v>
      </c>
      <c r="L26" s="66">
        <v>111</v>
      </c>
      <c r="O26" s="102"/>
      <c r="P26" s="104"/>
      <c r="Q26" s="57" t="s">
        <v>15</v>
      </c>
      <c r="R26" s="64">
        <v>100</v>
      </c>
      <c r="S26" s="65">
        <v>100</v>
      </c>
      <c r="T26" s="66">
        <v>109</v>
      </c>
      <c r="U26" s="64"/>
      <c r="V26" s="65"/>
      <c r="W26" s="66"/>
      <c r="Y26" s="102"/>
      <c r="Z26" s="104"/>
      <c r="AA26" s="39" t="s">
        <v>15</v>
      </c>
      <c r="AB26" s="64"/>
      <c r="AC26" s="65"/>
      <c r="AD26" s="66"/>
      <c r="AE26" s="74">
        <v>110</v>
      </c>
      <c r="AF26" s="75">
        <v>111</v>
      </c>
      <c r="AG26" s="76">
        <v>111</v>
      </c>
    </row>
    <row r="27" spans="2:33" x14ac:dyDescent="0.25">
      <c r="B27" s="102"/>
      <c r="C27" s="104"/>
      <c r="D27" s="57" t="s">
        <v>16</v>
      </c>
      <c r="E27" s="64">
        <v>117</v>
      </c>
      <c r="F27" s="65">
        <v>131</v>
      </c>
      <c r="G27" s="66">
        <v>120</v>
      </c>
      <c r="H27" s="117"/>
      <c r="I27" s="57" t="s">
        <v>15</v>
      </c>
      <c r="J27" s="64">
        <v>97</v>
      </c>
      <c r="K27" s="65">
        <v>97</v>
      </c>
      <c r="L27" s="66">
        <v>96</v>
      </c>
      <c r="O27" s="102"/>
      <c r="P27" s="104"/>
      <c r="Q27" s="57" t="s">
        <v>16</v>
      </c>
      <c r="R27" s="64">
        <v>117</v>
      </c>
      <c r="S27" s="65">
        <v>131</v>
      </c>
      <c r="T27" s="66">
        <v>120</v>
      </c>
      <c r="U27" s="64"/>
      <c r="V27" s="65"/>
      <c r="W27" s="66"/>
      <c r="Y27" s="102"/>
      <c r="Z27" s="104"/>
      <c r="AA27" s="39" t="s">
        <v>16</v>
      </c>
      <c r="AB27" s="64"/>
      <c r="AC27" s="65"/>
      <c r="AD27" s="66"/>
      <c r="AE27" s="88">
        <v>97</v>
      </c>
      <c r="AF27" s="89">
        <v>97</v>
      </c>
      <c r="AG27" s="90">
        <v>96</v>
      </c>
    </row>
    <row r="28" spans="2:33" x14ac:dyDescent="0.25">
      <c r="B28" s="102"/>
      <c r="C28" s="104"/>
      <c r="D28" s="57" t="s">
        <v>17</v>
      </c>
      <c r="E28" s="64">
        <v>133</v>
      </c>
      <c r="F28" s="65">
        <v>105</v>
      </c>
      <c r="G28" s="66">
        <v>104</v>
      </c>
      <c r="H28" s="117"/>
      <c r="I28" s="57" t="s">
        <v>16</v>
      </c>
      <c r="J28" s="64">
        <v>105</v>
      </c>
      <c r="K28" s="65">
        <v>110</v>
      </c>
      <c r="L28" s="66">
        <v>135</v>
      </c>
      <c r="O28" s="102"/>
      <c r="P28" s="104"/>
      <c r="Q28" s="57" t="s">
        <v>17</v>
      </c>
      <c r="R28" s="80">
        <v>133</v>
      </c>
      <c r="S28" s="65">
        <v>105</v>
      </c>
      <c r="T28" s="66">
        <v>104</v>
      </c>
      <c r="U28" s="64"/>
      <c r="V28" s="65"/>
      <c r="W28" s="66"/>
      <c r="Y28" s="102"/>
      <c r="Z28" s="104"/>
      <c r="AA28" s="39" t="s">
        <v>17</v>
      </c>
      <c r="AB28" s="64"/>
      <c r="AC28" s="65"/>
      <c r="AD28" s="66"/>
      <c r="AE28" s="74">
        <v>105</v>
      </c>
      <c r="AF28" s="75">
        <v>110</v>
      </c>
      <c r="AG28" s="76">
        <v>135</v>
      </c>
    </row>
    <row r="29" spans="2:33" x14ac:dyDescent="0.25">
      <c r="B29" s="102"/>
      <c r="C29" s="104"/>
      <c r="D29" s="57" t="s">
        <v>18</v>
      </c>
      <c r="E29" s="64">
        <v>131</v>
      </c>
      <c r="F29" s="65">
        <v>107</v>
      </c>
      <c r="G29" s="66">
        <v>107</v>
      </c>
      <c r="H29" s="117"/>
      <c r="I29" s="57" t="s">
        <v>17</v>
      </c>
      <c r="J29" s="64">
        <v>107</v>
      </c>
      <c r="K29" s="65">
        <v>107</v>
      </c>
      <c r="L29" s="66">
        <v>134</v>
      </c>
      <c r="O29" s="102"/>
      <c r="P29" s="104"/>
      <c r="Q29" s="57" t="s">
        <v>18</v>
      </c>
      <c r="R29" s="80">
        <v>131</v>
      </c>
      <c r="S29" s="65">
        <v>107</v>
      </c>
      <c r="T29" s="66">
        <v>107</v>
      </c>
      <c r="U29" s="64"/>
      <c r="V29" s="65"/>
      <c r="W29" s="66"/>
      <c r="Y29" s="102"/>
      <c r="Z29" s="104"/>
      <c r="AA29" s="39" t="s">
        <v>18</v>
      </c>
      <c r="AB29" s="64"/>
      <c r="AC29" s="65"/>
      <c r="AD29" s="66"/>
      <c r="AE29" s="74">
        <v>107</v>
      </c>
      <c r="AF29" s="75">
        <v>107</v>
      </c>
      <c r="AG29" s="76">
        <v>134</v>
      </c>
    </row>
    <row r="30" spans="2:33" x14ac:dyDescent="0.25">
      <c r="B30" s="102"/>
      <c r="C30" s="104"/>
      <c r="D30" s="57" t="s">
        <v>19</v>
      </c>
      <c r="E30" s="64">
        <v>133</v>
      </c>
      <c r="F30" s="65">
        <v>114</v>
      </c>
      <c r="G30" s="66">
        <v>114</v>
      </c>
      <c r="H30" s="117"/>
      <c r="I30" s="57" t="s">
        <v>18</v>
      </c>
      <c r="J30" s="64">
        <v>117</v>
      </c>
      <c r="K30" s="65">
        <v>120</v>
      </c>
      <c r="L30" s="66">
        <v>135</v>
      </c>
      <c r="O30" s="102"/>
      <c r="P30" s="104"/>
      <c r="Q30" s="57" t="s">
        <v>19</v>
      </c>
      <c r="R30" s="80">
        <v>133</v>
      </c>
      <c r="S30" s="65">
        <v>114</v>
      </c>
      <c r="T30" s="66">
        <v>114</v>
      </c>
      <c r="U30" s="64"/>
      <c r="V30" s="65"/>
      <c r="W30" s="66"/>
      <c r="Y30" s="102"/>
      <c r="Z30" s="104"/>
      <c r="AA30" s="39" t="s">
        <v>19</v>
      </c>
      <c r="AB30" s="64"/>
      <c r="AC30" s="65"/>
      <c r="AD30" s="66"/>
      <c r="AE30" s="74">
        <v>117</v>
      </c>
      <c r="AF30" s="75">
        <v>120</v>
      </c>
      <c r="AG30" s="76">
        <v>135</v>
      </c>
    </row>
    <row r="31" spans="2:33" ht="15.75" thickBot="1" x14ac:dyDescent="0.3">
      <c r="B31" s="102"/>
      <c r="C31" s="104"/>
      <c r="D31" s="57" t="s">
        <v>20</v>
      </c>
      <c r="E31" s="67">
        <v>133</v>
      </c>
      <c r="F31" s="68">
        <v>117</v>
      </c>
      <c r="G31" s="69">
        <v>117</v>
      </c>
      <c r="H31" s="117"/>
      <c r="I31" s="57" t="s">
        <v>19</v>
      </c>
      <c r="J31" s="67">
        <v>111</v>
      </c>
      <c r="K31" s="68">
        <v>112</v>
      </c>
      <c r="L31" s="69">
        <v>133</v>
      </c>
      <c r="O31" s="102"/>
      <c r="P31" s="104"/>
      <c r="Q31" s="57" t="s">
        <v>20</v>
      </c>
      <c r="R31" s="81">
        <v>133</v>
      </c>
      <c r="S31" s="68">
        <v>117</v>
      </c>
      <c r="T31" s="69">
        <v>117</v>
      </c>
      <c r="U31" s="67"/>
      <c r="V31" s="68"/>
      <c r="W31" s="69"/>
      <c r="Y31" s="102"/>
      <c r="Z31" s="104"/>
      <c r="AA31" s="39" t="s">
        <v>20</v>
      </c>
      <c r="AB31" s="67"/>
      <c r="AC31" s="68"/>
      <c r="AD31" s="69"/>
      <c r="AE31" s="77">
        <v>111</v>
      </c>
      <c r="AF31" s="78">
        <v>112</v>
      </c>
      <c r="AG31" s="79">
        <v>133</v>
      </c>
    </row>
    <row r="32" spans="2:33" x14ac:dyDescent="0.25">
      <c r="B32" s="102"/>
      <c r="C32" s="104"/>
      <c r="D32" s="70"/>
      <c r="E32" s="70"/>
      <c r="F32" s="70"/>
      <c r="G32" s="70"/>
      <c r="H32" s="117"/>
      <c r="I32" s="57" t="s">
        <v>20</v>
      </c>
      <c r="J32" s="70"/>
      <c r="K32" s="70"/>
      <c r="L32" s="70"/>
      <c r="O32" s="102"/>
      <c r="P32" s="104"/>
      <c r="Q32" s="70"/>
      <c r="R32" s="70"/>
      <c r="S32" s="70"/>
      <c r="T32" s="70"/>
      <c r="U32" s="70"/>
      <c r="V32" s="70"/>
      <c r="W32" s="70"/>
      <c r="Y32" s="102"/>
      <c r="Z32" s="104"/>
    </row>
    <row r="33" spans="2:34" x14ac:dyDescent="0.25">
      <c r="B33" s="102"/>
      <c r="C33" s="105"/>
      <c r="D33" s="70"/>
      <c r="E33" s="70"/>
      <c r="F33" s="70"/>
      <c r="G33" s="70"/>
      <c r="H33" s="118"/>
      <c r="I33" s="70"/>
      <c r="J33" s="70"/>
      <c r="K33" s="70"/>
      <c r="L33" s="70"/>
      <c r="O33" s="102"/>
      <c r="P33" s="105"/>
      <c r="Q33" s="70"/>
      <c r="R33" s="70"/>
      <c r="S33" s="70"/>
      <c r="T33" s="70"/>
      <c r="U33" s="70"/>
      <c r="V33" s="70"/>
      <c r="W33" s="70"/>
      <c r="Y33" s="102"/>
      <c r="Z33" s="105"/>
    </row>
    <row r="34" spans="2:34" ht="18.75" x14ac:dyDescent="0.25">
      <c r="D34" s="36"/>
      <c r="E34" s="36"/>
      <c r="F34" s="36"/>
      <c r="G34" s="36"/>
      <c r="J34" s="36"/>
      <c r="K34" s="36"/>
      <c r="L34" s="36"/>
      <c r="X34" s="53" t="s">
        <v>22</v>
      </c>
      <c r="Y34" s="53">
        <v>130</v>
      </c>
    </row>
    <row r="35" spans="2:34" ht="18.75" x14ac:dyDescent="0.25">
      <c r="D35" s="36"/>
      <c r="E35" s="36"/>
      <c r="F35" s="36"/>
      <c r="G35" s="36"/>
      <c r="I35" s="36"/>
      <c r="J35" s="36"/>
      <c r="K35" s="36"/>
      <c r="L35" s="36"/>
      <c r="Q35" s="101" t="s">
        <v>43</v>
      </c>
      <c r="R35" s="101"/>
      <c r="S35" s="101"/>
      <c r="T35" s="101"/>
      <c r="U35" s="101" t="s">
        <v>42</v>
      </c>
      <c r="V35" s="101"/>
      <c r="W35" s="101"/>
      <c r="AA35" s="101" t="s">
        <v>43</v>
      </c>
      <c r="AB35" s="101"/>
      <c r="AC35" s="101"/>
      <c r="AD35" s="101"/>
      <c r="AE35" s="101" t="s">
        <v>42</v>
      </c>
      <c r="AF35" s="101"/>
      <c r="AG35" s="101"/>
    </row>
    <row r="36" spans="2:34" ht="14.45" customHeight="1" x14ac:dyDescent="0.25">
      <c r="C36" s="36" t="s">
        <v>47</v>
      </c>
      <c r="D36" s="36"/>
      <c r="E36" s="36"/>
      <c r="F36" s="36"/>
      <c r="G36" s="36"/>
      <c r="H36" s="36"/>
      <c r="I36" s="36"/>
      <c r="J36" s="36"/>
      <c r="K36" s="1" t="s">
        <v>22</v>
      </c>
      <c r="L36" s="1" t="s">
        <v>25</v>
      </c>
      <c r="M36" s="1" t="s">
        <v>28</v>
      </c>
      <c r="O36" s="102" t="s">
        <v>43</v>
      </c>
      <c r="P36" s="103" t="s">
        <v>44</v>
      </c>
      <c r="Q36" s="119" t="s">
        <v>3</v>
      </c>
      <c r="R36" s="120"/>
      <c r="S36" s="120"/>
      <c r="T36" s="120"/>
      <c r="U36" s="120"/>
      <c r="V36" s="120"/>
      <c r="W36" s="120"/>
      <c r="Y36" s="102" t="s">
        <v>43</v>
      </c>
      <c r="Z36" s="103" t="s">
        <v>44</v>
      </c>
      <c r="AA36" s="106" t="s">
        <v>3</v>
      </c>
      <c r="AB36" s="107"/>
      <c r="AC36" s="107"/>
      <c r="AD36" s="107"/>
      <c r="AE36" s="107"/>
      <c r="AF36" s="107"/>
      <c r="AG36" s="107"/>
    </row>
    <row r="37" spans="2:34" ht="14.45" customHeight="1" thickBot="1" x14ac:dyDescent="0.3">
      <c r="C37" s="36"/>
      <c r="H37" s="36"/>
      <c r="I37" s="36"/>
      <c r="K37">
        <v>110</v>
      </c>
      <c r="L37">
        <v>0.3</v>
      </c>
      <c r="M37">
        <v>0.2</v>
      </c>
      <c r="O37" s="102"/>
      <c r="P37" s="104"/>
      <c r="Q37" s="55"/>
      <c r="R37" s="56" t="s">
        <v>5</v>
      </c>
      <c r="S37" s="56" t="s">
        <v>6</v>
      </c>
      <c r="T37" s="56" t="s">
        <v>7</v>
      </c>
      <c r="U37" s="56" t="s">
        <v>5</v>
      </c>
      <c r="V37" s="56" t="s">
        <v>6</v>
      </c>
      <c r="W37" s="56" t="s">
        <v>7</v>
      </c>
      <c r="X37" s="86" t="s">
        <v>23</v>
      </c>
      <c r="Y37" s="102"/>
      <c r="Z37" s="104"/>
      <c r="AA37" s="37"/>
      <c r="AB37" s="40" t="s">
        <v>5</v>
      </c>
      <c r="AC37" s="40" t="s">
        <v>6</v>
      </c>
      <c r="AD37" s="40" t="s">
        <v>7</v>
      </c>
      <c r="AE37" s="40" t="s">
        <v>5</v>
      </c>
      <c r="AF37" s="40" t="s">
        <v>6</v>
      </c>
      <c r="AG37" s="40" t="s">
        <v>7</v>
      </c>
      <c r="AH37" s="85" t="s">
        <v>26</v>
      </c>
    </row>
    <row r="38" spans="2:34" ht="14.45" customHeight="1" x14ac:dyDescent="0.25">
      <c r="H38" s="1" t="s">
        <v>28</v>
      </c>
      <c r="K38">
        <v>115</v>
      </c>
      <c r="L38">
        <v>0.2</v>
      </c>
      <c r="M38">
        <v>0.3</v>
      </c>
      <c r="O38" s="102"/>
      <c r="P38" s="104"/>
      <c r="Q38" s="57" t="s">
        <v>8</v>
      </c>
      <c r="R38" s="71"/>
      <c r="S38" s="72"/>
      <c r="T38" s="73"/>
      <c r="U38" s="58">
        <f>IF(U6&gt;=$Y$34,1,0)</f>
        <v>0</v>
      </c>
      <c r="V38" s="59">
        <f t="shared" ref="V38:W38" si="0">IF(V6&gt;=$Y$34,1,0)</f>
        <v>0</v>
      </c>
      <c r="W38" s="60">
        <f t="shared" si="0"/>
        <v>1</v>
      </c>
      <c r="X38" s="53">
        <f>SUM(R38:W38)</f>
        <v>1</v>
      </c>
      <c r="Y38" s="102"/>
      <c r="Z38" s="104"/>
      <c r="AA38" s="39" t="s">
        <v>8</v>
      </c>
      <c r="AB38" s="91">
        <f>IF(AB6&lt;$Y$34,1,0)</f>
        <v>0</v>
      </c>
      <c r="AC38" s="72">
        <f t="shared" ref="AC38:AD38" si="1">IF(AC6&lt;$Y$34,1,0)</f>
        <v>1</v>
      </c>
      <c r="AD38" s="73">
        <f t="shared" si="1"/>
        <v>1</v>
      </c>
      <c r="AE38" s="61"/>
      <c r="AF38" s="62"/>
      <c r="AG38" s="63"/>
      <c r="AH38" s="53">
        <f>SUM(AB38:AG38)</f>
        <v>2</v>
      </c>
    </row>
    <row r="39" spans="2:34" x14ac:dyDescent="0.25">
      <c r="H39">
        <v>0.3</v>
      </c>
      <c r="K39">
        <v>120</v>
      </c>
      <c r="L39">
        <v>0.1</v>
      </c>
      <c r="M39">
        <v>0.4</v>
      </c>
      <c r="O39" s="102"/>
      <c r="P39" s="104"/>
      <c r="Q39" s="57" t="s">
        <v>9</v>
      </c>
      <c r="R39" s="74"/>
      <c r="S39" s="75"/>
      <c r="T39" s="76"/>
      <c r="U39" s="64">
        <f t="shared" ref="U39:W39" si="2">IF(U7&gt;=$Y$34,1,0)</f>
        <v>0</v>
      </c>
      <c r="V39" s="65">
        <f t="shared" si="2"/>
        <v>0</v>
      </c>
      <c r="W39" s="66">
        <f t="shared" si="2"/>
        <v>1</v>
      </c>
      <c r="X39" s="53">
        <f t="shared" ref="X39:X63" si="3">SUM(R39:W39)</f>
        <v>1</v>
      </c>
      <c r="Y39" s="102"/>
      <c r="Z39" s="104"/>
      <c r="AA39" s="39" t="s">
        <v>9</v>
      </c>
      <c r="AB39" s="92">
        <f t="shared" ref="AB39:AD39" si="4">IF(AB7&lt;$Y$34,1,0)</f>
        <v>0</v>
      </c>
      <c r="AC39" s="75">
        <f t="shared" si="4"/>
        <v>1</v>
      </c>
      <c r="AD39" s="76">
        <f t="shared" si="4"/>
        <v>1</v>
      </c>
      <c r="AE39" s="64"/>
      <c r="AF39" s="65"/>
      <c r="AG39" s="66"/>
      <c r="AH39" s="53">
        <f t="shared" ref="AH39:AH63" si="5">SUM(AB39:AG39)</f>
        <v>2</v>
      </c>
    </row>
    <row r="40" spans="2:34" x14ac:dyDescent="0.25">
      <c r="H40">
        <v>0.3</v>
      </c>
      <c r="K40">
        <v>125</v>
      </c>
      <c r="L40">
        <v>0.1</v>
      </c>
      <c r="M40">
        <v>0.4</v>
      </c>
      <c r="O40" s="102"/>
      <c r="P40" s="104"/>
      <c r="Q40" s="57" t="s">
        <v>10</v>
      </c>
      <c r="R40" s="74"/>
      <c r="S40" s="75"/>
      <c r="T40" s="76"/>
      <c r="U40" s="64">
        <f t="shared" ref="U40:W40" si="6">IF(U8&gt;=$Y$34,1,0)</f>
        <v>0</v>
      </c>
      <c r="V40" s="65">
        <f t="shared" si="6"/>
        <v>0</v>
      </c>
      <c r="W40" s="66">
        <f t="shared" si="6"/>
        <v>1</v>
      </c>
      <c r="X40" s="53">
        <f t="shared" si="3"/>
        <v>1</v>
      </c>
      <c r="Y40" s="102"/>
      <c r="Z40" s="104"/>
      <c r="AA40" s="39" t="s">
        <v>10</v>
      </c>
      <c r="AB40" s="92">
        <f t="shared" ref="AB40:AD40" si="7">IF(AB8&lt;$Y$34,1,0)</f>
        <v>0</v>
      </c>
      <c r="AC40" s="75">
        <f t="shared" si="7"/>
        <v>1</v>
      </c>
      <c r="AD40" s="76">
        <f t="shared" si="7"/>
        <v>1</v>
      </c>
      <c r="AE40" s="64"/>
      <c r="AF40" s="65"/>
      <c r="AG40" s="66"/>
      <c r="AH40" s="53">
        <f t="shared" si="5"/>
        <v>2</v>
      </c>
    </row>
    <row r="41" spans="2:34" x14ac:dyDescent="0.25">
      <c r="H41">
        <v>0.4</v>
      </c>
      <c r="K41">
        <v>130</v>
      </c>
      <c r="L41">
        <v>0.1</v>
      </c>
      <c r="M41">
        <v>0.4</v>
      </c>
      <c r="O41" s="102"/>
      <c r="P41" s="104"/>
      <c r="Q41" s="57" t="s">
        <v>11</v>
      </c>
      <c r="R41" s="74"/>
      <c r="S41" s="75"/>
      <c r="T41" s="76"/>
      <c r="U41" s="64">
        <f t="shared" ref="U41:W41" si="8">IF(U9&gt;=$Y$34,1,0)</f>
        <v>0</v>
      </c>
      <c r="V41" s="65">
        <f t="shared" si="8"/>
        <v>0</v>
      </c>
      <c r="W41" s="66">
        <f t="shared" si="8"/>
        <v>1</v>
      </c>
      <c r="X41" s="53">
        <f t="shared" si="3"/>
        <v>1</v>
      </c>
      <c r="Y41" s="102"/>
      <c r="Z41" s="104"/>
      <c r="AA41" s="39" t="s">
        <v>11</v>
      </c>
      <c r="AB41" s="92">
        <f t="shared" ref="AB41:AD41" si="9">IF(AB9&lt;$Y$34,1,0)</f>
        <v>0</v>
      </c>
      <c r="AC41" s="75">
        <f t="shared" si="9"/>
        <v>1</v>
      </c>
      <c r="AD41" s="76">
        <f t="shared" si="9"/>
        <v>1</v>
      </c>
      <c r="AE41" s="64"/>
      <c r="AF41" s="65"/>
      <c r="AG41" s="66"/>
      <c r="AH41" s="53">
        <f t="shared" si="5"/>
        <v>2</v>
      </c>
    </row>
    <row r="42" spans="2:34" x14ac:dyDescent="0.25">
      <c r="H42">
        <v>0.4</v>
      </c>
      <c r="O42" s="102"/>
      <c r="P42" s="104"/>
      <c r="Q42" s="57" t="s">
        <v>12</v>
      </c>
      <c r="R42" s="74"/>
      <c r="S42" s="75"/>
      <c r="T42" s="76"/>
      <c r="U42" s="82">
        <f t="shared" ref="U42:W42" si="10">IF(U10&gt;=$Y$34,1,0)</f>
        <v>0</v>
      </c>
      <c r="V42" s="83">
        <f t="shared" si="10"/>
        <v>0</v>
      </c>
      <c r="W42" s="84">
        <f t="shared" si="10"/>
        <v>0</v>
      </c>
      <c r="X42" s="53">
        <f t="shared" si="3"/>
        <v>0</v>
      </c>
      <c r="Y42" s="102"/>
      <c r="Z42" s="104"/>
      <c r="AA42" s="39" t="s">
        <v>12</v>
      </c>
      <c r="AB42" s="74">
        <f t="shared" ref="AB42:AD42" si="11">IF(AB10&lt;$Y$34,1,0)</f>
        <v>1</v>
      </c>
      <c r="AC42" s="75">
        <f t="shared" si="11"/>
        <v>0</v>
      </c>
      <c r="AD42" s="76">
        <f t="shared" si="11"/>
        <v>1</v>
      </c>
      <c r="AE42" s="64"/>
      <c r="AF42" s="65"/>
      <c r="AG42" s="66"/>
      <c r="AH42" s="53">
        <f t="shared" si="5"/>
        <v>2</v>
      </c>
    </row>
    <row r="43" spans="2:34" x14ac:dyDescent="0.25">
      <c r="H43">
        <v>0.4</v>
      </c>
      <c r="O43" s="102"/>
      <c r="P43" s="104"/>
      <c r="Q43" s="57" t="s">
        <v>13</v>
      </c>
      <c r="R43" s="74"/>
      <c r="S43" s="75"/>
      <c r="T43" s="76"/>
      <c r="U43" s="64">
        <f t="shared" ref="U43:W43" si="12">IF(U11&gt;=$Y$34,1,0)</f>
        <v>0</v>
      </c>
      <c r="V43" s="65">
        <f t="shared" si="12"/>
        <v>0</v>
      </c>
      <c r="W43" s="66">
        <f t="shared" si="12"/>
        <v>0</v>
      </c>
      <c r="X43" s="53">
        <f t="shared" si="3"/>
        <v>0</v>
      </c>
      <c r="Y43" s="102"/>
      <c r="Z43" s="104"/>
      <c r="AA43" s="39" t="s">
        <v>13</v>
      </c>
      <c r="AB43" s="74">
        <f t="shared" ref="AB43:AD43" si="13">IF(AB11&lt;$Y$34,1,0)</f>
        <v>1</v>
      </c>
      <c r="AC43" s="75">
        <f t="shared" si="13"/>
        <v>1</v>
      </c>
      <c r="AD43" s="76">
        <f t="shared" si="13"/>
        <v>1</v>
      </c>
      <c r="AE43" s="64"/>
      <c r="AF43" s="65"/>
      <c r="AG43" s="66"/>
      <c r="AH43" s="53">
        <f t="shared" si="5"/>
        <v>3</v>
      </c>
    </row>
    <row r="44" spans="2:34" x14ac:dyDescent="0.25">
      <c r="O44" s="102"/>
      <c r="P44" s="104"/>
      <c r="Q44" s="57" t="s">
        <v>14</v>
      </c>
      <c r="R44" s="74"/>
      <c r="S44" s="75"/>
      <c r="T44" s="76"/>
      <c r="U44" s="64">
        <f t="shared" ref="U44:W44" si="14">IF(U12&gt;=$Y$34,1,0)</f>
        <v>0</v>
      </c>
      <c r="V44" s="65">
        <f t="shared" si="14"/>
        <v>0</v>
      </c>
      <c r="W44" s="66">
        <f t="shared" si="14"/>
        <v>0</v>
      </c>
      <c r="X44" s="53">
        <f t="shared" si="3"/>
        <v>0</v>
      </c>
      <c r="Y44" s="102"/>
      <c r="Z44" s="104"/>
      <c r="AA44" s="39" t="s">
        <v>14</v>
      </c>
      <c r="AB44" s="88">
        <f t="shared" ref="AB44:AD44" si="15">IF(AB12&lt;$Y$34,1,0)</f>
        <v>1</v>
      </c>
      <c r="AC44" s="89">
        <f t="shared" si="15"/>
        <v>1</v>
      </c>
      <c r="AD44" s="90">
        <f t="shared" si="15"/>
        <v>1</v>
      </c>
      <c r="AE44" s="64"/>
      <c r="AF44" s="65"/>
      <c r="AG44" s="66"/>
      <c r="AH44" s="53">
        <f t="shared" si="5"/>
        <v>3</v>
      </c>
    </row>
    <row r="45" spans="2:34" x14ac:dyDescent="0.25">
      <c r="O45" s="102"/>
      <c r="P45" s="104"/>
      <c r="Q45" s="57" t="s">
        <v>15</v>
      </c>
      <c r="R45" s="74"/>
      <c r="S45" s="75"/>
      <c r="T45" s="76"/>
      <c r="U45" s="64">
        <f t="shared" ref="U45:W45" si="16">IF(U13&gt;=$Y$34,1,0)</f>
        <v>0</v>
      </c>
      <c r="V45" s="65">
        <f t="shared" si="16"/>
        <v>0</v>
      </c>
      <c r="W45" s="66">
        <f t="shared" si="16"/>
        <v>0</v>
      </c>
      <c r="X45" s="53">
        <f t="shared" si="3"/>
        <v>0</v>
      </c>
      <c r="Y45" s="102"/>
      <c r="Z45" s="104"/>
      <c r="AA45" s="39" t="s">
        <v>15</v>
      </c>
      <c r="AB45" s="74">
        <f t="shared" ref="AB45:AD45" si="17">IF(AB13&lt;$Y$34,1,0)</f>
        <v>1</v>
      </c>
      <c r="AC45" s="75">
        <f t="shared" si="17"/>
        <v>1</v>
      </c>
      <c r="AD45" s="76">
        <f t="shared" si="17"/>
        <v>1</v>
      </c>
      <c r="AE45" s="64"/>
      <c r="AF45" s="65"/>
      <c r="AG45" s="66"/>
      <c r="AH45" s="53">
        <f t="shared" si="5"/>
        <v>3</v>
      </c>
    </row>
    <row r="46" spans="2:34" x14ac:dyDescent="0.25">
      <c r="O46" s="102"/>
      <c r="P46" s="104"/>
      <c r="Q46" s="57" t="s">
        <v>16</v>
      </c>
      <c r="R46" s="74"/>
      <c r="S46" s="75"/>
      <c r="T46" s="76"/>
      <c r="U46" s="64">
        <f t="shared" ref="U46:W46" si="18">IF(U14&gt;=$Y$34,1,0)</f>
        <v>0</v>
      </c>
      <c r="V46" s="65">
        <f t="shared" si="18"/>
        <v>1</v>
      </c>
      <c r="W46" s="66">
        <f t="shared" si="18"/>
        <v>0</v>
      </c>
      <c r="X46" s="53">
        <f t="shared" si="3"/>
        <v>1</v>
      </c>
      <c r="Y46" s="102"/>
      <c r="Z46" s="104"/>
      <c r="AA46" s="39" t="s">
        <v>16</v>
      </c>
      <c r="AB46" s="74">
        <f t="shared" ref="AB46:AD46" si="19">IF(AB14&lt;$Y$34,1,0)</f>
        <v>1</v>
      </c>
      <c r="AC46" s="75">
        <f t="shared" si="19"/>
        <v>1</v>
      </c>
      <c r="AD46" s="76">
        <f t="shared" si="19"/>
        <v>1</v>
      </c>
      <c r="AE46" s="64"/>
      <c r="AF46" s="65"/>
      <c r="AG46" s="66"/>
      <c r="AH46" s="53">
        <f t="shared" si="5"/>
        <v>3</v>
      </c>
    </row>
    <row r="47" spans="2:34" x14ac:dyDescent="0.25">
      <c r="O47" s="102"/>
      <c r="P47" s="104"/>
      <c r="Q47" s="57" t="s">
        <v>17</v>
      </c>
      <c r="R47" s="74"/>
      <c r="S47" s="75"/>
      <c r="T47" s="76"/>
      <c r="U47" s="80">
        <f t="shared" ref="U47:W47" si="20">IF(U15&gt;=$Y$34,1,0)</f>
        <v>1</v>
      </c>
      <c r="V47" s="65">
        <f t="shared" si="20"/>
        <v>0</v>
      </c>
      <c r="W47" s="66">
        <f t="shared" si="20"/>
        <v>0</v>
      </c>
      <c r="X47" s="53">
        <f t="shared" si="3"/>
        <v>1</v>
      </c>
      <c r="Y47" s="102"/>
      <c r="Z47" s="104"/>
      <c r="AA47" s="39" t="s">
        <v>17</v>
      </c>
      <c r="AB47" s="74">
        <f t="shared" ref="AB47:AD47" si="21">IF(AB15&lt;$Y$34,1,0)</f>
        <v>1</v>
      </c>
      <c r="AC47" s="75">
        <f t="shared" si="21"/>
        <v>1</v>
      </c>
      <c r="AD47" s="76">
        <f t="shared" si="21"/>
        <v>0</v>
      </c>
      <c r="AE47" s="64"/>
      <c r="AF47" s="65"/>
      <c r="AG47" s="66"/>
      <c r="AH47" s="53">
        <f t="shared" si="5"/>
        <v>2</v>
      </c>
    </row>
    <row r="48" spans="2:34" x14ac:dyDescent="0.25">
      <c r="O48" s="102"/>
      <c r="P48" s="104"/>
      <c r="Q48" s="57" t="s">
        <v>18</v>
      </c>
      <c r="R48" s="74"/>
      <c r="S48" s="75"/>
      <c r="T48" s="76"/>
      <c r="U48" s="80">
        <f t="shared" ref="U48:W48" si="22">IF(U16&gt;=$Y$34,1,0)</f>
        <v>1</v>
      </c>
      <c r="V48" s="65">
        <f t="shared" si="22"/>
        <v>0</v>
      </c>
      <c r="W48" s="66">
        <f t="shared" si="22"/>
        <v>0</v>
      </c>
      <c r="X48" s="53">
        <f t="shared" si="3"/>
        <v>1</v>
      </c>
      <c r="Y48" s="102"/>
      <c r="Z48" s="104"/>
      <c r="AA48" s="39" t="s">
        <v>18</v>
      </c>
      <c r="AB48" s="74">
        <f t="shared" ref="AB48:AD48" si="23">IF(AB16&lt;$Y$34,1,0)</f>
        <v>1</v>
      </c>
      <c r="AC48" s="75">
        <f t="shared" si="23"/>
        <v>1</v>
      </c>
      <c r="AD48" s="76">
        <f t="shared" si="23"/>
        <v>0</v>
      </c>
      <c r="AE48" s="64"/>
      <c r="AF48" s="65"/>
      <c r="AG48" s="66"/>
      <c r="AH48" s="53">
        <f t="shared" si="5"/>
        <v>2</v>
      </c>
    </row>
    <row r="49" spans="10:34" x14ac:dyDescent="0.25">
      <c r="O49" s="102"/>
      <c r="P49" s="104"/>
      <c r="Q49" s="57" t="s">
        <v>19</v>
      </c>
      <c r="R49" s="74"/>
      <c r="S49" s="75"/>
      <c r="T49" s="76"/>
      <c r="U49" s="80">
        <f t="shared" ref="U49:W49" si="24">IF(U17&gt;=$Y$34,1,0)</f>
        <v>1</v>
      </c>
      <c r="V49" s="65">
        <f t="shared" si="24"/>
        <v>0</v>
      </c>
      <c r="W49" s="66">
        <f t="shared" si="24"/>
        <v>0</v>
      </c>
      <c r="X49" s="53">
        <f t="shared" si="3"/>
        <v>1</v>
      </c>
      <c r="Y49" s="102"/>
      <c r="Z49" s="104"/>
      <c r="AA49" s="39" t="s">
        <v>19</v>
      </c>
      <c r="AB49" s="74">
        <f t="shared" ref="AB49:AD49" si="25">IF(AB17&lt;$Y$34,1,0)</f>
        <v>1</v>
      </c>
      <c r="AC49" s="75">
        <f t="shared" si="25"/>
        <v>1</v>
      </c>
      <c r="AD49" s="76">
        <f t="shared" si="25"/>
        <v>0</v>
      </c>
      <c r="AE49" s="64"/>
      <c r="AF49" s="65"/>
      <c r="AG49" s="66"/>
      <c r="AH49" s="53">
        <f t="shared" si="5"/>
        <v>2</v>
      </c>
    </row>
    <row r="50" spans="10:34" ht="15.75" thickBot="1" x14ac:dyDescent="0.3">
      <c r="O50" s="102"/>
      <c r="P50" s="105"/>
      <c r="Q50" s="57" t="s">
        <v>20</v>
      </c>
      <c r="R50" s="77"/>
      <c r="S50" s="78"/>
      <c r="T50" s="79"/>
      <c r="U50" s="81">
        <f t="shared" ref="U50:W50" si="26">IF(U18&gt;=$Y$34,1,0)</f>
        <v>1</v>
      </c>
      <c r="V50" s="68">
        <f t="shared" si="26"/>
        <v>0</v>
      </c>
      <c r="W50" s="69">
        <f t="shared" si="26"/>
        <v>0</v>
      </c>
      <c r="X50" s="53">
        <f t="shared" si="3"/>
        <v>1</v>
      </c>
      <c r="Y50" s="102"/>
      <c r="Z50" s="105"/>
      <c r="AA50" s="39" t="s">
        <v>20</v>
      </c>
      <c r="AB50" s="77">
        <f t="shared" ref="AB50:AD50" si="27">IF(AB18&lt;$Y$34,1,0)</f>
        <v>1</v>
      </c>
      <c r="AC50" s="78">
        <f t="shared" si="27"/>
        <v>1</v>
      </c>
      <c r="AD50" s="79">
        <f t="shared" si="27"/>
        <v>0</v>
      </c>
      <c r="AE50" s="67"/>
      <c r="AF50" s="68"/>
      <c r="AG50" s="69"/>
      <c r="AH50" s="53">
        <f t="shared" si="5"/>
        <v>2</v>
      </c>
    </row>
    <row r="51" spans="10:34" x14ac:dyDescent="0.25">
      <c r="O51" s="102" t="s">
        <v>42</v>
      </c>
      <c r="P51" s="103" t="s">
        <v>44</v>
      </c>
      <c r="Q51" s="57" t="s">
        <v>8</v>
      </c>
      <c r="R51" s="58">
        <f>IF(R19&gt;=$Y$34,1,0)</f>
        <v>0</v>
      </c>
      <c r="S51" s="59">
        <f t="shared" ref="S51:T51" si="28">IF(S19&gt;=$Y$34,1,0)</f>
        <v>0</v>
      </c>
      <c r="T51" s="60">
        <f t="shared" si="28"/>
        <v>1</v>
      </c>
      <c r="U51" s="71"/>
      <c r="V51" s="72"/>
      <c r="W51" s="73"/>
      <c r="X51" s="53">
        <f t="shared" si="3"/>
        <v>1</v>
      </c>
      <c r="Y51" s="102" t="s">
        <v>42</v>
      </c>
      <c r="Z51" s="103" t="s">
        <v>44</v>
      </c>
      <c r="AA51" s="39" t="s">
        <v>8</v>
      </c>
      <c r="AB51" s="58"/>
      <c r="AC51" s="59"/>
      <c r="AD51" s="60"/>
      <c r="AE51" s="91">
        <f>IF(AE19&lt;$Y$34,1,0)</f>
        <v>0</v>
      </c>
      <c r="AF51" s="72">
        <f t="shared" ref="AF51:AG51" si="29">IF(AF19&lt;$Y$34,1,0)</f>
        <v>1</v>
      </c>
      <c r="AG51" s="73">
        <f t="shared" si="29"/>
        <v>1</v>
      </c>
      <c r="AH51" s="53">
        <f t="shared" si="5"/>
        <v>2</v>
      </c>
    </row>
    <row r="52" spans="10:34" x14ac:dyDescent="0.25">
      <c r="O52" s="102"/>
      <c r="P52" s="104"/>
      <c r="Q52" s="57" t="s">
        <v>9</v>
      </c>
      <c r="R52" s="64">
        <f t="shared" ref="R52:T52" si="30">IF(R20&gt;=$Y$34,1,0)</f>
        <v>0</v>
      </c>
      <c r="S52" s="65">
        <f t="shared" si="30"/>
        <v>0</v>
      </c>
      <c r="T52" s="66">
        <f t="shared" si="30"/>
        <v>1</v>
      </c>
      <c r="U52" s="74"/>
      <c r="V52" s="75"/>
      <c r="W52" s="76"/>
      <c r="X52" s="53">
        <f t="shared" si="3"/>
        <v>1</v>
      </c>
      <c r="Y52" s="102"/>
      <c r="Z52" s="104"/>
      <c r="AA52" s="39" t="s">
        <v>9</v>
      </c>
      <c r="AB52" s="64"/>
      <c r="AC52" s="65"/>
      <c r="AD52" s="66"/>
      <c r="AE52" s="92">
        <f t="shared" ref="AE52:AG52" si="31">IF(AE20&lt;$Y$34,1,0)</f>
        <v>0</v>
      </c>
      <c r="AF52" s="75">
        <f t="shared" si="31"/>
        <v>1</v>
      </c>
      <c r="AG52" s="76">
        <f t="shared" si="31"/>
        <v>1</v>
      </c>
      <c r="AH52" s="53">
        <f t="shared" si="5"/>
        <v>2</v>
      </c>
    </row>
    <row r="53" spans="10:34" x14ac:dyDescent="0.25">
      <c r="O53" s="102"/>
      <c r="P53" s="104"/>
      <c r="Q53" s="57" t="s">
        <v>10</v>
      </c>
      <c r="R53" s="64">
        <f t="shared" ref="R53:T53" si="32">IF(R21&gt;=$Y$34,1,0)</f>
        <v>0</v>
      </c>
      <c r="S53" s="65">
        <f t="shared" si="32"/>
        <v>0</v>
      </c>
      <c r="T53" s="66">
        <f t="shared" si="32"/>
        <v>1</v>
      </c>
      <c r="U53" s="74"/>
      <c r="V53" s="75"/>
      <c r="W53" s="76"/>
      <c r="X53" s="53">
        <f t="shared" si="3"/>
        <v>1</v>
      </c>
      <c r="Y53" s="102"/>
      <c r="Z53" s="104"/>
      <c r="AA53" s="39" t="s">
        <v>10</v>
      </c>
      <c r="AB53" s="64"/>
      <c r="AC53" s="65"/>
      <c r="AD53" s="66"/>
      <c r="AE53" s="92">
        <f t="shared" ref="AE53:AG53" si="33">IF(AE21&lt;$Y$34,1,0)</f>
        <v>0</v>
      </c>
      <c r="AF53" s="75">
        <f t="shared" si="33"/>
        <v>1</v>
      </c>
      <c r="AG53" s="76">
        <f t="shared" si="33"/>
        <v>1</v>
      </c>
      <c r="AH53" s="53">
        <f t="shared" si="5"/>
        <v>2</v>
      </c>
    </row>
    <row r="54" spans="10:34" x14ac:dyDescent="0.25">
      <c r="O54" s="102"/>
      <c r="P54" s="104"/>
      <c r="Q54" s="57" t="s">
        <v>11</v>
      </c>
      <c r="R54" s="64">
        <f t="shared" ref="R54:T54" si="34">IF(R22&gt;=$Y$34,1,0)</f>
        <v>0</v>
      </c>
      <c r="S54" s="65">
        <f t="shared" si="34"/>
        <v>0</v>
      </c>
      <c r="T54" s="66">
        <f t="shared" si="34"/>
        <v>1</v>
      </c>
      <c r="U54" s="74"/>
      <c r="V54" s="75"/>
      <c r="W54" s="76"/>
      <c r="X54" s="53">
        <f t="shared" si="3"/>
        <v>1</v>
      </c>
      <c r="Y54" s="102"/>
      <c r="Z54" s="104"/>
      <c r="AA54" s="39" t="s">
        <v>11</v>
      </c>
      <c r="AB54" s="64"/>
      <c r="AC54" s="65"/>
      <c r="AD54" s="66"/>
      <c r="AE54" s="92">
        <f t="shared" ref="AE54:AG54" si="35">IF(AE22&lt;$Y$34,1,0)</f>
        <v>0</v>
      </c>
      <c r="AF54" s="75">
        <f t="shared" si="35"/>
        <v>1</v>
      </c>
      <c r="AG54" s="76">
        <f t="shared" si="35"/>
        <v>1</v>
      </c>
      <c r="AH54" s="53">
        <f t="shared" si="5"/>
        <v>2</v>
      </c>
    </row>
    <row r="55" spans="10:34" x14ac:dyDescent="0.25">
      <c r="O55" s="102"/>
      <c r="P55" s="104"/>
      <c r="Q55" s="57" t="s">
        <v>12</v>
      </c>
      <c r="R55" s="82">
        <f t="shared" ref="R55:T55" si="36">IF(R23&gt;=$Y$34,1,0)</f>
        <v>0</v>
      </c>
      <c r="S55" s="83">
        <f t="shared" si="36"/>
        <v>0</v>
      </c>
      <c r="T55" s="84">
        <f t="shared" si="36"/>
        <v>0</v>
      </c>
      <c r="U55" s="74"/>
      <c r="V55" s="75"/>
      <c r="W55" s="76"/>
      <c r="X55" s="53">
        <f t="shared" si="3"/>
        <v>0</v>
      </c>
      <c r="Y55" s="102"/>
      <c r="Z55" s="104"/>
      <c r="AA55" s="39" t="s">
        <v>12</v>
      </c>
      <c r="AB55" s="64"/>
      <c r="AC55" s="65"/>
      <c r="AD55" s="66"/>
      <c r="AE55" s="74">
        <f t="shared" ref="AE55:AG55" si="37">IF(AE23&lt;$Y$34,1,0)</f>
        <v>1</v>
      </c>
      <c r="AF55" s="75">
        <f t="shared" si="37"/>
        <v>0</v>
      </c>
      <c r="AG55" s="76">
        <f t="shared" si="37"/>
        <v>1</v>
      </c>
      <c r="AH55" s="53">
        <f t="shared" si="5"/>
        <v>2</v>
      </c>
    </row>
    <row r="56" spans="10:34" x14ac:dyDescent="0.25">
      <c r="O56" s="102"/>
      <c r="P56" s="104"/>
      <c r="Q56" s="57" t="s">
        <v>13</v>
      </c>
      <c r="R56" s="64">
        <f t="shared" ref="R56:T56" si="38">IF(R24&gt;=$Y$34,1,0)</f>
        <v>0</v>
      </c>
      <c r="S56" s="65">
        <f t="shared" si="38"/>
        <v>0</v>
      </c>
      <c r="T56" s="66">
        <f t="shared" si="38"/>
        <v>0</v>
      </c>
      <c r="U56" s="74"/>
      <c r="V56" s="75"/>
      <c r="W56" s="76"/>
      <c r="X56" s="53">
        <f t="shared" si="3"/>
        <v>0</v>
      </c>
      <c r="Y56" s="102"/>
      <c r="Z56" s="104"/>
      <c r="AA56" s="39" t="s">
        <v>13</v>
      </c>
      <c r="AB56" s="64"/>
      <c r="AC56" s="65"/>
      <c r="AD56" s="66"/>
      <c r="AE56" s="74">
        <f t="shared" ref="AE56:AG56" si="39">IF(AE24&lt;$Y$34,1,0)</f>
        <v>1</v>
      </c>
      <c r="AF56" s="75">
        <f t="shared" si="39"/>
        <v>1</v>
      </c>
      <c r="AG56" s="76">
        <f t="shared" si="39"/>
        <v>1</v>
      </c>
      <c r="AH56" s="53">
        <f t="shared" si="5"/>
        <v>3</v>
      </c>
    </row>
    <row r="57" spans="10:34" x14ac:dyDescent="0.25">
      <c r="O57" s="102"/>
      <c r="P57" s="104"/>
      <c r="Q57" s="57" t="s">
        <v>14</v>
      </c>
      <c r="R57" s="64">
        <f t="shared" ref="R57:T57" si="40">IF(R25&gt;=$Y$34,1,0)</f>
        <v>0</v>
      </c>
      <c r="S57" s="65">
        <f t="shared" si="40"/>
        <v>0</v>
      </c>
      <c r="T57" s="66">
        <f t="shared" si="40"/>
        <v>0</v>
      </c>
      <c r="U57" s="74"/>
      <c r="V57" s="75"/>
      <c r="W57" s="76"/>
      <c r="X57" s="53">
        <f t="shared" si="3"/>
        <v>0</v>
      </c>
      <c r="Y57" s="102"/>
      <c r="Z57" s="104"/>
      <c r="AA57" s="39" t="s">
        <v>14</v>
      </c>
      <c r="AB57" s="64"/>
      <c r="AC57" s="65"/>
      <c r="AD57" s="66"/>
      <c r="AE57" s="74">
        <f t="shared" ref="AE57:AG57" si="41">IF(AE25&lt;$Y$34,1,0)</f>
        <v>1</v>
      </c>
      <c r="AF57" s="75">
        <f t="shared" si="41"/>
        <v>1</v>
      </c>
      <c r="AG57" s="76">
        <f t="shared" si="41"/>
        <v>1</v>
      </c>
      <c r="AH57" s="53">
        <f t="shared" si="5"/>
        <v>3</v>
      </c>
    </row>
    <row r="58" spans="10:34" x14ac:dyDescent="0.25">
      <c r="O58" s="102"/>
      <c r="P58" s="104"/>
      <c r="Q58" s="57" t="s">
        <v>15</v>
      </c>
      <c r="R58" s="64">
        <f t="shared" ref="R58:T58" si="42">IF(R26&gt;=$Y$34,1,0)</f>
        <v>0</v>
      </c>
      <c r="S58" s="65">
        <f t="shared" si="42"/>
        <v>0</v>
      </c>
      <c r="T58" s="66">
        <f t="shared" si="42"/>
        <v>0</v>
      </c>
      <c r="U58" s="74"/>
      <c r="V58" s="75"/>
      <c r="W58" s="76"/>
      <c r="X58" s="53">
        <f t="shared" si="3"/>
        <v>0</v>
      </c>
      <c r="Y58" s="102"/>
      <c r="Z58" s="104"/>
      <c r="AA58" s="39" t="s">
        <v>15</v>
      </c>
      <c r="AB58" s="64"/>
      <c r="AC58" s="65"/>
      <c r="AD58" s="66"/>
      <c r="AE58" s="74">
        <f t="shared" ref="AE58:AG58" si="43">IF(AE26&lt;$Y$34,1,0)</f>
        <v>1</v>
      </c>
      <c r="AF58" s="75">
        <f t="shared" si="43"/>
        <v>1</v>
      </c>
      <c r="AG58" s="76">
        <f t="shared" si="43"/>
        <v>1</v>
      </c>
      <c r="AH58" s="53">
        <f t="shared" si="5"/>
        <v>3</v>
      </c>
    </row>
    <row r="59" spans="10:34" x14ac:dyDescent="0.25">
      <c r="O59" s="102"/>
      <c r="P59" s="104"/>
      <c r="Q59" s="57" t="s">
        <v>16</v>
      </c>
      <c r="R59" s="64">
        <f t="shared" ref="R59:T59" si="44">IF(R27&gt;=$Y$34,1,0)</f>
        <v>0</v>
      </c>
      <c r="S59" s="65">
        <f t="shared" si="44"/>
        <v>1</v>
      </c>
      <c r="T59" s="66">
        <f t="shared" si="44"/>
        <v>0</v>
      </c>
      <c r="U59" s="74"/>
      <c r="V59" s="75"/>
      <c r="W59" s="76"/>
      <c r="X59" s="53">
        <f t="shared" si="3"/>
        <v>1</v>
      </c>
      <c r="Y59" s="102"/>
      <c r="Z59" s="104"/>
      <c r="AA59" s="39" t="s">
        <v>16</v>
      </c>
      <c r="AB59" s="64"/>
      <c r="AC59" s="65"/>
      <c r="AD59" s="66"/>
      <c r="AE59" s="88">
        <f t="shared" ref="AE59:AG59" si="45">IF(AE27&lt;$Y$34,1,0)</f>
        <v>1</v>
      </c>
      <c r="AF59" s="89">
        <f t="shared" si="45"/>
        <v>1</v>
      </c>
      <c r="AG59" s="90">
        <f t="shared" si="45"/>
        <v>1</v>
      </c>
      <c r="AH59" s="53">
        <f t="shared" si="5"/>
        <v>3</v>
      </c>
    </row>
    <row r="60" spans="10:34" x14ac:dyDescent="0.25">
      <c r="J60" t="s">
        <v>73</v>
      </c>
      <c r="O60" s="102"/>
      <c r="P60" s="104"/>
      <c r="Q60" s="57" t="s">
        <v>17</v>
      </c>
      <c r="R60" s="80">
        <f t="shared" ref="R60:T60" si="46">IF(R28&gt;=$Y$34,1,0)</f>
        <v>1</v>
      </c>
      <c r="S60" s="65">
        <f t="shared" si="46"/>
        <v>0</v>
      </c>
      <c r="T60" s="66">
        <f t="shared" si="46"/>
        <v>0</v>
      </c>
      <c r="U60" s="74"/>
      <c r="V60" s="75"/>
      <c r="W60" s="76"/>
      <c r="X60" s="53">
        <f t="shared" si="3"/>
        <v>1</v>
      </c>
      <c r="Y60" s="102"/>
      <c r="Z60" s="104"/>
      <c r="AA60" s="39" t="s">
        <v>17</v>
      </c>
      <c r="AB60" s="64"/>
      <c r="AC60" s="65"/>
      <c r="AD60" s="66"/>
      <c r="AE60" s="74">
        <f t="shared" ref="AE60:AG60" si="47">IF(AE28&lt;$Y$34,1,0)</f>
        <v>1</v>
      </c>
      <c r="AF60" s="75">
        <f t="shared" si="47"/>
        <v>1</v>
      </c>
      <c r="AG60" s="76">
        <f t="shared" si="47"/>
        <v>0</v>
      </c>
      <c r="AH60" s="53">
        <f t="shared" si="5"/>
        <v>2</v>
      </c>
    </row>
    <row r="61" spans="10:34" x14ac:dyDescent="0.25">
      <c r="O61" s="102"/>
      <c r="P61" s="104"/>
      <c r="Q61" s="57" t="s">
        <v>18</v>
      </c>
      <c r="R61" s="80">
        <f t="shared" ref="R61:T61" si="48">IF(R29&gt;=$Y$34,1,0)</f>
        <v>1</v>
      </c>
      <c r="S61" s="65">
        <f t="shared" si="48"/>
        <v>0</v>
      </c>
      <c r="T61" s="66">
        <f t="shared" si="48"/>
        <v>0</v>
      </c>
      <c r="U61" s="74"/>
      <c r="V61" s="75"/>
      <c r="W61" s="76"/>
      <c r="X61" s="53">
        <f t="shared" si="3"/>
        <v>1</v>
      </c>
      <c r="Y61" s="102"/>
      <c r="Z61" s="104"/>
      <c r="AA61" s="39" t="s">
        <v>18</v>
      </c>
      <c r="AB61" s="64"/>
      <c r="AC61" s="65"/>
      <c r="AD61" s="66"/>
      <c r="AE61" s="74">
        <f t="shared" ref="AE61:AG61" si="49">IF(AE29&lt;$Y$34,1,0)</f>
        <v>1</v>
      </c>
      <c r="AF61" s="75">
        <f t="shared" si="49"/>
        <v>1</v>
      </c>
      <c r="AG61" s="76">
        <f t="shared" si="49"/>
        <v>0</v>
      </c>
      <c r="AH61" s="53">
        <f t="shared" si="5"/>
        <v>2</v>
      </c>
    </row>
    <row r="62" spans="10:34" x14ac:dyDescent="0.25">
      <c r="O62" s="102"/>
      <c r="P62" s="104"/>
      <c r="Q62" s="57" t="s">
        <v>19</v>
      </c>
      <c r="R62" s="80">
        <f t="shared" ref="R62:T62" si="50">IF(R30&gt;=$Y$34,1,0)</f>
        <v>1</v>
      </c>
      <c r="S62" s="65">
        <f t="shared" si="50"/>
        <v>0</v>
      </c>
      <c r="T62" s="66">
        <f t="shared" si="50"/>
        <v>0</v>
      </c>
      <c r="U62" s="74"/>
      <c r="V62" s="75"/>
      <c r="W62" s="76"/>
      <c r="X62" s="53">
        <f t="shared" si="3"/>
        <v>1</v>
      </c>
      <c r="Y62" s="102"/>
      <c r="Z62" s="104"/>
      <c r="AA62" s="39" t="s">
        <v>19</v>
      </c>
      <c r="AB62" s="64"/>
      <c r="AC62" s="65"/>
      <c r="AD62" s="66"/>
      <c r="AE62" s="74">
        <f t="shared" ref="AE62:AG62" si="51">IF(AE30&lt;$Y$34,1,0)</f>
        <v>1</v>
      </c>
      <c r="AF62" s="75">
        <f t="shared" si="51"/>
        <v>1</v>
      </c>
      <c r="AG62" s="76">
        <f t="shared" si="51"/>
        <v>0</v>
      </c>
      <c r="AH62" s="53">
        <f t="shared" si="5"/>
        <v>2</v>
      </c>
    </row>
    <row r="63" spans="10:34" ht="15.75" thickBot="1" x14ac:dyDescent="0.3">
      <c r="O63" s="102"/>
      <c r="P63" s="104"/>
      <c r="Q63" s="57" t="s">
        <v>20</v>
      </c>
      <c r="R63" s="81">
        <f t="shared" ref="R63:T63" si="52">IF(R31&gt;=$Y$34,1,0)</f>
        <v>1</v>
      </c>
      <c r="S63" s="68">
        <f t="shared" si="52"/>
        <v>0</v>
      </c>
      <c r="T63" s="69">
        <f t="shared" si="52"/>
        <v>0</v>
      </c>
      <c r="U63" s="77"/>
      <c r="V63" s="78"/>
      <c r="W63" s="79"/>
      <c r="X63" s="53">
        <f t="shared" si="3"/>
        <v>1</v>
      </c>
      <c r="Y63" s="102"/>
      <c r="Z63" s="104"/>
      <c r="AA63" s="39" t="s">
        <v>20</v>
      </c>
      <c r="AB63" s="67"/>
      <c r="AC63" s="68"/>
      <c r="AD63" s="69"/>
      <c r="AE63" s="77">
        <f t="shared" ref="AE63:AG63" si="53">IF(AE31&lt;$Y$34,1,0)</f>
        <v>1</v>
      </c>
      <c r="AF63" s="78">
        <f t="shared" si="53"/>
        <v>1</v>
      </c>
      <c r="AG63" s="79">
        <f t="shared" si="53"/>
        <v>0</v>
      </c>
      <c r="AH63" s="53">
        <f t="shared" si="5"/>
        <v>2</v>
      </c>
    </row>
    <row r="64" spans="10:34" x14ac:dyDescent="0.25">
      <c r="O64" s="102"/>
      <c r="P64" s="104"/>
      <c r="Q64" s="70"/>
      <c r="R64" s="70"/>
      <c r="S64" s="70"/>
      <c r="T64" s="70"/>
      <c r="U64" s="70"/>
      <c r="V64" s="70"/>
      <c r="W64" s="53" t="s">
        <v>29</v>
      </c>
      <c r="X64" s="53">
        <f>SUM(X38:X63)</f>
        <v>18</v>
      </c>
      <c r="Y64" s="102"/>
      <c r="Z64" s="104"/>
      <c r="AG64" s="53" t="s">
        <v>29</v>
      </c>
      <c r="AH64" s="53">
        <f>SUM(AH38:AH63)</f>
        <v>60</v>
      </c>
    </row>
    <row r="65" spans="15:34" x14ac:dyDescent="0.25">
      <c r="O65" s="102"/>
      <c r="P65" s="105"/>
      <c r="Q65" s="70"/>
      <c r="R65" s="70"/>
      <c r="S65" s="70"/>
      <c r="T65" s="70"/>
      <c r="U65" s="70"/>
      <c r="V65" s="70"/>
      <c r="W65" s="53" t="s">
        <v>25</v>
      </c>
      <c r="X65" s="87">
        <f>X64/(26*6)</f>
        <v>0.11538461538461539</v>
      </c>
      <c r="Y65" s="102"/>
      <c r="Z65" s="105"/>
      <c r="AG65" s="53" t="s">
        <v>28</v>
      </c>
      <c r="AH65" s="87">
        <f>AH64/(26*6)</f>
        <v>0.38461538461538464</v>
      </c>
    </row>
    <row r="67" spans="15:34" x14ac:dyDescent="0.25">
      <c r="R67" s="115" t="s">
        <v>67</v>
      </c>
      <c r="S67" s="115"/>
      <c r="T67" s="115"/>
      <c r="U67" s="115"/>
      <c r="V67" s="115"/>
      <c r="AB67" s="115" t="s">
        <v>68</v>
      </c>
      <c r="AC67" s="115"/>
      <c r="AD67" s="115"/>
      <c r="AE67" s="115"/>
      <c r="AF67" s="115"/>
    </row>
    <row r="68" spans="15:34" x14ac:dyDescent="0.25">
      <c r="R68" s="115"/>
      <c r="S68" s="115"/>
      <c r="T68" s="115"/>
      <c r="U68" s="115"/>
      <c r="V68" s="115"/>
      <c r="AB68" s="115"/>
      <c r="AC68" s="115"/>
      <c r="AD68" s="115"/>
      <c r="AE68" s="115"/>
      <c r="AF68" s="115"/>
    </row>
    <row r="71" spans="15:34" x14ac:dyDescent="0.25">
      <c r="R71" s="115" t="s">
        <v>69</v>
      </c>
      <c r="S71" s="115"/>
      <c r="T71" s="115"/>
      <c r="U71" s="115"/>
      <c r="V71" s="115"/>
      <c r="AB71" s="113" t="s">
        <v>70</v>
      </c>
      <c r="AC71" s="113"/>
      <c r="AD71" s="113"/>
      <c r="AE71" s="113"/>
      <c r="AF71" s="113"/>
    </row>
    <row r="72" spans="15:34" x14ac:dyDescent="0.25">
      <c r="R72" s="115"/>
      <c r="S72" s="115"/>
      <c r="T72" s="115"/>
      <c r="U72" s="115"/>
      <c r="V72" s="115"/>
      <c r="AB72" s="113"/>
      <c r="AC72" s="113"/>
      <c r="AD72" s="113"/>
      <c r="AE72" s="113"/>
      <c r="AF72" s="113"/>
    </row>
  </sheetData>
  <mergeCells count="49">
    <mergeCell ref="O51:O65"/>
    <mergeCell ref="P51:P65"/>
    <mergeCell ref="R67:V68"/>
    <mergeCell ref="R71:V72"/>
    <mergeCell ref="AB67:AF68"/>
    <mergeCell ref="AB71:AF72"/>
    <mergeCell ref="Y51:Y65"/>
    <mergeCell ref="Z51:Z65"/>
    <mergeCell ref="O1:W2"/>
    <mergeCell ref="O36:O50"/>
    <mergeCell ref="P36:P50"/>
    <mergeCell ref="Q36:T36"/>
    <mergeCell ref="U36:W36"/>
    <mergeCell ref="Q35:T35"/>
    <mergeCell ref="U35:W35"/>
    <mergeCell ref="Q3:T3"/>
    <mergeCell ref="U3:W3"/>
    <mergeCell ref="P4:P18"/>
    <mergeCell ref="Q4:T4"/>
    <mergeCell ref="U4:W4"/>
    <mergeCell ref="P19:P33"/>
    <mergeCell ref="O19:O33"/>
    <mergeCell ref="O4:O18"/>
    <mergeCell ref="Z1:AG2"/>
    <mergeCell ref="Y36:Y50"/>
    <mergeCell ref="Z36:Z50"/>
    <mergeCell ref="AA36:AD36"/>
    <mergeCell ref="AE36:AG36"/>
    <mergeCell ref="AA35:AD35"/>
    <mergeCell ref="AE35:AG35"/>
    <mergeCell ref="AA3:AD3"/>
    <mergeCell ref="AE3:AG3"/>
    <mergeCell ref="Y4:Y18"/>
    <mergeCell ref="Z4:Z18"/>
    <mergeCell ref="AA4:AD4"/>
    <mergeCell ref="AE4:AG4"/>
    <mergeCell ref="Y19:Y33"/>
    <mergeCell ref="Z19:Z33"/>
    <mergeCell ref="B4:B18"/>
    <mergeCell ref="B19:B33"/>
    <mergeCell ref="C19:C33"/>
    <mergeCell ref="H19:H33"/>
    <mergeCell ref="C1:L1"/>
    <mergeCell ref="C4:C18"/>
    <mergeCell ref="D4:G4"/>
    <mergeCell ref="H4:H18"/>
    <mergeCell ref="I4:L4"/>
    <mergeCell ref="D3:G3"/>
    <mergeCell ref="J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Confusion matrix and FAR-FRR </vt:lpstr>
      <vt:lpstr>Confusion Mtarix Logic</vt:lpstr>
      <vt:lpstr>For two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Faceicd</dc:creator>
  <cp:lastModifiedBy>PC-SP</cp:lastModifiedBy>
  <dcterms:created xsi:type="dcterms:W3CDTF">2020-03-19T11:12:47Z</dcterms:created>
  <dcterms:modified xsi:type="dcterms:W3CDTF">2021-04-25T10:52:42Z</dcterms:modified>
</cp:coreProperties>
</file>