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systems2022-my.sharepoint.com/personal/muhammad-farooq_excelsystems2022_onmicrosoft_com/Documents/"/>
    </mc:Choice>
  </mc:AlternateContent>
  <xr:revisionPtr revIDLastSave="0" documentId="8_{EB99F5DB-9D9A-4DA8-A033-5E9C39945359}" xr6:coauthVersionLast="47" xr6:coauthVersionMax="47" xr10:uidLastSave="{00000000-0000-0000-0000-000000000000}"/>
  <bookViews>
    <workbookView xWindow="-120" yWindow="-120" windowWidth="15600" windowHeight="11160" xr2:uid="{6AB1499F-CB5B-4896-9F64-7DCDD132B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8" i="1" l="1"/>
  <c r="W6" i="1"/>
  <c r="W5" i="1"/>
  <c r="W4" i="1"/>
  <c r="P8" i="1"/>
  <c r="P10" i="1"/>
  <c r="P6" i="1"/>
  <c r="P5" i="1"/>
  <c r="P4" i="1"/>
  <c r="D20" i="1"/>
  <c r="D19" i="1"/>
</calcChain>
</file>

<file path=xl/sharedStrings.xml><?xml version="1.0" encoding="utf-8"?>
<sst xmlns="http://schemas.openxmlformats.org/spreadsheetml/2006/main" count="34" uniqueCount="27">
  <si>
    <t>Height(m)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</si>
  <si>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</si>
  <si>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</si>
  <si>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</si>
  <si>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</si>
  <si>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</si>
  <si>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</si>
  <si>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</si>
  <si>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</si>
  <si>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</si>
  <si>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</si>
  <si>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</si>
  <si>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</si>
  <si>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</si>
  <si>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</si>
  <si>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</si>
  <si>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Confidence Level(95.0%)</t>
  </si>
  <si>
    <t>Lower CI</t>
  </si>
  <si>
    <t>Upper CI</t>
  </si>
  <si>
    <t>Mean:</t>
  </si>
  <si>
    <t>SD:</t>
  </si>
  <si>
    <t>SE:</t>
  </si>
  <si>
    <t>n:</t>
  </si>
  <si>
    <t>IQR:Q3-Q1</t>
  </si>
  <si>
    <t>Q1:</t>
  </si>
  <si>
    <t>Q3:</t>
  </si>
  <si>
    <t>IQR: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</si>
</sst>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Continuous"/>
    </xf>
    <xf numFmtId="0" fontId="0" fillId="3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Mean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Sheet1!$H$19</c:f>
                <c:numCache>
                  <c:formatCode>General</c:formatCode>
                  <c:ptCount val="1"/>
                  <c:pt idx="0">
                    <c:v>3.9873410800794151E-2</c:v>
                  </c:pt>
                </c:numCache>
              </c:numRef>
            </c:plus>
            <c:minus>
              <c:numRef>
                <c:f>Sheet1!$H$19</c:f>
                <c:numCache>
                  <c:formatCode>General</c:formatCode>
                  <c:ptCount val="1"/>
                  <c:pt idx="0">
                    <c:v>3.9873410800794151E-2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Sheet1!$G$19</c:f>
              <c:numCache>
                <c:formatCode>General</c:formatCode>
                <c:ptCount val="1"/>
                <c:pt idx="0">
                  <c:v>1.6910000000000001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FC-496B-9254-A430A3962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0105680"/>
        <c:axId val="1020128976"/>
      </c:barChart>
      <c:catAx>
        <c:axId val="10201056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020128976"/>
        <c:crosses val="autoZero"/>
        <c:auto val="1"/>
        <c:lblAlgn val="ctr"/>
        <c:lblOffset val="100"/>
        <c:noMultiLvlLbl val="0"/>
      </c:catAx>
      <c:valAx>
        <c:axId val="10201289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020105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7</xdr:row>
      <xdr:rowOff>6350</xdr:rowOff>
    </xdr:from>
    <xdr:to>
      <xdr:col>8</xdr:col>
      <xdr:colOff>0</xdr:colOff>
      <xdr:row>15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7CD106-E108-86E4-CA09-6192CBA25C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5617C-6F55-4E48-8028-80CADE8AB327}">
  <dimension ref="A1:W20"/>
  <sheetViews>
    <sheetView tabSelected="1" zoomScale="150" zoomScaleNormal="150" workbookViewId="0">
      <selection activeCell="M15" sqref="M15"/>
    </sheetView>
  </sheetViews>
  <sheetFormatPr defaultRowHeight="15" x14ac:dyDescent="0.25"/>
  <cols>
    <col min="1" max="1" width="9.5703125" customWidth="1"/>
    <col min="3" max="3" width="21" customWidth="1"/>
    <col min="4" max="4" width="13.42578125" customWidth="1"/>
    <col min="16" max="16" width="19.28515625" customWidth="1"/>
    <col min="21" max="22" width="10" customWidth="1"/>
  </cols>
  <sheetData>
    <row r="1" spans="1:23" x14ac:dyDescent="0.25">
      <c r="A1" s="2" t="s">
        <v>0</v>
      </c>
      <c r="C1" s="5" t="s">
        <v>0</v>
      </c>
      <c r="D1" s="5"/>
      <c r="M1" s="2" t="s">
        <v>0</v>
      </c>
      <c r="S1" s="2" t="s">
        <v>0</v>
      </c>
    </row>
    <row r="2" spans="1:23" x14ac:dyDescent="0.25">
      <c r="A2" s="1">
        <v>1.54</v>
      </c>
      <c r="C2" s="3"/>
      <c r="D2" s="3"/>
      <c r="M2" s="1">
        <v>1.54</v>
      </c>
      <c r="S2" s="1">
        <v>1.54</v>
      </c>
    </row>
    <row r="3" spans="1:23" x14ac:dyDescent="0.25">
      <c r="A3" s="1">
        <v>1.55</v>
      </c>
      <c r="C3" s="3" t="s">
        <v>1</v>
      </c>
      <c r="D3" s="3">
        <v>1.6910000000000001</v>
      </c>
      <c r="M3" s="1">
        <v>1.55</v>
      </c>
      <c r="S3" s="1">
        <v>1.55</v>
      </c>
      <c r="U3" t="s">
        <v>23</v>
      </c>
    </row>
    <row r="4" spans="1:23" x14ac:dyDescent="0.25">
      <c r="A4" s="1">
        <v>1.6</v>
      </c>
      <c r="C4" s="3" t="s">
        <v>2</v>
      </c>
      <c r="D4" s="3">
        <v>3.9873410800794151E-2</v>
      </c>
      <c r="M4" s="1">
        <v>1.6</v>
      </c>
      <c r="O4" t="s">
        <v>19</v>
      </c>
      <c r="P4">
        <f>AVERAGE(M2:M11)</f>
        <v>1.6910000000000001</v>
      </c>
      <c r="S4" s="1">
        <v>1.6</v>
      </c>
      <c r="V4" t="s">
        <v>24</v>
      </c>
      <c r="W4">
        <f>QUARTILE(S2:S11,1)</f>
        <v>1.6</v>
      </c>
    </row>
    <row r="5" spans="1:23" x14ac:dyDescent="0.25">
      <c r="A5" s="1">
        <v>1.6</v>
      </c>
      <c r="C5" s="3" t="s">
        <v>3</v>
      </c>
      <c r="D5" s="3">
        <v>1.67</v>
      </c>
      <c r="M5" s="1">
        <v>1.6</v>
      </c>
      <c r="O5" t="s">
        <v>20</v>
      </c>
      <c r="P5">
        <f>STDEV(M2:M11)</f>
        <v>0.12609079621006791</v>
      </c>
      <c r="S5" s="1">
        <v>1.6</v>
      </c>
      <c r="V5" t="s">
        <v>25</v>
      </c>
      <c r="W5">
        <f>QUARTILE(S2:S11,3)</f>
        <v>1.8</v>
      </c>
    </row>
    <row r="6" spans="1:23" x14ac:dyDescent="0.25">
      <c r="A6" s="1">
        <v>1.62</v>
      </c>
      <c r="C6" s="3" t="s">
        <v>4</v>
      </c>
      <c r="D6" s="3">
        <v>1.6</v>
      </c>
      <c r="M6" s="1">
        <v>1.62</v>
      </c>
      <c r="O6" t="s">
        <v>21</v>
      </c>
      <c r="P6">
        <f>P5/SQRT(COUNT(M2:M11))</f>
        <v>3.9873410800794151E-2</v>
      </c>
      <c r="S6" s="1">
        <v>1.62</v>
      </c>
      <c r="V6" t="s">
        <v>26</v>
      </c>
      <c r="W6">
        <f>W5-W4</f>
        <v>0.19999999999999996</v>
      </c>
    </row>
    <row r="7" spans="1:23" x14ac:dyDescent="0.25">
      <c r="A7" s="1">
        <v>1.72</v>
      </c>
      <c r="C7" s="3" t="s">
        <v>5</v>
      </c>
      <c r="D7" s="3">
        <v>0.12609079621006791</v>
      </c>
      <c r="M7" s="1">
        <v>1.72</v>
      </c>
      <c r="S7" s="1">
        <v>1.72</v>
      </c>
    </row>
    <row r="8" spans="1:23" x14ac:dyDescent="0.25">
      <c r="A8" s="1">
        <v>1.74</v>
      </c>
      <c r="C8" s="3" t="s">
        <v>6</v>
      </c>
      <c r="D8" s="3">
        <v>1.5898888888888879E-2</v>
      </c>
      <c r="M8" s="1">
        <v>1.74</v>
      </c>
      <c r="O8" t="s">
        <v>21</v>
      </c>
      <c r="P8">
        <f>(STDEV(M2:M11))/SQRT(COUNT(M2:M11))</f>
        <v>3.9873410800794151E-2</v>
      </c>
      <c r="S8" s="1">
        <v>1.74</v>
      </c>
      <c r="V8" t="s">
        <v>26</v>
      </c>
      <c r="W8">
        <f>(QUARTILE(S2:S11,3))-(QUARTILE(S2:S11,1))</f>
        <v>0.19999999999999996</v>
      </c>
    </row>
    <row r="9" spans="1:23" x14ac:dyDescent="0.25">
      <c r="A9" s="1">
        <v>1.82</v>
      </c>
      <c r="C9" s="3" t="s">
        <v>7</v>
      </c>
      <c r="D9" s="3">
        <v>-1.4876805946428924</v>
      </c>
      <c r="M9" s="1">
        <v>1.82</v>
      </c>
      <c r="S9" s="1">
        <v>1.82</v>
      </c>
    </row>
    <row r="10" spans="1:23" x14ac:dyDescent="0.25">
      <c r="A10" s="1">
        <v>1.83</v>
      </c>
      <c r="C10" s="3" t="s">
        <v>8</v>
      </c>
      <c r="D10" s="3">
        <v>0.32865208279281544</v>
      </c>
      <c r="M10" s="1">
        <v>1.83</v>
      </c>
      <c r="O10" t="s">
        <v>22</v>
      </c>
      <c r="P10">
        <f>COUNT(M2:M11)</f>
        <v>10</v>
      </c>
      <c r="S10" s="1">
        <v>1.83</v>
      </c>
    </row>
    <row r="11" spans="1:23" x14ac:dyDescent="0.25">
      <c r="A11" s="1">
        <v>1.89</v>
      </c>
      <c r="C11" s="3" t="s">
        <v>9</v>
      </c>
      <c r="D11" s="3">
        <v>0.34999999999999987</v>
      </c>
      <c r="M11" s="1">
        <v>1.89</v>
      </c>
      <c r="S11" s="1">
        <v>1.89</v>
      </c>
    </row>
    <row r="12" spans="1:23" x14ac:dyDescent="0.25">
      <c r="C12" s="3" t="s">
        <v>10</v>
      </c>
      <c r="D12" s="3">
        <v>1.54</v>
      </c>
    </row>
    <row r="13" spans="1:23" x14ac:dyDescent="0.25">
      <c r="C13" s="3" t="s">
        <v>11</v>
      </c>
      <c r="D13" s="3">
        <v>1.89</v>
      </c>
    </row>
    <row r="14" spans="1:23" x14ac:dyDescent="0.25">
      <c r="C14" s="3" t="s">
        <v>12</v>
      </c>
      <c r="D14" s="3">
        <v>16.91</v>
      </c>
    </row>
    <row r="15" spans="1:23" x14ac:dyDescent="0.25">
      <c r="C15" s="3" t="s">
        <v>13</v>
      </c>
      <c r="D15" s="3">
        <v>10</v>
      </c>
    </row>
    <row r="16" spans="1:23" x14ac:dyDescent="0.25">
      <c r="C16" s="3" t="s">
        <v>14</v>
      </c>
      <c r="D16" s="3">
        <v>1.89</v>
      </c>
    </row>
    <row r="17" spans="3:8" x14ac:dyDescent="0.25">
      <c r="C17" s="3" t="s">
        <v>15</v>
      </c>
      <c r="D17" s="3">
        <v>1.54</v>
      </c>
    </row>
    <row r="18" spans="3:8" ht="15.75" thickBot="1" x14ac:dyDescent="0.3">
      <c r="C18" s="4" t="s">
        <v>16</v>
      </c>
      <c r="D18" s="4">
        <v>9.0199921848211795E-2</v>
      </c>
      <c r="F18" s="3" t="s">
        <v>17</v>
      </c>
      <c r="G18">
        <v>1.6008000781517882</v>
      </c>
    </row>
    <row r="19" spans="3:8" x14ac:dyDescent="0.25">
      <c r="C19" s="3" t="s">
        <v>17</v>
      </c>
      <c r="D19">
        <f>D3-D18</f>
        <v>1.6008000781517882</v>
      </c>
      <c r="G19" s="6">
        <v>1.6910000000000001</v>
      </c>
      <c r="H19">
        <v>3.9873410800794151E-2</v>
      </c>
    </row>
    <row r="20" spans="3:8" x14ac:dyDescent="0.25">
      <c r="C20" s="3" t="s">
        <v>18</v>
      </c>
      <c r="D20">
        <f>D3+D18</f>
        <v>1.781199921848212</v>
      </c>
      <c r="F20" t="s">
        <v>18</v>
      </c>
      <c r="G20">
        <v>1.781199921848212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C0A2A257D5A74FBDA0B8698DD784C2" ma:contentTypeVersion="8" ma:contentTypeDescription="Create a new document." ma:contentTypeScope="" ma:versionID="dacbc5ab24b26d003d42bdeca76afe3b">
  <xsd:schema xmlns:xsd="http://www.w3.org/2001/XMLSchema" xmlns:xs="http://www.w3.org/2001/XMLSchema" xmlns:p="http://schemas.microsoft.com/office/2006/metadata/properties" xmlns:ns3="3b33234a-6dda-45ff-bb74-1802679aca82" targetNamespace="http://schemas.microsoft.com/office/2006/metadata/properties" ma:root="true" ma:fieldsID="557c6a6f234214b9c9bb3f9f8e583723" ns3:_="">
    <xsd:import namespace="3b33234a-6dda-45ff-bb74-1802679aca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3234a-6dda-45ff-bb74-1802679aca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0E74BF-19FA-4717-BC78-EDF1053970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33234a-6dda-45ff-bb74-1802679aca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2F1F01-FD9C-4973-A965-6A228089E5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C6D8E8-2A88-4119-8DEC-5961C246BEE4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3b33234a-6dda-45ff-bb74-1802679aca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Optimus</dc:creator>
  <cp:lastModifiedBy>Muhammad Farooq</cp:lastModifiedBy>
  <dcterms:created xsi:type="dcterms:W3CDTF">2022-09-16T19:25:14Z</dcterms:created>
  <dcterms:modified xsi:type="dcterms:W3CDTF">2022-09-16T21:04:00Z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2022-09-16T20:55:06Z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967fde92-9d45-4314-92de-8d8a910115ac</vt:lpwstr>
  </property>
  <property fmtid="{D5CDD505-2E9C-101B-9397-08002B2CF9AE}" pid="7" name="MSIP_Label_defa4170-0d19-0005-0004-bc88714345d2_ActionId">
    <vt:lpwstr>90be97ea-6cd3-4abd-9c0e-d0e57e2e6d42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0x01010097C0A2A257D5A74FBDA0B8698DD784C2</vt:lpwstr>
  </property>
</Properties>
</file>