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1\Downloads\MuhammadHassam491996-master (4)\MuhammadHassam491996-master\"/>
    </mc:Choice>
  </mc:AlternateContent>
  <xr:revisionPtr revIDLastSave="0" documentId="13_ncr:1_{48D382E0-8280-46D2-81D3-A3404EC650F9}" xr6:coauthVersionLast="47" xr6:coauthVersionMax="47" xr10:uidLastSave="{00000000-0000-0000-0000-000000000000}"/>
  <bookViews>
    <workbookView xWindow="-120" yWindow="-120" windowWidth="19440" windowHeight="14880" activeTab="1" xr2:uid="{B04F4570-C215-4157-9020-0E9049FFEFC7}"/>
  </bookViews>
  <sheets>
    <sheet name="Sheet1" sheetId="1" r:id="rId1"/>
    <sheet name="Pivot Table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H3" i="2"/>
  <c r="I3" i="2" s="1"/>
  <c r="H4" i="2"/>
  <c r="I4" i="2" s="1"/>
  <c r="H5" i="2"/>
  <c r="H6" i="2"/>
  <c r="H7" i="2"/>
  <c r="I7" i="2" s="1"/>
  <c r="H8" i="2"/>
  <c r="I8" i="2" s="1"/>
  <c r="H9" i="2"/>
  <c r="H10" i="2"/>
  <c r="I10" i="2" s="1"/>
  <c r="H11" i="2"/>
  <c r="H12" i="2"/>
  <c r="K3" i="2"/>
  <c r="K4" i="2"/>
  <c r="K5" i="2"/>
  <c r="K6" i="2"/>
  <c r="K7" i="2"/>
  <c r="K8" i="2"/>
  <c r="K9" i="2"/>
  <c r="K10" i="2"/>
  <c r="K11" i="2"/>
  <c r="K12" i="2"/>
  <c r="I6" i="2"/>
  <c r="I5" i="2"/>
  <c r="I9" i="2"/>
  <c r="I11" i="2"/>
  <c r="I12" i="2"/>
  <c r="F3" i="2"/>
  <c r="F4" i="2"/>
  <c r="F5" i="2"/>
  <c r="F6" i="2"/>
  <c r="F7" i="2"/>
  <c r="F8" i="2"/>
  <c r="F9" i="2"/>
  <c r="F10" i="2"/>
  <c r="F11" i="2"/>
  <c r="F12" i="2"/>
  <c r="J3" i="2"/>
  <c r="J4" i="2"/>
  <c r="J5" i="2"/>
  <c r="J6" i="2"/>
  <c r="J7" i="2"/>
  <c r="J8" i="2"/>
  <c r="J9" i="2"/>
  <c r="J10" i="2"/>
  <c r="J11" i="2"/>
  <c r="J12" i="2"/>
</calcChain>
</file>

<file path=xl/sharedStrings.xml><?xml version="1.0" encoding="utf-8"?>
<sst xmlns="http://schemas.openxmlformats.org/spreadsheetml/2006/main" count="80" uniqueCount="42">
  <si>
    <t>Sr. No.</t>
  </si>
  <si>
    <t>Item</t>
  </si>
  <si>
    <t>Purchased Qty</t>
  </si>
  <si>
    <t>Sale Qty</t>
  </si>
  <si>
    <t>Stock</t>
  </si>
  <si>
    <t>Revenue</t>
  </si>
  <si>
    <t>City</t>
  </si>
  <si>
    <t>Month</t>
  </si>
  <si>
    <t>Pants</t>
  </si>
  <si>
    <t>Shirts</t>
  </si>
  <si>
    <t>Shoes</t>
  </si>
  <si>
    <t>Socks</t>
  </si>
  <si>
    <t>Watches</t>
  </si>
  <si>
    <t>Braclet</t>
  </si>
  <si>
    <t>Neckles</t>
  </si>
  <si>
    <t>Rings</t>
  </si>
  <si>
    <t>Belts</t>
  </si>
  <si>
    <t>T-Shirts</t>
  </si>
  <si>
    <t>Purchased Price</t>
  </si>
  <si>
    <t>Purchased Amount</t>
  </si>
  <si>
    <t>Sale Price</t>
  </si>
  <si>
    <t>Karachi</t>
  </si>
  <si>
    <t>Islamabad</t>
  </si>
  <si>
    <t>Lahore</t>
  </si>
  <si>
    <t>Multan</t>
  </si>
  <si>
    <t>January</t>
  </si>
  <si>
    <t>March</t>
  </si>
  <si>
    <t>February</t>
  </si>
  <si>
    <t>June</t>
  </si>
  <si>
    <t>April</t>
  </si>
  <si>
    <t>May</t>
  </si>
  <si>
    <t>COGS</t>
  </si>
  <si>
    <t>Profit</t>
  </si>
  <si>
    <t>Row Labels</t>
  </si>
  <si>
    <t>Grand Total</t>
  </si>
  <si>
    <t>Sum of Revenue</t>
  </si>
  <si>
    <t>Sum of COGS</t>
  </si>
  <si>
    <t>Sum of Profit</t>
  </si>
  <si>
    <t>Column Labels</t>
  </si>
  <si>
    <t>Total Sum of Revenue</t>
  </si>
  <si>
    <t>Total Sum of COGS</t>
  </si>
  <si>
    <t>Total 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</si>
</sst>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821.945404050923" createdVersion="8" refreshedVersion="8" minRefreshableVersion="3" recordCount="10" xr:uid="{BB45C349-6CEA-4CA6-9405-7A63707FE9A3}">
  <cacheSource type="worksheet">
    <worksheetSource name="Table1"/>
  </cacheSource>
  <cacheFields count="13">
    <cacheField name="Sr. No." numFmtId="0">
      <sharedItems containsSemiMixedTypes="0" containsString="0" containsNumber="1" containsInteger="1" minValue="1" maxValue="10"/>
    </cacheField>
    <cacheField name="Item" numFmtId="0">
      <sharedItems count="10">
        <s v="Shirts"/>
        <s v="Pants"/>
        <s v="Shoes"/>
        <s v="Socks"/>
        <s v="Watches"/>
        <s v="Braclet"/>
        <s v="Neckles"/>
        <s v="Rings"/>
        <s v="Belts"/>
        <s v="T-Shirts"/>
      </sharedItems>
    </cacheField>
    <cacheField name="Purchased Qty" numFmtId="43">
      <sharedItems containsSemiMixedTypes="0" containsString="0" containsNumber="1" containsInteger="1" minValue="100" maxValue="800"/>
    </cacheField>
    <cacheField name="Purchased Price" numFmtId="43">
      <sharedItems containsSemiMixedTypes="0" containsString="0" containsNumber="1" containsInteger="1" minValue="220" maxValue="5500"/>
    </cacheField>
    <cacheField name="Purchased Amount" numFmtId="43">
      <sharedItems containsSemiMixedTypes="0" containsString="0" containsNumber="1" containsInteger="1" minValue="44000" maxValue="1500000"/>
    </cacheField>
    <cacheField name="Sale Qty" numFmtId="43">
      <sharedItems containsSemiMixedTypes="0" containsString="0" containsNumber="1" containsInteger="1" minValue="72" maxValue="721"/>
    </cacheField>
    <cacheField name="Sale Price" numFmtId="43">
      <sharedItems containsSemiMixedTypes="0" containsString="0" containsNumber="1" minValue="275" maxValue="6875"/>
    </cacheField>
    <cacheField name="Revenue" numFmtId="43">
      <sharedItems containsSemiMixedTypes="0" containsString="0" containsNumber="1" minValue="19800" maxValue="1627500"/>
    </cacheField>
    <cacheField name="Stock" numFmtId="43">
      <sharedItems containsSemiMixedTypes="0" containsString="0" containsNumber="1" containsInteger="1" minValue="15" maxValue="265"/>
    </cacheField>
    <cacheField name="COGS" numFmtId="43">
      <sharedItems containsSemiMixedTypes="0" containsString="0" containsNumber="1" containsInteger="1" minValue="15840" maxValue="1302000"/>
    </cacheField>
    <cacheField name="Profit" numFmtId="43">
      <sharedItems containsSemiMixedTypes="0" containsString="0" containsNumber="1" minValue="3960" maxValue="325500"/>
    </cacheField>
    <cacheField name="City" numFmtId="0">
      <sharedItems count="4">
        <s v="Karachi"/>
        <s v="Islamabad"/>
        <s v="Lahore"/>
        <s v="Multan"/>
      </sharedItems>
    </cacheField>
    <cacheField name="Month" numFmtId="0">
      <sharedItems count="6">
        <s v="January"/>
        <s v="March"/>
        <s v="February"/>
        <s v="June"/>
        <s v="April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500"/>
    <n v="950"/>
    <n v="475000"/>
    <n v="423"/>
    <n v="1187.5"/>
    <n v="502312.5"/>
    <n v="77"/>
    <n v="401850"/>
    <n v="100462.5"/>
    <x v="0"/>
    <x v="0"/>
  </r>
  <r>
    <n v="2"/>
    <x v="1"/>
    <n v="500"/>
    <n v="1150"/>
    <n v="575000"/>
    <n v="235"/>
    <n v="1437.5"/>
    <n v="337812.5"/>
    <n v="265"/>
    <n v="270250"/>
    <n v="67562.5"/>
    <x v="1"/>
    <x v="1"/>
  </r>
  <r>
    <n v="3"/>
    <x v="2"/>
    <n v="100"/>
    <n v="2200"/>
    <n v="220000"/>
    <n v="85"/>
    <n v="2750"/>
    <n v="233750"/>
    <n v="15"/>
    <n v="187000"/>
    <n v="46750"/>
    <x v="2"/>
    <x v="2"/>
  </r>
  <r>
    <n v="4"/>
    <x v="3"/>
    <n v="200"/>
    <n v="220"/>
    <n v="44000"/>
    <n v="72"/>
    <n v="275"/>
    <n v="19800"/>
    <n v="128"/>
    <n v="15840"/>
    <n v="3960"/>
    <x v="3"/>
    <x v="3"/>
  </r>
  <r>
    <n v="5"/>
    <x v="4"/>
    <n v="250"/>
    <n v="5500"/>
    <n v="1375000"/>
    <n v="112"/>
    <n v="6875"/>
    <n v="770000"/>
    <n v="138"/>
    <n v="616000"/>
    <n v="154000"/>
    <x v="1"/>
    <x v="4"/>
  </r>
  <r>
    <n v="6"/>
    <x v="5"/>
    <n v="450"/>
    <n v="1500"/>
    <n v="675000"/>
    <n v="365"/>
    <n v="1875"/>
    <n v="684375"/>
    <n v="85"/>
    <n v="547500"/>
    <n v="136875"/>
    <x v="0"/>
    <x v="2"/>
  </r>
  <r>
    <n v="7"/>
    <x v="6"/>
    <n v="600"/>
    <n v="2250"/>
    <n v="1350000"/>
    <n v="555"/>
    <n v="2812.5"/>
    <n v="1560937.5"/>
    <n v="45"/>
    <n v="1248750"/>
    <n v="312187.5"/>
    <x v="2"/>
    <x v="5"/>
  </r>
  <r>
    <n v="8"/>
    <x v="7"/>
    <n v="750"/>
    <n v="2000"/>
    <n v="1500000"/>
    <n v="651"/>
    <n v="2500"/>
    <n v="1627500"/>
    <n v="99"/>
    <n v="1302000"/>
    <n v="325500"/>
    <x v="3"/>
    <x v="0"/>
  </r>
  <r>
    <n v="9"/>
    <x v="8"/>
    <n v="800"/>
    <n v="600"/>
    <n v="480000"/>
    <n v="721"/>
    <n v="750"/>
    <n v="540750"/>
    <n v="79"/>
    <n v="432600"/>
    <n v="108150"/>
    <x v="0"/>
    <x v="1"/>
  </r>
  <r>
    <n v="10"/>
    <x v="9"/>
    <n v="500"/>
    <n v="1200"/>
    <n v="600000"/>
    <n v="298"/>
    <n v="1500"/>
    <n v="447000"/>
    <n v="202"/>
    <n v="357600"/>
    <n v="8940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62147-D3B9-40D5-BA36-BA2C0A488FD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W30" firstHeaderRow="1" firstDataRow="3" firstDataCol="1"/>
  <pivotFields count="13">
    <pivotField showAll="0"/>
    <pivotField axis="axisRow" showAll="0">
      <items count="11">
        <item x="8"/>
        <item x="5"/>
        <item x="6"/>
        <item x="1"/>
        <item x="7"/>
        <item x="0"/>
        <item x="2"/>
        <item x="3"/>
        <item x="9"/>
        <item x="4"/>
        <item t="default"/>
      </items>
    </pivotField>
    <pivotField numFmtId="43" showAll="0"/>
    <pivotField numFmtId="43" showAll="0"/>
    <pivotField numFmtId="43" showAll="0"/>
    <pivotField numFmtId="43" showAll="0"/>
    <pivotField numFmtId="43" showAll="0"/>
    <pivotField dataField="1" numFmtId="43" showAll="0"/>
    <pivotField numFmtId="43" showAll="0"/>
    <pivotField dataField="1" numFmtId="43" showAll="0"/>
    <pivotField dataField="1" numFmtId="43"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7">
        <item x="0"/>
        <item x="2"/>
        <item x="1"/>
        <item x="4"/>
        <item x="5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12"/>
  </colFields>
  <colItems count="21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5"/>
    </i>
    <i t="grand">
      <x/>
    </i>
    <i t="grand" i="1">
      <x/>
    </i>
    <i t="grand" i="2">
      <x/>
    </i>
  </colItems>
  <dataFields count="3">
    <dataField name="Sum of Revenue" fld="7" baseField="0" baseItem="0"/>
    <dataField name="Sum of COGS" fld="9" baseField="0" baseItem="0"/>
    <dataField name="Sum of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DE0DB-A432-4BE9-99C8-3C9BA019CEA1}" name="Table1" displayName="Table1" ref="B2:N12" totalsRowShown="0" headerRowDxfId="1" dataDxfId="0">
  <autoFilter ref="B2:N12" xr:uid="{666DE0DB-A432-4BE9-99C8-3C9BA019CEA1}"/>
  <tableColumns count="13">
    <tableColumn id="1" xr3:uid="{62F911D4-2F06-47AF-A270-FF99F1017F24}" name="Sr. No." dataDxfId="14"/>
    <tableColumn id="2" xr3:uid="{0AA9C747-B4A8-401A-8208-DCDE7D3B7DD0}" name="Item" dataDxfId="13"/>
    <tableColumn id="3" xr3:uid="{658E27B8-937D-44DC-98E6-9F3467CD17FF}" name="Purchased Qty" dataDxfId="12" dataCellStyle="Comma"/>
    <tableColumn id="10" xr3:uid="{2D99312F-3C94-448E-A8D4-52C20D046FB6}" name="Purchased Price" dataDxfId="11" dataCellStyle="Comma"/>
    <tableColumn id="9" xr3:uid="{D915ACA3-7F6E-4491-9A5E-1FEE904E863C}" name="Purchased Amount" dataDxfId="10" dataCellStyle="Comma">
      <calculatedColumnFormula>Table1[[#This Row],[Purchased Qty]]*Table1[[#This Row],[Purchased Price]]</calculatedColumnFormula>
    </tableColumn>
    <tableColumn id="4" xr3:uid="{7CC4523C-034D-41C6-9DD5-EAD206BCC2B1}" name="Sale Qty" dataDxfId="9" dataCellStyle="Comma"/>
    <tableColumn id="12" xr3:uid="{B3303BF6-8693-445C-BACF-F7CC5EDDD29D}" name="Sale Price" dataDxfId="8" dataCellStyle="Comma">
      <calculatedColumnFormula>Table1[[#This Row],[Purchased Price]]*125%</calculatedColumnFormula>
    </tableColumn>
    <tableColumn id="11" xr3:uid="{367D15FB-1C50-40CE-AA9C-F25552DF5E79}" name="Revenue" dataDxfId="7" dataCellStyle="Comma">
      <calculatedColumnFormula>Table1[[#This Row],[Sale Price]]*Table1[[#This Row],[Sale Qty]]</calculatedColumnFormula>
    </tableColumn>
    <tableColumn id="5" xr3:uid="{68174B78-854E-43BF-A8A4-44F256D6196A}" name="Stock" dataDxfId="6" dataCellStyle="Comma">
      <calculatedColumnFormula>Table1[[#This Row],[Purchased Qty]]-Table1[[#This Row],[Sale Qty]]</calculatedColumnFormula>
    </tableColumn>
    <tableColumn id="13" xr3:uid="{296EB878-C611-4A49-B2F6-20A240A613D6}" name="COGS" dataDxfId="5" dataCellStyle="Comma">
      <calculatedColumnFormula>Table1[[#This Row],[Sale Qty]]*Table1[[#This Row],[Purchased Price]]</calculatedColumnFormula>
    </tableColumn>
    <tableColumn id="14" xr3:uid="{209C48DB-9AA4-4FA9-8F59-8BFC641D9195}" name="Profit" dataDxfId="4" dataCellStyle="Comma">
      <calculatedColumnFormula>Table1[[#This Row],[Revenue]]-Table1[[#This Row],[COGS]]</calculatedColumnFormula>
    </tableColumn>
    <tableColumn id="7" xr3:uid="{07DD4F9C-3003-4497-8E44-169EFD6CA472}" name="City" dataDxfId="3"/>
    <tableColumn id="8" xr3:uid="{E466424B-4755-4F5D-B778-77D23010082E}" name="Month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7301-7C0C-46C0-AD97-50C6A0CA229D}">
  <dimension ref="E7:O40"/>
  <sheetViews>
    <sheetView topLeftCell="A7" workbookViewId="0">
      <selection activeCell="Q19" sqref="Q19"/>
    </sheetView>
  </sheetViews>
  <sheetFormatPr defaultRowHeight="15" x14ac:dyDescent="0.25"/>
  <cols>
    <col min="5" max="15" width="10" bestFit="1" customWidth="1"/>
  </cols>
  <sheetData>
    <row r="7" spans="5:15" x14ac:dyDescent="0.25">
      <c r="E7">
        <v>456465416</v>
      </c>
      <c r="F7">
        <v>456465416</v>
      </c>
      <c r="G7">
        <v>456465416</v>
      </c>
      <c r="H7">
        <v>456465416</v>
      </c>
      <c r="I7">
        <v>456465416</v>
      </c>
      <c r="J7">
        <v>456465416</v>
      </c>
      <c r="K7">
        <v>456465416</v>
      </c>
      <c r="L7">
        <v>456465416</v>
      </c>
      <c r="M7">
        <v>456465416</v>
      </c>
      <c r="N7">
        <v>456465416</v>
      </c>
      <c r="O7">
        <v>456465416</v>
      </c>
    </row>
    <row r="8" spans="5:15" x14ac:dyDescent="0.25">
      <c r="E8">
        <v>456465416</v>
      </c>
      <c r="F8">
        <v>456465416</v>
      </c>
      <c r="G8">
        <v>456465416</v>
      </c>
      <c r="H8">
        <v>456465416</v>
      </c>
      <c r="I8">
        <v>456465416</v>
      </c>
      <c r="J8">
        <v>456465416</v>
      </c>
      <c r="K8">
        <v>456465416</v>
      </c>
      <c r="L8">
        <v>456465416</v>
      </c>
      <c r="M8">
        <v>456465416</v>
      </c>
      <c r="N8">
        <v>456465416</v>
      </c>
      <c r="O8">
        <v>456465416</v>
      </c>
    </row>
    <row r="9" spans="5:15" x14ac:dyDescent="0.25">
      <c r="E9">
        <v>456465416</v>
      </c>
      <c r="F9">
        <v>456465416</v>
      </c>
      <c r="G9">
        <v>456465416</v>
      </c>
      <c r="H9">
        <v>456465416</v>
      </c>
      <c r="I9">
        <v>456465416</v>
      </c>
      <c r="J9">
        <v>456465416</v>
      </c>
      <c r="K9">
        <v>456465416</v>
      </c>
      <c r="L9">
        <v>456465416</v>
      </c>
      <c r="M9">
        <v>456465416</v>
      </c>
      <c r="N9">
        <v>456465416</v>
      </c>
      <c r="O9">
        <v>456465416</v>
      </c>
    </row>
    <row r="10" spans="5:15" x14ac:dyDescent="0.25">
      <c r="E10">
        <v>456465416</v>
      </c>
      <c r="F10">
        <v>456465416</v>
      </c>
      <c r="G10">
        <v>456465416</v>
      </c>
      <c r="H10">
        <v>456465416</v>
      </c>
      <c r="I10">
        <v>456465416</v>
      </c>
      <c r="J10">
        <v>456465416</v>
      </c>
      <c r="K10">
        <v>456465416</v>
      </c>
      <c r="L10">
        <v>456465416</v>
      </c>
      <c r="M10">
        <v>456465416</v>
      </c>
      <c r="N10">
        <v>456465416</v>
      </c>
      <c r="O10">
        <v>456465416</v>
      </c>
    </row>
    <row r="11" spans="5:15" x14ac:dyDescent="0.25">
      <c r="E11">
        <v>456465416</v>
      </c>
      <c r="F11">
        <v>456465416</v>
      </c>
      <c r="G11">
        <v>456465416</v>
      </c>
      <c r="H11">
        <v>456465416</v>
      </c>
      <c r="I11">
        <v>456465416</v>
      </c>
      <c r="J11">
        <v>456465416</v>
      </c>
      <c r="K11">
        <v>456465416</v>
      </c>
      <c r="L11">
        <v>456465416</v>
      </c>
      <c r="M11">
        <v>456465416</v>
      </c>
      <c r="N11">
        <v>456465416</v>
      </c>
      <c r="O11">
        <v>456465416</v>
      </c>
    </row>
    <row r="12" spans="5:15" x14ac:dyDescent="0.25">
      <c r="E12">
        <v>456465416</v>
      </c>
      <c r="F12">
        <v>456465416</v>
      </c>
      <c r="G12">
        <v>456465416</v>
      </c>
      <c r="H12">
        <v>456465416</v>
      </c>
      <c r="I12">
        <v>456465416</v>
      </c>
      <c r="J12">
        <v>456465416</v>
      </c>
      <c r="K12">
        <v>456465416</v>
      </c>
      <c r="L12">
        <v>456465416</v>
      </c>
      <c r="M12">
        <v>456465416</v>
      </c>
      <c r="N12">
        <v>456465416</v>
      </c>
      <c r="O12">
        <v>456465416</v>
      </c>
    </row>
    <row r="13" spans="5:15" x14ac:dyDescent="0.25">
      <c r="E13">
        <v>456465416</v>
      </c>
      <c r="F13">
        <v>456465416</v>
      </c>
      <c r="G13">
        <v>456465416</v>
      </c>
      <c r="H13">
        <v>456465416</v>
      </c>
      <c r="I13">
        <v>456465416</v>
      </c>
      <c r="J13">
        <v>456465416</v>
      </c>
      <c r="K13">
        <v>456465416</v>
      </c>
      <c r="L13">
        <v>456465416</v>
      </c>
      <c r="M13">
        <v>456465416</v>
      </c>
      <c r="N13">
        <v>456465416</v>
      </c>
      <c r="O13">
        <v>456465416</v>
      </c>
    </row>
    <row r="14" spans="5:15" x14ac:dyDescent="0.25">
      <c r="E14">
        <v>456465416</v>
      </c>
      <c r="F14">
        <v>456465416</v>
      </c>
      <c r="G14">
        <v>456465416</v>
      </c>
      <c r="H14">
        <v>456465416</v>
      </c>
      <c r="I14">
        <v>456465416</v>
      </c>
      <c r="J14">
        <v>456465416</v>
      </c>
      <c r="K14">
        <v>456465416</v>
      </c>
      <c r="L14">
        <v>456465416</v>
      </c>
      <c r="M14">
        <v>456465416</v>
      </c>
      <c r="N14">
        <v>456465416</v>
      </c>
      <c r="O14">
        <v>456465416</v>
      </c>
    </row>
    <row r="15" spans="5:15" x14ac:dyDescent="0.25">
      <c r="E15">
        <v>456465416</v>
      </c>
      <c r="F15">
        <v>456465416</v>
      </c>
      <c r="G15">
        <v>456465416</v>
      </c>
      <c r="H15">
        <v>456465416</v>
      </c>
      <c r="I15">
        <v>456465416</v>
      </c>
      <c r="J15">
        <v>456465416</v>
      </c>
      <c r="K15">
        <v>456465416</v>
      </c>
      <c r="L15">
        <v>456465416</v>
      </c>
      <c r="M15">
        <v>456465416</v>
      </c>
      <c r="N15">
        <v>456465416</v>
      </c>
      <c r="O15">
        <v>456465416</v>
      </c>
    </row>
    <row r="16" spans="5:15" x14ac:dyDescent="0.25">
      <c r="E16">
        <v>456465416</v>
      </c>
      <c r="F16">
        <v>456465416</v>
      </c>
      <c r="G16">
        <v>456465416</v>
      </c>
      <c r="H16">
        <v>456465416</v>
      </c>
      <c r="I16">
        <v>456465416</v>
      </c>
      <c r="J16">
        <v>456465416</v>
      </c>
      <c r="K16">
        <v>456465416</v>
      </c>
      <c r="L16">
        <v>456465416</v>
      </c>
      <c r="M16">
        <v>456465416</v>
      </c>
      <c r="N16">
        <v>456465416</v>
      </c>
      <c r="O16">
        <v>456465416</v>
      </c>
    </row>
    <row r="17" spans="5:15" x14ac:dyDescent="0.25">
      <c r="E17">
        <v>456465416</v>
      </c>
      <c r="F17">
        <v>456465416</v>
      </c>
      <c r="G17">
        <v>456465416</v>
      </c>
      <c r="H17">
        <v>456465416</v>
      </c>
      <c r="I17">
        <v>456465416</v>
      </c>
      <c r="J17">
        <v>456465416</v>
      </c>
      <c r="K17">
        <v>456465416</v>
      </c>
      <c r="L17">
        <v>456465416</v>
      </c>
      <c r="M17">
        <v>456465416</v>
      </c>
      <c r="N17">
        <v>456465416</v>
      </c>
      <c r="O17">
        <v>456465416</v>
      </c>
    </row>
    <row r="18" spans="5:15" x14ac:dyDescent="0.25">
      <c r="E18">
        <v>456465416</v>
      </c>
      <c r="F18">
        <v>456465416</v>
      </c>
      <c r="G18">
        <v>456465416</v>
      </c>
      <c r="H18">
        <v>456465416</v>
      </c>
      <c r="I18">
        <v>456465416</v>
      </c>
      <c r="J18">
        <v>456465416</v>
      </c>
      <c r="K18">
        <v>456465416</v>
      </c>
      <c r="L18">
        <v>456465416</v>
      </c>
      <c r="M18">
        <v>456465416</v>
      </c>
      <c r="N18">
        <v>456465416</v>
      </c>
      <c r="O18">
        <v>456465416</v>
      </c>
    </row>
    <row r="19" spans="5:15" x14ac:dyDescent="0.25">
      <c r="E19">
        <v>456465416</v>
      </c>
      <c r="F19">
        <v>456465416</v>
      </c>
      <c r="G19">
        <v>456465416</v>
      </c>
      <c r="H19">
        <v>456465416</v>
      </c>
      <c r="I19">
        <v>456465416</v>
      </c>
      <c r="J19">
        <v>456465416</v>
      </c>
      <c r="K19">
        <v>456465416</v>
      </c>
      <c r="L19">
        <v>456465416</v>
      </c>
      <c r="M19">
        <v>456465416</v>
      </c>
      <c r="N19">
        <v>456465416</v>
      </c>
      <c r="O19">
        <v>456465416</v>
      </c>
    </row>
    <row r="20" spans="5:15" x14ac:dyDescent="0.25">
      <c r="E20">
        <v>456465416</v>
      </c>
      <c r="F20">
        <v>456465416</v>
      </c>
      <c r="G20">
        <v>456465416</v>
      </c>
      <c r="H20">
        <v>456465416</v>
      </c>
      <c r="I20">
        <v>456465416</v>
      </c>
      <c r="J20">
        <v>456465416</v>
      </c>
      <c r="K20">
        <v>456465416</v>
      </c>
      <c r="L20">
        <v>456465416</v>
      </c>
      <c r="M20">
        <v>456465416</v>
      </c>
      <c r="N20">
        <v>456465416</v>
      </c>
      <c r="O20">
        <v>456465416</v>
      </c>
    </row>
    <row r="21" spans="5:15" x14ac:dyDescent="0.25">
      <c r="E21">
        <v>456465416</v>
      </c>
      <c r="F21">
        <v>456465416</v>
      </c>
      <c r="G21">
        <v>456465416</v>
      </c>
      <c r="H21">
        <v>456465416</v>
      </c>
      <c r="I21">
        <v>456465416</v>
      </c>
      <c r="J21">
        <v>456465416</v>
      </c>
      <c r="K21">
        <v>456465416</v>
      </c>
      <c r="L21">
        <v>456465416</v>
      </c>
      <c r="M21">
        <v>456465416</v>
      </c>
      <c r="N21">
        <v>456465416</v>
      </c>
      <c r="O21">
        <v>456465416</v>
      </c>
    </row>
    <row r="22" spans="5:15" x14ac:dyDescent="0.25">
      <c r="E22">
        <v>456465416</v>
      </c>
      <c r="F22">
        <v>456465416</v>
      </c>
      <c r="G22">
        <v>456465416</v>
      </c>
      <c r="H22">
        <v>456465416</v>
      </c>
      <c r="I22">
        <v>456465416</v>
      </c>
      <c r="J22">
        <v>456465416</v>
      </c>
      <c r="K22">
        <v>456465416</v>
      </c>
      <c r="L22">
        <v>456465416</v>
      </c>
      <c r="M22">
        <v>456465416</v>
      </c>
      <c r="N22">
        <v>456465416</v>
      </c>
      <c r="O22">
        <v>456465416</v>
      </c>
    </row>
    <row r="23" spans="5:15" x14ac:dyDescent="0.25">
      <c r="E23">
        <v>456465416</v>
      </c>
      <c r="F23">
        <v>456465416</v>
      </c>
      <c r="G23">
        <v>456465416</v>
      </c>
      <c r="H23">
        <v>456465416</v>
      </c>
      <c r="I23">
        <v>456465416</v>
      </c>
      <c r="J23">
        <v>456465416</v>
      </c>
      <c r="K23">
        <v>456465416</v>
      </c>
      <c r="L23">
        <v>456465416</v>
      </c>
      <c r="M23">
        <v>456465416</v>
      </c>
      <c r="N23">
        <v>456465416</v>
      </c>
      <c r="O23">
        <v>456465416</v>
      </c>
    </row>
    <row r="24" spans="5:15" x14ac:dyDescent="0.25">
      <c r="E24">
        <v>456465416</v>
      </c>
      <c r="F24">
        <v>456465416</v>
      </c>
      <c r="G24">
        <v>456465416</v>
      </c>
      <c r="H24">
        <v>456465416</v>
      </c>
      <c r="I24">
        <v>456465416</v>
      </c>
      <c r="J24">
        <v>456465416</v>
      </c>
      <c r="K24">
        <v>456465416</v>
      </c>
      <c r="L24">
        <v>456465416</v>
      </c>
      <c r="M24">
        <v>456465416</v>
      </c>
      <c r="N24">
        <v>456465416</v>
      </c>
      <c r="O24">
        <v>456465416</v>
      </c>
    </row>
    <row r="25" spans="5:15" x14ac:dyDescent="0.25">
      <c r="E25">
        <v>456465416</v>
      </c>
      <c r="F25">
        <v>456465416</v>
      </c>
      <c r="G25">
        <v>456465416</v>
      </c>
      <c r="H25">
        <v>456465416</v>
      </c>
      <c r="I25">
        <v>456465416</v>
      </c>
      <c r="J25">
        <v>456465416</v>
      </c>
      <c r="K25">
        <v>456465416</v>
      </c>
      <c r="L25">
        <v>456465416</v>
      </c>
      <c r="M25">
        <v>456465416</v>
      </c>
      <c r="N25">
        <v>456465416</v>
      </c>
      <c r="O25">
        <v>456465416</v>
      </c>
    </row>
    <row r="26" spans="5:15" x14ac:dyDescent="0.25">
      <c r="E26">
        <v>456465416</v>
      </c>
      <c r="F26">
        <v>456465416</v>
      </c>
      <c r="G26">
        <v>456465416</v>
      </c>
      <c r="H26">
        <v>456465416</v>
      </c>
      <c r="I26">
        <v>456465416</v>
      </c>
      <c r="J26">
        <v>456465416</v>
      </c>
      <c r="K26">
        <v>456465416</v>
      </c>
      <c r="L26">
        <v>456465416</v>
      </c>
      <c r="M26">
        <v>456465416</v>
      </c>
      <c r="N26">
        <v>456465416</v>
      </c>
      <c r="O26">
        <v>456465416</v>
      </c>
    </row>
    <row r="27" spans="5:15" x14ac:dyDescent="0.25">
      <c r="E27">
        <v>456465416</v>
      </c>
      <c r="F27">
        <v>456465416</v>
      </c>
      <c r="G27">
        <v>456465416</v>
      </c>
      <c r="H27">
        <v>456465416</v>
      </c>
      <c r="I27">
        <v>456465416</v>
      </c>
      <c r="J27">
        <v>456465416</v>
      </c>
      <c r="K27">
        <v>456465416</v>
      </c>
      <c r="L27">
        <v>456465416</v>
      </c>
      <c r="M27">
        <v>456465416</v>
      </c>
      <c r="N27">
        <v>456465416</v>
      </c>
      <c r="O27">
        <v>456465416</v>
      </c>
    </row>
    <row r="28" spans="5:15" x14ac:dyDescent="0.25">
      <c r="E28">
        <v>456465416</v>
      </c>
      <c r="F28">
        <v>456465416</v>
      </c>
      <c r="G28">
        <v>456465416</v>
      </c>
      <c r="H28">
        <v>456465416</v>
      </c>
      <c r="I28">
        <v>456465416</v>
      </c>
      <c r="J28">
        <v>456465416</v>
      </c>
      <c r="K28">
        <v>456465416</v>
      </c>
      <c r="L28">
        <v>456465416</v>
      </c>
      <c r="M28">
        <v>456465416</v>
      </c>
      <c r="N28">
        <v>456465416</v>
      </c>
      <c r="O28">
        <v>456465416</v>
      </c>
    </row>
    <row r="29" spans="5:15" x14ac:dyDescent="0.25">
      <c r="E29">
        <v>456465416</v>
      </c>
      <c r="F29">
        <v>456465416</v>
      </c>
      <c r="G29">
        <v>456465416</v>
      </c>
      <c r="H29">
        <v>456465416</v>
      </c>
      <c r="I29">
        <v>456465416</v>
      </c>
      <c r="J29">
        <v>456465416</v>
      </c>
      <c r="K29">
        <v>456465416</v>
      </c>
      <c r="L29">
        <v>456465416</v>
      </c>
      <c r="M29">
        <v>456465416</v>
      </c>
      <c r="N29">
        <v>456465416</v>
      </c>
      <c r="O29">
        <v>456465416</v>
      </c>
    </row>
    <row r="30" spans="5:15" x14ac:dyDescent="0.25">
      <c r="E30">
        <v>456465416</v>
      </c>
      <c r="F30">
        <v>456465416</v>
      </c>
      <c r="G30">
        <v>456465416</v>
      </c>
      <c r="H30">
        <v>456465416</v>
      </c>
      <c r="I30">
        <v>456465416</v>
      </c>
      <c r="J30">
        <v>456465416</v>
      </c>
      <c r="K30">
        <v>456465416</v>
      </c>
      <c r="L30">
        <v>456465416</v>
      </c>
      <c r="M30">
        <v>456465416</v>
      </c>
      <c r="N30">
        <v>456465416</v>
      </c>
      <c r="O30">
        <v>456465416</v>
      </c>
    </row>
    <row r="31" spans="5:15" x14ac:dyDescent="0.25">
      <c r="E31">
        <v>456465416</v>
      </c>
      <c r="F31">
        <v>456465416</v>
      </c>
      <c r="G31">
        <v>456465416</v>
      </c>
      <c r="H31">
        <v>456465416</v>
      </c>
      <c r="I31">
        <v>456465416</v>
      </c>
      <c r="J31">
        <v>456465416</v>
      </c>
      <c r="K31">
        <v>456465416</v>
      </c>
      <c r="L31">
        <v>456465416</v>
      </c>
      <c r="M31">
        <v>456465416</v>
      </c>
      <c r="N31">
        <v>456465416</v>
      </c>
      <c r="O31">
        <v>456465416</v>
      </c>
    </row>
    <row r="32" spans="5:15" x14ac:dyDescent="0.25">
      <c r="E32">
        <v>456465416</v>
      </c>
      <c r="F32">
        <v>456465416</v>
      </c>
      <c r="G32">
        <v>456465416</v>
      </c>
      <c r="H32">
        <v>456465416</v>
      </c>
      <c r="I32">
        <v>456465416</v>
      </c>
      <c r="J32">
        <v>456465416</v>
      </c>
      <c r="K32">
        <v>456465416</v>
      </c>
      <c r="L32">
        <v>456465416</v>
      </c>
      <c r="M32">
        <v>456465416</v>
      </c>
      <c r="N32">
        <v>456465416</v>
      </c>
      <c r="O32">
        <v>456465416</v>
      </c>
    </row>
    <row r="33" spans="5:15" x14ac:dyDescent="0.25">
      <c r="E33">
        <v>456465416</v>
      </c>
      <c r="F33">
        <v>456465416</v>
      </c>
      <c r="G33">
        <v>456465416</v>
      </c>
      <c r="H33">
        <v>456465416</v>
      </c>
      <c r="I33">
        <v>456465416</v>
      </c>
      <c r="J33">
        <v>456465416</v>
      </c>
      <c r="K33">
        <v>456465416</v>
      </c>
      <c r="L33">
        <v>456465416</v>
      </c>
      <c r="M33">
        <v>456465416</v>
      </c>
      <c r="N33">
        <v>456465416</v>
      </c>
      <c r="O33">
        <v>456465416</v>
      </c>
    </row>
    <row r="34" spans="5:15" x14ac:dyDescent="0.25">
      <c r="E34">
        <v>456465416</v>
      </c>
      <c r="F34">
        <v>456465416</v>
      </c>
      <c r="G34">
        <v>456465416</v>
      </c>
      <c r="H34">
        <v>456465416</v>
      </c>
      <c r="I34">
        <v>456465416</v>
      </c>
      <c r="J34">
        <v>456465416</v>
      </c>
      <c r="K34">
        <v>456465416</v>
      </c>
      <c r="L34">
        <v>456465416</v>
      </c>
      <c r="M34">
        <v>456465416</v>
      </c>
      <c r="N34">
        <v>456465416</v>
      </c>
      <c r="O34">
        <v>456465416</v>
      </c>
    </row>
    <row r="35" spans="5:15" x14ac:dyDescent="0.25">
      <c r="E35">
        <v>456465416</v>
      </c>
      <c r="F35">
        <v>456465416</v>
      </c>
      <c r="G35">
        <v>456465416</v>
      </c>
      <c r="H35">
        <v>456465416</v>
      </c>
      <c r="I35">
        <v>456465416</v>
      </c>
      <c r="J35">
        <v>456465416</v>
      </c>
      <c r="K35">
        <v>456465416</v>
      </c>
      <c r="L35">
        <v>456465416</v>
      </c>
      <c r="M35">
        <v>456465416</v>
      </c>
      <c r="N35">
        <v>456465416</v>
      </c>
      <c r="O35">
        <v>456465416</v>
      </c>
    </row>
    <row r="36" spans="5:15" x14ac:dyDescent="0.25">
      <c r="E36">
        <v>456465416</v>
      </c>
      <c r="F36">
        <v>456465416</v>
      </c>
      <c r="G36">
        <v>456465416</v>
      </c>
      <c r="H36">
        <v>456465416</v>
      </c>
      <c r="I36">
        <v>456465416</v>
      </c>
      <c r="J36">
        <v>456465416</v>
      </c>
      <c r="K36">
        <v>456465416</v>
      </c>
      <c r="L36">
        <v>456465416</v>
      </c>
      <c r="M36">
        <v>456465416</v>
      </c>
      <c r="N36">
        <v>456465416</v>
      </c>
      <c r="O36">
        <v>456465416</v>
      </c>
    </row>
    <row r="37" spans="5:15" x14ac:dyDescent="0.25">
      <c r="E37">
        <v>456465416</v>
      </c>
      <c r="F37">
        <v>456465416</v>
      </c>
      <c r="G37">
        <v>456465416</v>
      </c>
      <c r="H37">
        <v>456465416</v>
      </c>
      <c r="I37">
        <v>456465416</v>
      </c>
      <c r="J37">
        <v>456465416</v>
      </c>
      <c r="K37">
        <v>456465416</v>
      </c>
      <c r="L37">
        <v>456465416</v>
      </c>
      <c r="M37">
        <v>456465416</v>
      </c>
      <c r="N37">
        <v>456465416</v>
      </c>
      <c r="O37">
        <v>456465416</v>
      </c>
    </row>
    <row r="38" spans="5:15" x14ac:dyDescent="0.25">
      <c r="E38">
        <v>456465416</v>
      </c>
      <c r="F38">
        <v>456465416</v>
      </c>
      <c r="G38">
        <v>456465416</v>
      </c>
      <c r="H38">
        <v>456465416</v>
      </c>
      <c r="I38">
        <v>456465416</v>
      </c>
      <c r="J38">
        <v>456465416</v>
      </c>
      <c r="K38">
        <v>456465416</v>
      </c>
      <c r="L38">
        <v>456465416</v>
      </c>
      <c r="M38">
        <v>456465416</v>
      </c>
      <c r="N38">
        <v>456465416</v>
      </c>
      <c r="O38">
        <v>456465416</v>
      </c>
    </row>
    <row r="39" spans="5:15" x14ac:dyDescent="0.25">
      <c r="E39">
        <v>456465416</v>
      </c>
      <c r="F39">
        <v>456465416</v>
      </c>
      <c r="G39">
        <v>456465416</v>
      </c>
      <c r="H39">
        <v>456465416</v>
      </c>
      <c r="I39">
        <v>456465416</v>
      </c>
      <c r="J39">
        <v>456465416</v>
      </c>
      <c r="K39">
        <v>456465416</v>
      </c>
      <c r="L39">
        <v>456465416</v>
      </c>
      <c r="M39">
        <v>456465416</v>
      </c>
      <c r="N39">
        <v>456465416</v>
      </c>
      <c r="O39">
        <v>456465416</v>
      </c>
    </row>
    <row r="40" spans="5:15" x14ac:dyDescent="0.25">
      <c r="E40">
        <v>456465416</v>
      </c>
      <c r="F40">
        <v>456465416</v>
      </c>
      <c r="G40">
        <v>456465416</v>
      </c>
      <c r="H40">
        <v>456465416</v>
      </c>
      <c r="I40">
        <v>456465416</v>
      </c>
      <c r="J40">
        <v>456465416</v>
      </c>
      <c r="K40">
        <v>456465416</v>
      </c>
      <c r="L40">
        <v>456465416</v>
      </c>
      <c r="M40">
        <v>456465416</v>
      </c>
      <c r="N40">
        <v>456465416</v>
      </c>
      <c r="O40">
        <v>456465416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CA11-9C1A-4E1A-B499-A9EED5E84CF6}">
  <dimension ref="B2:W30"/>
  <sheetViews>
    <sheetView tabSelected="1" workbookViewId="0">
      <selection activeCell="F16" sqref="F16"/>
    </sheetView>
  </sheetViews>
  <sheetFormatPr defaultRowHeight="15" x14ac:dyDescent="0.25"/>
  <cols>
    <col min="2" max="2" width="13.140625" bestFit="1" customWidth="1"/>
    <col min="3" max="3" width="16.28515625" bestFit="1" customWidth="1"/>
    <col min="4" max="4" width="18.42578125" bestFit="1" customWidth="1"/>
    <col min="5" max="5" width="19.7109375" bestFit="1" customWidth="1"/>
    <col min="6" max="6" width="22.5703125" bestFit="1" customWidth="1"/>
    <col min="7" max="7" width="12.85546875" bestFit="1" customWidth="1"/>
    <col min="8" max="8" width="14.140625" bestFit="1" customWidth="1"/>
    <col min="9" max="9" width="13.42578125" bestFit="1" customWidth="1"/>
    <col min="10" max="10" width="10.28515625" bestFit="1" customWidth="1"/>
    <col min="11" max="11" width="13.28515625" bestFit="1" customWidth="1"/>
    <col min="12" max="12" width="11.5703125" bestFit="1" customWidth="1"/>
    <col min="13" max="13" width="10" bestFit="1" customWidth="1"/>
    <col min="14" max="14" width="11.5703125" bestFit="1" customWidth="1"/>
    <col min="15" max="15" width="12.5703125" bestFit="1" customWidth="1"/>
    <col min="16" max="16" width="8.85546875" bestFit="1" customWidth="1"/>
    <col min="17" max="17" width="9" bestFit="1" customWidth="1"/>
    <col min="18" max="18" width="7" bestFit="1" customWidth="1"/>
    <col min="19" max="19" width="9" bestFit="1" customWidth="1"/>
    <col min="20" max="20" width="6" bestFit="1" customWidth="1"/>
    <col min="21" max="21" width="20.5703125" bestFit="1" customWidth="1"/>
    <col min="22" max="23" width="17.710937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18</v>
      </c>
      <c r="F2" s="1" t="s">
        <v>19</v>
      </c>
      <c r="G2" s="1" t="s">
        <v>3</v>
      </c>
      <c r="H2" s="1" t="s">
        <v>20</v>
      </c>
      <c r="I2" s="1" t="s">
        <v>5</v>
      </c>
      <c r="J2" s="1" t="s">
        <v>4</v>
      </c>
      <c r="K2" s="1" t="s">
        <v>31</v>
      </c>
      <c r="L2" s="1" t="s">
        <v>32</v>
      </c>
      <c r="M2" s="1" t="s">
        <v>6</v>
      </c>
      <c r="N2" s="1" t="s">
        <v>7</v>
      </c>
    </row>
    <row r="3" spans="2:14" x14ac:dyDescent="0.25">
      <c r="B3" s="1">
        <v>1</v>
      </c>
      <c r="C3" s="1" t="s">
        <v>9</v>
      </c>
      <c r="D3" s="2">
        <v>500</v>
      </c>
      <c r="E3" s="2">
        <v>950</v>
      </c>
      <c r="F3" s="2">
        <f>Table1[[#This Row],[Purchased Qty]]*Table1[[#This Row],[Purchased Price]]</f>
        <v>475000</v>
      </c>
      <c r="G3" s="2">
        <v>423</v>
      </c>
      <c r="H3" s="2">
        <f>Table1[[#This Row],[Purchased Price]]*125%</f>
        <v>1187.5</v>
      </c>
      <c r="I3" s="2">
        <f>Table1[[#This Row],[Sale Price]]*Table1[[#This Row],[Sale Qty]]</f>
        <v>502312.5</v>
      </c>
      <c r="J3" s="2">
        <f>Table1[[#This Row],[Purchased Qty]]-Table1[[#This Row],[Sale Qty]]</f>
        <v>77</v>
      </c>
      <c r="K3" s="2">
        <f>Table1[[#This Row],[Sale Qty]]*Table1[[#This Row],[Purchased Price]]</f>
        <v>401850</v>
      </c>
      <c r="L3" s="2">
        <f>Table1[[#This Row],[Revenue]]-Table1[[#This Row],[COGS]]</f>
        <v>100462.5</v>
      </c>
      <c r="M3" s="1" t="s">
        <v>21</v>
      </c>
      <c r="N3" s="1" t="s">
        <v>25</v>
      </c>
    </row>
    <row r="4" spans="2:14" x14ac:dyDescent="0.25">
      <c r="B4" s="1">
        <v>2</v>
      </c>
      <c r="C4" s="1" t="s">
        <v>8</v>
      </c>
      <c r="D4" s="2">
        <v>500</v>
      </c>
      <c r="E4" s="2">
        <v>1150</v>
      </c>
      <c r="F4" s="2">
        <f>Table1[[#This Row],[Purchased Qty]]*Table1[[#This Row],[Purchased Price]]</f>
        <v>575000</v>
      </c>
      <c r="G4" s="2">
        <v>235</v>
      </c>
      <c r="H4" s="2">
        <f>Table1[[#This Row],[Purchased Price]]*125%</f>
        <v>1437.5</v>
      </c>
      <c r="I4" s="2">
        <f>Table1[[#This Row],[Sale Price]]*Table1[[#This Row],[Sale Qty]]</f>
        <v>337812.5</v>
      </c>
      <c r="J4" s="2">
        <f>Table1[[#This Row],[Purchased Qty]]-Table1[[#This Row],[Sale Qty]]</f>
        <v>265</v>
      </c>
      <c r="K4" s="2">
        <f>Table1[[#This Row],[Sale Qty]]*Table1[[#This Row],[Purchased Price]]</f>
        <v>270250</v>
      </c>
      <c r="L4" s="2">
        <f>Table1[[#This Row],[Revenue]]-Table1[[#This Row],[COGS]]</f>
        <v>67562.5</v>
      </c>
      <c r="M4" s="1" t="s">
        <v>22</v>
      </c>
      <c r="N4" s="1" t="s">
        <v>26</v>
      </c>
    </row>
    <row r="5" spans="2:14" x14ac:dyDescent="0.25">
      <c r="B5" s="1">
        <v>3</v>
      </c>
      <c r="C5" s="1" t="s">
        <v>10</v>
      </c>
      <c r="D5" s="2">
        <v>100</v>
      </c>
      <c r="E5" s="2">
        <v>2200</v>
      </c>
      <c r="F5" s="2">
        <f>Table1[[#This Row],[Purchased Qty]]*Table1[[#This Row],[Purchased Price]]</f>
        <v>220000</v>
      </c>
      <c r="G5" s="2">
        <v>85</v>
      </c>
      <c r="H5" s="2">
        <f>Table1[[#This Row],[Purchased Price]]*125%</f>
        <v>2750</v>
      </c>
      <c r="I5" s="2">
        <f>Table1[[#This Row],[Sale Price]]*Table1[[#This Row],[Sale Qty]]</f>
        <v>233750</v>
      </c>
      <c r="J5" s="2">
        <f>Table1[[#This Row],[Purchased Qty]]-Table1[[#This Row],[Sale Qty]]</f>
        <v>15</v>
      </c>
      <c r="K5" s="2">
        <f>Table1[[#This Row],[Sale Qty]]*Table1[[#This Row],[Purchased Price]]</f>
        <v>187000</v>
      </c>
      <c r="L5" s="2">
        <f>Table1[[#This Row],[Revenue]]-Table1[[#This Row],[COGS]]</f>
        <v>46750</v>
      </c>
      <c r="M5" s="1" t="s">
        <v>23</v>
      </c>
      <c r="N5" s="1" t="s">
        <v>27</v>
      </c>
    </row>
    <row r="6" spans="2:14" x14ac:dyDescent="0.25">
      <c r="B6" s="1">
        <v>4</v>
      </c>
      <c r="C6" s="1" t="s">
        <v>11</v>
      </c>
      <c r="D6" s="2">
        <v>200</v>
      </c>
      <c r="E6" s="2">
        <v>220</v>
      </c>
      <c r="F6" s="2">
        <f>Table1[[#This Row],[Purchased Qty]]*Table1[[#This Row],[Purchased Price]]</f>
        <v>44000</v>
      </c>
      <c r="G6" s="2">
        <v>72</v>
      </c>
      <c r="H6" s="2">
        <f>Table1[[#This Row],[Purchased Price]]*125%</f>
        <v>275</v>
      </c>
      <c r="I6" s="2">
        <f>Table1[[#This Row],[Sale Price]]*Table1[[#This Row],[Sale Qty]]</f>
        <v>19800</v>
      </c>
      <c r="J6" s="2">
        <f>Table1[[#This Row],[Purchased Qty]]-Table1[[#This Row],[Sale Qty]]</f>
        <v>128</v>
      </c>
      <c r="K6" s="2">
        <f>Table1[[#This Row],[Sale Qty]]*Table1[[#This Row],[Purchased Price]]</f>
        <v>15840</v>
      </c>
      <c r="L6" s="2">
        <f>Table1[[#This Row],[Revenue]]-Table1[[#This Row],[COGS]]</f>
        <v>3960</v>
      </c>
      <c r="M6" s="1" t="s">
        <v>24</v>
      </c>
      <c r="N6" s="1" t="s">
        <v>28</v>
      </c>
    </row>
    <row r="7" spans="2:14" x14ac:dyDescent="0.25">
      <c r="B7" s="1">
        <v>5</v>
      </c>
      <c r="C7" s="1" t="s">
        <v>12</v>
      </c>
      <c r="D7" s="2">
        <v>250</v>
      </c>
      <c r="E7" s="2">
        <v>5500</v>
      </c>
      <c r="F7" s="2">
        <f>Table1[[#This Row],[Purchased Qty]]*Table1[[#This Row],[Purchased Price]]</f>
        <v>1375000</v>
      </c>
      <c r="G7" s="2">
        <v>112</v>
      </c>
      <c r="H7" s="2">
        <f>Table1[[#This Row],[Purchased Price]]*125%</f>
        <v>6875</v>
      </c>
      <c r="I7" s="2">
        <f>Table1[[#This Row],[Sale Price]]*Table1[[#This Row],[Sale Qty]]</f>
        <v>770000</v>
      </c>
      <c r="J7" s="2">
        <f>Table1[[#This Row],[Purchased Qty]]-Table1[[#This Row],[Sale Qty]]</f>
        <v>138</v>
      </c>
      <c r="K7" s="2">
        <f>Table1[[#This Row],[Sale Qty]]*Table1[[#This Row],[Purchased Price]]</f>
        <v>616000</v>
      </c>
      <c r="L7" s="2">
        <f>Table1[[#This Row],[Revenue]]-Table1[[#This Row],[COGS]]</f>
        <v>154000</v>
      </c>
      <c r="M7" s="1" t="s">
        <v>22</v>
      </c>
      <c r="N7" s="1" t="s">
        <v>29</v>
      </c>
    </row>
    <row r="8" spans="2:14" x14ac:dyDescent="0.25">
      <c r="B8" s="1">
        <v>6</v>
      </c>
      <c r="C8" s="1" t="s">
        <v>13</v>
      </c>
      <c r="D8" s="2">
        <v>450</v>
      </c>
      <c r="E8" s="2">
        <v>1500</v>
      </c>
      <c r="F8" s="2">
        <f>Table1[[#This Row],[Purchased Qty]]*Table1[[#This Row],[Purchased Price]]</f>
        <v>675000</v>
      </c>
      <c r="G8" s="2">
        <v>365</v>
      </c>
      <c r="H8" s="2">
        <f>Table1[[#This Row],[Purchased Price]]*125%</f>
        <v>1875</v>
      </c>
      <c r="I8" s="2">
        <f>Table1[[#This Row],[Sale Price]]*Table1[[#This Row],[Sale Qty]]</f>
        <v>684375</v>
      </c>
      <c r="J8" s="2">
        <f>Table1[[#This Row],[Purchased Qty]]-Table1[[#This Row],[Sale Qty]]</f>
        <v>85</v>
      </c>
      <c r="K8" s="2">
        <f>Table1[[#This Row],[Sale Qty]]*Table1[[#This Row],[Purchased Price]]</f>
        <v>547500</v>
      </c>
      <c r="L8" s="2">
        <f>Table1[[#This Row],[Revenue]]-Table1[[#This Row],[COGS]]</f>
        <v>136875</v>
      </c>
      <c r="M8" s="1" t="s">
        <v>21</v>
      </c>
      <c r="N8" s="1" t="s">
        <v>27</v>
      </c>
    </row>
    <row r="9" spans="2:14" x14ac:dyDescent="0.25">
      <c r="B9" s="1">
        <v>7</v>
      </c>
      <c r="C9" s="1" t="s">
        <v>14</v>
      </c>
      <c r="D9" s="2">
        <v>600</v>
      </c>
      <c r="E9" s="2">
        <v>2250</v>
      </c>
      <c r="F9" s="2">
        <f>Table1[[#This Row],[Purchased Qty]]*Table1[[#This Row],[Purchased Price]]</f>
        <v>1350000</v>
      </c>
      <c r="G9" s="2">
        <v>555</v>
      </c>
      <c r="H9" s="2">
        <f>Table1[[#This Row],[Purchased Price]]*125%</f>
        <v>2812.5</v>
      </c>
      <c r="I9" s="2">
        <f>Table1[[#This Row],[Sale Price]]*Table1[[#This Row],[Sale Qty]]</f>
        <v>1560937.5</v>
      </c>
      <c r="J9" s="2">
        <f>Table1[[#This Row],[Purchased Qty]]-Table1[[#This Row],[Sale Qty]]</f>
        <v>45</v>
      </c>
      <c r="K9" s="2">
        <f>Table1[[#This Row],[Sale Qty]]*Table1[[#This Row],[Purchased Price]]</f>
        <v>1248750</v>
      </c>
      <c r="L9" s="2">
        <f>Table1[[#This Row],[Revenue]]-Table1[[#This Row],[COGS]]</f>
        <v>312187.5</v>
      </c>
      <c r="M9" s="1" t="s">
        <v>23</v>
      </c>
      <c r="N9" s="1" t="s">
        <v>30</v>
      </c>
    </row>
    <row r="10" spans="2:14" x14ac:dyDescent="0.25">
      <c r="B10" s="1">
        <v>8</v>
      </c>
      <c r="C10" s="1" t="s">
        <v>15</v>
      </c>
      <c r="D10" s="2">
        <v>750</v>
      </c>
      <c r="E10" s="2">
        <v>2000</v>
      </c>
      <c r="F10" s="2">
        <f>Table1[[#This Row],[Purchased Qty]]*Table1[[#This Row],[Purchased Price]]</f>
        <v>1500000</v>
      </c>
      <c r="G10" s="2">
        <v>651</v>
      </c>
      <c r="H10" s="2">
        <f>Table1[[#This Row],[Purchased Price]]*125%</f>
        <v>2500</v>
      </c>
      <c r="I10" s="2">
        <f>Table1[[#This Row],[Sale Price]]*Table1[[#This Row],[Sale Qty]]</f>
        <v>1627500</v>
      </c>
      <c r="J10" s="2">
        <f>Table1[[#This Row],[Purchased Qty]]-Table1[[#This Row],[Sale Qty]]</f>
        <v>99</v>
      </c>
      <c r="K10" s="2">
        <f>Table1[[#This Row],[Sale Qty]]*Table1[[#This Row],[Purchased Price]]</f>
        <v>1302000</v>
      </c>
      <c r="L10" s="2">
        <f>Table1[[#This Row],[Revenue]]-Table1[[#This Row],[COGS]]</f>
        <v>325500</v>
      </c>
      <c r="M10" s="1" t="s">
        <v>24</v>
      </c>
      <c r="N10" s="1" t="s">
        <v>25</v>
      </c>
    </row>
    <row r="11" spans="2:14" x14ac:dyDescent="0.25">
      <c r="B11" s="1">
        <v>9</v>
      </c>
      <c r="C11" s="1" t="s">
        <v>16</v>
      </c>
      <c r="D11" s="2">
        <v>800</v>
      </c>
      <c r="E11" s="2">
        <v>600</v>
      </c>
      <c r="F11" s="2">
        <f>Table1[[#This Row],[Purchased Qty]]*Table1[[#This Row],[Purchased Price]]</f>
        <v>480000</v>
      </c>
      <c r="G11" s="2">
        <v>721</v>
      </c>
      <c r="H11" s="2">
        <f>Table1[[#This Row],[Purchased Price]]*125%</f>
        <v>750</v>
      </c>
      <c r="I11" s="2">
        <f>Table1[[#This Row],[Sale Price]]*Table1[[#This Row],[Sale Qty]]</f>
        <v>540750</v>
      </c>
      <c r="J11" s="2">
        <f>Table1[[#This Row],[Purchased Qty]]-Table1[[#This Row],[Sale Qty]]</f>
        <v>79</v>
      </c>
      <c r="K11" s="2">
        <f>Table1[[#This Row],[Sale Qty]]*Table1[[#This Row],[Purchased Price]]</f>
        <v>432600</v>
      </c>
      <c r="L11" s="2">
        <f>Table1[[#This Row],[Revenue]]-Table1[[#This Row],[COGS]]</f>
        <v>108150</v>
      </c>
      <c r="M11" s="1" t="s">
        <v>21</v>
      </c>
      <c r="N11" s="1" t="s">
        <v>26</v>
      </c>
    </row>
    <row r="12" spans="2:14" x14ac:dyDescent="0.25">
      <c r="B12" s="1">
        <v>10</v>
      </c>
      <c r="C12" s="1" t="s">
        <v>17</v>
      </c>
      <c r="D12" s="2">
        <v>500</v>
      </c>
      <c r="E12" s="2">
        <v>1200</v>
      </c>
      <c r="F12" s="2">
        <f>Table1[[#This Row],[Purchased Qty]]*Table1[[#This Row],[Purchased Price]]</f>
        <v>600000</v>
      </c>
      <c r="G12" s="2">
        <v>298</v>
      </c>
      <c r="H12" s="2">
        <f>Table1[[#This Row],[Purchased Price]]*125%</f>
        <v>1500</v>
      </c>
      <c r="I12" s="2">
        <f>Table1[[#This Row],[Sale Price]]*Table1[[#This Row],[Sale Qty]]</f>
        <v>447000</v>
      </c>
      <c r="J12" s="2">
        <f>Table1[[#This Row],[Purchased Qty]]-Table1[[#This Row],[Sale Qty]]</f>
        <v>202</v>
      </c>
      <c r="K12" s="2">
        <f>Table1[[#This Row],[Sale Qty]]*Table1[[#This Row],[Purchased Price]]</f>
        <v>357600</v>
      </c>
      <c r="L12" s="2">
        <f>Table1[[#This Row],[Revenue]]-Table1[[#This Row],[COGS]]</f>
        <v>89400</v>
      </c>
      <c r="M12" s="1" t="s">
        <v>22</v>
      </c>
      <c r="N12" s="1" t="s">
        <v>28</v>
      </c>
    </row>
    <row r="17" spans="2:23" x14ac:dyDescent="0.25">
      <c r="C17" s="3" t="s">
        <v>38</v>
      </c>
    </row>
    <row r="18" spans="2:23" x14ac:dyDescent="0.25">
      <c r="C18" t="s">
        <v>35</v>
      </c>
      <c r="I18" t="s">
        <v>36</v>
      </c>
      <c r="O18" t="s">
        <v>37</v>
      </c>
      <c r="U18" t="s">
        <v>39</v>
      </c>
      <c r="V18" t="s">
        <v>40</v>
      </c>
      <c r="W18" t="s">
        <v>41</v>
      </c>
    </row>
    <row r="19" spans="2:23" x14ac:dyDescent="0.25">
      <c r="B19" s="3" t="s">
        <v>33</v>
      </c>
      <c r="C19" t="s">
        <v>25</v>
      </c>
      <c r="D19" t="s">
        <v>27</v>
      </c>
      <c r="E19" t="s">
        <v>26</v>
      </c>
      <c r="F19" t="s">
        <v>29</v>
      </c>
      <c r="G19" t="s">
        <v>30</v>
      </c>
      <c r="H19" t="s">
        <v>28</v>
      </c>
      <c r="I19" t="s">
        <v>25</v>
      </c>
      <c r="J19" t="s">
        <v>27</v>
      </c>
      <c r="K19" t="s">
        <v>26</v>
      </c>
      <c r="L19" t="s">
        <v>29</v>
      </c>
      <c r="M19" t="s">
        <v>30</v>
      </c>
      <c r="N19" t="s">
        <v>28</v>
      </c>
      <c r="O19" t="s">
        <v>25</v>
      </c>
      <c r="P19" t="s">
        <v>27</v>
      </c>
      <c r="Q19" t="s">
        <v>26</v>
      </c>
      <c r="R19" t="s">
        <v>29</v>
      </c>
      <c r="S19" t="s">
        <v>30</v>
      </c>
      <c r="T19" t="s">
        <v>28</v>
      </c>
    </row>
    <row r="20" spans="2:23" x14ac:dyDescent="0.25">
      <c r="B20" s="4" t="s">
        <v>16</v>
      </c>
      <c r="C20" s="5"/>
      <c r="D20" s="5"/>
      <c r="E20" s="5">
        <v>540750</v>
      </c>
      <c r="F20" s="5"/>
      <c r="G20" s="5"/>
      <c r="H20" s="5"/>
      <c r="I20" s="5"/>
      <c r="J20" s="5"/>
      <c r="K20" s="5">
        <v>432600</v>
      </c>
      <c r="L20" s="5"/>
      <c r="M20" s="5"/>
      <c r="N20" s="5"/>
      <c r="O20" s="5"/>
      <c r="P20" s="5"/>
      <c r="Q20" s="5">
        <v>108150</v>
      </c>
      <c r="R20" s="5"/>
      <c r="S20" s="5"/>
      <c r="T20" s="5"/>
      <c r="U20" s="5">
        <v>540750</v>
      </c>
      <c r="V20" s="5">
        <v>432600</v>
      </c>
      <c r="W20" s="5">
        <v>108150</v>
      </c>
    </row>
    <row r="21" spans="2:23" x14ac:dyDescent="0.25">
      <c r="B21" s="4" t="s">
        <v>13</v>
      </c>
      <c r="C21" s="5"/>
      <c r="D21" s="5">
        <v>684375</v>
      </c>
      <c r="E21" s="5"/>
      <c r="F21" s="5"/>
      <c r="G21" s="5"/>
      <c r="H21" s="5"/>
      <c r="I21" s="5"/>
      <c r="J21" s="5">
        <v>547500</v>
      </c>
      <c r="K21" s="5"/>
      <c r="L21" s="5"/>
      <c r="M21" s="5"/>
      <c r="N21" s="5"/>
      <c r="O21" s="5"/>
      <c r="P21" s="5">
        <v>136875</v>
      </c>
      <c r="Q21" s="5"/>
      <c r="R21" s="5"/>
      <c r="S21" s="5"/>
      <c r="T21" s="5"/>
      <c r="U21" s="5">
        <v>684375</v>
      </c>
      <c r="V21" s="5">
        <v>547500</v>
      </c>
      <c r="W21" s="5">
        <v>136875</v>
      </c>
    </row>
    <row r="22" spans="2:23" x14ac:dyDescent="0.25">
      <c r="B22" s="4" t="s">
        <v>14</v>
      </c>
      <c r="C22" s="5"/>
      <c r="D22" s="5"/>
      <c r="E22" s="5"/>
      <c r="F22" s="5"/>
      <c r="G22" s="5">
        <v>1560937.5</v>
      </c>
      <c r="H22" s="5"/>
      <c r="I22" s="5"/>
      <c r="J22" s="5"/>
      <c r="K22" s="5"/>
      <c r="L22" s="5"/>
      <c r="M22" s="5">
        <v>1248750</v>
      </c>
      <c r="N22" s="5"/>
      <c r="O22" s="5"/>
      <c r="P22" s="5"/>
      <c r="Q22" s="5"/>
      <c r="R22" s="5"/>
      <c r="S22" s="5">
        <v>312187.5</v>
      </c>
      <c r="T22" s="5"/>
      <c r="U22" s="5">
        <v>1560937.5</v>
      </c>
      <c r="V22" s="5">
        <v>1248750</v>
      </c>
      <c r="W22" s="5">
        <v>312187.5</v>
      </c>
    </row>
    <row r="23" spans="2:23" x14ac:dyDescent="0.25">
      <c r="B23" s="4" t="s">
        <v>8</v>
      </c>
      <c r="C23" s="5"/>
      <c r="D23" s="5"/>
      <c r="E23" s="5">
        <v>337812.5</v>
      </c>
      <c r="F23" s="5"/>
      <c r="G23" s="5"/>
      <c r="H23" s="5"/>
      <c r="I23" s="5"/>
      <c r="J23" s="5"/>
      <c r="K23" s="5">
        <v>270250</v>
      </c>
      <c r="L23" s="5"/>
      <c r="M23" s="5"/>
      <c r="N23" s="5"/>
      <c r="O23" s="5"/>
      <c r="P23" s="5"/>
      <c r="Q23" s="5">
        <v>67562.5</v>
      </c>
      <c r="R23" s="5"/>
      <c r="S23" s="5"/>
      <c r="T23" s="5"/>
      <c r="U23" s="5">
        <v>337812.5</v>
      </c>
      <c r="V23" s="5">
        <v>270250</v>
      </c>
      <c r="W23" s="5">
        <v>67562.5</v>
      </c>
    </row>
    <row r="24" spans="2:23" x14ac:dyDescent="0.25">
      <c r="B24" s="4" t="s">
        <v>15</v>
      </c>
      <c r="C24" s="5">
        <v>1627500</v>
      </c>
      <c r="D24" s="5"/>
      <c r="E24" s="5"/>
      <c r="F24" s="5"/>
      <c r="G24" s="5"/>
      <c r="H24" s="5"/>
      <c r="I24" s="5">
        <v>1302000</v>
      </c>
      <c r="J24" s="5"/>
      <c r="K24" s="5"/>
      <c r="L24" s="5"/>
      <c r="M24" s="5"/>
      <c r="N24" s="5"/>
      <c r="O24" s="5">
        <v>325500</v>
      </c>
      <c r="P24" s="5"/>
      <c r="Q24" s="5"/>
      <c r="R24" s="5"/>
      <c r="S24" s="5"/>
      <c r="T24" s="5"/>
      <c r="U24" s="5">
        <v>1627500</v>
      </c>
      <c r="V24" s="5">
        <v>1302000</v>
      </c>
      <c r="W24" s="5">
        <v>325500</v>
      </c>
    </row>
    <row r="25" spans="2:23" x14ac:dyDescent="0.25">
      <c r="B25" s="4" t="s">
        <v>9</v>
      </c>
      <c r="C25" s="5">
        <v>502312.5</v>
      </c>
      <c r="D25" s="5"/>
      <c r="E25" s="5"/>
      <c r="F25" s="5"/>
      <c r="G25" s="5"/>
      <c r="H25" s="5"/>
      <c r="I25" s="5">
        <v>401850</v>
      </c>
      <c r="J25" s="5"/>
      <c r="K25" s="5"/>
      <c r="L25" s="5"/>
      <c r="M25" s="5"/>
      <c r="N25" s="5"/>
      <c r="O25" s="5">
        <v>100462.5</v>
      </c>
      <c r="P25" s="5"/>
      <c r="Q25" s="5"/>
      <c r="R25" s="5"/>
      <c r="S25" s="5"/>
      <c r="T25" s="5"/>
      <c r="U25" s="5">
        <v>502312.5</v>
      </c>
      <c r="V25" s="5">
        <v>401850</v>
      </c>
      <c r="W25" s="5">
        <v>100462.5</v>
      </c>
    </row>
    <row r="26" spans="2:23" x14ac:dyDescent="0.25">
      <c r="B26" s="4" t="s">
        <v>10</v>
      </c>
      <c r="C26" s="5"/>
      <c r="D26" s="5">
        <v>233750</v>
      </c>
      <c r="E26" s="5"/>
      <c r="F26" s="5"/>
      <c r="G26" s="5"/>
      <c r="H26" s="5"/>
      <c r="I26" s="5"/>
      <c r="J26" s="5">
        <v>187000</v>
      </c>
      <c r="K26" s="5"/>
      <c r="L26" s="5"/>
      <c r="M26" s="5"/>
      <c r="N26" s="5"/>
      <c r="O26" s="5"/>
      <c r="P26" s="5">
        <v>46750</v>
      </c>
      <c r="Q26" s="5"/>
      <c r="R26" s="5"/>
      <c r="S26" s="5"/>
      <c r="T26" s="5"/>
      <c r="U26" s="5">
        <v>233750</v>
      </c>
      <c r="V26" s="5">
        <v>187000</v>
      </c>
      <c r="W26" s="5">
        <v>46750</v>
      </c>
    </row>
    <row r="27" spans="2:23" x14ac:dyDescent="0.25">
      <c r="B27" s="4" t="s">
        <v>11</v>
      </c>
      <c r="C27" s="5"/>
      <c r="D27" s="5"/>
      <c r="E27" s="5"/>
      <c r="F27" s="5"/>
      <c r="G27" s="5"/>
      <c r="H27" s="5">
        <v>19800</v>
      </c>
      <c r="I27" s="5"/>
      <c r="J27" s="5"/>
      <c r="K27" s="5"/>
      <c r="L27" s="5"/>
      <c r="M27" s="5"/>
      <c r="N27" s="5">
        <v>15840</v>
      </c>
      <c r="O27" s="5"/>
      <c r="P27" s="5"/>
      <c r="Q27" s="5"/>
      <c r="R27" s="5"/>
      <c r="S27" s="5"/>
      <c r="T27" s="5">
        <v>3960</v>
      </c>
      <c r="U27" s="5">
        <v>19800</v>
      </c>
      <c r="V27" s="5">
        <v>15840</v>
      </c>
      <c r="W27" s="5">
        <v>3960</v>
      </c>
    </row>
    <row r="28" spans="2:23" x14ac:dyDescent="0.25">
      <c r="B28" s="4" t="s">
        <v>17</v>
      </c>
      <c r="C28" s="5"/>
      <c r="D28" s="5"/>
      <c r="E28" s="5"/>
      <c r="F28" s="5"/>
      <c r="G28" s="5"/>
      <c r="H28" s="5">
        <v>447000</v>
      </c>
      <c r="I28" s="5"/>
      <c r="J28" s="5"/>
      <c r="K28" s="5"/>
      <c r="L28" s="5"/>
      <c r="M28" s="5"/>
      <c r="N28" s="5">
        <v>357600</v>
      </c>
      <c r="O28" s="5"/>
      <c r="P28" s="5"/>
      <c r="Q28" s="5"/>
      <c r="R28" s="5"/>
      <c r="S28" s="5"/>
      <c r="T28" s="5">
        <v>89400</v>
      </c>
      <c r="U28" s="5">
        <v>447000</v>
      </c>
      <c r="V28" s="5">
        <v>357600</v>
      </c>
      <c r="W28" s="5">
        <v>89400</v>
      </c>
    </row>
    <row r="29" spans="2:23" x14ac:dyDescent="0.25">
      <c r="B29" s="4" t="s">
        <v>12</v>
      </c>
      <c r="C29" s="5"/>
      <c r="D29" s="5"/>
      <c r="E29" s="5"/>
      <c r="F29" s="5">
        <v>770000</v>
      </c>
      <c r="G29" s="5"/>
      <c r="H29" s="5"/>
      <c r="I29" s="5"/>
      <c r="J29" s="5"/>
      <c r="K29" s="5"/>
      <c r="L29" s="5">
        <v>616000</v>
      </c>
      <c r="M29" s="5"/>
      <c r="N29" s="5"/>
      <c r="O29" s="5"/>
      <c r="P29" s="5"/>
      <c r="Q29" s="5"/>
      <c r="R29" s="5">
        <v>154000</v>
      </c>
      <c r="S29" s="5"/>
      <c r="T29" s="5"/>
      <c r="U29" s="5">
        <v>770000</v>
      </c>
      <c r="V29" s="5">
        <v>616000</v>
      </c>
      <c r="W29" s="5">
        <v>154000</v>
      </c>
    </row>
    <row r="30" spans="2:23" x14ac:dyDescent="0.25">
      <c r="B30" s="4" t="s">
        <v>34</v>
      </c>
      <c r="C30" s="5">
        <v>2129812.5</v>
      </c>
      <c r="D30" s="5">
        <v>918125</v>
      </c>
      <c r="E30" s="5">
        <v>878562.5</v>
      </c>
      <c r="F30" s="5">
        <v>770000</v>
      </c>
      <c r="G30" s="5">
        <v>1560937.5</v>
      </c>
      <c r="H30" s="5">
        <v>466800</v>
      </c>
      <c r="I30" s="5">
        <v>1703850</v>
      </c>
      <c r="J30" s="5">
        <v>734500</v>
      </c>
      <c r="K30" s="5">
        <v>702850</v>
      </c>
      <c r="L30" s="5">
        <v>616000</v>
      </c>
      <c r="M30" s="5">
        <v>1248750</v>
      </c>
      <c r="N30" s="5">
        <v>373440</v>
      </c>
      <c r="O30" s="5">
        <v>425962.5</v>
      </c>
      <c r="P30" s="5">
        <v>183625</v>
      </c>
      <c r="Q30" s="5">
        <v>175712.5</v>
      </c>
      <c r="R30" s="5">
        <v>154000</v>
      </c>
      <c r="S30" s="5">
        <v>312187.5</v>
      </c>
      <c r="T30" s="5">
        <v>93360</v>
      </c>
      <c r="U30" s="5">
        <v>6724237.5</v>
      </c>
      <c r="V30" s="5">
        <v>5379390</v>
      </c>
      <c r="W30" s="5">
        <v>1344847.5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Baig</dc:creator>
  <cp:lastModifiedBy>STUDENT</cp:lastModifiedBy>
  <dcterms:created xsi:type="dcterms:W3CDTF">2025-06-12T05:07:11Z</dcterms:created>
  <dcterms:modified xsi:type="dcterms:W3CDTF">2025-06-14T05:52:03Z</dcterms:modified>
</cp:coreProperties>
</file>