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15df2ce1a40a0e/"/>
    </mc:Choice>
  </mc:AlternateContent>
  <xr:revisionPtr revIDLastSave="832" documentId="8_{C6EA8986-2F54-495A-B6FE-2013658F835A}" xr6:coauthVersionLast="47" xr6:coauthVersionMax="47" xr10:uidLastSave="{4EE70C18-55D6-4FD2-BC13-327B8A385FC7}"/>
  <bookViews>
    <workbookView xWindow="-120" yWindow="-120" windowWidth="20730" windowHeight="11160" xr2:uid="{67179172-BC1D-4A73-8D42-12FE535D8FB5}"/>
  </bookViews>
  <sheets>
    <sheet name="Sheet1" sheetId="1" r:id="rId1"/>
  </sheets>
  <definedNames>
    <definedName name="_xlnm._FilterDatabase" localSheetId="0" hidden="1">Sheet1!$D$1:$O$47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1" l="1"/>
  <c r="N34" i="1"/>
  <c r="N20" i="1"/>
  <c r="N21" i="1"/>
  <c r="N22" i="1"/>
  <c r="N23" i="1"/>
  <c r="N24" i="1"/>
  <c r="N25" i="1"/>
  <c r="N14" i="1"/>
  <c r="N26" i="1"/>
  <c r="N27" i="1"/>
  <c r="N37" i="1"/>
  <c r="N4" i="1"/>
  <c r="N8" i="1"/>
  <c r="N11" i="1"/>
  <c r="N6" i="1"/>
  <c r="N9" i="1"/>
  <c r="N12" i="1"/>
  <c r="N7" i="1"/>
  <c r="N10" i="1"/>
  <c r="N13" i="1"/>
  <c r="N15" i="1"/>
  <c r="N16" i="1"/>
  <c r="N18" i="1"/>
  <c r="N17" i="1"/>
  <c r="N19" i="1"/>
  <c r="N36" i="1"/>
  <c r="N28" i="1"/>
  <c r="N29" i="1"/>
  <c r="N30" i="1"/>
  <c r="N31" i="1"/>
  <c r="N35" i="1"/>
  <c r="N32" i="1"/>
  <c r="G12" i="1"/>
  <c r="G15" i="1"/>
  <c r="G9" i="1"/>
  <c r="G10" i="1"/>
  <c r="G13" i="1"/>
  <c r="G7" i="1"/>
  <c r="G39" i="1"/>
  <c r="G38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<sst xmlns="http://schemas.openxmlformats.org/spreadsheetml/2006/main" count="79" uniqueCount="48">
  <si>
    <t>Halus</t>
  </si>
  <si>
    <t>Bermanik</t>
  </si>
  <si>
    <t xml:space="preserve">Halus </t>
  </si>
  <si>
    <t>halus</t>
  </si>
  <si>
    <t>Butiran PET (DuPont)</t>
  </si>
  <si>
    <t>Butiran PET (FLexitex)</t>
  </si>
  <si>
    <t>Butiran PET (Tondgooyan)</t>
  </si>
  <si>
    <t>Butiran PET (Kortex)</t>
  </si>
  <si>
    <t>Botol bekas PET (Sharalau)</t>
  </si>
  <si>
    <t>Butiran PET ( Polyacryl)</t>
  </si>
  <si>
    <t>Botol bekas PET (Almarai)</t>
  </si>
  <si>
    <t>Kayaci &amp; Uyar, 2014</t>
  </si>
  <si>
    <t>Mahdavi &amp; Moslehi, 2016</t>
  </si>
  <si>
    <t>PET</t>
  </si>
  <si>
    <t>Referensi</t>
  </si>
  <si>
    <t>Tahun</t>
  </si>
  <si>
    <t>Q</t>
  </si>
  <si>
    <t>Butiran PET (IPRT)</t>
  </si>
  <si>
    <t>C (%w/v)</t>
  </si>
  <si>
    <t>V (kV)</t>
  </si>
  <si>
    <t>ω (rpm)</t>
  </si>
  <si>
    <t>F (ml/jam)</t>
  </si>
  <si>
    <t>L (cm)</t>
  </si>
  <si>
    <t>D (nm)</t>
  </si>
  <si>
    <t>Muhammad Kevin Alrahmanto</t>
  </si>
  <si>
    <r>
      <t xml:space="preserve">DATA </t>
    </r>
    <r>
      <rPr>
        <b/>
        <u/>
        <sz val="28"/>
        <color theme="1"/>
        <rFont val="Calibri"/>
        <family val="2"/>
      </rPr>
      <t>ELECTROSPINNING</t>
    </r>
    <r>
      <rPr>
        <b/>
        <u/>
        <sz val="28"/>
        <color theme="1"/>
        <rFont val="Calibri"/>
        <family val="2"/>
        <scheme val="minor"/>
      </rPr>
      <t xml:space="preserve"> PET </t>
    </r>
  </si>
  <si>
    <t>Variabel Masukan</t>
  </si>
  <si>
    <t>Variabel Keluaran</t>
  </si>
  <si>
    <t>Keterangan</t>
  </si>
  <si>
    <t>19/445592/PA/19416</t>
  </si>
  <si>
    <t>No.</t>
  </si>
  <si>
    <r>
      <t xml:space="preserve">Veleirinho </t>
    </r>
    <r>
      <rPr>
        <i/>
        <sz val="12"/>
        <color theme="1"/>
        <rFont val="Calibri"/>
        <family val="2"/>
      </rPr>
      <t>et al.,</t>
    </r>
    <r>
      <rPr>
        <sz val="12"/>
        <color theme="1"/>
        <rFont val="Calibri"/>
        <family val="2"/>
        <scheme val="minor"/>
      </rPr>
      <t xml:space="preserve"> 2008</t>
    </r>
  </si>
  <si>
    <r>
      <t xml:space="preserve">Hadjizadeh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  <scheme val="minor"/>
      </rPr>
      <t>, 2011</t>
    </r>
  </si>
  <si>
    <r>
      <t xml:space="preserve">Kayaci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2013</t>
    </r>
  </si>
  <si>
    <r>
      <t>Javazmi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2014</t>
    </r>
  </si>
  <si>
    <r>
      <t xml:space="preserve">Khorram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2017</t>
    </r>
  </si>
  <si>
    <r>
      <t>Abassi</t>
    </r>
    <r>
      <rPr>
        <i/>
        <sz val="12"/>
        <color theme="1"/>
        <rFont val="Calibri"/>
        <family val="2"/>
      </rPr>
      <t xml:space="preserve"> et al</t>
    </r>
    <r>
      <rPr>
        <sz val="12"/>
        <color theme="1"/>
        <rFont val="Calibri"/>
        <family val="2"/>
        <scheme val="minor"/>
      </rPr>
      <t>., 2018</t>
    </r>
  </si>
  <si>
    <r>
      <t xml:space="preserve">Jalali </t>
    </r>
    <r>
      <rPr>
        <i/>
        <sz val="12"/>
        <color theme="1"/>
        <rFont val="Calibri"/>
        <family val="2"/>
      </rPr>
      <t>et al</t>
    </r>
    <r>
      <rPr>
        <sz val="12"/>
        <color theme="1"/>
        <rFont val="Calibri"/>
        <family val="2"/>
        <scheme val="minor"/>
      </rPr>
      <t>., 2019</t>
    </r>
  </si>
  <si>
    <r>
      <t xml:space="preserve">Topuz </t>
    </r>
    <r>
      <rPr>
        <i/>
        <sz val="12"/>
        <color theme="1"/>
        <rFont val="Calibri"/>
        <family val="2"/>
      </rPr>
      <t>et al.</t>
    </r>
    <r>
      <rPr>
        <sz val="12"/>
        <color theme="1"/>
        <rFont val="Calibri"/>
        <family val="2"/>
        <scheme val="minor"/>
      </rPr>
      <t>, 2022</t>
    </r>
  </si>
  <si>
    <t>Konsentrasi</t>
  </si>
  <si>
    <t>Tegangan</t>
  </si>
  <si>
    <t>Rasio Pelarut TFA/DCM (v/v)</t>
  </si>
  <si>
    <t>S (TFA/DCM )</t>
  </si>
  <si>
    <t>Jarak Jarum dan Kolektor</t>
  </si>
  <si>
    <t>Frekuensi Putaran Kolektor</t>
  </si>
  <si>
    <t>Laju Aliran</t>
  </si>
  <si>
    <t>Kualitas Serat</t>
  </si>
  <si>
    <t>Rata-rata Diameter Serat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</si>
</sst>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8"/>
      <color theme="1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</font>
    <font>
      <sz val="12"/>
      <color rgb="FF2E2E2E"/>
      <name val="Georgia"/>
      <family val="1"/>
    </font>
    <font>
      <sz val="12"/>
      <color theme="4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2" borderId="1" applyNumberFormat="0" applyAlignment="0" applyProtection="0"/>
  </cellStyleXfs>
  <cellXfs count="126">
    <xf numFmtId="0" fontId="0" fillId="0" borderId="0" xfId="0"/>
    <xf numFmtId="0" fontId="0" fillId="0" borderId="2" xfId="0" applyBorder="1"/>
    <xf numFmtId="0" fontId="0" fillId="0" borderId="4" xfId="0" applyBorder="1"/>
    <xf numFmtId="0" fontId="6" fillId="4" borderId="11" xfId="1" applyFont="1" applyFill="1" applyBorder="1" applyAlignment="1">
      <alignment horizontal="center" vertical="center"/>
    </xf>
    <xf numFmtId="2" fontId="6" fillId="4" borderId="11" xfId="1" applyNumberFormat="1" applyFont="1" applyFill="1" applyBorder="1" applyAlignment="1">
      <alignment horizontal="center" vertical="center"/>
    </xf>
    <xf numFmtId="0" fontId="6" fillId="6" borderId="11" xfId="1" applyFont="1" applyFill="1" applyBorder="1" applyAlignment="1">
      <alignment horizontal="center" vertical="center"/>
    </xf>
    <xf numFmtId="0" fontId="5" fillId="3" borderId="0" xfId="0" applyFont="1" applyFill="1"/>
    <xf numFmtId="0" fontId="5" fillId="0" borderId="13" xfId="0" applyFont="1" applyBorder="1"/>
    <xf numFmtId="0" fontId="5" fillId="0" borderId="15" xfId="0" applyFont="1" applyBorder="1"/>
    <xf numFmtId="0" fontId="0" fillId="0" borderId="16" xfId="0" applyBorder="1" applyAlignment="1">
      <alignment horizontal="center"/>
    </xf>
    <xf numFmtId="2" fontId="5" fillId="3" borderId="0" xfId="0" applyNumberFormat="1" applyFont="1" applyFill="1"/>
    <xf numFmtId="0" fontId="5" fillId="3" borderId="0" xfId="0" applyFont="1" applyFill="1" applyAlignment="1">
      <alignment horizontal="center"/>
    </xf>
    <xf numFmtId="0" fontId="8" fillId="3" borderId="0" xfId="1" applyFont="1" applyFill="1" applyBorder="1"/>
    <xf numFmtId="0" fontId="8" fillId="3" borderId="0" xfId="1" applyFont="1" applyFill="1" applyBorder="1" applyAlignment="1">
      <alignment horizontal="left"/>
    </xf>
    <xf numFmtId="0" fontId="11" fillId="3" borderId="0" xfId="1" applyFont="1" applyFill="1" applyBorder="1"/>
    <xf numFmtId="0" fontId="11" fillId="5" borderId="16" xfId="1" applyFont="1" applyFill="1" applyBorder="1" applyAlignment="1">
      <alignment horizontal="center" vertical="center"/>
    </xf>
    <xf numFmtId="0" fontId="11" fillId="4" borderId="13" xfId="1" applyFont="1" applyFill="1" applyBorder="1"/>
    <xf numFmtId="0" fontId="11" fillId="4" borderId="2" xfId="1" applyFont="1" applyFill="1" applyBorder="1"/>
    <xf numFmtId="0" fontId="12" fillId="3" borderId="0" xfId="0" applyFont="1" applyFill="1"/>
    <xf numFmtId="0" fontId="13" fillId="3" borderId="0" xfId="1" applyFont="1" applyFill="1" applyBorder="1"/>
    <xf numFmtId="0" fontId="13" fillId="5" borderId="16" xfId="1" applyFont="1" applyFill="1" applyBorder="1" applyAlignment="1">
      <alignment horizontal="center" vertical="center"/>
    </xf>
    <xf numFmtId="0" fontId="14" fillId="3" borderId="0" xfId="0" applyFont="1" applyFill="1"/>
    <xf numFmtId="0" fontId="13" fillId="4" borderId="13" xfId="1" applyFont="1" applyFill="1" applyBorder="1"/>
    <xf numFmtId="0" fontId="13" fillId="4" borderId="2" xfId="1" applyFont="1" applyFill="1" applyBorder="1"/>
    <xf numFmtId="0" fontId="15" fillId="3" borderId="0" xfId="1" applyFont="1" applyFill="1" applyBorder="1"/>
    <xf numFmtId="0" fontId="4" fillId="3" borderId="0" xfId="1" applyFont="1" applyFill="1" applyBorder="1" applyAlignment="1">
      <alignment horizontal="left" vertical="top"/>
    </xf>
    <xf numFmtId="0" fontId="9" fillId="3" borderId="0" xfId="0" applyFont="1" applyFill="1"/>
    <xf numFmtId="0" fontId="2" fillId="3" borderId="0" xfId="0" applyFont="1" applyFill="1" applyAlignment="1">
      <alignment horizontal="center"/>
    </xf>
    <xf numFmtId="0" fontId="11" fillId="3" borderId="0" xfId="1" applyFont="1" applyFill="1" applyBorder="1" applyAlignment="1">
      <alignment horizontal="center"/>
    </xf>
    <xf numFmtId="0" fontId="13" fillId="3" borderId="0" xfId="1" applyFont="1" applyFill="1" applyBorder="1" applyAlignment="1">
      <alignment horizontal="center"/>
    </xf>
    <xf numFmtId="0" fontId="12" fillId="0" borderId="13" xfId="0" applyFont="1" applyBorder="1"/>
    <xf numFmtId="0" fontId="19" fillId="0" borderId="2" xfId="0" applyFont="1" applyBorder="1"/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2" fontId="19" fillId="0" borderId="6" xfId="0" applyNumberFormat="1" applyFont="1" applyBorder="1" applyAlignment="1">
      <alignment horizontal="center" vertical="center"/>
    </xf>
    <xf numFmtId="0" fontId="19" fillId="0" borderId="16" xfId="0" applyFont="1" applyBorder="1" applyAlignment="1">
      <alignment horizontal="center"/>
    </xf>
    <xf numFmtId="0" fontId="19" fillId="0" borderId="7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2" fontId="19" fillId="0" borderId="9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2" fontId="19" fillId="0" borderId="11" xfId="0" applyNumberFormat="1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2" fontId="19" fillId="0" borderId="2" xfId="0" applyNumberFormat="1" applyFont="1" applyBorder="1" applyAlignment="1">
      <alignment horizontal="center"/>
    </xf>
    <xf numFmtId="0" fontId="21" fillId="0" borderId="9" xfId="0" applyFont="1" applyBorder="1" applyAlignment="1">
      <alignment horizontal="center" vertical="center" wrapText="1"/>
    </xf>
    <xf numFmtId="2" fontId="19" fillId="0" borderId="9" xfId="0" applyNumberFormat="1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12" fillId="0" borderId="14" xfId="0" applyFont="1" applyBorder="1"/>
    <xf numFmtId="0" fontId="19" fillId="0" borderId="12" xfId="0" applyFont="1" applyBorder="1"/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19" xfId="0" applyFont="1" applyBorder="1" applyAlignment="1">
      <alignment horizontal="center"/>
    </xf>
    <xf numFmtId="0" fontId="21" fillId="0" borderId="17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 wrapText="1"/>
    </xf>
    <xf numFmtId="0" fontId="21" fillId="0" borderId="31" xfId="0" applyFont="1" applyBorder="1" applyAlignment="1">
      <alignment horizontal="center" vertical="center" wrapText="1"/>
    </xf>
    <xf numFmtId="0" fontId="7" fillId="7" borderId="3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6" fillId="4" borderId="22" xfId="1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0" fontId="27" fillId="0" borderId="16" xfId="0" applyFont="1" applyBorder="1" applyAlignment="1">
      <alignment horizontal="center"/>
    </xf>
    <xf numFmtId="0" fontId="23" fillId="3" borderId="0" xfId="0" applyFont="1" applyFill="1"/>
    <xf numFmtId="0" fontId="23" fillId="0" borderId="13" xfId="0" applyFont="1" applyBorder="1"/>
    <xf numFmtId="0" fontId="27" fillId="0" borderId="2" xfId="0" applyFont="1" applyBorder="1"/>
    <xf numFmtId="0" fontId="11" fillId="3" borderId="0" xfId="1" applyFont="1" applyFill="1" applyBorder="1" applyAlignment="1">
      <alignment wrapText="1"/>
    </xf>
    <xf numFmtId="0" fontId="10" fillId="3" borderId="0" xfId="1" applyFont="1" applyFill="1" applyBorder="1" applyAlignment="1">
      <alignment horizontal="left" vertical="top" wrapText="1"/>
    </xf>
    <xf numFmtId="0" fontId="13" fillId="3" borderId="0" xfId="1" applyFont="1" applyFill="1" applyBorder="1" applyAlignment="1">
      <alignment wrapText="1"/>
    </xf>
    <xf numFmtId="0" fontId="26" fillId="3" borderId="0" xfId="0" applyFont="1" applyFill="1" applyAlignment="1">
      <alignment wrapText="1"/>
    </xf>
    <xf numFmtId="0" fontId="23" fillId="3" borderId="0" xfId="0" applyFont="1" applyFill="1" applyAlignment="1">
      <alignment horizontal="center" wrapText="1"/>
    </xf>
    <xf numFmtId="0" fontId="6" fillId="5" borderId="11" xfId="1" applyFont="1" applyFill="1" applyBorder="1" applyAlignment="1">
      <alignment horizontal="center" vertical="center" wrapText="1"/>
    </xf>
    <xf numFmtId="0" fontId="6" fillId="5" borderId="23" xfId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8" borderId="23" xfId="0" applyFont="1" applyFill="1" applyBorder="1" applyAlignment="1">
      <alignment horizontal="center" wrapText="1"/>
    </xf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horizontal="center" wrapText="1"/>
    </xf>
    <xf numFmtId="0" fontId="11" fillId="4" borderId="0" xfId="1" applyFont="1" applyFill="1" applyBorder="1"/>
    <xf numFmtId="0" fontId="13" fillId="4" borderId="0" xfId="1" applyFont="1" applyFill="1" applyBorder="1"/>
    <xf numFmtId="0" fontId="27" fillId="0" borderId="0" xfId="0" applyFont="1"/>
    <xf numFmtId="0" fontId="19" fillId="0" borderId="0" xfId="0" applyFont="1"/>
    <xf numFmtId="0" fontId="7" fillId="8" borderId="21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19" fillId="7" borderId="24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8" borderId="24" xfId="0" applyFont="1" applyFill="1" applyBorder="1" applyAlignment="1">
      <alignment horizontal="center" vertical="center" wrapText="1"/>
    </xf>
    <xf numFmtId="0" fontId="19" fillId="8" borderId="26" xfId="0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17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wrapText="1"/>
    </xf>
    <xf numFmtId="0" fontId="19" fillId="8" borderId="25" xfId="0" applyFont="1" applyFill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5" fillId="3" borderId="0" xfId="0" applyFont="1" applyFill="1" applyBorder="1"/>
    <xf numFmtId="2" fontId="5" fillId="3" borderId="0" xfId="0" applyNumberFormat="1" applyFont="1" applyFill="1" applyBorder="1"/>
    <xf numFmtId="0" fontId="5" fillId="3" borderId="0" xfId="0" applyFont="1" applyFill="1" applyBorder="1" applyAlignment="1">
      <alignment wrapText="1"/>
    </xf>
    <xf numFmtId="0" fontId="5" fillId="3" borderId="0" xfId="0" applyFont="1" applyFill="1" applyBorder="1" applyAlignment="1">
      <alignment horizontal="center" wrapText="1"/>
    </xf>
    <xf numFmtId="0" fontId="0" fillId="3" borderId="0" xfId="0" applyFill="1" applyBorder="1"/>
    <xf numFmtId="2" fontId="0" fillId="3" borderId="0" xfId="0" applyNumberFormat="1" applyFill="1" applyBorder="1"/>
    <xf numFmtId="0" fontId="2" fillId="3" borderId="0" xfId="0" applyFont="1" applyFill="1" applyBorder="1"/>
    <xf numFmtId="0" fontId="0" fillId="3" borderId="0" xfId="0" applyFill="1" applyBorder="1" applyAlignment="1">
      <alignment wrapText="1"/>
    </xf>
    <xf numFmtId="0" fontId="2" fillId="3" borderId="0" xfId="0" applyFont="1" applyFill="1" applyBorder="1" applyAlignment="1">
      <alignment horizontal="center" wrapText="1"/>
    </xf>
  </cellXfs>
  <cellStyles count="2">
    <cellStyle name="Input" xfId="1" builtinId="20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D5D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A4C34-E594-4531-9010-B44864DC94B0}">
  <dimension ref="A1:P53"/>
  <sheetViews>
    <sheetView tabSelected="1" zoomScale="86" zoomScaleNormal="86" workbookViewId="0">
      <pane xSplit="2" ySplit="6" topLeftCell="C7" activePane="bottomRight" state="frozen"/>
      <selection pane="topRight" activeCell="B1" sqref="B1"/>
      <selection pane="bottomLeft" activeCell="A6" sqref="A6"/>
      <selection pane="bottomRight" activeCell="F2" sqref="F2"/>
    </sheetView>
  </sheetViews>
  <sheetFormatPr defaultColWidth="0" defaultRowHeight="15" zeroHeight="1" x14ac:dyDescent="0.25"/>
  <cols>
    <col min="1" max="1" width="9.140625" hidden="1" customWidth="1"/>
    <col min="2" max="2" width="4.42578125" style="27" bestFit="1" customWidth="1"/>
    <col min="3" max="3" width="4.42578125" style="27" customWidth="1"/>
    <col min="4" max="4" width="18.140625" style="121" customWidth="1"/>
    <col min="5" max="5" width="11.28515625" style="121" bestFit="1" customWidth="1"/>
    <col min="6" max="6" width="15" style="121" bestFit="1" customWidth="1"/>
    <col min="7" max="7" width="26.28515625" style="122" customWidth="1"/>
    <col min="8" max="8" width="25.5703125" style="121" customWidth="1"/>
    <col min="9" max="9" width="24.85546875" style="121" customWidth="1"/>
    <col min="10" max="10" width="22.85546875" style="121" bestFit="1" customWidth="1"/>
    <col min="11" max="11" width="13.140625" style="123" bestFit="1" customWidth="1"/>
    <col min="12" max="12" width="12.5703125" style="124" customWidth="1"/>
    <col min="13" max="13" width="12.5703125" style="125" customWidth="1"/>
    <col min="14" max="14" width="11.7109375" style="9" hidden="1" customWidth="1"/>
    <col min="15" max="15" width="5.5703125" style="6" customWidth="1"/>
    <col min="16" max="16" width="0" style="7" hidden="1" customWidth="1"/>
    <col min="17" max="16384" width="9.140625" style="1" hidden="1"/>
  </cols>
  <sheetData>
    <row r="1" spans="1:16" s="17" customFormat="1" ht="36" x14ac:dyDescent="0.55000000000000004">
      <c r="A1" s="95"/>
      <c r="B1" s="28"/>
      <c r="C1" s="28"/>
      <c r="D1" s="24" t="s">
        <v>25</v>
      </c>
      <c r="E1" s="14"/>
      <c r="F1" s="14"/>
      <c r="G1" s="14"/>
      <c r="H1" s="14"/>
      <c r="I1" s="14"/>
      <c r="J1" s="14"/>
      <c r="K1" s="14"/>
      <c r="L1" s="84"/>
      <c r="M1" s="85">
        <v>2023</v>
      </c>
      <c r="N1" s="15" t="s">
        <v>15</v>
      </c>
      <c r="O1" s="26"/>
      <c r="P1" s="16"/>
    </row>
    <row r="2" spans="1:16" s="23" customFormat="1" ht="18" customHeight="1" x14ac:dyDescent="0.3">
      <c r="A2" s="96"/>
      <c r="B2" s="29"/>
      <c r="C2" s="29"/>
      <c r="D2" s="13" t="s">
        <v>24</v>
      </c>
      <c r="E2" s="19"/>
      <c r="F2" s="19"/>
      <c r="G2" s="12"/>
      <c r="H2" s="13"/>
      <c r="I2" s="19"/>
      <c r="J2" s="19"/>
      <c r="K2" s="19"/>
      <c r="L2" s="86"/>
      <c r="M2" s="86"/>
      <c r="N2" s="20"/>
      <c r="O2" s="21"/>
      <c r="P2" s="22"/>
    </row>
    <row r="3" spans="1:16" s="23" customFormat="1" ht="18" customHeight="1" x14ac:dyDescent="0.3">
      <c r="A3" s="96"/>
      <c r="B3" s="29"/>
      <c r="C3" s="29"/>
      <c r="D3" s="25" t="s">
        <v>29</v>
      </c>
      <c r="E3" s="19"/>
      <c r="F3" s="19"/>
      <c r="G3" s="19"/>
      <c r="H3" s="19"/>
      <c r="I3" s="19"/>
      <c r="J3" s="19"/>
      <c r="K3" s="19"/>
      <c r="L3" s="86"/>
      <c r="M3" s="86"/>
      <c r="N3" s="20"/>
      <c r="O3" s="21"/>
      <c r="P3" s="22"/>
    </row>
    <row r="4" spans="1:16" ht="16.5" customHeight="1" x14ac:dyDescent="0.25">
      <c r="B4" s="11"/>
      <c r="C4" s="11"/>
      <c r="D4" s="111" t="s">
        <v>26</v>
      </c>
      <c r="E4" s="111"/>
      <c r="F4" s="111"/>
      <c r="G4" s="111"/>
      <c r="H4" s="111"/>
      <c r="I4" s="111"/>
      <c r="J4" s="112" t="s">
        <v>27</v>
      </c>
      <c r="K4" s="112"/>
      <c r="L4" s="113" t="s">
        <v>28</v>
      </c>
      <c r="M4" s="113"/>
      <c r="N4" s="9" t="str">
        <f>RIGHT(M7,4)</f>
        <v>2008</v>
      </c>
    </row>
    <row r="5" spans="1:16" s="83" customFormat="1" ht="13.5" thickBot="1" x14ac:dyDescent="0.25">
      <c r="A5" s="97"/>
      <c r="B5" s="77"/>
      <c r="C5" s="77"/>
      <c r="D5" s="78" t="s">
        <v>39</v>
      </c>
      <c r="E5" s="78" t="s">
        <v>40</v>
      </c>
      <c r="F5" s="78" t="s">
        <v>45</v>
      </c>
      <c r="G5" s="78" t="s">
        <v>41</v>
      </c>
      <c r="H5" s="78" t="s">
        <v>44</v>
      </c>
      <c r="I5" s="78" t="s">
        <v>43</v>
      </c>
      <c r="J5" s="79" t="s">
        <v>47</v>
      </c>
      <c r="K5" s="79" t="s">
        <v>46</v>
      </c>
      <c r="L5" s="87"/>
      <c r="M5" s="88"/>
      <c r="N5" s="80"/>
      <c r="O5" s="81"/>
      <c r="P5" s="82"/>
    </row>
    <row r="6" spans="1:16" s="31" customFormat="1" ht="16.5" thickBot="1" x14ac:dyDescent="0.3">
      <c r="A6" s="98"/>
      <c r="B6" s="75" t="s">
        <v>30</v>
      </c>
      <c r="C6" s="99"/>
      <c r="D6" s="76" t="s">
        <v>18</v>
      </c>
      <c r="E6" s="3" t="s">
        <v>19</v>
      </c>
      <c r="F6" s="3" t="s">
        <v>21</v>
      </c>
      <c r="G6" s="4" t="s">
        <v>42</v>
      </c>
      <c r="H6" s="3" t="s">
        <v>20</v>
      </c>
      <c r="I6" s="3" t="s">
        <v>22</v>
      </c>
      <c r="J6" s="5" t="s">
        <v>23</v>
      </c>
      <c r="K6" s="5" t="s">
        <v>16</v>
      </c>
      <c r="L6" s="89" t="s">
        <v>13</v>
      </c>
      <c r="M6" s="90" t="s">
        <v>14</v>
      </c>
      <c r="N6" s="35" t="str">
        <f t="shared" ref="N6:N35" si="0">RIGHT(M8,4)</f>
        <v/>
      </c>
      <c r="O6" s="18"/>
      <c r="P6" s="30"/>
    </row>
    <row r="7" spans="1:16" s="31" customFormat="1" ht="15.75" x14ac:dyDescent="0.25">
      <c r="A7" s="98"/>
      <c r="B7" s="74">
        <v>1</v>
      </c>
      <c r="C7" s="100">
        <v>0</v>
      </c>
      <c r="D7" s="68">
        <v>10</v>
      </c>
      <c r="E7" s="33">
        <v>26</v>
      </c>
      <c r="F7" s="33">
        <v>12</v>
      </c>
      <c r="G7" s="34">
        <f>3/7</f>
        <v>0.42857142857142855</v>
      </c>
      <c r="H7" s="33">
        <v>900</v>
      </c>
      <c r="I7" s="55">
        <v>12</v>
      </c>
      <c r="J7" s="32">
        <v>201</v>
      </c>
      <c r="K7" s="55" t="s">
        <v>1</v>
      </c>
      <c r="L7" s="104" t="s">
        <v>5</v>
      </c>
      <c r="M7" s="101" t="s">
        <v>31</v>
      </c>
      <c r="N7" s="35" t="str">
        <f t="shared" si="0"/>
        <v/>
      </c>
      <c r="O7" s="18"/>
      <c r="P7" s="30"/>
    </row>
    <row r="8" spans="1:16" s="31" customFormat="1" ht="15.75" x14ac:dyDescent="0.25">
      <c r="A8" s="98"/>
      <c r="B8" s="74">
        <v>2</v>
      </c>
      <c r="C8" s="100">
        <v>1</v>
      </c>
      <c r="D8" s="69">
        <v>10</v>
      </c>
      <c r="E8" s="37">
        <v>26</v>
      </c>
      <c r="F8" s="37">
        <v>12</v>
      </c>
      <c r="G8" s="38">
        <v>1</v>
      </c>
      <c r="H8" s="37">
        <v>900</v>
      </c>
      <c r="I8" s="56">
        <v>12</v>
      </c>
      <c r="J8" s="36">
        <v>209</v>
      </c>
      <c r="K8" s="56" t="s">
        <v>1</v>
      </c>
      <c r="L8" s="105"/>
      <c r="M8" s="102"/>
      <c r="N8" s="35" t="str">
        <f t="shared" si="0"/>
        <v/>
      </c>
      <c r="O8" s="18"/>
      <c r="P8" s="30"/>
    </row>
    <row r="9" spans="1:16" s="31" customFormat="1" ht="15.75" x14ac:dyDescent="0.25">
      <c r="A9" s="98"/>
      <c r="B9" s="74">
        <v>3</v>
      </c>
      <c r="C9" s="100">
        <v>2</v>
      </c>
      <c r="D9" s="69">
        <v>10</v>
      </c>
      <c r="E9" s="37">
        <v>26</v>
      </c>
      <c r="F9" s="37">
        <v>12</v>
      </c>
      <c r="G9" s="38">
        <f>7/3</f>
        <v>2.3333333333333335</v>
      </c>
      <c r="H9" s="37">
        <v>900</v>
      </c>
      <c r="I9" s="56">
        <v>12</v>
      </c>
      <c r="J9" s="36">
        <v>215</v>
      </c>
      <c r="K9" s="56" t="s">
        <v>1</v>
      </c>
      <c r="L9" s="105"/>
      <c r="M9" s="102"/>
      <c r="N9" s="35" t="str">
        <f t="shared" si="0"/>
        <v/>
      </c>
      <c r="O9" s="18"/>
      <c r="P9" s="30"/>
    </row>
    <row r="10" spans="1:16" s="31" customFormat="1" ht="15.75" x14ac:dyDescent="0.25">
      <c r="A10" s="98"/>
      <c r="B10" s="74">
        <v>4</v>
      </c>
      <c r="C10" s="100">
        <v>3</v>
      </c>
      <c r="D10" s="69">
        <v>20</v>
      </c>
      <c r="E10" s="37">
        <v>26</v>
      </c>
      <c r="F10" s="37">
        <v>12</v>
      </c>
      <c r="G10" s="38">
        <f>3/7</f>
        <v>0.42857142857142855</v>
      </c>
      <c r="H10" s="37">
        <v>900</v>
      </c>
      <c r="I10" s="56">
        <v>12</v>
      </c>
      <c r="J10" s="36">
        <v>496</v>
      </c>
      <c r="K10" s="56" t="s">
        <v>1</v>
      </c>
      <c r="L10" s="105"/>
      <c r="M10" s="102"/>
      <c r="N10" s="35" t="str">
        <f t="shared" si="0"/>
        <v/>
      </c>
      <c r="O10" s="18"/>
      <c r="P10" s="30"/>
    </row>
    <row r="11" spans="1:16" s="31" customFormat="1" ht="15.75" x14ac:dyDescent="0.25">
      <c r="A11" s="98"/>
      <c r="B11" s="74">
        <v>5</v>
      </c>
      <c r="C11" s="100">
        <v>4</v>
      </c>
      <c r="D11" s="69">
        <v>20</v>
      </c>
      <c r="E11" s="37">
        <v>26</v>
      </c>
      <c r="F11" s="37">
        <v>12</v>
      </c>
      <c r="G11" s="38">
        <v>1</v>
      </c>
      <c r="H11" s="37">
        <v>900</v>
      </c>
      <c r="I11" s="56">
        <v>12</v>
      </c>
      <c r="J11" s="36">
        <v>374</v>
      </c>
      <c r="K11" s="56" t="s">
        <v>1</v>
      </c>
      <c r="L11" s="105"/>
      <c r="M11" s="102"/>
      <c r="N11" s="35" t="str">
        <f t="shared" si="0"/>
        <v/>
      </c>
      <c r="O11" s="18"/>
      <c r="P11" s="30"/>
    </row>
    <row r="12" spans="1:16" s="31" customFormat="1" ht="15.75" x14ac:dyDescent="0.25">
      <c r="A12" s="98"/>
      <c r="B12" s="74">
        <v>6</v>
      </c>
      <c r="C12" s="100">
        <v>5</v>
      </c>
      <c r="D12" s="69">
        <v>20</v>
      </c>
      <c r="E12" s="37">
        <v>26</v>
      </c>
      <c r="F12" s="37">
        <v>12</v>
      </c>
      <c r="G12" s="38">
        <f>7/3</f>
        <v>2.3333333333333335</v>
      </c>
      <c r="H12" s="37">
        <v>900</v>
      </c>
      <c r="I12" s="56">
        <v>12</v>
      </c>
      <c r="J12" s="36">
        <v>420</v>
      </c>
      <c r="K12" s="56" t="s">
        <v>1</v>
      </c>
      <c r="L12" s="105"/>
      <c r="M12" s="102"/>
      <c r="N12" s="35" t="str">
        <f t="shared" si="0"/>
        <v/>
      </c>
      <c r="O12" s="18"/>
      <c r="P12" s="30"/>
    </row>
    <row r="13" spans="1:16" s="31" customFormat="1" ht="15.75" x14ac:dyDescent="0.25">
      <c r="A13" s="98"/>
      <c r="B13" s="74">
        <v>7</v>
      </c>
      <c r="C13" s="100">
        <v>6</v>
      </c>
      <c r="D13" s="69">
        <v>30</v>
      </c>
      <c r="E13" s="37">
        <v>26</v>
      </c>
      <c r="F13" s="37">
        <v>12</v>
      </c>
      <c r="G13" s="38">
        <f>3/7</f>
        <v>0.42857142857142855</v>
      </c>
      <c r="H13" s="37">
        <v>900</v>
      </c>
      <c r="I13" s="56">
        <v>12</v>
      </c>
      <c r="J13" s="36">
        <v>729</v>
      </c>
      <c r="K13" s="56" t="s">
        <v>0</v>
      </c>
      <c r="L13" s="105"/>
      <c r="M13" s="102"/>
      <c r="N13" s="35" t="str">
        <f t="shared" si="0"/>
        <v/>
      </c>
      <c r="O13" s="18"/>
      <c r="P13" s="30"/>
    </row>
    <row r="14" spans="1:16" s="31" customFormat="1" ht="15.75" x14ac:dyDescent="0.25">
      <c r="A14" s="98"/>
      <c r="B14" s="74">
        <v>8</v>
      </c>
      <c r="C14" s="100">
        <v>7</v>
      </c>
      <c r="D14" s="69">
        <v>30</v>
      </c>
      <c r="E14" s="37">
        <v>26</v>
      </c>
      <c r="F14" s="37">
        <v>12</v>
      </c>
      <c r="G14" s="38">
        <v>1</v>
      </c>
      <c r="H14" s="37">
        <v>900</v>
      </c>
      <c r="I14" s="56">
        <v>12</v>
      </c>
      <c r="J14" s="36">
        <v>625</v>
      </c>
      <c r="K14" s="56" t="s">
        <v>0</v>
      </c>
      <c r="L14" s="105"/>
      <c r="M14" s="102"/>
      <c r="N14" s="35" t="e">
        <f>RIGHT(#REF!,4)</f>
        <v>#REF!</v>
      </c>
      <c r="O14" s="18"/>
      <c r="P14" s="30"/>
    </row>
    <row r="15" spans="1:16" s="31" customFormat="1" ht="16.5" thickBot="1" x14ac:dyDescent="0.3">
      <c r="A15" s="98"/>
      <c r="B15" s="74">
        <v>9</v>
      </c>
      <c r="C15" s="100">
        <v>8</v>
      </c>
      <c r="D15" s="70">
        <v>30</v>
      </c>
      <c r="E15" s="40">
        <v>26</v>
      </c>
      <c r="F15" s="40">
        <v>12</v>
      </c>
      <c r="G15" s="41">
        <f>7/3</f>
        <v>2.3333333333333335</v>
      </c>
      <c r="H15" s="40">
        <v>900</v>
      </c>
      <c r="I15" s="57">
        <v>12</v>
      </c>
      <c r="J15" s="39">
        <v>544</v>
      </c>
      <c r="K15" s="57" t="s">
        <v>0</v>
      </c>
      <c r="L15" s="106"/>
      <c r="M15" s="103"/>
      <c r="N15" s="35" t="str">
        <f>RIGHT(M16,4)</f>
        <v>2011</v>
      </c>
      <c r="O15" s="18"/>
      <c r="P15" s="30"/>
    </row>
    <row r="16" spans="1:16" s="31" customFormat="1" ht="15.75" x14ac:dyDescent="0.25">
      <c r="A16" s="98"/>
      <c r="B16" s="74">
        <v>10</v>
      </c>
      <c r="C16" s="100">
        <v>9</v>
      </c>
      <c r="D16" s="68">
        <v>7.7</v>
      </c>
      <c r="E16" s="33">
        <v>14</v>
      </c>
      <c r="F16" s="33">
        <v>0.05</v>
      </c>
      <c r="G16" s="34">
        <v>1</v>
      </c>
      <c r="H16" s="33">
        <v>390</v>
      </c>
      <c r="I16" s="55">
        <v>15</v>
      </c>
      <c r="J16" s="32">
        <v>400</v>
      </c>
      <c r="K16" s="55" t="s">
        <v>0</v>
      </c>
      <c r="L16" s="104" t="s">
        <v>4</v>
      </c>
      <c r="M16" s="101" t="s">
        <v>32</v>
      </c>
      <c r="N16" s="35" t="str">
        <f t="shared" si="0"/>
        <v/>
      </c>
      <c r="O16" s="18"/>
      <c r="P16" s="30"/>
    </row>
    <row r="17" spans="1:16" s="31" customFormat="1" ht="15.75" x14ac:dyDescent="0.25">
      <c r="A17" s="98"/>
      <c r="B17" s="74">
        <v>11</v>
      </c>
      <c r="C17" s="100">
        <v>10</v>
      </c>
      <c r="D17" s="69">
        <v>9</v>
      </c>
      <c r="E17" s="37">
        <v>14</v>
      </c>
      <c r="F17" s="37">
        <v>0.5</v>
      </c>
      <c r="G17" s="38">
        <v>1</v>
      </c>
      <c r="H17" s="37">
        <v>480</v>
      </c>
      <c r="I17" s="56">
        <v>15</v>
      </c>
      <c r="J17" s="36">
        <v>680</v>
      </c>
      <c r="K17" s="56" t="s">
        <v>0</v>
      </c>
      <c r="L17" s="105"/>
      <c r="M17" s="102"/>
      <c r="N17" s="35" t="str">
        <f t="shared" si="0"/>
        <v/>
      </c>
      <c r="O17" s="18"/>
      <c r="P17" s="30"/>
    </row>
    <row r="18" spans="1:16" s="31" customFormat="1" ht="15.75" x14ac:dyDescent="0.25">
      <c r="A18" s="98"/>
      <c r="B18" s="74">
        <v>12</v>
      </c>
      <c r="C18" s="100">
        <v>11</v>
      </c>
      <c r="D18" s="69">
        <v>9</v>
      </c>
      <c r="E18" s="37">
        <v>14</v>
      </c>
      <c r="F18" s="37">
        <v>0.5</v>
      </c>
      <c r="G18" s="38">
        <v>1</v>
      </c>
      <c r="H18" s="37">
        <v>390</v>
      </c>
      <c r="I18" s="56">
        <v>15</v>
      </c>
      <c r="J18" s="36">
        <v>700</v>
      </c>
      <c r="K18" s="56" t="s">
        <v>0</v>
      </c>
      <c r="L18" s="105"/>
      <c r="M18" s="102"/>
      <c r="N18" s="35" t="e">
        <f>RIGHT(#REF!,4)</f>
        <v>#REF!</v>
      </c>
      <c r="O18" s="18"/>
      <c r="P18" s="30"/>
    </row>
    <row r="19" spans="1:16" s="31" customFormat="1" ht="16.5" thickBot="1" x14ac:dyDescent="0.3">
      <c r="A19" s="98"/>
      <c r="B19" s="74">
        <v>13</v>
      </c>
      <c r="C19" s="100">
        <v>12</v>
      </c>
      <c r="D19" s="69">
        <v>9</v>
      </c>
      <c r="E19" s="37">
        <v>14</v>
      </c>
      <c r="F19" s="37">
        <v>0.5</v>
      </c>
      <c r="G19" s="38">
        <v>1</v>
      </c>
      <c r="H19" s="37">
        <v>300</v>
      </c>
      <c r="I19" s="56">
        <v>15</v>
      </c>
      <c r="J19" s="36">
        <v>740</v>
      </c>
      <c r="K19" s="56" t="s">
        <v>0</v>
      </c>
      <c r="L19" s="105"/>
      <c r="M19" s="102"/>
      <c r="N19" s="35" t="e">
        <f>RIGHT(#REF!,4)</f>
        <v>#REF!</v>
      </c>
      <c r="O19" s="18"/>
      <c r="P19" s="30"/>
    </row>
    <row r="20" spans="1:16" s="31" customFormat="1" ht="32.25" thickBot="1" x14ac:dyDescent="0.3">
      <c r="A20" s="98"/>
      <c r="B20" s="74">
        <v>14</v>
      </c>
      <c r="C20" s="100">
        <v>13</v>
      </c>
      <c r="D20" s="54">
        <v>22.5</v>
      </c>
      <c r="E20" s="43">
        <v>15</v>
      </c>
      <c r="F20" s="43">
        <v>1</v>
      </c>
      <c r="G20" s="44">
        <v>1</v>
      </c>
      <c r="H20" s="43">
        <v>0</v>
      </c>
      <c r="I20" s="58">
        <v>12</v>
      </c>
      <c r="J20" s="42">
        <v>870</v>
      </c>
      <c r="K20" s="58" t="s">
        <v>0</v>
      </c>
      <c r="L20" s="91" t="s">
        <v>7</v>
      </c>
      <c r="M20" s="92" t="s">
        <v>33</v>
      </c>
      <c r="N20" s="35" t="str">
        <f t="shared" si="0"/>
        <v/>
      </c>
      <c r="O20" s="18"/>
      <c r="P20" s="30"/>
    </row>
    <row r="21" spans="1:16" s="31" customFormat="1" ht="15.75" x14ac:dyDescent="0.25">
      <c r="A21" s="98"/>
      <c r="B21" s="74">
        <v>15</v>
      </c>
      <c r="C21" s="100">
        <v>14</v>
      </c>
      <c r="D21" s="68">
        <v>18</v>
      </c>
      <c r="E21" s="33">
        <v>10</v>
      </c>
      <c r="F21" s="33">
        <v>5.2600000000000001E-2</v>
      </c>
      <c r="G21" s="34">
        <f>7/3</f>
        <v>2.3333333333333335</v>
      </c>
      <c r="H21" s="33">
        <v>0</v>
      </c>
      <c r="I21" s="55">
        <v>15</v>
      </c>
      <c r="J21" s="32">
        <v>286.83</v>
      </c>
      <c r="K21" s="55" t="s">
        <v>0</v>
      </c>
      <c r="L21" s="104" t="s">
        <v>6</v>
      </c>
      <c r="M21" s="101" t="s">
        <v>34</v>
      </c>
      <c r="N21" s="35" t="str">
        <f t="shared" si="0"/>
        <v/>
      </c>
      <c r="O21" s="18"/>
      <c r="P21" s="30"/>
    </row>
    <row r="22" spans="1:16" s="31" customFormat="1" ht="15.75" x14ac:dyDescent="0.25">
      <c r="A22" s="98"/>
      <c r="B22" s="74">
        <v>16</v>
      </c>
      <c r="C22" s="100">
        <v>15</v>
      </c>
      <c r="D22" s="69">
        <v>21</v>
      </c>
      <c r="E22" s="37">
        <v>10</v>
      </c>
      <c r="F22" s="37">
        <v>5.2600000000000001E-2</v>
      </c>
      <c r="G22" s="38">
        <f>7/3</f>
        <v>2.3333333333333335</v>
      </c>
      <c r="H22" s="37">
        <v>0</v>
      </c>
      <c r="I22" s="56">
        <v>15</v>
      </c>
      <c r="J22" s="36">
        <v>471.58</v>
      </c>
      <c r="K22" s="56" t="s">
        <v>0</v>
      </c>
      <c r="L22" s="105"/>
      <c r="M22" s="102"/>
      <c r="N22" s="35" t="str">
        <f t="shared" si="0"/>
        <v/>
      </c>
      <c r="O22" s="18"/>
      <c r="P22" s="30"/>
    </row>
    <row r="23" spans="1:16" s="31" customFormat="1" ht="15.75" x14ac:dyDescent="0.25">
      <c r="A23" s="98"/>
      <c r="B23" s="74">
        <v>17</v>
      </c>
      <c r="C23" s="100">
        <v>16</v>
      </c>
      <c r="D23" s="69">
        <v>24</v>
      </c>
      <c r="E23" s="37">
        <v>10</v>
      </c>
      <c r="F23" s="37">
        <v>5.2600000000000001E-2</v>
      </c>
      <c r="G23" s="38">
        <f>7/3</f>
        <v>2.3333333333333335</v>
      </c>
      <c r="H23" s="37">
        <v>0</v>
      </c>
      <c r="I23" s="56">
        <v>15</v>
      </c>
      <c r="J23" s="36">
        <v>526.99</v>
      </c>
      <c r="K23" s="56" t="s">
        <v>0</v>
      </c>
      <c r="L23" s="105"/>
      <c r="M23" s="102"/>
      <c r="N23" s="35" t="str">
        <f t="shared" si="0"/>
        <v/>
      </c>
      <c r="O23" s="18"/>
      <c r="P23" s="30"/>
    </row>
    <row r="24" spans="1:16" s="31" customFormat="1" ht="15.75" x14ac:dyDescent="0.25">
      <c r="A24" s="98"/>
      <c r="B24" s="74">
        <v>18</v>
      </c>
      <c r="C24" s="100">
        <v>17</v>
      </c>
      <c r="D24" s="69">
        <v>27</v>
      </c>
      <c r="E24" s="37">
        <v>10</v>
      </c>
      <c r="F24" s="37">
        <v>5.2600000000000001E-2</v>
      </c>
      <c r="G24" s="38">
        <f>7/3</f>
        <v>2.3333333333333335</v>
      </c>
      <c r="H24" s="37">
        <v>0</v>
      </c>
      <c r="I24" s="56">
        <v>15</v>
      </c>
      <c r="J24" s="36">
        <v>604.91</v>
      </c>
      <c r="K24" s="56" t="s">
        <v>0</v>
      </c>
      <c r="L24" s="105"/>
      <c r="M24" s="102"/>
      <c r="N24" s="35" t="str">
        <f t="shared" si="0"/>
        <v>2014</v>
      </c>
      <c r="O24" s="18"/>
      <c r="P24" s="30"/>
    </row>
    <row r="25" spans="1:16" s="31" customFormat="1" ht="16.5" thickBot="1" x14ac:dyDescent="0.3">
      <c r="A25" s="98"/>
      <c r="B25" s="74">
        <v>19</v>
      </c>
      <c r="C25" s="100">
        <v>18</v>
      </c>
      <c r="D25" s="70">
        <v>30</v>
      </c>
      <c r="E25" s="40">
        <v>10</v>
      </c>
      <c r="F25" s="40">
        <v>5.2600000000000001E-2</v>
      </c>
      <c r="G25" s="41">
        <f>7/3</f>
        <v>2.3333333333333335</v>
      </c>
      <c r="H25" s="40">
        <v>0</v>
      </c>
      <c r="I25" s="57">
        <v>15</v>
      </c>
      <c r="J25" s="39">
        <v>858.97</v>
      </c>
      <c r="K25" s="57" t="s">
        <v>0</v>
      </c>
      <c r="L25" s="106"/>
      <c r="M25" s="103"/>
      <c r="N25" s="35" t="str">
        <f t="shared" si="0"/>
        <v/>
      </c>
      <c r="O25" s="18"/>
      <c r="P25" s="30"/>
    </row>
    <row r="26" spans="1:16" s="31" customFormat="1" ht="15.75" x14ac:dyDescent="0.25">
      <c r="A26" s="98"/>
      <c r="B26" s="74">
        <v>20</v>
      </c>
      <c r="C26" s="100">
        <v>19</v>
      </c>
      <c r="D26" s="68">
        <v>20</v>
      </c>
      <c r="E26" s="33">
        <v>15</v>
      </c>
      <c r="F26" s="33">
        <v>1</v>
      </c>
      <c r="G26" s="34">
        <v>1</v>
      </c>
      <c r="H26" s="33">
        <v>0</v>
      </c>
      <c r="I26" s="55">
        <v>10</v>
      </c>
      <c r="J26" s="32">
        <v>360</v>
      </c>
      <c r="K26" s="55" t="s">
        <v>1</v>
      </c>
      <c r="L26" s="104" t="s">
        <v>7</v>
      </c>
      <c r="M26" s="107" t="s">
        <v>11</v>
      </c>
      <c r="N26" s="35" t="str">
        <f t="shared" si="0"/>
        <v>2016</v>
      </c>
      <c r="O26" s="18"/>
      <c r="P26" s="30"/>
    </row>
    <row r="27" spans="1:16" s="31" customFormat="1" ht="16.5" thickBot="1" x14ac:dyDescent="0.3">
      <c r="A27" s="98"/>
      <c r="B27" s="74">
        <v>21</v>
      </c>
      <c r="C27" s="100">
        <v>20</v>
      </c>
      <c r="D27" s="70">
        <v>22.5</v>
      </c>
      <c r="E27" s="40">
        <v>15</v>
      </c>
      <c r="F27" s="40">
        <v>1</v>
      </c>
      <c r="G27" s="41">
        <v>1</v>
      </c>
      <c r="H27" s="40">
        <v>0</v>
      </c>
      <c r="I27" s="57">
        <v>10</v>
      </c>
      <c r="J27" s="39">
        <v>820</v>
      </c>
      <c r="K27" s="57" t="s">
        <v>0</v>
      </c>
      <c r="L27" s="106"/>
      <c r="M27" s="108"/>
      <c r="N27" s="35" t="str">
        <f t="shared" si="0"/>
        <v/>
      </c>
      <c r="O27" s="18"/>
      <c r="P27" s="30"/>
    </row>
    <row r="28" spans="1:16" s="31" customFormat="1" ht="15.75" x14ac:dyDescent="0.25">
      <c r="A28" s="98"/>
      <c r="B28" s="74">
        <v>22</v>
      </c>
      <c r="C28" s="100">
        <v>21</v>
      </c>
      <c r="D28" s="68">
        <v>20</v>
      </c>
      <c r="E28" s="33">
        <v>25</v>
      </c>
      <c r="F28" s="33">
        <v>1.2</v>
      </c>
      <c r="G28" s="34">
        <v>4</v>
      </c>
      <c r="H28" s="33">
        <v>300</v>
      </c>
      <c r="I28" s="55">
        <v>12</v>
      </c>
      <c r="J28" s="32">
        <v>105</v>
      </c>
      <c r="K28" s="55" t="s">
        <v>0</v>
      </c>
      <c r="L28" s="104" t="s">
        <v>6</v>
      </c>
      <c r="M28" s="101" t="s">
        <v>12</v>
      </c>
      <c r="N28" s="35" t="str">
        <f t="shared" si="0"/>
        <v>2017</v>
      </c>
      <c r="O28" s="18"/>
      <c r="P28" s="30"/>
    </row>
    <row r="29" spans="1:16" s="31" customFormat="1" ht="16.5" thickBot="1" x14ac:dyDescent="0.3">
      <c r="A29" s="98"/>
      <c r="B29" s="74">
        <v>23</v>
      </c>
      <c r="C29" s="100">
        <v>22</v>
      </c>
      <c r="D29" s="70">
        <v>22</v>
      </c>
      <c r="E29" s="40">
        <v>25</v>
      </c>
      <c r="F29" s="40">
        <v>1.2</v>
      </c>
      <c r="G29" s="41">
        <v>4</v>
      </c>
      <c r="H29" s="40">
        <v>300</v>
      </c>
      <c r="I29" s="57">
        <v>12</v>
      </c>
      <c r="J29" s="39">
        <v>130</v>
      </c>
      <c r="K29" s="57" t="s">
        <v>0</v>
      </c>
      <c r="L29" s="106"/>
      <c r="M29" s="103"/>
      <c r="N29" s="35" t="str">
        <f t="shared" si="0"/>
        <v/>
      </c>
      <c r="O29" s="18"/>
      <c r="P29" s="30"/>
    </row>
    <row r="30" spans="1:16" s="31" customFormat="1" ht="15.75" x14ac:dyDescent="0.25">
      <c r="A30" s="98"/>
      <c r="B30" s="74">
        <v>24</v>
      </c>
      <c r="C30" s="100">
        <v>23</v>
      </c>
      <c r="D30" s="71">
        <v>12</v>
      </c>
      <c r="E30" s="45">
        <v>20</v>
      </c>
      <c r="F30" s="45">
        <v>0.5</v>
      </c>
      <c r="G30" s="46">
        <v>0.33333333333333331</v>
      </c>
      <c r="H30" s="33">
        <v>300</v>
      </c>
      <c r="I30" s="65">
        <v>15</v>
      </c>
      <c r="J30" s="59">
        <v>529</v>
      </c>
      <c r="K30" s="60" t="s">
        <v>1</v>
      </c>
      <c r="L30" s="109" t="s">
        <v>8</v>
      </c>
      <c r="M30" s="107" t="s">
        <v>35</v>
      </c>
      <c r="N30" s="35" t="str">
        <f t="shared" si="0"/>
        <v/>
      </c>
      <c r="O30" s="18"/>
      <c r="P30" s="30"/>
    </row>
    <row r="31" spans="1:16" s="31" customFormat="1" ht="15.75" x14ac:dyDescent="0.25">
      <c r="A31" s="98"/>
      <c r="B31" s="74">
        <v>25</v>
      </c>
      <c r="C31" s="100">
        <v>24</v>
      </c>
      <c r="D31" s="72">
        <v>12</v>
      </c>
      <c r="E31" s="47">
        <v>20</v>
      </c>
      <c r="F31" s="47">
        <v>1</v>
      </c>
      <c r="G31" s="48">
        <v>0.33333333333333331</v>
      </c>
      <c r="H31" s="37">
        <v>300</v>
      </c>
      <c r="I31" s="66">
        <v>15</v>
      </c>
      <c r="J31" s="61">
        <v>212</v>
      </c>
      <c r="K31" s="62" t="s">
        <v>1</v>
      </c>
      <c r="L31" s="115"/>
      <c r="M31" s="114"/>
      <c r="N31" s="35" t="str">
        <f>RIGHT(M33,4)</f>
        <v/>
      </c>
      <c r="O31" s="18"/>
      <c r="P31" s="30"/>
    </row>
    <row r="32" spans="1:16" s="31" customFormat="1" ht="15.75" x14ac:dyDescent="0.25">
      <c r="A32" s="98"/>
      <c r="B32" s="74">
        <v>26</v>
      </c>
      <c r="C32" s="100">
        <v>25</v>
      </c>
      <c r="D32" s="72">
        <v>15</v>
      </c>
      <c r="E32" s="47">
        <v>17</v>
      </c>
      <c r="F32" s="47">
        <v>1.4</v>
      </c>
      <c r="G32" s="48">
        <v>0.33333333333333331</v>
      </c>
      <c r="H32" s="37">
        <v>420</v>
      </c>
      <c r="I32" s="66">
        <v>20</v>
      </c>
      <c r="J32" s="61">
        <v>842</v>
      </c>
      <c r="K32" s="56" t="s">
        <v>0</v>
      </c>
      <c r="L32" s="115"/>
      <c r="M32" s="114"/>
      <c r="N32" s="35" t="str">
        <f>RIGHT(M34,4)</f>
        <v>2018</v>
      </c>
      <c r="O32" s="18"/>
      <c r="P32" s="30"/>
    </row>
    <row r="33" spans="1:16" s="31" customFormat="1" ht="16.5" thickBot="1" x14ac:dyDescent="0.3">
      <c r="A33" s="98"/>
      <c r="B33" s="74">
        <v>27</v>
      </c>
      <c r="C33" s="100">
        <v>26</v>
      </c>
      <c r="D33" s="73">
        <v>26</v>
      </c>
      <c r="E33" s="49">
        <v>20</v>
      </c>
      <c r="F33" s="49">
        <v>2</v>
      </c>
      <c r="G33" s="50">
        <v>1</v>
      </c>
      <c r="H33" s="40">
        <v>0</v>
      </c>
      <c r="I33" s="67">
        <v>15</v>
      </c>
      <c r="J33" s="63">
        <v>1800</v>
      </c>
      <c r="K33" s="57" t="s">
        <v>2</v>
      </c>
      <c r="L33" s="110"/>
      <c r="M33" s="108"/>
      <c r="N33" s="35" t="str">
        <f t="shared" si="0"/>
        <v/>
      </c>
      <c r="O33" s="18"/>
      <c r="P33" s="30"/>
    </row>
    <row r="34" spans="1:16" s="31" customFormat="1" ht="15.75" x14ac:dyDescent="0.25">
      <c r="A34" s="98"/>
      <c r="B34" s="74">
        <v>28</v>
      </c>
      <c r="C34" s="100">
        <v>27</v>
      </c>
      <c r="D34" s="68">
        <v>12</v>
      </c>
      <c r="E34" s="33">
        <v>12</v>
      </c>
      <c r="F34" s="33">
        <v>0.5</v>
      </c>
      <c r="G34" s="34">
        <v>4</v>
      </c>
      <c r="H34" s="33">
        <v>2000</v>
      </c>
      <c r="I34" s="55">
        <v>15</v>
      </c>
      <c r="J34" s="32">
        <v>200</v>
      </c>
      <c r="K34" s="55" t="s">
        <v>0</v>
      </c>
      <c r="L34" s="104" t="s">
        <v>17</v>
      </c>
      <c r="M34" s="101" t="s">
        <v>36</v>
      </c>
      <c r="N34" s="35" t="str">
        <f t="shared" si="0"/>
        <v>2019</v>
      </c>
      <c r="O34" s="18"/>
      <c r="P34" s="30"/>
    </row>
    <row r="35" spans="1:16" s="31" customFormat="1" ht="16.5" thickBot="1" x14ac:dyDescent="0.3">
      <c r="A35" s="98"/>
      <c r="B35" s="74">
        <v>29</v>
      </c>
      <c r="C35" s="100">
        <v>28</v>
      </c>
      <c r="D35" s="70">
        <v>12</v>
      </c>
      <c r="E35" s="40">
        <v>12</v>
      </c>
      <c r="F35" s="40">
        <v>0.5</v>
      </c>
      <c r="G35" s="41">
        <v>4</v>
      </c>
      <c r="H35" s="40">
        <v>500</v>
      </c>
      <c r="I35" s="57">
        <v>15</v>
      </c>
      <c r="J35" s="39">
        <v>240</v>
      </c>
      <c r="K35" s="57" t="s">
        <v>0</v>
      </c>
      <c r="L35" s="106"/>
      <c r="M35" s="103"/>
      <c r="N35" s="35" t="str">
        <f t="shared" si="0"/>
        <v/>
      </c>
      <c r="O35" s="18"/>
      <c r="P35" s="30"/>
    </row>
    <row r="36" spans="1:16" s="31" customFormat="1" ht="15.75" x14ac:dyDescent="0.25">
      <c r="A36" s="98"/>
      <c r="B36" s="74">
        <v>30</v>
      </c>
      <c r="C36" s="100">
        <v>29</v>
      </c>
      <c r="D36" s="68">
        <v>15</v>
      </c>
      <c r="E36" s="33">
        <v>14</v>
      </c>
      <c r="F36" s="33">
        <v>2</v>
      </c>
      <c r="G36" s="34">
        <v>1</v>
      </c>
      <c r="H36" s="33">
        <v>0</v>
      </c>
      <c r="I36" s="55">
        <v>21</v>
      </c>
      <c r="J36" s="32">
        <v>193</v>
      </c>
      <c r="K36" s="55" t="s">
        <v>0</v>
      </c>
      <c r="L36" s="104" t="s">
        <v>9</v>
      </c>
      <c r="M36" s="107" t="s">
        <v>37</v>
      </c>
      <c r="N36" s="35" t="e">
        <f>RIGHT(#REF!,4)</f>
        <v>#REF!</v>
      </c>
      <c r="O36" s="18"/>
      <c r="P36" s="30"/>
    </row>
    <row r="37" spans="1:16" s="31" customFormat="1" ht="16.5" thickBot="1" x14ac:dyDescent="0.3">
      <c r="A37" s="98"/>
      <c r="B37" s="74">
        <v>31</v>
      </c>
      <c r="C37" s="100">
        <v>30</v>
      </c>
      <c r="D37" s="73">
        <v>15</v>
      </c>
      <c r="E37" s="49">
        <v>15.5</v>
      </c>
      <c r="F37" s="49">
        <v>2</v>
      </c>
      <c r="G37" s="50">
        <v>1</v>
      </c>
      <c r="H37" s="40">
        <v>0</v>
      </c>
      <c r="I37" s="67">
        <v>22</v>
      </c>
      <c r="J37" s="63">
        <v>220</v>
      </c>
      <c r="K37" s="64" t="s">
        <v>3</v>
      </c>
      <c r="L37" s="106"/>
      <c r="M37" s="108"/>
      <c r="N37" s="35" t="str">
        <f>RIGHT(M38,4)</f>
        <v>2022</v>
      </c>
      <c r="O37" s="18"/>
      <c r="P37" s="30"/>
    </row>
    <row r="38" spans="1:16" s="31" customFormat="1" ht="15.75" x14ac:dyDescent="0.25">
      <c r="A38" s="98"/>
      <c r="B38" s="74">
        <v>32</v>
      </c>
      <c r="C38" s="100">
        <v>31</v>
      </c>
      <c r="D38" s="68">
        <v>12</v>
      </c>
      <c r="E38" s="33">
        <v>15</v>
      </c>
      <c r="F38" s="33">
        <v>0.5</v>
      </c>
      <c r="G38" s="34">
        <f>7/3</f>
        <v>2.3333333333333335</v>
      </c>
      <c r="H38" s="33">
        <v>0</v>
      </c>
      <c r="I38" s="55">
        <v>15</v>
      </c>
      <c r="J38" s="32">
        <v>120</v>
      </c>
      <c r="K38" s="55" t="s">
        <v>1</v>
      </c>
      <c r="L38" s="109" t="s">
        <v>10</v>
      </c>
      <c r="M38" s="107" t="s">
        <v>38</v>
      </c>
      <c r="N38" s="35"/>
      <c r="O38" s="18"/>
      <c r="P38" s="30"/>
    </row>
    <row r="39" spans="1:16" s="53" customFormat="1" ht="16.5" thickBot="1" x14ac:dyDescent="0.3">
      <c r="A39" s="98"/>
      <c r="B39" s="74">
        <v>33</v>
      </c>
      <c r="C39" s="100">
        <v>32</v>
      </c>
      <c r="D39" s="70">
        <v>20</v>
      </c>
      <c r="E39" s="40">
        <v>15</v>
      </c>
      <c r="F39" s="40">
        <v>0.5</v>
      </c>
      <c r="G39" s="41">
        <f>7/3</f>
        <v>2.3333333333333335</v>
      </c>
      <c r="H39" s="40">
        <v>0</v>
      </c>
      <c r="I39" s="57">
        <v>15</v>
      </c>
      <c r="J39" s="39">
        <v>490</v>
      </c>
      <c r="K39" s="57" t="s">
        <v>0</v>
      </c>
      <c r="L39" s="110"/>
      <c r="M39" s="108"/>
      <c r="N39" s="51"/>
      <c r="O39" s="18"/>
      <c r="P39" s="52"/>
    </row>
    <row r="40" spans="1:16" s="6" customFormat="1" ht="51" customHeight="1" x14ac:dyDescent="0.25">
      <c r="B40" s="27"/>
      <c r="C40" s="27"/>
      <c r="G40" s="10"/>
      <c r="L40" s="93"/>
      <c r="M40" s="94"/>
      <c r="N40" s="11"/>
    </row>
    <row r="41" spans="1:16" s="6" customFormat="1" ht="45" customHeight="1" x14ac:dyDescent="0.25">
      <c r="B41" s="27"/>
      <c r="C41" s="27"/>
      <c r="D41" s="117"/>
      <c r="E41" s="117"/>
      <c r="F41" s="117"/>
      <c r="G41" s="118"/>
      <c r="H41" s="117"/>
      <c r="I41" s="117"/>
      <c r="J41" s="117"/>
      <c r="K41" s="117"/>
      <c r="L41" s="119"/>
      <c r="M41" s="120"/>
      <c r="N41" s="11"/>
    </row>
    <row r="42" spans="1:16" s="2" customFormat="1" hidden="1" x14ac:dyDescent="0.25">
      <c r="A42"/>
      <c r="B42" s="27"/>
      <c r="C42" s="27"/>
      <c r="D42" s="121"/>
      <c r="E42" s="121"/>
      <c r="F42" s="121"/>
      <c r="G42" s="122"/>
      <c r="H42" s="121"/>
      <c r="I42" s="121"/>
      <c r="J42" s="121"/>
      <c r="K42" s="123"/>
      <c r="L42" s="124"/>
      <c r="M42" s="125"/>
      <c r="N42" s="116"/>
      <c r="O42" s="6"/>
      <c r="P42" s="8"/>
    </row>
    <row r="43" spans="1:16" customFormat="1" hidden="1" x14ac:dyDescent="0.25">
      <c r="B43" s="27"/>
      <c r="C43" s="27"/>
      <c r="D43" s="121"/>
      <c r="E43" s="121"/>
      <c r="F43" s="121"/>
      <c r="G43" s="122"/>
      <c r="H43" s="121"/>
      <c r="I43" s="121"/>
      <c r="J43" s="121"/>
      <c r="K43" s="123"/>
      <c r="L43" s="124"/>
      <c r="M43" s="125"/>
      <c r="N43" s="9"/>
      <c r="O43" s="6"/>
      <c r="P43" s="7"/>
    </row>
    <row r="44" spans="1:16" x14ac:dyDescent="0.25"/>
    <row r="45" spans="1:16" x14ac:dyDescent="0.25"/>
    <row r="46" spans="1:16" x14ac:dyDescent="0.25"/>
    <row r="47" spans="1:16" ht="36" hidden="1" customHeight="1" x14ac:dyDescent="0.25"/>
    <row r="48" spans="1:16" x14ac:dyDescent="0.25"/>
    <row r="52" x14ac:dyDescent="0.25"/>
    <row r="53" x14ac:dyDescent="0.25"/>
  </sheetData>
  <sortState xmlns:xlrd2="http://schemas.microsoft.com/office/spreadsheetml/2017/richdata2" ref="D2:O47">
    <sortCondition ref="N4:N47"/>
    <sortCondition ref="M4:M47"/>
    <sortCondition ref="D4:D47"/>
    <sortCondition ref="E4:E47"/>
    <sortCondition ref="G4:G47"/>
    <sortCondition ref="O4:O47"/>
  </sortState>
  <mergeCells count="21">
    <mergeCell ref="M36:M37"/>
    <mergeCell ref="L36:L37"/>
    <mergeCell ref="M38:M39"/>
    <mergeCell ref="L38:L39"/>
    <mergeCell ref="D4:I4"/>
    <mergeCell ref="J4:K4"/>
    <mergeCell ref="L4:M4"/>
    <mergeCell ref="M28:M29"/>
    <mergeCell ref="L28:L29"/>
    <mergeCell ref="M30:M33"/>
    <mergeCell ref="L30:L33"/>
    <mergeCell ref="M34:M35"/>
    <mergeCell ref="L34:L35"/>
    <mergeCell ref="M7:M15"/>
    <mergeCell ref="M16:M19"/>
    <mergeCell ref="L16:L19"/>
    <mergeCell ref="M21:M25"/>
    <mergeCell ref="L21:L25"/>
    <mergeCell ref="M26:M27"/>
    <mergeCell ref="L26:L27"/>
    <mergeCell ref="L7:L15"/>
  </mergeCells>
  <phoneticPr fontId="1" type="noConversion"/>
  <conditionalFormatting sqref="I6:I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H6:H1048576">
    <cfRule type="colorScale" priority="12">
      <colorScale>
        <cfvo type="min"/>
        <cfvo type="max"/>
        <color rgb="FFFCFCFF"/>
        <color rgb="FFF8696B"/>
      </colorScale>
    </cfRule>
  </conditionalFormatting>
  <conditionalFormatting sqref="G6:G1048576">
    <cfRule type="colorScale" priority="8">
      <colorScale>
        <cfvo type="min"/>
        <cfvo type="max"/>
        <color rgb="FFFCFCFF"/>
        <color rgb="FFF8696B"/>
      </colorScale>
    </cfRule>
  </conditionalFormatting>
  <conditionalFormatting sqref="F6:F1048576">
    <cfRule type="colorScale" priority="10">
      <colorScale>
        <cfvo type="min"/>
        <cfvo type="max"/>
        <color rgb="FFFCFCFF"/>
        <color rgb="FFF8696B"/>
      </colorScale>
    </cfRule>
  </conditionalFormatting>
  <conditionalFormatting sqref="E6:E1048576">
    <cfRule type="colorScale" priority="9">
      <colorScale>
        <cfvo type="min"/>
        <cfvo type="max"/>
        <color rgb="FFFCFCFF"/>
        <color rgb="FFF8696B"/>
      </colorScale>
    </cfRule>
  </conditionalFormatting>
  <conditionalFormatting sqref="D6:D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J6:J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{5ADC1704-7427-456C-8FC9-E88F36F894EF}</x14:id>
        </ext>
      </extLst>
    </cfRule>
  </conditionalFormatting>
  <conditionalFormatting sqref="K6:K1048576">
    <cfRule type="containsText" dxfId="0" priority="1" operator="containsText" text="Bermanik">
      <formula>NOT(ISERROR(SEARCH("Bermanik",K6)))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DC1704-7427-456C-8FC9-E88F36F89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muhammad kevin</cp:lastModifiedBy>
  <dcterms:created xsi:type="dcterms:W3CDTF">2023-01-07T06:10:55Z</dcterms:created>
  <dcterms:modified xsi:type="dcterms:W3CDTF">2023-03-09T11:13:39Z</dcterms:modified>
</cp:coreProperties>
</file>