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Dataset\ThermoDataBase_2\ThermoDataBase\"/>
    </mc:Choice>
  </mc:AlternateContent>
  <xr:revisionPtr revIDLastSave="0" documentId="13_ncr:1_{2BE68FC6-B238-4246-8578-2E471B3C2131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Control Group" sheetId="1" r:id="rId1"/>
    <sheet name="DM Grou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8" i="2" l="1"/>
  <c r="U16" i="2"/>
  <c r="U15" i="2"/>
  <c r="U14" i="2"/>
  <c r="U13" i="2"/>
  <c r="U12" i="2"/>
  <c r="U11" i="2"/>
  <c r="U10" i="2"/>
  <c r="U8" i="2"/>
  <c r="R4" i="2" l="1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3" i="2"/>
  <c r="H125" i="2" l="1"/>
  <c r="I125" i="2"/>
  <c r="J125" i="2"/>
  <c r="K125" i="2"/>
  <c r="M125" i="2"/>
  <c r="N125" i="2"/>
  <c r="O125" i="2"/>
  <c r="P125" i="2"/>
  <c r="Q125" i="2"/>
  <c r="G125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3" i="2"/>
  <c r="L125" i="2" l="1"/>
  <c r="F48" i="2"/>
  <c r="F51" i="2"/>
  <c r="F52" i="2"/>
  <c r="F53" i="2"/>
  <c r="F54" i="2"/>
  <c r="F56" i="2"/>
  <c r="F57" i="2"/>
  <c r="F58" i="2"/>
  <c r="F59" i="2"/>
  <c r="F60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46" i="2"/>
  <c r="F45" i="2"/>
  <c r="F44" i="2"/>
  <c r="F43" i="2"/>
  <c r="F42" i="2"/>
  <c r="F41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4" i="2"/>
  <c r="F3" i="2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3" i="1"/>
  <c r="H48" i="1"/>
  <c r="I48" i="1"/>
  <c r="J48" i="1"/>
  <c r="K48" i="1"/>
  <c r="M48" i="1"/>
  <c r="N48" i="1"/>
  <c r="O48" i="1"/>
  <c r="P48" i="1"/>
  <c r="Q48" i="1"/>
  <c r="G48" i="1"/>
  <c r="R125" i="2" l="1"/>
  <c r="R48" i="1"/>
  <c r="L48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3" i="1"/>
</calcChain>
</file>

<file path=xl/sharedStrings.xml><?xml version="1.0" encoding="utf-8"?>
<sst xmlns="http://schemas.openxmlformats.org/spreadsheetml/2006/main" count="391" uniqueCount="192">
  <si>
    <t>CG001</t>
  </si>
  <si>
    <t>CG002</t>
  </si>
  <si>
    <t>CG003</t>
  </si>
  <si>
    <t>CG004</t>
  </si>
  <si>
    <t>CG005</t>
  </si>
  <si>
    <t>CG006</t>
  </si>
  <si>
    <t>CG007</t>
  </si>
  <si>
    <t>CG008</t>
  </si>
  <si>
    <t>CG009</t>
  </si>
  <si>
    <t>CG010</t>
  </si>
  <si>
    <t>CG011</t>
  </si>
  <si>
    <t>CG012</t>
  </si>
  <si>
    <t>CG013</t>
  </si>
  <si>
    <t>CG014</t>
  </si>
  <si>
    <t>CG015</t>
  </si>
  <si>
    <t>CG016</t>
  </si>
  <si>
    <t>CG017</t>
  </si>
  <si>
    <t>CG018</t>
  </si>
  <si>
    <t>CG019</t>
  </si>
  <si>
    <t>CG020</t>
  </si>
  <si>
    <t>CG021</t>
  </si>
  <si>
    <t>CG022</t>
  </si>
  <si>
    <t>CG023</t>
  </si>
  <si>
    <t>CG024</t>
  </si>
  <si>
    <t>CG025</t>
  </si>
  <si>
    <t>CG026</t>
  </si>
  <si>
    <t>CG027</t>
  </si>
  <si>
    <t>CG028</t>
  </si>
  <si>
    <t>CG029</t>
  </si>
  <si>
    <t>CG030</t>
  </si>
  <si>
    <t>CG031</t>
  </si>
  <si>
    <t>CG032</t>
  </si>
  <si>
    <t>CG033</t>
  </si>
  <si>
    <t>CG034</t>
  </si>
  <si>
    <t>CG035</t>
  </si>
  <si>
    <t>CG036</t>
  </si>
  <si>
    <t>CG037</t>
  </si>
  <si>
    <t>CG038</t>
  </si>
  <si>
    <t>CG039</t>
  </si>
  <si>
    <t>CG040</t>
  </si>
  <si>
    <t>CG041</t>
  </si>
  <si>
    <t>CG042</t>
  </si>
  <si>
    <t>CG043</t>
  </si>
  <si>
    <t>CG044</t>
  </si>
  <si>
    <t>CG045</t>
  </si>
  <si>
    <t>M</t>
  </si>
  <si>
    <t>F</t>
  </si>
  <si>
    <t>Age (years)</t>
  </si>
  <si>
    <t>Gender</t>
  </si>
  <si>
    <t>IMC</t>
  </si>
  <si>
    <t>Weight (Kg)</t>
  </si>
  <si>
    <t>Height (m)</t>
  </si>
  <si>
    <t>General</t>
  </si>
  <si>
    <t>LCA</t>
  </si>
  <si>
    <t>LPA</t>
  </si>
  <si>
    <t>MCA</t>
  </si>
  <si>
    <t>MPA</t>
  </si>
  <si>
    <t>TCI</t>
  </si>
  <si>
    <t>RIGHT FOOT</t>
  </si>
  <si>
    <t>LEFT FOOT</t>
  </si>
  <si>
    <t>DM001</t>
  </si>
  <si>
    <t>DM002</t>
  </si>
  <si>
    <t>DM003</t>
  </si>
  <si>
    <t>DM004</t>
  </si>
  <si>
    <t>DM005</t>
  </si>
  <si>
    <t>DM006</t>
  </si>
  <si>
    <t>DM007</t>
  </si>
  <si>
    <t>DM008</t>
  </si>
  <si>
    <t>DM009</t>
  </si>
  <si>
    <t>DM010</t>
  </si>
  <si>
    <t>DM011</t>
  </si>
  <si>
    <t>DM012</t>
  </si>
  <si>
    <t>DM013</t>
  </si>
  <si>
    <t>DM014</t>
  </si>
  <si>
    <t>DM015</t>
  </si>
  <si>
    <t>DM016</t>
  </si>
  <si>
    <t>DM017</t>
  </si>
  <si>
    <t>DM018</t>
  </si>
  <si>
    <t>DM019</t>
  </si>
  <si>
    <t>DM020</t>
  </si>
  <si>
    <t>DM021</t>
  </si>
  <si>
    <t>DM022</t>
  </si>
  <si>
    <t>DM023</t>
  </si>
  <si>
    <t>DM024</t>
  </si>
  <si>
    <t>DM025</t>
  </si>
  <si>
    <t>DM026</t>
  </si>
  <si>
    <t>DM027</t>
  </si>
  <si>
    <t>DM028</t>
  </si>
  <si>
    <t>DM029</t>
  </si>
  <si>
    <t>DM030</t>
  </si>
  <si>
    <t>DM031</t>
  </si>
  <si>
    <t>DM032</t>
  </si>
  <si>
    <t>DM033</t>
  </si>
  <si>
    <t>DM034</t>
  </si>
  <si>
    <t>DM035</t>
  </si>
  <si>
    <t>DM036</t>
  </si>
  <si>
    <t>DM037</t>
  </si>
  <si>
    <t>DM038</t>
  </si>
  <si>
    <t>DM039</t>
  </si>
  <si>
    <t>DM040</t>
  </si>
  <si>
    <t>DM041</t>
  </si>
  <si>
    <t>DM042</t>
  </si>
  <si>
    <t>DM043</t>
  </si>
  <si>
    <t>DM044</t>
  </si>
  <si>
    <t>DM045</t>
  </si>
  <si>
    <t>DM046</t>
  </si>
  <si>
    <t>DM047</t>
  </si>
  <si>
    <t>DM048</t>
  </si>
  <si>
    <t>DM049</t>
  </si>
  <si>
    <t>DM050</t>
  </si>
  <si>
    <t>DM051</t>
  </si>
  <si>
    <t>DM052</t>
  </si>
  <si>
    <t>DM053</t>
  </si>
  <si>
    <t>DM054</t>
  </si>
  <si>
    <t>DM055</t>
  </si>
  <si>
    <t>DM056</t>
  </si>
  <si>
    <t>DM057</t>
  </si>
  <si>
    <t>DM058</t>
  </si>
  <si>
    <t>DM059</t>
  </si>
  <si>
    <t>DM060</t>
  </si>
  <si>
    <t>DM061</t>
  </si>
  <si>
    <t>DM062</t>
  </si>
  <si>
    <t>DM063</t>
  </si>
  <si>
    <t>DM064</t>
  </si>
  <si>
    <t>DM065</t>
  </si>
  <si>
    <t>DM066</t>
  </si>
  <si>
    <t>DM067</t>
  </si>
  <si>
    <t>DM068</t>
  </si>
  <si>
    <t>DM069</t>
  </si>
  <si>
    <t>DM070</t>
  </si>
  <si>
    <t>DM071</t>
  </si>
  <si>
    <t>DM072</t>
  </si>
  <si>
    <t>DM073</t>
  </si>
  <si>
    <t>DM074</t>
  </si>
  <si>
    <t>DM075</t>
  </si>
  <si>
    <t>DM076</t>
  </si>
  <si>
    <t>DM077</t>
  </si>
  <si>
    <t>DM078</t>
  </si>
  <si>
    <t>DM079</t>
  </si>
  <si>
    <t>DM080</t>
  </si>
  <si>
    <t>DM081</t>
  </si>
  <si>
    <t>DM082</t>
  </si>
  <si>
    <t>DM083</t>
  </si>
  <si>
    <t>DM084</t>
  </si>
  <si>
    <t>DM085</t>
  </si>
  <si>
    <t>DM086</t>
  </si>
  <si>
    <t>DM087</t>
  </si>
  <si>
    <t>DM088</t>
  </si>
  <si>
    <t>DM089</t>
  </si>
  <si>
    <t>DM090</t>
  </si>
  <si>
    <t>DM091</t>
  </si>
  <si>
    <t>DM092</t>
  </si>
  <si>
    <t>DM093</t>
  </si>
  <si>
    <t>DM094</t>
  </si>
  <si>
    <t>DM095</t>
  </si>
  <si>
    <t>DM096</t>
  </si>
  <si>
    <t>DM097</t>
  </si>
  <si>
    <t>DM098</t>
  </si>
  <si>
    <t>DM099</t>
  </si>
  <si>
    <t>DM100</t>
  </si>
  <si>
    <t>DM101</t>
  </si>
  <si>
    <t>DM102</t>
  </si>
  <si>
    <t>DM103</t>
  </si>
  <si>
    <t>DM104</t>
  </si>
  <si>
    <t>DM105</t>
  </si>
  <si>
    <t>DM106</t>
  </si>
  <si>
    <t>DM107</t>
  </si>
  <si>
    <t>DM108</t>
  </si>
  <si>
    <t>DM109</t>
  </si>
  <si>
    <t>DM110</t>
  </si>
  <si>
    <t>DM111</t>
  </si>
  <si>
    <t>DM112</t>
  </si>
  <si>
    <t>DM113</t>
  </si>
  <si>
    <t>DM114</t>
  </si>
  <si>
    <t>DM115</t>
  </si>
  <si>
    <t>DM116</t>
  </si>
  <si>
    <t>DM117</t>
  </si>
  <si>
    <t>DM118</t>
  </si>
  <si>
    <t>DM119</t>
  </si>
  <si>
    <t>DM120</t>
  </si>
  <si>
    <t>DM121</t>
  </si>
  <si>
    <t>DM122</t>
  </si>
  <si>
    <t>Subject</t>
  </si>
  <si>
    <t>Age kosong</t>
  </si>
  <si>
    <t>weight kosong</t>
  </si>
  <si>
    <t>mean weight</t>
  </si>
  <si>
    <t>median weight</t>
  </si>
  <si>
    <t>Q1 weight</t>
  </si>
  <si>
    <t>Q3 weight</t>
  </si>
  <si>
    <t>min weight</t>
  </si>
  <si>
    <t>max weight</t>
  </si>
  <si>
    <t>median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</si>
</sst>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</fills>
  <borders count="8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/>
    </xf>
    <xf numFmtId="2" fontId="0" fillId="0" borderId="0" xfId="0" applyNumberFormat="1"/>
    <xf numFmtId="2" fontId="1" fillId="2" borderId="2" xfId="0" applyNumberFormat="1" applyFont="1" applyFill="1" applyBorder="1" applyAlignment="1">
      <alignment horizontal="center"/>
    </xf>
    <xf numFmtId="2" fontId="1" fillId="3" borderId="2" xfId="0" applyNumberFormat="1" applyFont="1" applyFill="1" applyBorder="1" applyAlignment="1">
      <alignment horizontal="center"/>
    </xf>
    <xf numFmtId="0" fontId="0" fillId="0" borderId="5" xfId="0" applyFont="1" applyBorder="1" applyAlignment="1">
      <alignment horizontal="left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5" xfId="0" applyFill="1" applyBorder="1" applyAlignment="1">
      <alignment horizontal="center" wrapText="1"/>
    </xf>
    <xf numFmtId="0" fontId="0" fillId="0" borderId="5" xfId="0" applyFill="1" applyBorder="1" applyAlignment="1">
      <alignment horizontal="center"/>
    </xf>
    <xf numFmtId="0" fontId="0" fillId="0" borderId="5" xfId="0" applyBorder="1"/>
    <xf numFmtId="2" fontId="0" fillId="0" borderId="5" xfId="0" applyNumberForma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1" fillId="2" borderId="5" xfId="0" applyNumberFormat="1" applyFon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 wrapText="1"/>
    </xf>
    <xf numFmtId="2" fontId="0" fillId="0" borderId="5" xfId="0" applyNumberFormat="1" applyFont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2" fontId="1" fillId="3" borderId="4" xfId="0" applyNumberFormat="1" applyFont="1" applyFill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8"/>
  <sheetViews>
    <sheetView workbookViewId="0">
      <selection sqref="A1:A2"/>
    </sheetView>
  </sheetViews>
  <sheetFormatPr defaultColWidth="11.42578125" defaultRowHeight="15" x14ac:dyDescent="0.25"/>
  <cols>
    <col min="1" max="1" width="7.5703125" bestFit="1" customWidth="1"/>
    <col min="2" max="2" width="7.42578125" style="2" customWidth="1"/>
    <col min="3" max="3" width="7.85546875" style="1" customWidth="1"/>
    <col min="4" max="4" width="8.140625" style="1" customWidth="1"/>
    <col min="5" max="5" width="7.7109375" style="1" customWidth="1"/>
    <col min="6" max="6" width="6.7109375" style="3" customWidth="1"/>
    <col min="7" max="7" width="8" style="3" bestFit="1" customWidth="1"/>
    <col min="8" max="11" width="5.5703125" style="3" bestFit="1" customWidth="1"/>
    <col min="12" max="12" width="5.42578125" style="3" customWidth="1"/>
    <col min="13" max="13" width="8" style="3" bestFit="1" customWidth="1"/>
    <col min="14" max="17" width="5.5703125" style="3" bestFit="1" customWidth="1"/>
    <col min="18" max="18" width="4.5703125" style="3" bestFit="1" customWidth="1"/>
    <col min="19" max="19" width="5.42578125" customWidth="1"/>
    <col min="20" max="20" width="5.140625" bestFit="1" customWidth="1"/>
    <col min="21" max="21" width="5" bestFit="1" customWidth="1"/>
  </cols>
  <sheetData>
    <row r="1" spans="1:23" ht="15" customHeight="1" x14ac:dyDescent="0.25">
      <c r="A1" s="32" t="s">
        <v>182</v>
      </c>
      <c r="B1" s="34" t="s">
        <v>48</v>
      </c>
      <c r="C1" s="34" t="s">
        <v>47</v>
      </c>
      <c r="D1" s="34" t="s">
        <v>50</v>
      </c>
      <c r="E1" s="34" t="s">
        <v>51</v>
      </c>
      <c r="F1" s="36" t="s">
        <v>49</v>
      </c>
      <c r="G1" s="30" t="s">
        <v>58</v>
      </c>
      <c r="H1" s="30"/>
      <c r="I1" s="30"/>
      <c r="J1" s="30"/>
      <c r="K1" s="30"/>
      <c r="L1" s="30"/>
      <c r="M1" s="31" t="s">
        <v>59</v>
      </c>
      <c r="N1" s="31"/>
      <c r="O1" s="31"/>
      <c r="P1" s="31"/>
      <c r="Q1" s="31"/>
      <c r="R1" s="31"/>
    </row>
    <row r="2" spans="1:23" x14ac:dyDescent="0.25">
      <c r="A2" s="33"/>
      <c r="B2" s="35"/>
      <c r="C2" s="35"/>
      <c r="D2" s="35"/>
      <c r="E2" s="35"/>
      <c r="F2" s="37"/>
      <c r="G2" s="5" t="s">
        <v>52</v>
      </c>
      <c r="H2" s="5" t="s">
        <v>53</v>
      </c>
      <c r="I2" s="5" t="s">
        <v>54</v>
      </c>
      <c r="J2" s="5" t="s">
        <v>55</v>
      </c>
      <c r="K2" s="5" t="s">
        <v>56</v>
      </c>
      <c r="L2" s="5" t="s">
        <v>57</v>
      </c>
      <c r="M2" s="6" t="s">
        <v>52</v>
      </c>
      <c r="N2" s="6" t="s">
        <v>53</v>
      </c>
      <c r="O2" s="6" t="s">
        <v>54</v>
      </c>
      <c r="P2" s="6" t="s">
        <v>55</v>
      </c>
      <c r="Q2" s="6" t="s">
        <v>56</v>
      </c>
      <c r="R2" s="6" t="s">
        <v>57</v>
      </c>
    </row>
    <row r="3" spans="1:23" x14ac:dyDescent="0.25">
      <c r="A3" s="7" t="s">
        <v>0</v>
      </c>
      <c r="B3" s="8" t="s">
        <v>45</v>
      </c>
      <c r="C3" s="9">
        <v>25</v>
      </c>
      <c r="D3" s="10">
        <v>67</v>
      </c>
      <c r="E3" s="10">
        <v>1.83</v>
      </c>
      <c r="F3" s="11">
        <f>D3/(E3*E3)</f>
        <v>20.006569321269669</v>
      </c>
      <c r="G3" s="11">
        <v>25.908631757196812</v>
      </c>
      <c r="H3" s="11">
        <v>26.021550490883627</v>
      </c>
      <c r="I3" s="11">
        <v>25.434313555454278</v>
      </c>
      <c r="J3" s="11">
        <v>26.31436424474186</v>
      </c>
      <c r="K3" s="11">
        <v>25.844654013015127</v>
      </c>
      <c r="L3" s="11">
        <f>(ABS($U$3-H3)+ABS($U$4-I3)+ABS($U$5-J3)+ABS($U$6-K3))/4</f>
        <v>0.11860643048384034</v>
      </c>
      <c r="M3" s="11">
        <v>25.451092098308603</v>
      </c>
      <c r="N3" s="11">
        <v>25.873015536723145</v>
      </c>
      <c r="O3" s="11">
        <v>24.831574935702545</v>
      </c>
      <c r="P3" s="11">
        <v>26.081174124513627</v>
      </c>
      <c r="Q3" s="11">
        <v>25.358302397049812</v>
      </c>
      <c r="R3" s="11">
        <f>(ABS($U$3-N3)+ABS($U$4-O3)+ABS($U$5-P3)+ABS($U$6-Q3))/4</f>
        <v>0.46398325150271802</v>
      </c>
      <c r="T3" t="s">
        <v>53</v>
      </c>
      <c r="U3">
        <v>26.1</v>
      </c>
      <c r="V3" s="4"/>
    </row>
    <row r="4" spans="1:23" x14ac:dyDescent="0.25">
      <c r="A4" s="7" t="s">
        <v>1</v>
      </c>
      <c r="B4" s="8" t="s">
        <v>45</v>
      </c>
      <c r="C4" s="9">
        <v>26</v>
      </c>
      <c r="D4" s="10">
        <v>80</v>
      </c>
      <c r="E4" s="10">
        <v>1.66</v>
      </c>
      <c r="F4" s="11">
        <f t="shared" ref="F4:F47" si="0">D4/(E4*E4)</f>
        <v>29.031789809841779</v>
      </c>
      <c r="G4" s="11">
        <v>28.00877975866953</v>
      </c>
      <c r="H4" s="11">
        <v>27.626684863523664</v>
      </c>
      <c r="I4" s="11">
        <v>27.774160717807177</v>
      </c>
      <c r="J4" s="11">
        <v>28.087787456445962</v>
      </c>
      <c r="K4" s="11">
        <v>28.403757769652582</v>
      </c>
      <c r="L4" s="11">
        <f t="shared" ref="L4:L47" si="1">(ABS($U$3-H4)+ABS($U$4-I4)+ABS($U$5-J4)+ABS($U$6-K4))/4</f>
        <v>1.9730977018573466</v>
      </c>
      <c r="M4" s="11">
        <v>28.077818122199098</v>
      </c>
      <c r="N4" s="11">
        <v>27.727052044609628</v>
      </c>
      <c r="O4" s="11">
        <v>27.714026391162012</v>
      </c>
      <c r="P4" s="11">
        <v>28.521823571428534</v>
      </c>
      <c r="Q4" s="11">
        <v>28.391382492863904</v>
      </c>
      <c r="R4" s="11">
        <f t="shared" ref="R4:R47" si="2">(ABS($U$3-N4)+ABS($U$4-O4)+ABS($U$5-P4)+ABS($U$6-Q4))/4</f>
        <v>2.0885711250160197</v>
      </c>
      <c r="T4" t="s">
        <v>54</v>
      </c>
      <c r="U4">
        <v>25.7</v>
      </c>
      <c r="V4" s="4"/>
    </row>
    <row r="5" spans="1:23" x14ac:dyDescent="0.25">
      <c r="A5" s="7" t="s">
        <v>2</v>
      </c>
      <c r="B5" s="8" t="s">
        <v>45</v>
      </c>
      <c r="C5" s="9">
        <v>24</v>
      </c>
      <c r="D5" s="10">
        <v>60</v>
      </c>
      <c r="E5" s="10">
        <v>1.68</v>
      </c>
      <c r="F5" s="11">
        <f t="shared" si="0"/>
        <v>21.258503401360546</v>
      </c>
      <c r="G5" s="11">
        <v>29.593653204741916</v>
      </c>
      <c r="H5" s="11">
        <v>30.083456904541197</v>
      </c>
      <c r="I5" s="11">
        <v>29.116907423734933</v>
      </c>
      <c r="J5" s="11">
        <v>30.209694785276032</v>
      </c>
      <c r="K5" s="11">
        <v>29.743802022352323</v>
      </c>
      <c r="L5" s="11">
        <f t="shared" si="1"/>
        <v>3.7884652839761213</v>
      </c>
      <c r="M5" s="11">
        <v>29.451460190593387</v>
      </c>
      <c r="N5" s="11">
        <v>30.127613265306096</v>
      </c>
      <c r="O5" s="11">
        <v>28.929444285969055</v>
      </c>
      <c r="P5" s="11">
        <v>30.171987551867172</v>
      </c>
      <c r="Q5" s="11">
        <v>29.053341394025523</v>
      </c>
      <c r="R5" s="11">
        <f t="shared" si="2"/>
        <v>3.5705966242919613</v>
      </c>
      <c r="T5" t="s">
        <v>55</v>
      </c>
      <c r="U5">
        <v>26.4</v>
      </c>
      <c r="V5" s="4"/>
    </row>
    <row r="6" spans="1:23" x14ac:dyDescent="0.25">
      <c r="A6" s="7" t="s">
        <v>3</v>
      </c>
      <c r="B6" s="8" t="s">
        <v>46</v>
      </c>
      <c r="C6" s="9">
        <v>22</v>
      </c>
      <c r="D6" s="10">
        <v>65</v>
      </c>
      <c r="E6" s="10">
        <v>1.55</v>
      </c>
      <c r="F6" s="11">
        <f t="shared" si="0"/>
        <v>27.055150884495315</v>
      </c>
      <c r="G6" s="11">
        <v>27.878922982885094</v>
      </c>
      <c r="H6" s="11">
        <v>27.677860880663655</v>
      </c>
      <c r="I6" s="11">
        <v>27.51414228187938</v>
      </c>
      <c r="J6" s="11">
        <v>28.51514880546074</v>
      </c>
      <c r="K6" s="11">
        <v>27.565520434557662</v>
      </c>
      <c r="L6" s="11">
        <f t="shared" si="1"/>
        <v>1.8181681006403592</v>
      </c>
      <c r="M6" s="11">
        <v>27.660044845595095</v>
      </c>
      <c r="N6" s="11">
        <v>27.549916723087325</v>
      </c>
      <c r="O6" s="11">
        <v>27.339314268867899</v>
      </c>
      <c r="P6" s="11">
        <v>28.266224489795913</v>
      </c>
      <c r="Q6" s="11">
        <v>26.839618592964825</v>
      </c>
      <c r="R6" s="11">
        <f t="shared" si="2"/>
        <v>1.4987685186789905</v>
      </c>
      <c r="T6" t="s">
        <v>56</v>
      </c>
      <c r="U6">
        <v>25.8</v>
      </c>
      <c r="V6" s="4"/>
      <c r="W6" s="4"/>
    </row>
    <row r="7" spans="1:23" x14ac:dyDescent="0.25">
      <c r="A7" s="7" t="s">
        <v>4</v>
      </c>
      <c r="B7" s="8" t="s">
        <v>46</v>
      </c>
      <c r="C7" s="9">
        <v>38</v>
      </c>
      <c r="D7" s="10">
        <v>60</v>
      </c>
      <c r="E7" s="10">
        <v>1.58</v>
      </c>
      <c r="F7" s="11">
        <f t="shared" si="0"/>
        <v>24.034609838166958</v>
      </c>
      <c r="G7" s="11">
        <v>26.215784860034166</v>
      </c>
      <c r="H7" s="11">
        <v>26.347802058590648</v>
      </c>
      <c r="I7" s="11">
        <v>25.646535434937238</v>
      </c>
      <c r="J7" s="11">
        <v>26.795321179208667</v>
      </c>
      <c r="K7" s="11">
        <v>26.251803874092012</v>
      </c>
      <c r="L7" s="11">
        <f t="shared" si="1"/>
        <v>0.2870979192385219</v>
      </c>
      <c r="M7" s="11">
        <v>26.749581755096152</v>
      </c>
      <c r="N7" s="11">
        <v>26.80413996138995</v>
      </c>
      <c r="O7" s="11">
        <v>26.158323242958744</v>
      </c>
      <c r="P7" s="11">
        <v>27.39362243150687</v>
      </c>
      <c r="Q7" s="11">
        <v>26.88641560188298</v>
      </c>
      <c r="R7" s="11">
        <f t="shared" si="2"/>
        <v>0.81062530943463607</v>
      </c>
      <c r="V7" s="4"/>
      <c r="W7" s="4"/>
    </row>
    <row r="8" spans="1:23" x14ac:dyDescent="0.25">
      <c r="A8" s="7" t="s">
        <v>5</v>
      </c>
      <c r="B8" s="8" t="s">
        <v>46</v>
      </c>
      <c r="C8" s="9">
        <v>52</v>
      </c>
      <c r="D8" s="10">
        <v>69</v>
      </c>
      <c r="E8" s="10">
        <v>1.59</v>
      </c>
      <c r="F8" s="11">
        <f t="shared" si="0"/>
        <v>27.29322416043669</v>
      </c>
      <c r="G8" s="11">
        <v>26.530820283762552</v>
      </c>
      <c r="H8" s="11">
        <v>27.324512987012998</v>
      </c>
      <c r="I8" s="11">
        <v>25.785014316174291</v>
      </c>
      <c r="J8" s="11">
        <v>27.760418867924546</v>
      </c>
      <c r="K8" s="11">
        <v>26.266871107266429</v>
      </c>
      <c r="L8" s="11">
        <f t="shared" si="1"/>
        <v>0.78420431959456582</v>
      </c>
      <c r="M8" s="11">
        <v>26.881679096989942</v>
      </c>
      <c r="N8" s="11">
        <v>27.53086618004863</v>
      </c>
      <c r="O8" s="11">
        <v>26.110816455696344</v>
      </c>
      <c r="P8" s="11">
        <v>27.91708915145005</v>
      </c>
      <c r="Q8" s="11">
        <v>26.56667013232514</v>
      </c>
      <c r="R8" s="11">
        <f t="shared" si="2"/>
        <v>1.0313604798800409</v>
      </c>
      <c r="V8" s="4"/>
      <c r="W8" s="4"/>
    </row>
    <row r="9" spans="1:23" x14ac:dyDescent="0.25">
      <c r="A9" s="7" t="s">
        <v>6</v>
      </c>
      <c r="B9" s="8" t="s">
        <v>46</v>
      </c>
      <c r="C9" s="9">
        <v>25</v>
      </c>
      <c r="D9" s="10">
        <v>60</v>
      </c>
      <c r="E9" s="10">
        <v>1.59</v>
      </c>
      <c r="F9" s="11">
        <f t="shared" si="0"/>
        <v>23.733238400379729</v>
      </c>
      <c r="G9" s="11">
        <v>26.117584539223266</v>
      </c>
      <c r="H9" s="11">
        <v>25.933577528089852</v>
      </c>
      <c r="I9" s="11">
        <v>25.693735205616846</v>
      </c>
      <c r="J9" s="11">
        <v>26.615003452243961</v>
      </c>
      <c r="K9" s="11">
        <v>26.239661241098666</v>
      </c>
      <c r="L9" s="11">
        <f t="shared" si="1"/>
        <v>0.2068379899089825</v>
      </c>
      <c r="M9" s="11">
        <v>26.432691446402487</v>
      </c>
      <c r="N9" s="11">
        <v>26.488498716851975</v>
      </c>
      <c r="O9" s="11">
        <v>26.102392964824123</v>
      </c>
      <c r="P9" s="11">
        <v>26.064088757396441</v>
      </c>
      <c r="Q9" s="11">
        <v>26.943684371807958</v>
      </c>
      <c r="R9" s="11">
        <f t="shared" si="2"/>
        <v>0.56762182402190309</v>
      </c>
      <c r="V9" s="4"/>
      <c r="W9" s="4"/>
    </row>
    <row r="10" spans="1:23" x14ac:dyDescent="0.25">
      <c r="A10" s="7" t="s">
        <v>7</v>
      </c>
      <c r="B10" s="8" t="s">
        <v>46</v>
      </c>
      <c r="C10" s="9">
        <v>30</v>
      </c>
      <c r="D10" s="10">
        <v>57</v>
      </c>
      <c r="E10" s="10">
        <v>1.54</v>
      </c>
      <c r="F10" s="11">
        <f t="shared" si="0"/>
        <v>24.034407151290267</v>
      </c>
      <c r="G10" s="11">
        <v>24.392051535284651</v>
      </c>
      <c r="H10" s="11">
        <v>23.16593361884367</v>
      </c>
      <c r="I10" s="11">
        <v>24.724057083084279</v>
      </c>
      <c r="J10" s="11">
        <v>23.507049219687872</v>
      </c>
      <c r="K10" s="11">
        <v>25.08454406474824</v>
      </c>
      <c r="L10" s="11">
        <f t="shared" si="1"/>
        <v>1.8796040034089847</v>
      </c>
      <c r="M10" s="11">
        <v>24.673788836705288</v>
      </c>
      <c r="N10" s="11">
        <v>24.054875234521568</v>
      </c>
      <c r="O10" s="11">
        <v>24.977620204603532</v>
      </c>
      <c r="P10" s="11">
        <v>23.537018759018736</v>
      </c>
      <c r="Q10" s="11">
        <v>24.377212978369357</v>
      </c>
      <c r="R10" s="11">
        <f t="shared" si="2"/>
        <v>1.7633182058717018</v>
      </c>
      <c r="V10" s="4"/>
      <c r="W10" s="4"/>
    </row>
    <row r="11" spans="1:23" x14ac:dyDescent="0.25">
      <c r="A11" s="7" t="s">
        <v>8</v>
      </c>
      <c r="B11" s="8" t="s">
        <v>45</v>
      </c>
      <c r="C11" s="9">
        <v>30</v>
      </c>
      <c r="D11" s="9">
        <v>70</v>
      </c>
      <c r="E11" s="9">
        <v>1.67</v>
      </c>
      <c r="F11" s="11">
        <f t="shared" si="0"/>
        <v>25.099501595611173</v>
      </c>
      <c r="G11" s="11">
        <v>24.714733020527746</v>
      </c>
      <c r="H11" s="11">
        <v>23.784455425017281</v>
      </c>
      <c r="I11" s="11">
        <v>24.315638221660333</v>
      </c>
      <c r="J11" s="11">
        <v>24.865429635145183</v>
      </c>
      <c r="K11" s="11">
        <v>25.512076488706331</v>
      </c>
      <c r="L11" s="11">
        <f t="shared" si="1"/>
        <v>1.380600057367718</v>
      </c>
      <c r="M11" s="11">
        <v>24.966483900964462</v>
      </c>
      <c r="N11" s="11">
        <v>24.2078681318681</v>
      </c>
      <c r="O11" s="11">
        <v>24.53547922497312</v>
      </c>
      <c r="P11" s="11">
        <v>24.957262195121942</v>
      </c>
      <c r="Q11" s="11">
        <v>25.709659946949618</v>
      </c>
      <c r="R11" s="11">
        <f t="shared" si="2"/>
        <v>1.1474326252718052</v>
      </c>
      <c r="V11" s="4"/>
      <c r="W11" s="4"/>
    </row>
    <row r="12" spans="1:23" x14ac:dyDescent="0.25">
      <c r="A12" s="7" t="s">
        <v>9</v>
      </c>
      <c r="B12" s="8" t="s">
        <v>45</v>
      </c>
      <c r="C12" s="9">
        <v>26</v>
      </c>
      <c r="D12" s="9">
        <v>63</v>
      </c>
      <c r="E12" s="9">
        <v>1.85</v>
      </c>
      <c r="F12" s="11">
        <f t="shared" si="0"/>
        <v>18.407596785975162</v>
      </c>
      <c r="G12" s="11">
        <v>26.984007048823493</v>
      </c>
      <c r="H12" s="11">
        <v>27.293590010405708</v>
      </c>
      <c r="I12" s="11">
        <v>26.374111111111098</v>
      </c>
      <c r="J12" s="11">
        <v>28.140643227239064</v>
      </c>
      <c r="K12" s="11">
        <v>26.852703943814078</v>
      </c>
      <c r="L12" s="11">
        <f t="shared" si="1"/>
        <v>1.165262073142487</v>
      </c>
      <c r="M12" s="11">
        <v>26.803791244048899</v>
      </c>
      <c r="N12" s="11">
        <v>26.739731142241421</v>
      </c>
      <c r="O12" s="11">
        <v>26.415619075829447</v>
      </c>
      <c r="P12" s="11">
        <v>27.509865423051288</v>
      </c>
      <c r="Q12" s="11">
        <v>26.671372281234195</v>
      </c>
      <c r="R12" s="11">
        <f t="shared" si="2"/>
        <v>0.83414698058908776</v>
      </c>
      <c r="V12" s="4"/>
      <c r="W12" s="4"/>
    </row>
    <row r="13" spans="1:23" x14ac:dyDescent="0.25">
      <c r="A13" s="7" t="s">
        <v>10</v>
      </c>
      <c r="B13" s="8" t="s">
        <v>46</v>
      </c>
      <c r="C13" s="9">
        <v>37</v>
      </c>
      <c r="D13" s="9">
        <v>63</v>
      </c>
      <c r="E13" s="9">
        <v>1.59</v>
      </c>
      <c r="F13" s="11">
        <f t="shared" si="0"/>
        <v>24.919900320398717</v>
      </c>
      <c r="G13" s="11">
        <v>26.264956171054632</v>
      </c>
      <c r="H13" s="11">
        <v>25.867935907335877</v>
      </c>
      <c r="I13" s="11">
        <v>26.181716573258726</v>
      </c>
      <c r="J13" s="11">
        <v>26.199304017372434</v>
      </c>
      <c r="K13" s="11">
        <v>26.405321482602162</v>
      </c>
      <c r="L13" s="11">
        <f t="shared" si="1"/>
        <v>0.37994953278814414</v>
      </c>
      <c r="M13" s="11">
        <v>26.000522811917957</v>
      </c>
      <c r="N13" s="11">
        <v>25.891574183976225</v>
      </c>
      <c r="O13" s="11">
        <v>25.702951219512222</v>
      </c>
      <c r="P13" s="11">
        <v>26.157125265392789</v>
      </c>
      <c r="Q13" s="11">
        <v>26.013208593749994</v>
      </c>
      <c r="R13" s="11">
        <f t="shared" si="2"/>
        <v>0.16686509097330049</v>
      </c>
      <c r="V13" s="4"/>
      <c r="W13" s="4"/>
    </row>
    <row r="14" spans="1:23" x14ac:dyDescent="0.25">
      <c r="A14" s="7" t="s">
        <v>11</v>
      </c>
      <c r="B14" s="8" t="s">
        <v>46</v>
      </c>
      <c r="C14" s="9">
        <v>25</v>
      </c>
      <c r="D14" s="9">
        <v>70</v>
      </c>
      <c r="E14" s="9">
        <v>1.67</v>
      </c>
      <c r="F14" s="11">
        <f t="shared" si="0"/>
        <v>25.099501595611173</v>
      </c>
      <c r="G14" s="11">
        <v>27.96637028189204</v>
      </c>
      <c r="H14" s="11">
        <v>29.018614187927799</v>
      </c>
      <c r="I14" s="11">
        <v>27.178671625344442</v>
      </c>
      <c r="J14" s="11">
        <v>29.03592672413793</v>
      </c>
      <c r="K14" s="11">
        <v>27.64885478806907</v>
      </c>
      <c r="L14" s="11">
        <f t="shared" si="1"/>
        <v>2.2205168313698103</v>
      </c>
      <c r="M14" s="11">
        <v>27.612776555625342</v>
      </c>
      <c r="N14" s="11">
        <v>28.541420803782501</v>
      </c>
      <c r="O14" s="11">
        <v>26.551711686096191</v>
      </c>
      <c r="P14" s="11">
        <v>29.441474002418378</v>
      </c>
      <c r="Q14" s="11">
        <v>27.755069544364499</v>
      </c>
      <c r="R14" s="11">
        <f t="shared" si="2"/>
        <v>2.072419009165392</v>
      </c>
      <c r="V14" s="4"/>
      <c r="W14" s="4"/>
    </row>
    <row r="15" spans="1:23" x14ac:dyDescent="0.25">
      <c r="A15" s="7" t="s">
        <v>12</v>
      </c>
      <c r="B15" s="8" t="s">
        <v>45</v>
      </c>
      <c r="C15" s="9">
        <v>25</v>
      </c>
      <c r="D15" s="9">
        <v>63</v>
      </c>
      <c r="E15" s="9">
        <v>1.66</v>
      </c>
      <c r="F15" s="11">
        <f t="shared" si="0"/>
        <v>22.862534475250399</v>
      </c>
      <c r="G15" s="11">
        <v>26.303325321408579</v>
      </c>
      <c r="H15" s="11">
        <v>26.423770554493309</v>
      </c>
      <c r="I15" s="11">
        <v>25.782091212830032</v>
      </c>
      <c r="J15" s="11">
        <v>26.711303144654106</v>
      </c>
      <c r="K15" s="11">
        <v>26.452835034013567</v>
      </c>
      <c r="L15" s="11">
        <f t="shared" si="1"/>
        <v>0.34249998649775382</v>
      </c>
      <c r="M15" s="11">
        <v>26.76836763396831</v>
      </c>
      <c r="N15" s="11">
        <v>27.274090121317155</v>
      </c>
      <c r="O15" s="11">
        <v>26.136014478114475</v>
      </c>
      <c r="P15" s="11">
        <v>27.32284765624998</v>
      </c>
      <c r="Q15" s="11">
        <v>26.241173628173623</v>
      </c>
      <c r="R15" s="11">
        <f t="shared" si="2"/>
        <v>0.74353147096380834</v>
      </c>
      <c r="V15" s="4"/>
      <c r="W15" s="4"/>
    </row>
    <row r="16" spans="1:23" x14ac:dyDescent="0.25">
      <c r="A16" s="7" t="s">
        <v>13</v>
      </c>
      <c r="B16" s="8" t="s">
        <v>45</v>
      </c>
      <c r="C16" s="9">
        <v>33</v>
      </c>
      <c r="D16" s="9">
        <v>81</v>
      </c>
      <c r="E16" s="9">
        <v>1.63</v>
      </c>
      <c r="F16" s="11">
        <f t="shared" si="0"/>
        <v>30.48665738266401</v>
      </c>
      <c r="G16" s="11">
        <v>28.500018042912828</v>
      </c>
      <c r="H16" s="11">
        <v>27.72469082969431</v>
      </c>
      <c r="I16" s="11">
        <v>28.769350581751414</v>
      </c>
      <c r="J16" s="11">
        <v>28.084794003868481</v>
      </c>
      <c r="K16" s="11">
        <v>29.420496965098586</v>
      </c>
      <c r="L16" s="11">
        <f t="shared" si="1"/>
        <v>2.499833095103198</v>
      </c>
      <c r="M16" s="11">
        <v>28.446007270882799</v>
      </c>
      <c r="N16" s="11">
        <v>27.96792158671586</v>
      </c>
      <c r="O16" s="11">
        <v>28.531435251798626</v>
      </c>
      <c r="P16" s="11">
        <v>28.265387461459415</v>
      </c>
      <c r="Q16" s="11">
        <v>28.997821929101455</v>
      </c>
      <c r="R16" s="11">
        <f t="shared" si="2"/>
        <v>2.4406415572688394</v>
      </c>
      <c r="V16" s="4"/>
      <c r="W16" s="4"/>
    </row>
    <row r="17" spans="1:23" x14ac:dyDescent="0.25">
      <c r="A17" s="7" t="s">
        <v>14</v>
      </c>
      <c r="B17" s="8" t="s">
        <v>45</v>
      </c>
      <c r="C17" s="9">
        <v>33</v>
      </c>
      <c r="D17" s="9">
        <v>73</v>
      </c>
      <c r="E17" s="9">
        <v>1.66</v>
      </c>
      <c r="F17" s="11">
        <f t="shared" si="0"/>
        <v>26.491508201480624</v>
      </c>
      <c r="G17" s="11">
        <v>29.096051455514619</v>
      </c>
      <c r="H17" s="11">
        <v>28.868468441814567</v>
      </c>
      <c r="I17" s="11">
        <v>29.212147658610242</v>
      </c>
      <c r="J17" s="11">
        <v>28.951498554913297</v>
      </c>
      <c r="K17" s="11">
        <v>29.406483005366717</v>
      </c>
      <c r="L17" s="11">
        <f t="shared" si="1"/>
        <v>3.1096494151762055</v>
      </c>
      <c r="M17" s="11">
        <v>28.838858976971778</v>
      </c>
      <c r="N17" s="11">
        <v>29.037256033578153</v>
      </c>
      <c r="O17" s="11">
        <v>28.636638048411523</v>
      </c>
      <c r="P17" s="11">
        <v>29.170504249291806</v>
      </c>
      <c r="Q17" s="11">
        <v>28.849365602471714</v>
      </c>
      <c r="R17" s="11">
        <f t="shared" si="2"/>
        <v>2.9234409834382991</v>
      </c>
      <c r="V17" s="4"/>
      <c r="W17" s="4"/>
    </row>
    <row r="18" spans="1:23" x14ac:dyDescent="0.25">
      <c r="A18" s="7" t="s">
        <v>15</v>
      </c>
      <c r="B18" s="8" t="s">
        <v>45</v>
      </c>
      <c r="C18" s="9">
        <v>38</v>
      </c>
      <c r="D18" s="9">
        <v>86</v>
      </c>
      <c r="E18" s="9">
        <v>1.78</v>
      </c>
      <c r="F18" s="11">
        <f t="shared" si="0"/>
        <v>27.143037495265748</v>
      </c>
      <c r="G18" s="11">
        <v>27.0166732589588</v>
      </c>
      <c r="H18" s="11">
        <v>27.202834057341434</v>
      </c>
      <c r="I18" s="11">
        <v>26.713575310783416</v>
      </c>
      <c r="J18" s="11">
        <v>27.71600127877241</v>
      </c>
      <c r="K18" s="11">
        <v>26.708707196029788</v>
      </c>
      <c r="L18" s="11">
        <f t="shared" si="1"/>
        <v>1.085279460731762</v>
      </c>
      <c r="M18" s="11">
        <v>27.718861310218472</v>
      </c>
      <c r="N18" s="11">
        <v>27.516613756613747</v>
      </c>
      <c r="O18" s="11">
        <v>27.57748435619737</v>
      </c>
      <c r="P18" s="11">
        <v>27.967398335315107</v>
      </c>
      <c r="Q18" s="11">
        <v>27.940660091047018</v>
      </c>
      <c r="R18" s="11">
        <f t="shared" si="2"/>
        <v>1.7505391347933106</v>
      </c>
      <c r="V18" s="4"/>
      <c r="W18" s="4"/>
    </row>
    <row r="19" spans="1:23" x14ac:dyDescent="0.25">
      <c r="A19" s="7" t="s">
        <v>16</v>
      </c>
      <c r="B19" s="8" t="s">
        <v>46</v>
      </c>
      <c r="C19" s="9">
        <v>47</v>
      </c>
      <c r="D19" s="9">
        <v>49</v>
      </c>
      <c r="E19" s="9">
        <v>1.49</v>
      </c>
      <c r="F19" s="11">
        <f t="shared" si="0"/>
        <v>22.071077879374805</v>
      </c>
      <c r="G19" s="11">
        <v>24.101960984672505</v>
      </c>
      <c r="H19" s="11">
        <v>24.25540802213003</v>
      </c>
      <c r="I19" s="11">
        <v>23.723217391304313</v>
      </c>
      <c r="J19" s="11">
        <v>24.227322580645133</v>
      </c>
      <c r="K19" s="11">
        <v>24.107698698698684</v>
      </c>
      <c r="L19" s="11">
        <f t="shared" si="1"/>
        <v>1.9215883268054599</v>
      </c>
      <c r="M19" s="11">
        <v>23.985784036433451</v>
      </c>
      <c r="N19" s="11">
        <v>23.770210732984282</v>
      </c>
      <c r="O19" s="11">
        <v>23.76798603839438</v>
      </c>
      <c r="P19" s="11">
        <v>24.106761194029868</v>
      </c>
      <c r="Q19" s="11">
        <v>23.928601616628168</v>
      </c>
      <c r="R19" s="11">
        <f t="shared" si="2"/>
        <v>2.1066101044908256</v>
      </c>
      <c r="V19" s="4"/>
      <c r="W19" s="4"/>
    </row>
    <row r="20" spans="1:23" x14ac:dyDescent="0.25">
      <c r="A20" s="7" t="s">
        <v>17</v>
      </c>
      <c r="B20" s="8" t="s">
        <v>45</v>
      </c>
      <c r="C20" s="9">
        <v>23</v>
      </c>
      <c r="D20" s="9">
        <v>58</v>
      </c>
      <c r="E20" s="9">
        <v>1.58</v>
      </c>
      <c r="F20" s="11">
        <f t="shared" si="0"/>
        <v>23.233456176894723</v>
      </c>
      <c r="G20" s="11">
        <v>26.946278534031446</v>
      </c>
      <c r="H20" s="11">
        <v>26.379521525215253</v>
      </c>
      <c r="I20" s="11">
        <v>26.841969023323582</v>
      </c>
      <c r="J20" s="11">
        <v>26.772879652605436</v>
      </c>
      <c r="K20" s="11">
        <v>27.784416978776555</v>
      </c>
      <c r="L20" s="11">
        <f t="shared" si="1"/>
        <v>0.94469679498020653</v>
      </c>
      <c r="M20" s="11">
        <v>27.225897035881435</v>
      </c>
      <c r="N20" s="11">
        <v>26.467792045454516</v>
      </c>
      <c r="O20" s="11">
        <v>27.059224542124561</v>
      </c>
      <c r="P20" s="11">
        <v>27.116983293556114</v>
      </c>
      <c r="Q20" s="11">
        <v>27.706704109589051</v>
      </c>
      <c r="R20" s="11">
        <f t="shared" si="2"/>
        <v>1.0876759976810604</v>
      </c>
      <c r="V20" s="4"/>
      <c r="W20" s="4"/>
    </row>
    <row r="21" spans="1:23" x14ac:dyDescent="0.25">
      <c r="A21" s="7" t="s">
        <v>18</v>
      </c>
      <c r="B21" s="8" t="s">
        <v>46</v>
      </c>
      <c r="C21" s="9">
        <v>33</v>
      </c>
      <c r="D21" s="9">
        <v>70</v>
      </c>
      <c r="E21" s="9">
        <v>1.53</v>
      </c>
      <c r="F21" s="11">
        <f t="shared" si="0"/>
        <v>29.903028749626213</v>
      </c>
      <c r="G21" s="11">
        <v>26.528405756495161</v>
      </c>
      <c r="H21" s="11">
        <v>25.80548408488065</v>
      </c>
      <c r="I21" s="11">
        <v>26.579234023402286</v>
      </c>
      <c r="J21" s="11">
        <v>26.411032148900158</v>
      </c>
      <c r="K21" s="11">
        <v>27.237561518324597</v>
      </c>
      <c r="L21" s="11">
        <f t="shared" si="1"/>
        <v>0.65558590143659856</v>
      </c>
      <c r="M21" s="11">
        <v>25.897498516320567</v>
      </c>
      <c r="N21" s="11">
        <v>26.064242857142869</v>
      </c>
      <c r="O21" s="11">
        <v>25.295385767790222</v>
      </c>
      <c r="P21" s="11">
        <v>26.604667200000009</v>
      </c>
      <c r="Q21" s="11">
        <v>25.71764849187938</v>
      </c>
      <c r="R21" s="11">
        <f t="shared" si="2"/>
        <v>0.18184752079688504</v>
      </c>
      <c r="V21" s="4"/>
      <c r="W21" s="4"/>
    </row>
    <row r="22" spans="1:23" x14ac:dyDescent="0.25">
      <c r="A22" s="7" t="s">
        <v>19</v>
      </c>
      <c r="B22" s="8" t="s">
        <v>46</v>
      </c>
      <c r="C22" s="9">
        <v>31</v>
      </c>
      <c r="D22" s="9">
        <v>43</v>
      </c>
      <c r="E22" s="22">
        <v>1.5</v>
      </c>
      <c r="F22" s="11">
        <f t="shared" si="0"/>
        <v>19.111111111111111</v>
      </c>
      <c r="G22" s="11">
        <v>23.57821720915241</v>
      </c>
      <c r="H22" s="11">
        <v>23.762983451536645</v>
      </c>
      <c r="I22" s="11">
        <v>23.120945072697904</v>
      </c>
      <c r="J22" s="11">
        <v>24.099965583174001</v>
      </c>
      <c r="K22" s="11">
        <v>23.312402919708013</v>
      </c>
      <c r="L22" s="11">
        <f t="shared" si="1"/>
        <v>2.4259257432208594</v>
      </c>
      <c r="M22" s="11">
        <v>23.545721445618799</v>
      </c>
      <c r="N22" s="11">
        <v>23.838292887029297</v>
      </c>
      <c r="O22" s="11">
        <v>23.038106306306311</v>
      </c>
      <c r="P22" s="11">
        <v>24.143677559912881</v>
      </c>
      <c r="Q22" s="11">
        <v>23.0443405909798</v>
      </c>
      <c r="R22" s="11">
        <f t="shared" si="2"/>
        <v>2.4838956639429277</v>
      </c>
      <c r="V22" s="4"/>
      <c r="W22" s="4"/>
    </row>
    <row r="23" spans="1:23" x14ac:dyDescent="0.25">
      <c r="A23" s="7" t="s">
        <v>20</v>
      </c>
      <c r="B23" s="12" t="s">
        <v>45</v>
      </c>
      <c r="C23" s="13">
        <v>21</v>
      </c>
      <c r="D23" s="14">
        <v>67.7</v>
      </c>
      <c r="E23" s="21">
        <v>1.61</v>
      </c>
      <c r="F23" s="11">
        <f t="shared" si="0"/>
        <v>26.117819528567569</v>
      </c>
      <c r="G23" s="11">
        <v>25.197296023376783</v>
      </c>
      <c r="H23" s="11">
        <v>25.486153786104587</v>
      </c>
      <c r="I23" s="11">
        <v>24.597817261219873</v>
      </c>
      <c r="J23" s="11">
        <v>26.202825931232088</v>
      </c>
      <c r="K23" s="11">
        <v>24.675331727874731</v>
      </c>
      <c r="L23" s="11">
        <f t="shared" si="1"/>
        <v>0.75946782339218011</v>
      </c>
      <c r="M23" s="11">
        <v>25.515563169984411</v>
      </c>
      <c r="N23" s="11">
        <v>25.171063131313147</v>
      </c>
      <c r="O23" s="11">
        <v>25.195515078407723</v>
      </c>
      <c r="P23" s="11">
        <v>25.650416608513591</v>
      </c>
      <c r="Q23" s="11">
        <v>25.868590144927563</v>
      </c>
      <c r="R23" s="11">
        <f t="shared" si="2"/>
        <v>0.56289883167327481</v>
      </c>
      <c r="V23" s="4"/>
    </row>
    <row r="24" spans="1:23" x14ac:dyDescent="0.25">
      <c r="A24" s="7" t="s">
        <v>21</v>
      </c>
      <c r="B24" s="15" t="s">
        <v>45</v>
      </c>
      <c r="C24" s="16">
        <v>21</v>
      </c>
      <c r="D24" s="17">
        <v>72.2</v>
      </c>
      <c r="E24" s="11">
        <v>1.73</v>
      </c>
      <c r="F24" s="11">
        <f t="shared" si="0"/>
        <v>24.123759564302183</v>
      </c>
      <c r="G24" s="11">
        <v>24.567930256947839</v>
      </c>
      <c r="H24" s="11">
        <v>25.129437702265339</v>
      </c>
      <c r="I24" s="11">
        <v>23.530250544135455</v>
      </c>
      <c r="J24" s="11">
        <v>26.436824946846173</v>
      </c>
      <c r="K24" s="11">
        <v>24.040250595238106</v>
      </c>
      <c r="L24" s="11">
        <f t="shared" si="1"/>
        <v>1.2342215263018188</v>
      </c>
      <c r="M24" s="11">
        <v>24.958068409930885</v>
      </c>
      <c r="N24" s="11">
        <v>25.697585068198173</v>
      </c>
      <c r="O24" s="11">
        <v>24.165296100629096</v>
      </c>
      <c r="P24" s="11">
        <v>26.124804587935436</v>
      </c>
      <c r="Q24" s="11">
        <v>25.023299208144785</v>
      </c>
      <c r="R24" s="11">
        <f t="shared" si="2"/>
        <v>0.74725375877312761</v>
      </c>
      <c r="V24" s="4"/>
    </row>
    <row r="25" spans="1:23" x14ac:dyDescent="0.25">
      <c r="A25" s="7" t="s">
        <v>22</v>
      </c>
      <c r="B25" s="15" t="s">
        <v>46</v>
      </c>
      <c r="C25" s="16">
        <v>23</v>
      </c>
      <c r="D25" s="17">
        <v>59</v>
      </c>
      <c r="E25" s="11">
        <v>1.7</v>
      </c>
      <c r="F25" s="11">
        <f t="shared" si="0"/>
        <v>20.415224913494811</v>
      </c>
      <c r="G25" s="11">
        <v>24.235745058930199</v>
      </c>
      <c r="H25" s="11">
        <v>24.559119230769237</v>
      </c>
      <c r="I25" s="11">
        <v>23.620059141398993</v>
      </c>
      <c r="J25" s="11">
        <v>25.673907331975556</v>
      </c>
      <c r="K25" s="11">
        <v>23.354542210617961</v>
      </c>
      <c r="L25" s="11">
        <f t="shared" si="1"/>
        <v>1.6980930213095631</v>
      </c>
      <c r="M25" s="11">
        <v>24.883399642289376</v>
      </c>
      <c r="N25" s="11">
        <v>25.077243865030677</v>
      </c>
      <c r="O25" s="11">
        <v>24.501221602787556</v>
      </c>
      <c r="P25" s="11">
        <v>25.711933962264172</v>
      </c>
      <c r="Q25" s="11">
        <v>24.620633099824854</v>
      </c>
      <c r="R25" s="11">
        <f t="shared" si="2"/>
        <v>1.022241867523185</v>
      </c>
      <c r="V25" s="4"/>
    </row>
    <row r="26" spans="1:23" x14ac:dyDescent="0.25">
      <c r="A26" s="7" t="s">
        <v>23</v>
      </c>
      <c r="B26" s="15" t="s">
        <v>46</v>
      </c>
      <c r="C26" s="16">
        <v>23</v>
      </c>
      <c r="D26" s="17">
        <v>66.2</v>
      </c>
      <c r="E26" s="11">
        <v>1.55</v>
      </c>
      <c r="F26" s="11">
        <f t="shared" si="0"/>
        <v>27.554630593132153</v>
      </c>
      <c r="G26" s="11">
        <v>26.514953286831592</v>
      </c>
      <c r="H26" s="11">
        <v>27.244537997587457</v>
      </c>
      <c r="I26" s="11">
        <v>25.83515450338199</v>
      </c>
      <c r="J26" s="11">
        <v>27.901368723098955</v>
      </c>
      <c r="K26" s="11">
        <v>25.773247037374638</v>
      </c>
      <c r="L26" s="11">
        <f t="shared" si="1"/>
        <v>0.70195354667344123</v>
      </c>
      <c r="M26" s="11">
        <v>26.195574772683369</v>
      </c>
      <c r="N26" s="11">
        <v>26.426728142076495</v>
      </c>
      <c r="O26" s="11">
        <v>25.576346409574448</v>
      </c>
      <c r="P26" s="11">
        <v>27.721291621327577</v>
      </c>
      <c r="Q26" s="11">
        <v>25.253875823142049</v>
      </c>
      <c r="R26" s="11">
        <f t="shared" si="2"/>
        <v>0.57944938267189361</v>
      </c>
      <c r="V26" s="4"/>
    </row>
    <row r="27" spans="1:23" x14ac:dyDescent="0.25">
      <c r="A27" s="7" t="s">
        <v>24</v>
      </c>
      <c r="B27" s="15" t="s">
        <v>45</v>
      </c>
      <c r="C27" s="16">
        <v>25</v>
      </c>
      <c r="D27" s="17">
        <v>70.099999999999994</v>
      </c>
      <c r="E27" s="11">
        <v>1.63</v>
      </c>
      <c r="F27" s="11">
        <f t="shared" si="0"/>
        <v>26.384131883021567</v>
      </c>
      <c r="G27" s="11">
        <v>27.617296791055626</v>
      </c>
      <c r="H27" s="11">
        <v>27.627726666666636</v>
      </c>
      <c r="I27" s="11">
        <v>27.304596847448511</v>
      </c>
      <c r="J27" s="11">
        <v>27.66453321678323</v>
      </c>
      <c r="K27" s="11">
        <v>27.575010506798542</v>
      </c>
      <c r="L27" s="11">
        <f t="shared" si="1"/>
        <v>1.5429668094242297</v>
      </c>
      <c r="M27" s="11">
        <v>27.663939985107891</v>
      </c>
      <c r="N27" s="11">
        <v>27.167046712802765</v>
      </c>
      <c r="O27" s="11">
        <v>27.59567688747466</v>
      </c>
      <c r="P27" s="11">
        <v>27.497484899328864</v>
      </c>
      <c r="Q27" s="11">
        <v>27.949797372060846</v>
      </c>
      <c r="R27" s="11">
        <f t="shared" si="2"/>
        <v>1.5525014679167839</v>
      </c>
      <c r="V27" s="4"/>
    </row>
    <row r="28" spans="1:23" x14ac:dyDescent="0.25">
      <c r="A28" s="7" t="s">
        <v>25</v>
      </c>
      <c r="B28" s="15" t="s">
        <v>45</v>
      </c>
      <c r="C28" s="16">
        <v>21</v>
      </c>
      <c r="D28" s="17">
        <v>66.2</v>
      </c>
      <c r="E28" s="11">
        <v>1.62</v>
      </c>
      <c r="F28" s="11">
        <f t="shared" si="0"/>
        <v>25.224813290656908</v>
      </c>
      <c r="G28" s="11">
        <v>27.638969356486143</v>
      </c>
      <c r="H28" s="11">
        <v>27.524187581699397</v>
      </c>
      <c r="I28" s="11">
        <v>27.387613721990817</v>
      </c>
      <c r="J28" s="11">
        <v>28.057226568265683</v>
      </c>
      <c r="K28" s="11">
        <v>27.864275119617261</v>
      </c>
      <c r="L28" s="11">
        <f t="shared" si="1"/>
        <v>1.7083257478932898</v>
      </c>
      <c r="M28" s="11">
        <v>27.634670014507353</v>
      </c>
      <c r="N28" s="11">
        <v>27.273235364396626</v>
      </c>
      <c r="O28" s="11">
        <v>27.51441360066142</v>
      </c>
      <c r="P28" s="11">
        <v>27.677769337016528</v>
      </c>
      <c r="Q28" s="11">
        <v>28.037864321608001</v>
      </c>
      <c r="R28" s="11">
        <f t="shared" si="2"/>
        <v>1.6258206559206441</v>
      </c>
      <c r="V28" s="4"/>
    </row>
    <row r="29" spans="1:23" x14ac:dyDescent="0.25">
      <c r="A29" s="7" t="s">
        <v>26</v>
      </c>
      <c r="B29" s="15" t="s">
        <v>45</v>
      </c>
      <c r="C29" s="16">
        <v>23</v>
      </c>
      <c r="D29" s="17">
        <v>110.6</v>
      </c>
      <c r="E29" s="11">
        <v>1.74</v>
      </c>
      <c r="F29" s="11">
        <f t="shared" si="0"/>
        <v>36.530585282071605</v>
      </c>
      <c r="G29" s="11">
        <v>26.264359605911249</v>
      </c>
      <c r="H29" s="11">
        <v>25.78399351032451</v>
      </c>
      <c r="I29" s="11">
        <v>26.28697717521883</v>
      </c>
      <c r="J29" s="11">
        <v>25.956474565357414</v>
      </c>
      <c r="K29" s="11">
        <v>26.412841550981305</v>
      </c>
      <c r="L29" s="11">
        <f t="shared" si="1"/>
        <v>0.48983766262955264</v>
      </c>
      <c r="M29" s="11">
        <v>26.749956038351854</v>
      </c>
      <c r="N29" s="11">
        <v>25.872636202830172</v>
      </c>
      <c r="O29" s="11">
        <v>26.935034709193314</v>
      </c>
      <c r="P29" s="11">
        <v>26.021635336109487</v>
      </c>
      <c r="Q29" s="11">
        <v>27.382310149407544</v>
      </c>
      <c r="R29" s="11">
        <f t="shared" si="2"/>
        <v>0.85576832991529983</v>
      </c>
      <c r="V29" s="4"/>
    </row>
    <row r="30" spans="1:23" x14ac:dyDescent="0.25">
      <c r="A30" s="7" t="s">
        <v>27</v>
      </c>
      <c r="B30" s="15" t="s">
        <v>45</v>
      </c>
      <c r="C30" s="16">
        <v>21</v>
      </c>
      <c r="D30" s="17">
        <v>105.1</v>
      </c>
      <c r="E30" s="11">
        <v>1.79</v>
      </c>
      <c r="F30" s="11">
        <f t="shared" si="0"/>
        <v>32.801722792671889</v>
      </c>
      <c r="G30" s="11">
        <v>26.48052536032559</v>
      </c>
      <c r="H30" s="11">
        <v>26.607005675368899</v>
      </c>
      <c r="I30" s="11">
        <v>25.83503061646687</v>
      </c>
      <c r="J30" s="11">
        <v>27.347219435736733</v>
      </c>
      <c r="K30" s="11">
        <v>26.41643777777773</v>
      </c>
      <c r="L30" s="11">
        <f t="shared" si="1"/>
        <v>0.55142337633755822</v>
      </c>
      <c r="M30" s="11">
        <v>26.09812895246289</v>
      </c>
      <c r="N30" s="11">
        <v>26.214683992911965</v>
      </c>
      <c r="O30" s="11">
        <v>25.451370006146291</v>
      </c>
      <c r="P30" s="11">
        <v>26.829982109808729</v>
      </c>
      <c r="Q30" s="11">
        <v>26.105693844492453</v>
      </c>
      <c r="R30" s="11">
        <f t="shared" si="2"/>
        <v>0.27474748526671355</v>
      </c>
      <c r="V30" s="4"/>
    </row>
    <row r="31" spans="1:23" x14ac:dyDescent="0.25">
      <c r="A31" s="7" t="s">
        <v>28</v>
      </c>
      <c r="B31" s="15" t="s">
        <v>46</v>
      </c>
      <c r="C31" s="16">
        <v>25</v>
      </c>
      <c r="D31" s="17">
        <v>69.3</v>
      </c>
      <c r="E31" s="11">
        <v>1.63</v>
      </c>
      <c r="F31" s="11">
        <f t="shared" si="0"/>
        <v>26.083029094056986</v>
      </c>
      <c r="G31" s="11">
        <v>26.125596800812477</v>
      </c>
      <c r="H31" s="11">
        <v>26.119094583670186</v>
      </c>
      <c r="I31" s="11">
        <v>26.015498682634821</v>
      </c>
      <c r="J31" s="11">
        <v>26.248020486555653</v>
      </c>
      <c r="K31" s="11">
        <v>25.762631171921452</v>
      </c>
      <c r="L31" s="11">
        <f t="shared" si="1"/>
        <v>0.13098540195697517</v>
      </c>
      <c r="M31" s="11">
        <v>25.523214533333334</v>
      </c>
      <c r="N31" s="11">
        <v>25.842674786043442</v>
      </c>
      <c r="O31" s="11">
        <v>25.139628059550866</v>
      </c>
      <c r="P31" s="11">
        <v>25.890020239190473</v>
      </c>
      <c r="Q31" s="11">
        <v>25.274006574621929</v>
      </c>
      <c r="R31" s="11">
        <f t="shared" si="2"/>
        <v>0.46341758514832243</v>
      </c>
      <c r="V31" s="4"/>
    </row>
    <row r="32" spans="1:23" x14ac:dyDescent="0.25">
      <c r="A32" s="7" t="s">
        <v>29</v>
      </c>
      <c r="B32" s="15" t="s">
        <v>45</v>
      </c>
      <c r="C32" s="16">
        <v>23</v>
      </c>
      <c r="D32" s="17">
        <v>66.3</v>
      </c>
      <c r="E32" s="11">
        <v>1.64</v>
      </c>
      <c r="F32" s="11">
        <f t="shared" si="0"/>
        <v>24.650505651397982</v>
      </c>
      <c r="G32" s="11">
        <v>26.580159343098035</v>
      </c>
      <c r="H32" s="11">
        <v>26.821921249151387</v>
      </c>
      <c r="I32" s="11">
        <v>26.172827672231858</v>
      </c>
      <c r="J32" s="11">
        <v>27.357828796561634</v>
      </c>
      <c r="K32" s="11">
        <v>26.120639008106828</v>
      </c>
      <c r="L32" s="11">
        <f t="shared" si="1"/>
        <v>0.61830418151292665</v>
      </c>
      <c r="M32" s="11">
        <v>26.614427171860154</v>
      </c>
      <c r="N32" s="11">
        <v>26.792696587537066</v>
      </c>
      <c r="O32" s="11">
        <v>26.212801936434502</v>
      </c>
      <c r="P32" s="11">
        <v>27.505901428571416</v>
      </c>
      <c r="Q32" s="11">
        <v>26.284341077085525</v>
      </c>
      <c r="R32" s="11">
        <f t="shared" si="2"/>
        <v>0.69893525740712725</v>
      </c>
      <c r="V32" s="4"/>
    </row>
    <row r="33" spans="1:22" x14ac:dyDescent="0.25">
      <c r="A33" s="7" t="s">
        <v>30</v>
      </c>
      <c r="B33" s="15" t="s">
        <v>45</v>
      </c>
      <c r="C33" s="16">
        <v>22</v>
      </c>
      <c r="D33" s="17">
        <v>122.5</v>
      </c>
      <c r="E33" s="11">
        <v>1.92</v>
      </c>
      <c r="F33" s="11">
        <f t="shared" si="0"/>
        <v>33.230251736111114</v>
      </c>
      <c r="G33" s="11">
        <v>27.63535583717352</v>
      </c>
      <c r="H33" s="11">
        <v>27.572683968187583</v>
      </c>
      <c r="I33" s="11">
        <v>27.564821683309628</v>
      </c>
      <c r="J33" s="11">
        <v>27.534145328719699</v>
      </c>
      <c r="K33" s="11">
        <v>27.730053583617728</v>
      </c>
      <c r="L33" s="11">
        <f t="shared" si="1"/>
        <v>1.6004261409586595</v>
      </c>
      <c r="M33" s="11">
        <v>27.380828092591205</v>
      </c>
      <c r="N33" s="11">
        <v>27.215747915839582</v>
      </c>
      <c r="O33" s="11">
        <v>27.290930947897227</v>
      </c>
      <c r="P33" s="11">
        <v>27.43302740492167</v>
      </c>
      <c r="Q33" s="11">
        <v>27.367074894917881</v>
      </c>
      <c r="R33" s="11">
        <f t="shared" si="2"/>
        <v>1.3266952908940901</v>
      </c>
      <c r="V33" s="4"/>
    </row>
    <row r="34" spans="1:22" x14ac:dyDescent="0.25">
      <c r="A34" s="7" t="s">
        <v>31</v>
      </c>
      <c r="B34" s="15" t="s">
        <v>45</v>
      </c>
      <c r="C34" s="16">
        <v>22</v>
      </c>
      <c r="D34" s="17">
        <v>75.5</v>
      </c>
      <c r="E34" s="11">
        <v>1.67</v>
      </c>
      <c r="F34" s="11">
        <f t="shared" si="0"/>
        <v>27.071605292409195</v>
      </c>
      <c r="G34" s="11">
        <v>26.986564753273054</v>
      </c>
      <c r="H34" s="11">
        <v>26.502649635036434</v>
      </c>
      <c r="I34" s="11">
        <v>26.925910856297417</v>
      </c>
      <c r="J34" s="11">
        <v>26.91396344339622</v>
      </c>
      <c r="K34" s="11">
        <v>27.329854185418537</v>
      </c>
      <c r="L34" s="11">
        <f t="shared" si="1"/>
        <v>0.91809453003715191</v>
      </c>
      <c r="M34" s="11">
        <v>27.010347012673524</v>
      </c>
      <c r="N34" s="11">
        <v>26.076681366459646</v>
      </c>
      <c r="O34" s="11">
        <v>26.991162560657006</v>
      </c>
      <c r="P34" s="11">
        <v>26.954634146341405</v>
      </c>
      <c r="Q34" s="11">
        <v>27.580568049977643</v>
      </c>
      <c r="R34" s="11">
        <f t="shared" si="2"/>
        <v>0.91242084762910292</v>
      </c>
      <c r="V34" s="4"/>
    </row>
    <row r="35" spans="1:22" x14ac:dyDescent="0.25">
      <c r="A35" s="7" t="s">
        <v>32</v>
      </c>
      <c r="B35" s="15" t="s">
        <v>45</v>
      </c>
      <c r="C35" s="16">
        <v>22</v>
      </c>
      <c r="D35" s="17">
        <v>66.099999999999994</v>
      </c>
      <c r="E35" s="11">
        <v>1.65</v>
      </c>
      <c r="F35" s="11">
        <f t="shared" si="0"/>
        <v>24.279155188246097</v>
      </c>
      <c r="G35" s="11">
        <v>28.598084416344779</v>
      </c>
      <c r="H35" s="11">
        <v>28.881215455140801</v>
      </c>
      <c r="I35" s="11">
        <v>28.060833970276107</v>
      </c>
      <c r="J35" s="11">
        <v>29.345578985507235</v>
      </c>
      <c r="K35" s="11">
        <v>28.310493951612905</v>
      </c>
      <c r="L35" s="11">
        <f t="shared" si="1"/>
        <v>2.6495305906342619</v>
      </c>
      <c r="M35" s="11">
        <v>28.62134961266441</v>
      </c>
      <c r="N35" s="11">
        <v>28.377642312579425</v>
      </c>
      <c r="O35" s="11">
        <v>28.139047024552664</v>
      </c>
      <c r="P35" s="11">
        <v>29.493237962316815</v>
      </c>
      <c r="Q35" s="11">
        <v>28.69215453639077</v>
      </c>
      <c r="R35" s="11">
        <f t="shared" si="2"/>
        <v>2.6755204589599186</v>
      </c>
      <c r="V35" s="4"/>
    </row>
    <row r="36" spans="1:22" x14ac:dyDescent="0.25">
      <c r="A36" s="7" t="s">
        <v>33</v>
      </c>
      <c r="B36" s="15" t="s">
        <v>45</v>
      </c>
      <c r="C36" s="16">
        <v>23</v>
      </c>
      <c r="D36" s="17">
        <v>68.2</v>
      </c>
      <c r="E36" s="11">
        <v>1.65</v>
      </c>
      <c r="F36" s="11">
        <f t="shared" si="0"/>
        <v>25.050505050505055</v>
      </c>
      <c r="G36" s="11">
        <v>28.128025936310848</v>
      </c>
      <c r="H36" s="11">
        <v>26.752891440501031</v>
      </c>
      <c r="I36" s="11">
        <v>28.515664795059042</v>
      </c>
      <c r="J36" s="11">
        <v>27.428519659239882</v>
      </c>
      <c r="K36" s="11">
        <v>29.117415547415533</v>
      </c>
      <c r="L36" s="11">
        <f t="shared" si="1"/>
        <v>1.9536228605538719</v>
      </c>
      <c r="M36" s="11">
        <v>28.062642514651102</v>
      </c>
      <c r="N36" s="11">
        <v>26.423375717801463</v>
      </c>
      <c r="O36" s="11">
        <v>28.343287416683534</v>
      </c>
      <c r="P36" s="11">
        <v>27.389835900159305</v>
      </c>
      <c r="Q36" s="11">
        <v>29.224076077396607</v>
      </c>
      <c r="R36" s="11">
        <f t="shared" si="2"/>
        <v>1.8451437780102271</v>
      </c>
      <c r="V36" s="4"/>
    </row>
    <row r="37" spans="1:22" x14ac:dyDescent="0.25">
      <c r="A37" s="7" t="s">
        <v>34</v>
      </c>
      <c r="B37" s="15" t="s">
        <v>45</v>
      </c>
      <c r="C37" s="16">
        <v>22</v>
      </c>
      <c r="D37" s="17">
        <v>71.599999999999994</v>
      </c>
      <c r="E37" s="11">
        <v>1.65</v>
      </c>
      <c r="F37" s="11">
        <f t="shared" si="0"/>
        <v>26.299357208448118</v>
      </c>
      <c r="G37" s="11">
        <v>27.145423297048648</v>
      </c>
      <c r="H37" s="11">
        <v>26.216850923482877</v>
      </c>
      <c r="I37" s="11">
        <v>27.220472886762447</v>
      </c>
      <c r="J37" s="11">
        <v>26.879986033519561</v>
      </c>
      <c r="K37" s="11">
        <v>27.196302055877663</v>
      </c>
      <c r="L37" s="11">
        <f t="shared" si="1"/>
        <v>0.87840297491063701</v>
      </c>
      <c r="M37" s="11">
        <v>27.625981030109337</v>
      </c>
      <c r="N37" s="11">
        <v>26.334627388535026</v>
      </c>
      <c r="O37" s="11">
        <v>27.916068994009496</v>
      </c>
      <c r="P37" s="11">
        <v>26.993177854671274</v>
      </c>
      <c r="Q37" s="11">
        <v>28.109413962635237</v>
      </c>
      <c r="R37" s="11">
        <f t="shared" si="2"/>
        <v>1.3383220499627582</v>
      </c>
      <c r="V37" s="4"/>
    </row>
    <row r="38" spans="1:22" x14ac:dyDescent="0.25">
      <c r="A38" s="7" t="s">
        <v>35</v>
      </c>
      <c r="B38" s="15" t="s">
        <v>45</v>
      </c>
      <c r="C38" s="16">
        <v>22</v>
      </c>
      <c r="D38" s="16">
        <v>64</v>
      </c>
      <c r="E38" s="11">
        <v>1.76</v>
      </c>
      <c r="F38" s="11">
        <f t="shared" si="0"/>
        <v>20.66115702479339</v>
      </c>
      <c r="G38" s="11">
        <v>26.761480103298219</v>
      </c>
      <c r="H38" s="11">
        <v>26.91996441032801</v>
      </c>
      <c r="I38" s="11">
        <v>26.27245829858224</v>
      </c>
      <c r="J38" s="11">
        <v>27.385074362606236</v>
      </c>
      <c r="K38" s="11">
        <v>26.371960305343489</v>
      </c>
      <c r="L38" s="11">
        <f t="shared" si="1"/>
        <v>0.73736434421499375</v>
      </c>
      <c r="M38" s="11">
        <v>25.85902287028064</v>
      </c>
      <c r="N38" s="11">
        <v>26.26075742215783</v>
      </c>
      <c r="O38" s="11">
        <v>25.304011881188156</v>
      </c>
      <c r="P38" s="11">
        <v>26.603490869247622</v>
      </c>
      <c r="Q38" s="11">
        <v>25.210339354132422</v>
      </c>
      <c r="R38" s="11">
        <f t="shared" si="2"/>
        <v>0.3374742640212185</v>
      </c>
      <c r="V38" s="4"/>
    </row>
    <row r="39" spans="1:22" x14ac:dyDescent="0.25">
      <c r="A39" s="7" t="s">
        <v>36</v>
      </c>
      <c r="B39" s="15" t="s">
        <v>45</v>
      </c>
      <c r="C39" s="16">
        <v>23</v>
      </c>
      <c r="D39" s="16">
        <v>59.5</v>
      </c>
      <c r="E39" s="11">
        <v>1.67</v>
      </c>
      <c r="F39" s="11">
        <f t="shared" si="0"/>
        <v>21.334576356269498</v>
      </c>
      <c r="G39" s="11">
        <v>28.843240619416328</v>
      </c>
      <c r="H39" s="11">
        <v>28.239886634009782</v>
      </c>
      <c r="I39" s="11">
        <v>29.043597198996636</v>
      </c>
      <c r="J39" s="11">
        <v>28.33185272459491</v>
      </c>
      <c r="K39" s="11">
        <v>29.130034057545473</v>
      </c>
      <c r="L39" s="11">
        <f t="shared" si="1"/>
        <v>2.6863426537867001</v>
      </c>
      <c r="M39" s="11">
        <v>28.666918108276526</v>
      </c>
      <c r="N39" s="11">
        <v>28.51289311475405</v>
      </c>
      <c r="O39" s="11">
        <v>28.631229869545749</v>
      </c>
      <c r="P39" s="11">
        <v>28.600244462674326</v>
      </c>
      <c r="Q39" s="11">
        <v>28.912585017835895</v>
      </c>
      <c r="R39" s="11">
        <f t="shared" si="2"/>
        <v>2.6642381162025046</v>
      </c>
      <c r="V39" s="4"/>
    </row>
    <row r="40" spans="1:22" x14ac:dyDescent="0.25">
      <c r="A40" s="7" t="s">
        <v>37</v>
      </c>
      <c r="B40" s="15" t="s">
        <v>45</v>
      </c>
      <c r="C40" s="16">
        <v>21</v>
      </c>
      <c r="D40" s="16">
        <v>62.3</v>
      </c>
      <c r="E40" s="11">
        <v>1.68</v>
      </c>
      <c r="F40" s="11">
        <f t="shared" si="0"/>
        <v>22.073412698412699</v>
      </c>
      <c r="G40" s="11">
        <v>26.636523158452373</v>
      </c>
      <c r="H40" s="11">
        <v>26.419491721854357</v>
      </c>
      <c r="I40" s="11">
        <v>26.498842594348623</v>
      </c>
      <c r="J40" s="11">
        <v>26.389253046594973</v>
      </c>
      <c r="K40" s="11">
        <v>26.383779944289689</v>
      </c>
      <c r="L40" s="11">
        <f t="shared" si="1"/>
        <v>0.42821530347442316</v>
      </c>
      <c r="M40" s="11">
        <v>26.091823591032714</v>
      </c>
      <c r="N40" s="11">
        <v>25.510110109465522</v>
      </c>
      <c r="O40" s="11">
        <v>25.955589134125646</v>
      </c>
      <c r="P40" s="11">
        <v>26.055507768800489</v>
      </c>
      <c r="Q40" s="11">
        <v>25.956829107981168</v>
      </c>
      <c r="R40" s="11">
        <f t="shared" si="2"/>
        <v>0.3367000909602007</v>
      </c>
      <c r="V40" s="4"/>
    </row>
    <row r="41" spans="1:22" x14ac:dyDescent="0.25">
      <c r="A41" s="7" t="s">
        <v>38</v>
      </c>
      <c r="B41" s="12" t="s">
        <v>45</v>
      </c>
      <c r="C41" s="8">
        <v>45</v>
      </c>
      <c r="D41" s="8">
        <v>72.5</v>
      </c>
      <c r="E41" s="8">
        <v>1.63</v>
      </c>
      <c r="F41" s="11">
        <f t="shared" si="0"/>
        <v>27.287440249915317</v>
      </c>
      <c r="G41" s="11">
        <v>29.606374810930578</v>
      </c>
      <c r="H41" s="11">
        <v>28.882513481126445</v>
      </c>
      <c r="I41" s="11">
        <v>29.959269618834085</v>
      </c>
      <c r="J41" s="11">
        <v>28.837820630372512</v>
      </c>
      <c r="K41" s="11">
        <v>30.542911273039014</v>
      </c>
      <c r="L41" s="11">
        <f t="shared" si="1"/>
        <v>3.555628750843014</v>
      </c>
      <c r="M41" s="11">
        <v>29.123758135797534</v>
      </c>
      <c r="N41" s="11">
        <v>27.966304973037676</v>
      </c>
      <c r="O41" s="11">
        <v>29.656145897762574</v>
      </c>
      <c r="P41" s="11">
        <v>28.172443091905013</v>
      </c>
      <c r="Q41" s="11">
        <v>29.79415881006863</v>
      </c>
      <c r="R41" s="11">
        <f t="shared" si="2"/>
        <v>2.8972631931934734</v>
      </c>
      <c r="V41" s="4"/>
    </row>
    <row r="42" spans="1:22" x14ac:dyDescent="0.25">
      <c r="A42" s="7" t="s">
        <v>39</v>
      </c>
      <c r="B42" s="12" t="s">
        <v>45</v>
      </c>
      <c r="C42" s="12">
        <v>29</v>
      </c>
      <c r="D42" s="12">
        <v>76</v>
      </c>
      <c r="E42" s="12">
        <v>1.71</v>
      </c>
      <c r="F42" s="11">
        <f t="shared" si="0"/>
        <v>25.990903183885642</v>
      </c>
      <c r="G42" s="11">
        <v>28.737763562616262</v>
      </c>
      <c r="H42" s="11">
        <v>28.319852135816006</v>
      </c>
      <c r="I42" s="11">
        <v>28.458073949064175</v>
      </c>
      <c r="J42" s="11">
        <v>29.094326382592921</v>
      </c>
      <c r="K42" s="11">
        <v>29.204864632237875</v>
      </c>
      <c r="L42" s="11">
        <f t="shared" si="1"/>
        <v>2.7692792749277446</v>
      </c>
      <c r="M42" s="11">
        <v>28.968576250000115</v>
      </c>
      <c r="N42" s="11">
        <v>28.752366473988463</v>
      </c>
      <c r="O42" s="11">
        <v>28.728198195187225</v>
      </c>
      <c r="P42" s="11">
        <v>29.098922242314632</v>
      </c>
      <c r="Q42" s="11">
        <v>29.218900362318809</v>
      </c>
      <c r="R42" s="11">
        <f t="shared" si="2"/>
        <v>2.9495968184522825</v>
      </c>
      <c r="V42" s="4"/>
    </row>
    <row r="43" spans="1:22" x14ac:dyDescent="0.25">
      <c r="A43" s="7" t="s">
        <v>40</v>
      </c>
      <c r="B43" s="12" t="s">
        <v>46</v>
      </c>
      <c r="C43" s="12">
        <v>24</v>
      </c>
      <c r="D43" s="12">
        <v>49</v>
      </c>
      <c r="E43" s="12">
        <v>1.52</v>
      </c>
      <c r="F43" s="11">
        <f t="shared" si="0"/>
        <v>21.208448753462605</v>
      </c>
      <c r="G43" s="11">
        <v>27.10882840129927</v>
      </c>
      <c r="H43" s="11">
        <v>27.154183414634172</v>
      </c>
      <c r="I43" s="11">
        <v>26.93737193203269</v>
      </c>
      <c r="J43" s="11">
        <v>26.953806845965776</v>
      </c>
      <c r="K43" s="11">
        <v>27.062862275449113</v>
      </c>
      <c r="L43" s="11">
        <f t="shared" si="1"/>
        <v>1.0270561170204378</v>
      </c>
      <c r="M43" s="11">
        <v>27.613130351214451</v>
      </c>
      <c r="N43" s="11">
        <v>27.635844559585472</v>
      </c>
      <c r="O43" s="11">
        <v>27.483784806384826</v>
      </c>
      <c r="P43" s="11">
        <v>27.450280417149475</v>
      </c>
      <c r="Q43" s="11">
        <v>27.205853146853158</v>
      </c>
      <c r="R43" s="11">
        <f t="shared" si="2"/>
        <v>1.4439407324932327</v>
      </c>
      <c r="V43" s="4"/>
    </row>
    <row r="44" spans="1:22" x14ac:dyDescent="0.25">
      <c r="A44" s="7" t="s">
        <v>41</v>
      </c>
      <c r="B44" s="12" t="s">
        <v>46</v>
      </c>
      <c r="C44" s="12">
        <v>24</v>
      </c>
      <c r="D44" s="12">
        <v>62</v>
      </c>
      <c r="E44" s="12">
        <v>1.62</v>
      </c>
      <c r="F44" s="11">
        <f t="shared" si="0"/>
        <v>23.624447492760247</v>
      </c>
      <c r="G44" s="11">
        <v>25.658130899867761</v>
      </c>
      <c r="H44" s="11">
        <v>25.445302414231261</v>
      </c>
      <c r="I44" s="11">
        <v>25.344760676707303</v>
      </c>
      <c r="J44" s="11">
        <v>26.196361543248251</v>
      </c>
      <c r="K44" s="11">
        <v>25.801432973805852</v>
      </c>
      <c r="L44" s="11">
        <f t="shared" si="1"/>
        <v>0.30375208490475902</v>
      </c>
      <c r="M44" s="11">
        <v>25.733469243082343</v>
      </c>
      <c r="N44" s="11">
        <v>25.152978927203048</v>
      </c>
      <c r="O44" s="11">
        <v>25.80499215436819</v>
      </c>
      <c r="P44" s="11">
        <v>25.886258253851729</v>
      </c>
      <c r="Q44" s="11">
        <v>25.723048766494561</v>
      </c>
      <c r="R44" s="11">
        <f t="shared" si="2"/>
        <v>0.41067655170471351</v>
      </c>
      <c r="V44" s="4"/>
    </row>
    <row r="45" spans="1:22" x14ac:dyDescent="0.25">
      <c r="A45" s="7" t="s">
        <v>42</v>
      </c>
      <c r="B45" s="18" t="s">
        <v>45</v>
      </c>
      <c r="C45" s="19">
        <v>52</v>
      </c>
      <c r="D45" s="19">
        <v>63</v>
      </c>
      <c r="E45" s="19">
        <v>1.6</v>
      </c>
      <c r="F45" s="11">
        <f t="shared" si="0"/>
        <v>24.609374999999996</v>
      </c>
      <c r="G45" s="11">
        <v>24.87132411649208</v>
      </c>
      <c r="H45" s="11">
        <v>26.031376041666633</v>
      </c>
      <c r="I45" s="11">
        <v>23.782654051023318</v>
      </c>
      <c r="J45" s="11">
        <v>26.721261692650298</v>
      </c>
      <c r="K45" s="11">
        <v>24.155139911634759</v>
      </c>
      <c r="L45" s="11">
        <f t="shared" si="1"/>
        <v>0.98802292208139786</v>
      </c>
      <c r="M45" s="11">
        <v>24.466222873900286</v>
      </c>
      <c r="N45" s="11">
        <v>25.594971783295733</v>
      </c>
      <c r="O45" s="11">
        <v>23.479938799762344</v>
      </c>
      <c r="P45" s="11">
        <v>26.142669073405557</v>
      </c>
      <c r="Q45" s="11">
        <v>23.896393749999984</v>
      </c>
      <c r="R45" s="11">
        <f t="shared" si="2"/>
        <v>1.2215066483840955</v>
      </c>
      <c r="V45" s="4"/>
    </row>
    <row r="46" spans="1:22" x14ac:dyDescent="0.25">
      <c r="A46" s="7" t="s">
        <v>43</v>
      </c>
      <c r="B46" s="18" t="s">
        <v>46</v>
      </c>
      <c r="C46" s="19">
        <v>23</v>
      </c>
      <c r="D46" s="19">
        <v>60</v>
      </c>
      <c r="E46" s="19">
        <v>1.55</v>
      </c>
      <c r="F46" s="11">
        <f t="shared" si="0"/>
        <v>24.973985431841829</v>
      </c>
      <c r="G46" s="11">
        <v>22.387564112743014</v>
      </c>
      <c r="H46" s="11">
        <v>23.11906519208382</v>
      </c>
      <c r="I46" s="11">
        <v>21.630085734120019</v>
      </c>
      <c r="J46" s="11">
        <v>23.631031872509972</v>
      </c>
      <c r="K46" s="11">
        <v>21.533399086757999</v>
      </c>
      <c r="L46" s="11">
        <f t="shared" si="1"/>
        <v>3.5216045286320474</v>
      </c>
      <c r="M46" s="11">
        <v>22.02882084957918</v>
      </c>
      <c r="N46" s="11">
        <v>22.807526380368095</v>
      </c>
      <c r="O46" s="11">
        <v>21.351015861571653</v>
      </c>
      <c r="P46" s="11">
        <v>23.128482319660577</v>
      </c>
      <c r="Q46" s="11">
        <v>21.271377240143369</v>
      </c>
      <c r="R46" s="11">
        <f t="shared" si="2"/>
        <v>3.8603995495640762</v>
      </c>
      <c r="V46" s="4"/>
    </row>
    <row r="47" spans="1:22" x14ac:dyDescent="0.25">
      <c r="A47" s="7" t="s">
        <v>44</v>
      </c>
      <c r="B47" s="18" t="s">
        <v>45</v>
      </c>
      <c r="C47" s="19">
        <v>26</v>
      </c>
      <c r="D47" s="19">
        <v>95</v>
      </c>
      <c r="E47" s="19">
        <v>1.67</v>
      </c>
      <c r="F47" s="11">
        <f t="shared" si="0"/>
        <v>34.063609308329447</v>
      </c>
      <c r="G47" s="11">
        <v>29.038660319878261</v>
      </c>
      <c r="H47" s="11">
        <v>28.123327932098746</v>
      </c>
      <c r="I47" s="11">
        <v>29.288378120744419</v>
      </c>
      <c r="J47" s="11">
        <v>28.564196874999993</v>
      </c>
      <c r="K47" s="11">
        <v>29.850300730747499</v>
      </c>
      <c r="L47" s="11">
        <f t="shared" si="1"/>
        <v>2.9565509146476643</v>
      </c>
      <c r="M47" s="11">
        <v>28.519200854164172</v>
      </c>
      <c r="N47" s="11">
        <v>27.818767505098581</v>
      </c>
      <c r="O47" s="11">
        <v>28.629730196263935</v>
      </c>
      <c r="P47" s="11">
        <v>28.192230054221529</v>
      </c>
      <c r="Q47" s="11">
        <v>28.967671324422849</v>
      </c>
      <c r="R47" s="11">
        <f t="shared" si="2"/>
        <v>2.4020997700017235</v>
      </c>
      <c r="V47" s="4"/>
    </row>
    <row r="48" spans="1:22" x14ac:dyDescent="0.25">
      <c r="A48" s="20"/>
      <c r="B48" s="15"/>
      <c r="C48" s="16"/>
      <c r="D48" s="16"/>
      <c r="E48" s="16"/>
      <c r="F48" s="11"/>
      <c r="G48" s="23">
        <f>AVERAGE(G3:G47)</f>
        <v>26.711408938581396</v>
      </c>
      <c r="H48" s="23">
        <f t="shared" ref="H48:R48" si="3">AVERAGE(H3:H47)</f>
        <v>26.623412635861065</v>
      </c>
      <c r="I48" s="23">
        <f t="shared" si="3"/>
        <v>26.412679030156724</v>
      </c>
      <c r="J48" s="23">
        <f t="shared" si="3"/>
        <v>27.068317733141086</v>
      </c>
      <c r="K48" s="23">
        <f t="shared" si="3"/>
        <v>26.754804105935396</v>
      </c>
      <c r="L48" s="23">
        <f t="shared" si="3"/>
        <v>1.4532653790397387</v>
      </c>
      <c r="M48" s="23">
        <f t="shared" si="3"/>
        <v>26.684394693583808</v>
      </c>
      <c r="N48" s="23">
        <f t="shared" si="3"/>
        <v>26.565537372190057</v>
      </c>
      <c r="O48" s="23">
        <f t="shared" si="3"/>
        <v>26.386755263914498</v>
      </c>
      <c r="P48" s="23">
        <f t="shared" si="3"/>
        <v>26.998725880544104</v>
      </c>
      <c r="Q48" s="23">
        <f t="shared" si="3"/>
        <v>26.709402453429831</v>
      </c>
      <c r="R48" s="23">
        <f t="shared" si="3"/>
        <v>1.438642761349411</v>
      </c>
    </row>
  </sheetData>
  <mergeCells count="8">
    <mergeCell ref="G1:L1"/>
    <mergeCell ref="M1:R1"/>
    <mergeCell ref="A1:A2"/>
    <mergeCell ref="D1:D2"/>
    <mergeCell ref="E1:E2"/>
    <mergeCell ref="F1:F2"/>
    <mergeCell ref="C1:C2"/>
    <mergeCell ref="B1:B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25"/>
  <sheetViews>
    <sheetView tabSelected="1" workbookViewId="0">
      <selection activeCell="Z9" sqref="Z9"/>
    </sheetView>
  </sheetViews>
  <sheetFormatPr defaultColWidth="11.42578125" defaultRowHeight="15" x14ac:dyDescent="0.25"/>
  <cols>
    <col min="1" max="1" width="8.42578125" customWidth="1"/>
    <col min="2" max="2" width="7.42578125" style="2" customWidth="1"/>
    <col min="3" max="3" width="7.85546875" style="1" customWidth="1"/>
    <col min="4" max="4" width="8.140625" style="1" customWidth="1"/>
    <col min="5" max="5" width="7.7109375" style="1" customWidth="1"/>
    <col min="6" max="6" width="6.7109375" style="3" customWidth="1"/>
    <col min="7" max="7" width="8" style="3" bestFit="1" customWidth="1"/>
    <col min="8" max="11" width="5.5703125" style="3" bestFit="1" customWidth="1"/>
    <col min="12" max="12" width="5.42578125" style="3" customWidth="1"/>
    <col min="13" max="13" width="8" style="3" bestFit="1" customWidth="1"/>
    <col min="14" max="18" width="5.5703125" style="3" bestFit="1" customWidth="1"/>
    <col min="19" max="19" width="5.42578125" customWidth="1"/>
    <col min="20" max="20" width="15" customWidth="1"/>
    <col min="21" max="21" width="8" bestFit="1" customWidth="1"/>
  </cols>
  <sheetData>
    <row r="1" spans="1:22" ht="15" customHeight="1" x14ac:dyDescent="0.25">
      <c r="A1" s="32" t="s">
        <v>182</v>
      </c>
      <c r="B1" s="34" t="s">
        <v>48</v>
      </c>
      <c r="C1" s="34" t="s">
        <v>47</v>
      </c>
      <c r="D1" s="34" t="s">
        <v>50</v>
      </c>
      <c r="E1" s="34" t="s">
        <v>51</v>
      </c>
      <c r="F1" s="36" t="s">
        <v>49</v>
      </c>
      <c r="G1" s="30" t="s">
        <v>58</v>
      </c>
      <c r="H1" s="30"/>
      <c r="I1" s="30"/>
      <c r="J1" s="30"/>
      <c r="K1" s="30"/>
      <c r="L1" s="30"/>
      <c r="M1" s="31" t="s">
        <v>59</v>
      </c>
      <c r="N1" s="31"/>
      <c r="O1" s="31"/>
      <c r="P1" s="31"/>
      <c r="Q1" s="31"/>
      <c r="R1" s="31"/>
    </row>
    <row r="2" spans="1:22" x14ac:dyDescent="0.25">
      <c r="A2" s="33"/>
      <c r="B2" s="35"/>
      <c r="C2" s="35"/>
      <c r="D2" s="35"/>
      <c r="E2" s="35"/>
      <c r="F2" s="37"/>
      <c r="G2" s="5" t="s">
        <v>52</v>
      </c>
      <c r="H2" s="5" t="s">
        <v>53</v>
      </c>
      <c r="I2" s="5" t="s">
        <v>54</v>
      </c>
      <c r="J2" s="5" t="s">
        <v>55</v>
      </c>
      <c r="K2" s="5" t="s">
        <v>56</v>
      </c>
      <c r="L2" s="5" t="s">
        <v>57</v>
      </c>
      <c r="M2" s="6" t="s">
        <v>52</v>
      </c>
      <c r="N2" s="6" t="s">
        <v>53</v>
      </c>
      <c r="O2" s="6" t="s">
        <v>54</v>
      </c>
      <c r="P2" s="6" t="s">
        <v>55</v>
      </c>
      <c r="Q2" s="6" t="s">
        <v>56</v>
      </c>
      <c r="R2" s="6" t="s">
        <v>57</v>
      </c>
    </row>
    <row r="3" spans="1:22" x14ac:dyDescent="0.25">
      <c r="A3" s="22" t="s">
        <v>60</v>
      </c>
      <c r="B3" s="22" t="s">
        <v>45</v>
      </c>
      <c r="C3" s="22">
        <v>55</v>
      </c>
      <c r="D3" s="25">
        <v>82</v>
      </c>
      <c r="E3" s="25">
        <v>1.66</v>
      </c>
      <c r="F3" s="11">
        <f>D3/(E3*E3)</f>
        <v>29.757584555087824</v>
      </c>
      <c r="G3" s="11">
        <v>32.470947564960341</v>
      </c>
      <c r="H3" s="11">
        <v>32.082375506893761</v>
      </c>
      <c r="I3" s="11">
        <v>32.698821428571449</v>
      </c>
      <c r="J3" s="11">
        <v>32.361422084623378</v>
      </c>
      <c r="K3" s="11">
        <v>32.786768104776634</v>
      </c>
      <c r="L3" s="11">
        <f>(ABS($U$3-H3)+ABS($U$4-I3)+ABS($U$5-J3)+ABS($U$6-K3))/4</f>
        <v>6.4823467812163056</v>
      </c>
      <c r="M3" s="11">
        <v>32.094374980404375</v>
      </c>
      <c r="N3" s="11">
        <v>31.533615960099734</v>
      </c>
      <c r="O3" s="11">
        <v>32.388683594864474</v>
      </c>
      <c r="P3" s="11">
        <v>31.805131324004286</v>
      </c>
      <c r="Q3" s="11">
        <v>32.394943440691257</v>
      </c>
      <c r="R3" s="24">
        <f>(ABS($U$3-N3)+ABS($U$4-O3)+ABS($U$5-P3)+ABS($U$6-Q3))/4</f>
        <v>6.0305935799149379</v>
      </c>
      <c r="T3" t="s">
        <v>53</v>
      </c>
      <c r="U3">
        <v>26.1</v>
      </c>
      <c r="V3" s="4"/>
    </row>
    <row r="4" spans="1:22" x14ac:dyDescent="0.25">
      <c r="A4" s="22" t="s">
        <v>61</v>
      </c>
      <c r="B4" s="22" t="s">
        <v>45</v>
      </c>
      <c r="C4" s="22">
        <v>60</v>
      </c>
      <c r="D4" s="22">
        <v>90</v>
      </c>
      <c r="E4" s="22">
        <v>1.71</v>
      </c>
      <c r="F4" s="11">
        <f t="shared" ref="F4:F67" si="0">D4/(E4*E4)</f>
        <v>30.778701138811947</v>
      </c>
      <c r="G4" s="11">
        <v>26.993338025415472</v>
      </c>
      <c r="H4" s="11">
        <v>26.535501738122811</v>
      </c>
      <c r="I4" s="11">
        <v>26.952457327439685</v>
      </c>
      <c r="J4" s="11">
        <v>26.841061757719714</v>
      </c>
      <c r="K4" s="11">
        <v>27.37651235741443</v>
      </c>
      <c r="L4" s="11">
        <f t="shared" ref="L4:L67" si="1">(ABS($U$3-H4)+ABS($U$4-I4)+ABS($U$5-J4)+ABS($U$6-K4))/4</f>
        <v>0.92638329517416018</v>
      </c>
      <c r="M4" s="11">
        <v>26.333251247256147</v>
      </c>
      <c r="N4" s="11">
        <v>26.386482300884936</v>
      </c>
      <c r="O4" s="11">
        <v>25.930944585295194</v>
      </c>
      <c r="P4" s="11">
        <v>26.750248021108174</v>
      </c>
      <c r="Q4" s="11">
        <v>26.4510851466414</v>
      </c>
      <c r="R4" s="24">
        <f t="shared" ref="R4:R67" si="2">(ABS($U$3-N4)+ABS($U$4-O4)+ABS($U$5-P4)+ABS($U$6-Q4))/4</f>
        <v>0.37969001348242593</v>
      </c>
      <c r="T4" t="s">
        <v>54</v>
      </c>
      <c r="U4">
        <v>25.7</v>
      </c>
      <c r="V4" s="4"/>
    </row>
    <row r="5" spans="1:22" x14ac:dyDescent="0.25">
      <c r="A5" s="22" t="s">
        <v>62</v>
      </c>
      <c r="B5" s="26" t="s">
        <v>46</v>
      </c>
      <c r="C5" s="26">
        <v>66</v>
      </c>
      <c r="D5" s="11"/>
      <c r="E5" s="11"/>
      <c r="F5" s="11"/>
      <c r="G5" s="11">
        <v>28.039737287050123</v>
      </c>
      <c r="H5" s="11">
        <v>28.224261348005513</v>
      </c>
      <c r="I5" s="11">
        <v>27.573797271872071</v>
      </c>
      <c r="J5" s="11">
        <v>29.06005290611029</v>
      </c>
      <c r="K5" s="11">
        <v>27.697534178999263</v>
      </c>
      <c r="L5" s="11">
        <f t="shared" si="1"/>
        <v>2.1389114262467839</v>
      </c>
      <c r="M5" s="11">
        <v>27.186188681908167</v>
      </c>
      <c r="N5" s="11">
        <v>26.961802197802221</v>
      </c>
      <c r="O5" s="11">
        <v>26.95527696012849</v>
      </c>
      <c r="P5" s="11">
        <v>27.898054995417016</v>
      </c>
      <c r="Q5" s="11">
        <v>27.375769592476498</v>
      </c>
      <c r="R5" s="24">
        <f t="shared" si="2"/>
        <v>1.2977259364560565</v>
      </c>
      <c r="T5" t="s">
        <v>55</v>
      </c>
      <c r="U5">
        <v>26.4</v>
      </c>
      <c r="V5" s="4"/>
    </row>
    <row r="6" spans="1:22" x14ac:dyDescent="0.25">
      <c r="A6" s="22" t="s">
        <v>63</v>
      </c>
      <c r="B6" s="26" t="s">
        <v>45</v>
      </c>
      <c r="C6" s="26">
        <v>57</v>
      </c>
      <c r="D6" s="11"/>
      <c r="E6" s="11"/>
      <c r="F6" s="11"/>
      <c r="G6" s="11">
        <v>32.322219888129176</v>
      </c>
      <c r="H6" s="11">
        <v>31.666079754601256</v>
      </c>
      <c r="I6" s="11">
        <v>32.54047258545539</v>
      </c>
      <c r="J6" s="11">
        <v>31.859210680321887</v>
      </c>
      <c r="K6" s="11">
        <v>32.611133858267678</v>
      </c>
      <c r="L6" s="11">
        <f t="shared" si="1"/>
        <v>6.1692242196615528</v>
      </c>
      <c r="M6" s="11">
        <v>30.705491807009576</v>
      </c>
      <c r="N6" s="11">
        <v>29.778792085848426</v>
      </c>
      <c r="O6" s="11">
        <v>30.961265080359134</v>
      </c>
      <c r="P6" s="11">
        <v>31.037492537313408</v>
      </c>
      <c r="Q6" s="11">
        <v>30.71866355624676</v>
      </c>
      <c r="R6" s="24">
        <f t="shared" si="2"/>
        <v>4.6240533149419321</v>
      </c>
      <c r="T6" t="s">
        <v>56</v>
      </c>
      <c r="U6">
        <v>25.8</v>
      </c>
      <c r="V6" s="4"/>
    </row>
    <row r="7" spans="1:22" x14ac:dyDescent="0.25">
      <c r="A7" s="22" t="s">
        <v>64</v>
      </c>
      <c r="B7" s="26" t="s">
        <v>45</v>
      </c>
      <c r="C7" s="26">
        <v>40</v>
      </c>
      <c r="D7" s="11"/>
      <c r="E7" s="11"/>
      <c r="F7" s="11"/>
      <c r="G7" s="11">
        <v>24.483501475570748</v>
      </c>
      <c r="H7" s="11">
        <v>24.194413942011074</v>
      </c>
      <c r="I7" s="11">
        <v>24.480693061544542</v>
      </c>
      <c r="J7" s="11">
        <v>24.26083514099782</v>
      </c>
      <c r="K7" s="11">
        <v>24.522542713567798</v>
      </c>
      <c r="L7" s="11">
        <f t="shared" si="1"/>
        <v>1.6353787854696913</v>
      </c>
      <c r="M7" s="11">
        <v>25.356158507883858</v>
      </c>
      <c r="N7" s="11">
        <v>24.398515456989205</v>
      </c>
      <c r="O7" s="11">
        <v>25.723147622267344</v>
      </c>
      <c r="P7" s="11">
        <v>24.882901628222569</v>
      </c>
      <c r="Q7" s="11">
        <v>25.574555347091955</v>
      </c>
      <c r="R7" s="24">
        <f t="shared" si="2"/>
        <v>0.86679379749090391</v>
      </c>
      <c r="V7" s="4"/>
    </row>
    <row r="8" spans="1:22" x14ac:dyDescent="0.25">
      <c r="A8" s="22" t="s">
        <v>65</v>
      </c>
      <c r="B8" s="26" t="s">
        <v>46</v>
      </c>
      <c r="C8" s="26">
        <v>44</v>
      </c>
      <c r="D8" s="11"/>
      <c r="E8" s="11"/>
      <c r="F8" s="11"/>
      <c r="G8" s="11">
        <v>33.036917266675722</v>
      </c>
      <c r="H8" s="11">
        <v>32.535051598837057</v>
      </c>
      <c r="I8" s="11">
        <v>33.424218643240607</v>
      </c>
      <c r="J8" s="11">
        <v>32.355043630017519</v>
      </c>
      <c r="K8" s="11">
        <v>33.215216577540119</v>
      </c>
      <c r="L8" s="11">
        <f t="shared" si="1"/>
        <v>6.8823826124088257</v>
      </c>
      <c r="M8" s="11">
        <v>33.608674568042105</v>
      </c>
      <c r="N8" s="11">
        <v>33.378054239877756</v>
      </c>
      <c r="O8" s="11">
        <v>33.815729418074696</v>
      </c>
      <c r="P8" s="11">
        <v>33.432235849056596</v>
      </c>
      <c r="Q8" s="11">
        <v>33.661566826593585</v>
      </c>
      <c r="R8" s="24">
        <f t="shared" si="2"/>
        <v>7.5718965834006582</v>
      </c>
      <c r="T8" t="s">
        <v>183</v>
      </c>
      <c r="U8">
        <f>COUNTBLANK(C3:C124)</f>
        <v>0</v>
      </c>
      <c r="V8" s="4"/>
    </row>
    <row r="9" spans="1:22" x14ac:dyDescent="0.25">
      <c r="A9" s="22" t="s">
        <v>66</v>
      </c>
      <c r="B9" s="26" t="s">
        <v>46</v>
      </c>
      <c r="C9" s="26">
        <v>62</v>
      </c>
      <c r="D9" s="11"/>
      <c r="E9" s="11"/>
      <c r="F9" s="11"/>
      <c r="G9" s="11">
        <v>29.09164473173902</v>
      </c>
      <c r="H9" s="11">
        <v>28.340679012345678</v>
      </c>
      <c r="I9" s="11">
        <v>29.472450773558343</v>
      </c>
      <c r="J9" s="11">
        <v>28.271707236842104</v>
      </c>
      <c r="K9" s="11">
        <v>29.786304553518594</v>
      </c>
      <c r="L9" s="11">
        <f t="shared" si="1"/>
        <v>2.9677853940661798</v>
      </c>
      <c r="M9" s="11">
        <v>27.53127186636867</v>
      </c>
      <c r="N9" s="11">
        <v>27.055395161290324</v>
      </c>
      <c r="O9" s="11">
        <v>27.407471391752509</v>
      </c>
      <c r="P9" s="11">
        <v>27.597900514579731</v>
      </c>
      <c r="Q9" s="11">
        <v>27.921769552238757</v>
      </c>
      <c r="R9" s="24">
        <f t="shared" si="2"/>
        <v>1.4956341549653303</v>
      </c>
      <c r="V9" s="4"/>
    </row>
    <row r="10" spans="1:22" x14ac:dyDescent="0.25">
      <c r="A10" s="22" t="s">
        <v>67</v>
      </c>
      <c r="B10" s="26" t="s">
        <v>45</v>
      </c>
      <c r="C10" s="26">
        <v>50</v>
      </c>
      <c r="D10" s="11"/>
      <c r="E10" s="11"/>
      <c r="F10" s="11"/>
      <c r="G10" s="11">
        <v>31.603864600326215</v>
      </c>
      <c r="H10" s="11">
        <v>30.205313358302078</v>
      </c>
      <c r="I10" s="11">
        <v>32.370021095334621</v>
      </c>
      <c r="J10" s="11">
        <v>30.645586523736572</v>
      </c>
      <c r="K10" s="11">
        <v>31.621983471074362</v>
      </c>
      <c r="L10" s="11">
        <f t="shared" si="1"/>
        <v>5.2107261121119084</v>
      </c>
      <c r="M10" s="11">
        <v>30.073900054975393</v>
      </c>
      <c r="N10" s="11">
        <v>29.222959497206681</v>
      </c>
      <c r="O10" s="11">
        <v>30.543035567434238</v>
      </c>
      <c r="P10" s="11">
        <v>29.317070080862514</v>
      </c>
      <c r="Q10" s="11">
        <v>30.556675324675361</v>
      </c>
      <c r="R10" s="24">
        <f t="shared" si="2"/>
        <v>3.9099351175446984</v>
      </c>
      <c r="T10" t="s">
        <v>184</v>
      </c>
      <c r="U10">
        <f>COUNTBLANK(D3:D124)</f>
        <v>25</v>
      </c>
      <c r="V10" s="4"/>
    </row>
    <row r="11" spans="1:22" x14ac:dyDescent="0.25">
      <c r="A11" s="22" t="s">
        <v>68</v>
      </c>
      <c r="B11" s="26" t="s">
        <v>46</v>
      </c>
      <c r="C11" s="26">
        <v>50</v>
      </c>
      <c r="D11" s="11"/>
      <c r="E11" s="11"/>
      <c r="F11" s="11"/>
      <c r="G11" s="11">
        <v>29.729821041214763</v>
      </c>
      <c r="H11" s="11">
        <v>29.030307287753548</v>
      </c>
      <c r="I11" s="11">
        <v>30.061473914098695</v>
      </c>
      <c r="J11" s="11">
        <v>29.379727878211195</v>
      </c>
      <c r="K11" s="11">
        <v>29.90748552864736</v>
      </c>
      <c r="L11" s="11">
        <f t="shared" si="1"/>
        <v>3.5947486521776995</v>
      </c>
      <c r="M11" s="11">
        <v>30.081894811656067</v>
      </c>
      <c r="N11" s="11">
        <v>29.378647727272707</v>
      </c>
      <c r="O11" s="11">
        <v>30.29512372013652</v>
      </c>
      <c r="P11" s="11">
        <v>29.997952298352107</v>
      </c>
      <c r="Q11" s="11">
        <v>30.553658027357869</v>
      </c>
      <c r="R11" s="24">
        <f t="shared" si="2"/>
        <v>4.0563454432798007</v>
      </c>
      <c r="T11" t="s">
        <v>185</v>
      </c>
      <c r="U11" s="4">
        <f>AVERAGE(D3:D124)</f>
        <v>71.14020618556701</v>
      </c>
      <c r="V11" s="4"/>
    </row>
    <row r="12" spans="1:22" x14ac:dyDescent="0.25">
      <c r="A12" s="22" t="s">
        <v>69</v>
      </c>
      <c r="B12" s="26" t="s">
        <v>45</v>
      </c>
      <c r="C12" s="26">
        <v>68</v>
      </c>
      <c r="D12" s="11"/>
      <c r="E12" s="11"/>
      <c r="F12" s="11"/>
      <c r="G12" s="11">
        <v>34.697797330568775</v>
      </c>
      <c r="H12" s="11">
        <v>34.160991518889638</v>
      </c>
      <c r="I12" s="11">
        <v>35.014424339106554</v>
      </c>
      <c r="J12" s="11">
        <v>34.322938110749234</v>
      </c>
      <c r="K12" s="11">
        <v>34.784325396825395</v>
      </c>
      <c r="L12" s="11">
        <f t="shared" si="1"/>
        <v>8.5706698413927054</v>
      </c>
      <c r="M12" s="11">
        <v>34.306557931122718</v>
      </c>
      <c r="N12" s="11">
        <v>33.762970738844167</v>
      </c>
      <c r="O12" s="11">
        <v>34.583605551667766</v>
      </c>
      <c r="P12" s="11">
        <v>33.82261635220123</v>
      </c>
      <c r="Q12" s="11">
        <v>34.548676932367165</v>
      </c>
      <c r="R12" s="24">
        <f t="shared" si="2"/>
        <v>8.1794673937700821</v>
      </c>
      <c r="T12" t="s">
        <v>186</v>
      </c>
      <c r="U12" s="4">
        <f>MEDIAN(D3:D124)</f>
        <v>69</v>
      </c>
      <c r="V12" s="4"/>
    </row>
    <row r="13" spans="1:22" x14ac:dyDescent="0.25">
      <c r="A13" s="22" t="s">
        <v>70</v>
      </c>
      <c r="B13" s="26" t="s">
        <v>46</v>
      </c>
      <c r="C13" s="26">
        <v>33</v>
      </c>
      <c r="D13" s="11"/>
      <c r="E13" s="11"/>
      <c r="F13" s="11"/>
      <c r="G13" s="11">
        <v>31.693828134026589</v>
      </c>
      <c r="H13" s="11">
        <v>31.057035584604272</v>
      </c>
      <c r="I13" s="11">
        <v>32.030869437783025</v>
      </c>
      <c r="J13" s="11">
        <v>31.408494555353883</v>
      </c>
      <c r="K13" s="11">
        <v>31.738481556002615</v>
      </c>
      <c r="L13" s="11">
        <f t="shared" si="1"/>
        <v>5.5587202834359486</v>
      </c>
      <c r="M13" s="11">
        <v>31.862473407836148</v>
      </c>
      <c r="N13" s="11">
        <v>31.531103977669272</v>
      </c>
      <c r="O13" s="11">
        <v>32.091192724458267</v>
      </c>
      <c r="P13" s="11">
        <v>31.586984784446329</v>
      </c>
      <c r="Q13" s="11">
        <v>32.143070588235283</v>
      </c>
      <c r="R13" s="24">
        <f t="shared" si="2"/>
        <v>5.8380880187022877</v>
      </c>
      <c r="T13" t="s">
        <v>187</v>
      </c>
      <c r="U13">
        <f>QUARTILE(D3:D124,1)</f>
        <v>61.9</v>
      </c>
      <c r="V13" s="4"/>
    </row>
    <row r="14" spans="1:22" x14ac:dyDescent="0.25">
      <c r="A14" s="22" t="s">
        <v>71</v>
      </c>
      <c r="B14" s="26" t="s">
        <v>46</v>
      </c>
      <c r="C14" s="26">
        <v>67</v>
      </c>
      <c r="D14" s="11"/>
      <c r="E14" s="11"/>
      <c r="F14" s="11"/>
      <c r="G14" s="11">
        <v>32.082853386283354</v>
      </c>
      <c r="H14" s="11">
        <v>31.375251584283824</v>
      </c>
      <c r="I14" s="11">
        <v>32.478432541980247</v>
      </c>
      <c r="J14" s="11">
        <v>31.51732571428564</v>
      </c>
      <c r="K14" s="11">
        <v>31.895517886626312</v>
      </c>
      <c r="L14" s="11">
        <f t="shared" si="1"/>
        <v>5.8166319317940056</v>
      </c>
      <c r="M14" s="11">
        <v>32.810238985970841</v>
      </c>
      <c r="N14" s="11">
        <v>32.626628734901438</v>
      </c>
      <c r="O14" s="11">
        <v>32.852879591836661</v>
      </c>
      <c r="P14" s="11">
        <v>32.923146193771636</v>
      </c>
      <c r="Q14" s="11">
        <v>32.304027926322057</v>
      </c>
      <c r="R14" s="24">
        <f t="shared" si="2"/>
        <v>6.676670611707948</v>
      </c>
      <c r="T14" t="s">
        <v>188</v>
      </c>
      <c r="U14">
        <f>QUARTILE(D4:D125,3)</f>
        <v>77.224999999999994</v>
      </c>
      <c r="V14" s="4"/>
    </row>
    <row r="15" spans="1:22" x14ac:dyDescent="0.25">
      <c r="A15" s="22" t="s">
        <v>72</v>
      </c>
      <c r="B15" s="26" t="s">
        <v>46</v>
      </c>
      <c r="C15" s="26">
        <v>57</v>
      </c>
      <c r="D15" s="11"/>
      <c r="E15" s="11"/>
      <c r="F15" s="11"/>
      <c r="G15" s="11">
        <v>28.062250649883786</v>
      </c>
      <c r="H15" s="11">
        <v>28.795633001422438</v>
      </c>
      <c r="I15" s="11">
        <v>27.316394315245418</v>
      </c>
      <c r="J15" s="11">
        <v>29.006846394984322</v>
      </c>
      <c r="K15" s="11">
        <v>27.196602067183445</v>
      </c>
      <c r="L15" s="11">
        <f t="shared" si="1"/>
        <v>2.0788689447089057</v>
      </c>
      <c r="M15" s="11">
        <v>27.467051029900396</v>
      </c>
      <c r="N15" s="11">
        <v>27.517948625180956</v>
      </c>
      <c r="O15" s="11">
        <v>26.941211604095624</v>
      </c>
      <c r="P15" s="11">
        <v>27.506860153256682</v>
      </c>
      <c r="Q15" s="11">
        <v>28.120166007905087</v>
      </c>
      <c r="R15" s="24">
        <f t="shared" si="2"/>
        <v>1.5215465976095874</v>
      </c>
      <c r="T15" t="s">
        <v>189</v>
      </c>
      <c r="U15" s="4">
        <f>MIN(D3:D124)</f>
        <v>38</v>
      </c>
      <c r="V15" s="4"/>
    </row>
    <row r="16" spans="1:22" x14ac:dyDescent="0.25">
      <c r="A16" s="22" t="s">
        <v>73</v>
      </c>
      <c r="B16" s="26" t="s">
        <v>46</v>
      </c>
      <c r="C16" s="26">
        <v>63</v>
      </c>
      <c r="D16" s="11"/>
      <c r="E16" s="11"/>
      <c r="F16" s="11"/>
      <c r="G16" s="11">
        <v>32.387108979738592</v>
      </c>
      <c r="H16" s="11">
        <v>32.31054120111726</v>
      </c>
      <c r="I16" s="11">
        <v>32.378346614413275</v>
      </c>
      <c r="J16" s="11">
        <v>32.420152604548761</v>
      </c>
      <c r="K16" s="11">
        <v>32.776057883131088</v>
      </c>
      <c r="L16" s="11">
        <f t="shared" si="1"/>
        <v>6.471274575802596</v>
      </c>
      <c r="M16" s="11">
        <v>31.700622174381021</v>
      </c>
      <c r="N16" s="11">
        <v>31.061716996047412</v>
      </c>
      <c r="O16" s="11">
        <v>32.023101953907876</v>
      </c>
      <c r="P16" s="11">
        <v>31.136258561643842</v>
      </c>
      <c r="Q16" s="11">
        <v>32.16885570890841</v>
      </c>
      <c r="R16" s="24">
        <f t="shared" si="2"/>
        <v>5.5974833051268851</v>
      </c>
      <c r="T16" t="s">
        <v>190</v>
      </c>
      <c r="U16" s="4">
        <f>MAX(D3:D124)</f>
        <v>110.5</v>
      </c>
      <c r="V16" s="4"/>
    </row>
    <row r="17" spans="1:22" x14ac:dyDescent="0.25">
      <c r="A17" s="22" t="s">
        <v>74</v>
      </c>
      <c r="B17" s="26" t="s">
        <v>45</v>
      </c>
      <c r="C17" s="26">
        <v>52</v>
      </c>
      <c r="D17" s="11"/>
      <c r="E17" s="11"/>
      <c r="F17" s="11"/>
      <c r="G17" s="11">
        <v>33.902482440205951</v>
      </c>
      <c r="H17" s="11">
        <v>33.541616666666698</v>
      </c>
      <c r="I17" s="11">
        <v>34.264876060683889</v>
      </c>
      <c r="J17" s="11">
        <v>33.307406382978755</v>
      </c>
      <c r="K17" s="11">
        <v>33.609420256991662</v>
      </c>
      <c r="L17" s="11">
        <f t="shared" si="1"/>
        <v>7.680829841830251</v>
      </c>
      <c r="M17" s="11">
        <v>33.70645146358062</v>
      </c>
      <c r="N17" s="11">
        <v>33.141866376180083</v>
      </c>
      <c r="O17" s="11">
        <v>33.921466209598456</v>
      </c>
      <c r="P17" s="11">
        <v>33.434429599177811</v>
      </c>
      <c r="Q17" s="11">
        <v>34.205951878707928</v>
      </c>
      <c r="R17" s="24">
        <f t="shared" si="2"/>
        <v>7.6759285159160697</v>
      </c>
      <c r="V17" s="4"/>
    </row>
    <row r="18" spans="1:22" x14ac:dyDescent="0.25">
      <c r="A18" s="22" t="s">
        <v>75</v>
      </c>
      <c r="B18" s="26" t="s">
        <v>46</v>
      </c>
      <c r="C18" s="26">
        <v>52</v>
      </c>
      <c r="D18" s="11"/>
      <c r="E18" s="11"/>
      <c r="F18" s="11"/>
      <c r="G18" s="11">
        <v>32.781929931211053</v>
      </c>
      <c r="H18" s="11">
        <v>32.505361196318979</v>
      </c>
      <c r="I18" s="11">
        <v>32.933344476744189</v>
      </c>
      <c r="J18" s="11">
        <v>33.004665529010261</v>
      </c>
      <c r="K18" s="11">
        <v>32.387895975702293</v>
      </c>
      <c r="L18" s="11">
        <f t="shared" si="1"/>
        <v>6.7078167944439304</v>
      </c>
      <c r="M18" s="11">
        <v>33.04669477234394</v>
      </c>
      <c r="N18" s="11">
        <v>32.980655352480419</v>
      </c>
      <c r="O18" s="11">
        <v>33.149468686868687</v>
      </c>
      <c r="P18" s="11">
        <v>33.27009877704613</v>
      </c>
      <c r="Q18" s="11">
        <v>33.099170099667788</v>
      </c>
      <c r="R18" s="24">
        <f t="shared" si="2"/>
        <v>7.1248482290157558</v>
      </c>
      <c r="T18" t="s">
        <v>191</v>
      </c>
      <c r="U18" s="4">
        <f>MEDIAN(E3:E124)</f>
        <v>1.53</v>
      </c>
      <c r="V18" s="4"/>
    </row>
    <row r="19" spans="1:22" x14ac:dyDescent="0.25">
      <c r="A19" s="22" t="s">
        <v>76</v>
      </c>
      <c r="B19" s="26" t="s">
        <v>46</v>
      </c>
      <c r="C19" s="26">
        <v>50</v>
      </c>
      <c r="D19" s="11"/>
      <c r="E19" s="11"/>
      <c r="F19" s="11"/>
      <c r="G19" s="11">
        <v>31.054682144566815</v>
      </c>
      <c r="H19" s="11">
        <v>29.912985915492964</v>
      </c>
      <c r="I19" s="11">
        <v>31.865476667620989</v>
      </c>
      <c r="J19" s="11">
        <v>29.768943496801722</v>
      </c>
      <c r="K19" s="11">
        <v>32.111810299869603</v>
      </c>
      <c r="L19" s="11">
        <f t="shared" si="1"/>
        <v>4.9148040949463194</v>
      </c>
      <c r="M19" s="11">
        <v>30.710720870678529</v>
      </c>
      <c r="N19" s="11">
        <v>28.913271875000042</v>
      </c>
      <c r="O19" s="11">
        <v>31.787953578915889</v>
      </c>
      <c r="P19" s="11">
        <v>29.042383287920092</v>
      </c>
      <c r="Q19" s="11">
        <v>31.897807277628065</v>
      </c>
      <c r="R19" s="24">
        <f t="shared" si="2"/>
        <v>4.4103540048660221</v>
      </c>
      <c r="V19" s="4"/>
    </row>
    <row r="20" spans="1:22" x14ac:dyDescent="0.25">
      <c r="A20" s="22" t="s">
        <v>77</v>
      </c>
      <c r="B20" s="26" t="s">
        <v>45</v>
      </c>
      <c r="C20" s="26">
        <v>50</v>
      </c>
      <c r="D20" s="11"/>
      <c r="E20" s="11"/>
      <c r="F20" s="11"/>
      <c r="G20" s="11">
        <v>29.702879415920979</v>
      </c>
      <c r="H20" s="11">
        <v>29.438909780775735</v>
      </c>
      <c r="I20" s="11">
        <v>29.77248005822414</v>
      </c>
      <c r="J20" s="11">
        <v>29.374949087415938</v>
      </c>
      <c r="K20" s="11">
        <v>30.407149611855999</v>
      </c>
      <c r="L20" s="11">
        <f t="shared" si="1"/>
        <v>3.748372134567953</v>
      </c>
      <c r="M20" s="11">
        <v>26.769378760062285</v>
      </c>
      <c r="N20" s="11">
        <v>26.864436530324387</v>
      </c>
      <c r="O20" s="11">
        <v>26.583706336088085</v>
      </c>
      <c r="P20" s="11">
        <v>26.733441474654356</v>
      </c>
      <c r="Q20" s="11">
        <v>27.632734591194925</v>
      </c>
      <c r="R20" s="24">
        <f t="shared" si="2"/>
        <v>0.95357973306543808</v>
      </c>
      <c r="V20" s="4"/>
    </row>
    <row r="21" spans="1:22" x14ac:dyDescent="0.25">
      <c r="A21" s="22" t="s">
        <v>78</v>
      </c>
      <c r="B21" s="26" t="s">
        <v>46</v>
      </c>
      <c r="C21" s="26">
        <v>73</v>
      </c>
      <c r="D21" s="11"/>
      <c r="E21" s="11"/>
      <c r="F21" s="11"/>
      <c r="G21" s="11">
        <v>31.089780758225981</v>
      </c>
      <c r="H21" s="11">
        <v>30.298807372175936</v>
      </c>
      <c r="I21" s="11">
        <v>31.696774552192647</v>
      </c>
      <c r="J21" s="11">
        <v>29.951300218340609</v>
      </c>
      <c r="K21" s="11">
        <v>31.706381654381623</v>
      </c>
      <c r="L21" s="11">
        <f t="shared" si="1"/>
        <v>4.9133159492727039</v>
      </c>
      <c r="M21" s="11">
        <v>31.691530490018188</v>
      </c>
      <c r="N21" s="11">
        <v>31.1436888646288</v>
      </c>
      <c r="O21" s="11">
        <v>32.183140696909916</v>
      </c>
      <c r="P21" s="11">
        <v>30.611059479553912</v>
      </c>
      <c r="Q21" s="11">
        <v>32.236730171708871</v>
      </c>
      <c r="R21" s="24">
        <f t="shared" si="2"/>
        <v>5.5436548032003747</v>
      </c>
      <c r="V21" s="4"/>
    </row>
    <row r="22" spans="1:22" x14ac:dyDescent="0.25">
      <c r="A22" s="22" t="s">
        <v>79</v>
      </c>
      <c r="B22" s="26" t="s">
        <v>46</v>
      </c>
      <c r="C22" s="26">
        <v>57</v>
      </c>
      <c r="D22" s="11"/>
      <c r="E22" s="11"/>
      <c r="F22" s="11"/>
      <c r="G22" s="11">
        <v>29.888702433372003</v>
      </c>
      <c r="H22" s="11">
        <v>30.170098574821846</v>
      </c>
      <c r="I22" s="11">
        <v>29.537477561388684</v>
      </c>
      <c r="J22" s="11">
        <v>30.401951666666648</v>
      </c>
      <c r="K22" s="11">
        <v>30.035262862488285</v>
      </c>
      <c r="L22" s="11">
        <f t="shared" si="1"/>
        <v>4.0361976663413657</v>
      </c>
      <c r="M22" s="11">
        <v>29.954898851092725</v>
      </c>
      <c r="N22" s="11">
        <v>30.191943603851453</v>
      </c>
      <c r="O22" s="11">
        <v>29.782020057306621</v>
      </c>
      <c r="P22" s="11">
        <v>29.684779494382035</v>
      </c>
      <c r="Q22" s="11">
        <v>30.13161612284069</v>
      </c>
      <c r="R22" s="24">
        <f t="shared" si="2"/>
        <v>3.9475898195951995</v>
      </c>
      <c r="V22" s="4"/>
    </row>
    <row r="23" spans="1:22" x14ac:dyDescent="0.25">
      <c r="A23" s="22" t="s">
        <v>80</v>
      </c>
      <c r="B23" s="26" t="s">
        <v>46</v>
      </c>
      <c r="C23" s="26">
        <v>70</v>
      </c>
      <c r="D23" s="11"/>
      <c r="E23" s="11"/>
      <c r="F23" s="11"/>
      <c r="G23" s="11">
        <v>31.083980940892634</v>
      </c>
      <c r="H23" s="11">
        <v>30.710206686930086</v>
      </c>
      <c r="I23" s="11">
        <v>31.222716867469803</v>
      </c>
      <c r="J23" s="11">
        <v>30.881924501424514</v>
      </c>
      <c r="K23" s="11">
        <v>30.800649563318768</v>
      </c>
      <c r="L23" s="11">
        <f t="shared" si="1"/>
        <v>4.9038744047857925</v>
      </c>
      <c r="M23" s="11">
        <v>29.759087727944657</v>
      </c>
      <c r="N23" s="11">
        <v>29.871423462088707</v>
      </c>
      <c r="O23" s="11">
        <v>29.483470243462556</v>
      </c>
      <c r="P23" s="11">
        <v>29.91172203947367</v>
      </c>
      <c r="Q23" s="11">
        <v>29.879752847380406</v>
      </c>
      <c r="R23" s="24">
        <f t="shared" si="2"/>
        <v>3.7865921481013345</v>
      </c>
      <c r="V23" s="4"/>
    </row>
    <row r="24" spans="1:22" x14ac:dyDescent="0.25">
      <c r="A24" s="22" t="s">
        <v>81</v>
      </c>
      <c r="B24" s="26" t="s">
        <v>46</v>
      </c>
      <c r="C24" s="26">
        <v>69</v>
      </c>
      <c r="D24" s="11"/>
      <c r="E24" s="11"/>
      <c r="F24" s="11"/>
      <c r="G24" s="11">
        <v>30.721191150752023</v>
      </c>
      <c r="H24" s="11">
        <v>29.128646201873064</v>
      </c>
      <c r="I24" s="11">
        <v>31.667008259212245</v>
      </c>
      <c r="J24" s="11">
        <v>29.04401907630519</v>
      </c>
      <c r="K24" s="11">
        <v>31.092667550839973</v>
      </c>
      <c r="L24" s="11">
        <f t="shared" si="1"/>
        <v>4.2330852720576182</v>
      </c>
      <c r="M24" s="11">
        <v>30.700677576367937</v>
      </c>
      <c r="N24" s="11">
        <v>29.673116302186905</v>
      </c>
      <c r="O24" s="11">
        <v>31.209817069243119</v>
      </c>
      <c r="P24" s="11">
        <v>29.804249289099548</v>
      </c>
      <c r="Q24" s="11">
        <v>31.13692570951585</v>
      </c>
      <c r="R24" s="24">
        <f t="shared" si="2"/>
        <v>4.4560270925113556</v>
      </c>
      <c r="V24" s="4"/>
    </row>
    <row r="25" spans="1:22" x14ac:dyDescent="0.25">
      <c r="A25" s="22" t="s">
        <v>82</v>
      </c>
      <c r="B25" s="26" t="s">
        <v>46</v>
      </c>
      <c r="C25" s="27">
        <v>50</v>
      </c>
      <c r="D25" s="27">
        <v>63</v>
      </c>
      <c r="E25" s="27">
        <v>1.48</v>
      </c>
      <c r="F25" s="11">
        <f t="shared" si="0"/>
        <v>28.761869978086196</v>
      </c>
      <c r="G25" s="11">
        <v>29.133128163367608</v>
      </c>
      <c r="H25" s="11">
        <v>26.869495115995058</v>
      </c>
      <c r="I25" s="11">
        <v>30.396593825268276</v>
      </c>
      <c r="J25" s="11">
        <v>27.536770146520158</v>
      </c>
      <c r="K25" s="11">
        <v>30.194080917874363</v>
      </c>
      <c r="L25" s="11">
        <f t="shared" si="1"/>
        <v>2.7492350014144638</v>
      </c>
      <c r="M25" s="11">
        <v>30.458387226767563</v>
      </c>
      <c r="N25" s="11">
        <v>28.637602697731428</v>
      </c>
      <c r="O25" s="11">
        <v>31.412456638355007</v>
      </c>
      <c r="P25" s="11">
        <v>29.295404293381004</v>
      </c>
      <c r="Q25" s="11">
        <v>31.361224128073168</v>
      </c>
      <c r="R25" s="24">
        <f t="shared" si="2"/>
        <v>4.1766719393851517</v>
      </c>
      <c r="V25" s="4"/>
    </row>
    <row r="26" spans="1:22" x14ac:dyDescent="0.25">
      <c r="A26" s="22" t="s">
        <v>83</v>
      </c>
      <c r="B26" s="26" t="s">
        <v>45</v>
      </c>
      <c r="C26" s="27">
        <v>60</v>
      </c>
      <c r="D26" s="27">
        <v>72</v>
      </c>
      <c r="E26" s="27">
        <v>1.66</v>
      </c>
      <c r="F26" s="11">
        <f t="shared" si="0"/>
        <v>26.1286108288576</v>
      </c>
      <c r="G26" s="11">
        <v>28.718829643998351</v>
      </c>
      <c r="H26" s="11">
        <v>27.547700998751544</v>
      </c>
      <c r="I26" s="11">
        <v>29.41132339885862</v>
      </c>
      <c r="J26" s="11">
        <v>27.858382312925116</v>
      </c>
      <c r="K26" s="11">
        <v>28.985067462376769</v>
      </c>
      <c r="L26" s="11">
        <f t="shared" si="1"/>
        <v>2.4506185432280123</v>
      </c>
      <c r="M26" s="11">
        <v>32.427674746532929</v>
      </c>
      <c r="N26" s="11">
        <v>31.097150125628147</v>
      </c>
      <c r="O26" s="11">
        <v>33.195171073810101</v>
      </c>
      <c r="P26" s="11">
        <v>31.37872584856396</v>
      </c>
      <c r="Q26" s="11">
        <v>32.808190641247805</v>
      </c>
      <c r="R26" s="24">
        <f t="shared" si="2"/>
        <v>6.1198094223125032</v>
      </c>
      <c r="V26" s="4"/>
    </row>
    <row r="27" spans="1:22" x14ac:dyDescent="0.25">
      <c r="A27" s="22" t="s">
        <v>84</v>
      </c>
      <c r="B27" s="26" t="s">
        <v>45</v>
      </c>
      <c r="C27" s="27">
        <v>63</v>
      </c>
      <c r="D27" s="27">
        <v>80</v>
      </c>
      <c r="E27" s="27">
        <v>1.66</v>
      </c>
      <c r="F27" s="11">
        <f t="shared" si="0"/>
        <v>29.031789809841779</v>
      </c>
      <c r="G27" s="11">
        <v>32.069798459731167</v>
      </c>
      <c r="H27" s="11">
        <v>30.87010427226647</v>
      </c>
      <c r="I27" s="11">
        <v>32.889777884155009</v>
      </c>
      <c r="J27" s="11">
        <v>30.940501185770707</v>
      </c>
      <c r="K27" s="11">
        <v>32.542641311069836</v>
      </c>
      <c r="L27" s="11">
        <f t="shared" si="1"/>
        <v>5.8107561633155056</v>
      </c>
      <c r="M27" s="11">
        <v>32.104156051797069</v>
      </c>
      <c r="N27" s="11">
        <v>30.528410189418622</v>
      </c>
      <c r="O27" s="11">
        <v>32.973635967162657</v>
      </c>
      <c r="P27" s="11">
        <v>31.006961913197522</v>
      </c>
      <c r="Q27" s="11">
        <v>33.033989615149643</v>
      </c>
      <c r="R27" s="24">
        <f t="shared" si="2"/>
        <v>5.8857494212321111</v>
      </c>
      <c r="V27" s="4"/>
    </row>
    <row r="28" spans="1:22" x14ac:dyDescent="0.25">
      <c r="A28" s="22" t="s">
        <v>85</v>
      </c>
      <c r="B28" s="27" t="s">
        <v>45</v>
      </c>
      <c r="C28" s="27">
        <v>56</v>
      </c>
      <c r="D28" s="27">
        <v>104</v>
      </c>
      <c r="E28" s="27">
        <v>1.68</v>
      </c>
      <c r="F28" s="11">
        <f t="shared" si="0"/>
        <v>36.848072562358283</v>
      </c>
      <c r="G28" s="11">
        <v>32.347491509725231</v>
      </c>
      <c r="H28" s="11">
        <v>31.853610972568536</v>
      </c>
      <c r="I28" s="11">
        <v>32.623043427572142</v>
      </c>
      <c r="J28" s="11">
        <v>32.133136602451856</v>
      </c>
      <c r="K28" s="11">
        <v>33.000754145638034</v>
      </c>
      <c r="L28" s="11">
        <f t="shared" si="1"/>
        <v>6.4026362870576419</v>
      </c>
      <c r="M28" s="11">
        <v>32.339224835646426</v>
      </c>
      <c r="N28" s="11">
        <v>32.541968315301389</v>
      </c>
      <c r="O28" s="11">
        <v>32.288014445754655</v>
      </c>
      <c r="P28" s="11">
        <v>32.520813127413142</v>
      </c>
      <c r="Q28" s="11">
        <v>32.224287769784183</v>
      </c>
      <c r="R28" s="24">
        <f t="shared" si="2"/>
        <v>6.3937709145633423</v>
      </c>
      <c r="V28" s="4"/>
    </row>
    <row r="29" spans="1:22" x14ac:dyDescent="0.25">
      <c r="A29" s="22" t="s">
        <v>86</v>
      </c>
      <c r="B29" s="26" t="s">
        <v>45</v>
      </c>
      <c r="C29" s="27">
        <v>51</v>
      </c>
      <c r="D29" s="27">
        <v>74</v>
      </c>
      <c r="E29" s="27">
        <v>1.6</v>
      </c>
      <c r="F29" s="11">
        <f t="shared" si="0"/>
        <v>28.906249999999993</v>
      </c>
      <c r="G29" s="11">
        <v>32.450247992505432</v>
      </c>
      <c r="H29" s="11">
        <v>31.805610687022941</v>
      </c>
      <c r="I29" s="11">
        <v>32.946788922155633</v>
      </c>
      <c r="J29" s="11">
        <v>31.886704248366001</v>
      </c>
      <c r="K29" s="11">
        <v>32.491092896174905</v>
      </c>
      <c r="L29" s="11">
        <f t="shared" si="1"/>
        <v>6.2825491884298703</v>
      </c>
      <c r="M29" s="11">
        <v>31.91365553848301</v>
      </c>
      <c r="N29" s="11">
        <v>31.443799999999932</v>
      </c>
      <c r="O29" s="11">
        <v>32.354992515370249</v>
      </c>
      <c r="P29" s="11">
        <v>31.219225978647696</v>
      </c>
      <c r="Q29" s="11">
        <v>32.221473145780024</v>
      </c>
      <c r="R29" s="24">
        <f t="shared" si="2"/>
        <v>5.8098729099494753</v>
      </c>
      <c r="V29" s="4"/>
    </row>
    <row r="30" spans="1:22" x14ac:dyDescent="0.25">
      <c r="A30" s="22" t="s">
        <v>87</v>
      </c>
      <c r="B30" s="26" t="s">
        <v>45</v>
      </c>
      <c r="C30" s="26">
        <v>57</v>
      </c>
      <c r="D30" s="26">
        <v>79</v>
      </c>
      <c r="E30" s="26">
        <v>1.68</v>
      </c>
      <c r="F30" s="11">
        <f t="shared" si="0"/>
        <v>27.990362811791389</v>
      </c>
      <c r="G30" s="11">
        <v>25.255385416666623</v>
      </c>
      <c r="H30" s="11">
        <v>24.760920757967309</v>
      </c>
      <c r="I30" s="11">
        <v>25.192655980603529</v>
      </c>
      <c r="J30" s="11">
        <v>25.109917073170731</v>
      </c>
      <c r="K30" s="11">
        <v>25.70696951623588</v>
      </c>
      <c r="L30" s="11">
        <f t="shared" si="1"/>
        <v>0.80738416800563773</v>
      </c>
      <c r="M30" s="11">
        <v>24.192261920639933</v>
      </c>
      <c r="N30" s="11">
        <v>24.146156845753918</v>
      </c>
      <c r="O30" s="11">
        <v>24.046703643461296</v>
      </c>
      <c r="P30" s="11">
        <v>24.13703242677828</v>
      </c>
      <c r="Q30" s="11">
        <v>24.432986078886298</v>
      </c>
      <c r="R30" s="24">
        <f t="shared" si="2"/>
        <v>1.8092802512800521</v>
      </c>
      <c r="V30" s="4"/>
    </row>
    <row r="31" spans="1:22" x14ac:dyDescent="0.25">
      <c r="A31" s="22" t="s">
        <v>88</v>
      </c>
      <c r="B31" s="26" t="s">
        <v>46</v>
      </c>
      <c r="C31" s="26">
        <v>70</v>
      </c>
      <c r="D31" s="26">
        <v>76</v>
      </c>
      <c r="E31" s="26">
        <v>1.5</v>
      </c>
      <c r="F31" s="11">
        <f t="shared" si="0"/>
        <v>33.777777777777779</v>
      </c>
      <c r="G31" s="11">
        <v>27.861979534883904</v>
      </c>
      <c r="H31" s="11">
        <v>27.381362711864409</v>
      </c>
      <c r="I31" s="11">
        <v>27.933279534109907</v>
      </c>
      <c r="J31" s="11">
        <v>27.81091155778892</v>
      </c>
      <c r="K31" s="11">
        <v>28.209955344070266</v>
      </c>
      <c r="L31" s="11">
        <f t="shared" si="1"/>
        <v>1.8338772869583755</v>
      </c>
      <c r="M31" s="11">
        <v>29.078156235793379</v>
      </c>
      <c r="N31" s="11">
        <v>28.786798691860451</v>
      </c>
      <c r="O31" s="11">
        <v>28.929588184685869</v>
      </c>
      <c r="P31" s="11">
        <v>29.767672975814978</v>
      </c>
      <c r="Q31" s="11">
        <v>29.611180389221438</v>
      </c>
      <c r="R31" s="24">
        <f t="shared" si="2"/>
        <v>3.2738100603956841</v>
      </c>
      <c r="V31" s="4"/>
    </row>
    <row r="32" spans="1:22" x14ac:dyDescent="0.25">
      <c r="A32" s="22" t="s">
        <v>89</v>
      </c>
      <c r="B32" s="26" t="s">
        <v>46</v>
      </c>
      <c r="C32" s="26">
        <v>46</v>
      </c>
      <c r="D32" s="26">
        <v>59.8</v>
      </c>
      <c r="E32" s="26">
        <v>1.45</v>
      </c>
      <c r="F32" s="11">
        <f t="shared" si="0"/>
        <v>28.442330558858501</v>
      </c>
      <c r="G32" s="11">
        <v>28.415679723826972</v>
      </c>
      <c r="H32" s="11">
        <v>27.744647476340685</v>
      </c>
      <c r="I32" s="11">
        <v>28.621659902388942</v>
      </c>
      <c r="J32" s="11">
        <v>28.034643211920521</v>
      </c>
      <c r="K32" s="11">
        <v>29.531568167406466</v>
      </c>
      <c r="L32" s="11">
        <f t="shared" si="1"/>
        <v>2.4831296895141532</v>
      </c>
      <c r="M32" s="11">
        <v>28.251622771304319</v>
      </c>
      <c r="N32" s="11">
        <v>27.866305516265978</v>
      </c>
      <c r="O32" s="11">
        <v>28.200141985137979</v>
      </c>
      <c r="P32" s="11">
        <v>28.420174262734555</v>
      </c>
      <c r="Q32" s="11">
        <v>28.784427916120599</v>
      </c>
      <c r="R32" s="24">
        <f t="shared" si="2"/>
        <v>2.3177624200647777</v>
      </c>
      <c r="V32" s="4"/>
    </row>
    <row r="33" spans="1:22" x14ac:dyDescent="0.25">
      <c r="A33" s="22" t="s">
        <v>90</v>
      </c>
      <c r="B33" s="26" t="s">
        <v>46</v>
      </c>
      <c r="C33" s="26">
        <v>76</v>
      </c>
      <c r="D33" s="26">
        <v>54</v>
      </c>
      <c r="E33" s="26">
        <v>1.46</v>
      </c>
      <c r="F33" s="11">
        <f t="shared" si="0"/>
        <v>25.333083130043164</v>
      </c>
      <c r="G33" s="11">
        <v>30.532153101878151</v>
      </c>
      <c r="H33" s="11">
        <v>30.815808322824754</v>
      </c>
      <c r="I33" s="11">
        <v>30.11322466499162</v>
      </c>
      <c r="J33" s="11">
        <v>31.335750469043106</v>
      </c>
      <c r="K33" s="11">
        <v>29.746812200137068</v>
      </c>
      <c r="L33" s="11">
        <f t="shared" si="1"/>
        <v>4.5028989142491369</v>
      </c>
      <c r="M33" s="11">
        <v>31.741681818181771</v>
      </c>
      <c r="N33" s="11">
        <v>30.881552162849857</v>
      </c>
      <c r="O33" s="11">
        <v>32.271657385924307</v>
      </c>
      <c r="P33" s="11">
        <v>31.49147712878251</v>
      </c>
      <c r="Q33" s="11">
        <v>31.081163855421664</v>
      </c>
      <c r="R33" s="24">
        <f t="shared" si="2"/>
        <v>5.4314626332445846</v>
      </c>
      <c r="V33" s="4"/>
    </row>
    <row r="34" spans="1:22" x14ac:dyDescent="0.25">
      <c r="A34" s="22" t="s">
        <v>91</v>
      </c>
      <c r="B34" s="26" t="s">
        <v>45</v>
      </c>
      <c r="C34" s="26">
        <v>45</v>
      </c>
      <c r="D34" s="26">
        <v>93</v>
      </c>
      <c r="E34" s="26">
        <v>1.71</v>
      </c>
      <c r="F34" s="11">
        <f t="shared" si="0"/>
        <v>31.80465784343901</v>
      </c>
      <c r="G34" s="11">
        <v>32.307261309010229</v>
      </c>
      <c r="H34" s="11">
        <v>30.013692771084312</v>
      </c>
      <c r="I34" s="11">
        <v>33.867413769283878</v>
      </c>
      <c r="J34" s="11">
        <v>29.82490692792166</v>
      </c>
      <c r="K34" s="11">
        <v>34.139158527423049</v>
      </c>
      <c r="L34" s="11">
        <f t="shared" si="1"/>
        <v>5.9612929989282248</v>
      </c>
      <c r="M34" s="11">
        <v>31.130186500470465</v>
      </c>
      <c r="N34" s="11">
        <v>29.45808657757118</v>
      </c>
      <c r="O34" s="11">
        <v>32.145084985835773</v>
      </c>
      <c r="P34" s="11">
        <v>29.329230094466922</v>
      </c>
      <c r="Q34" s="11">
        <v>32.507036623215427</v>
      </c>
      <c r="R34" s="24">
        <f t="shared" si="2"/>
        <v>4.8598595702723255</v>
      </c>
      <c r="V34" s="4"/>
    </row>
    <row r="35" spans="1:22" x14ac:dyDescent="0.25">
      <c r="A35" s="22" t="s">
        <v>92</v>
      </c>
      <c r="B35" s="26" t="s">
        <v>45</v>
      </c>
      <c r="C35" s="26">
        <v>57</v>
      </c>
      <c r="D35" s="26">
        <v>56.5</v>
      </c>
      <c r="E35" s="26">
        <v>1.68</v>
      </c>
      <c r="F35" s="11">
        <f t="shared" si="0"/>
        <v>20.018424036281182</v>
      </c>
      <c r="G35" s="11">
        <v>25.065861444103682</v>
      </c>
      <c r="H35" s="11">
        <v>25.089057692307691</v>
      </c>
      <c r="I35" s="11">
        <v>24.696310560560544</v>
      </c>
      <c r="J35" s="11">
        <v>24.615505426356602</v>
      </c>
      <c r="K35" s="11">
        <v>25.428223013048633</v>
      </c>
      <c r="L35" s="11">
        <f t="shared" si="1"/>
        <v>1.0427258269316324</v>
      </c>
      <c r="M35" s="11">
        <v>23.93404182626016</v>
      </c>
      <c r="N35" s="11">
        <v>23.196558232931718</v>
      </c>
      <c r="O35" s="11">
        <v>23.958111490329948</v>
      </c>
      <c r="P35" s="11">
        <v>23.466524489795898</v>
      </c>
      <c r="Q35" s="11">
        <v>25.28087699468087</v>
      </c>
      <c r="R35" s="24">
        <f t="shared" si="2"/>
        <v>2.0244821980653915</v>
      </c>
      <c r="V35" s="4"/>
    </row>
    <row r="36" spans="1:22" x14ac:dyDescent="0.25">
      <c r="A36" s="22" t="s">
        <v>93</v>
      </c>
      <c r="B36" s="26" t="s">
        <v>46</v>
      </c>
      <c r="C36" s="26">
        <v>29</v>
      </c>
      <c r="D36" s="26">
        <v>86</v>
      </c>
      <c r="E36" s="26">
        <v>1.68</v>
      </c>
      <c r="F36" s="11">
        <f t="shared" si="0"/>
        <v>30.470521541950117</v>
      </c>
      <c r="G36" s="11">
        <v>30.853291215677476</v>
      </c>
      <c r="H36" s="11">
        <v>29.422137081490831</v>
      </c>
      <c r="I36" s="11">
        <v>31.417019381443424</v>
      </c>
      <c r="J36" s="11">
        <v>29.982417920656598</v>
      </c>
      <c r="K36" s="11">
        <v>31.496359095688771</v>
      </c>
      <c r="L36" s="11">
        <f t="shared" si="1"/>
        <v>4.579483369819906</v>
      </c>
      <c r="M36" s="11">
        <v>31.415307639602677</v>
      </c>
      <c r="N36" s="11">
        <v>30.210021248339984</v>
      </c>
      <c r="O36" s="11">
        <v>31.846331936295091</v>
      </c>
      <c r="P36" s="11">
        <v>30.677894195444491</v>
      </c>
      <c r="Q36" s="11">
        <v>32.112021500000168</v>
      </c>
      <c r="R36" s="24">
        <f t="shared" si="2"/>
        <v>5.2115672200199334</v>
      </c>
      <c r="V36" s="4"/>
    </row>
    <row r="37" spans="1:22" x14ac:dyDescent="0.25">
      <c r="A37" s="22" t="s">
        <v>94</v>
      </c>
      <c r="B37" s="26" t="s">
        <v>46</v>
      </c>
      <c r="C37" s="26">
        <v>50</v>
      </c>
      <c r="D37" s="26">
        <v>69</v>
      </c>
      <c r="E37" s="26">
        <v>1.45</v>
      </c>
      <c r="F37" s="11">
        <f t="shared" si="0"/>
        <v>32.818073721759809</v>
      </c>
      <c r="G37" s="11">
        <v>28.983760308414489</v>
      </c>
      <c r="H37" s="11">
        <v>28.503634471273937</v>
      </c>
      <c r="I37" s="11">
        <v>29.015384967919498</v>
      </c>
      <c r="J37" s="11">
        <v>29.235874999999993</v>
      </c>
      <c r="K37" s="11">
        <v>29.971113425925893</v>
      </c>
      <c r="L37" s="11">
        <f t="shared" si="1"/>
        <v>3.1815019662798303</v>
      </c>
      <c r="M37" s="11">
        <v>30.443525732787919</v>
      </c>
      <c r="N37" s="11">
        <v>29.39298580301687</v>
      </c>
      <c r="O37" s="11">
        <v>31.07910416015018</v>
      </c>
      <c r="P37" s="11">
        <v>29.269810465116283</v>
      </c>
      <c r="Q37" s="11">
        <v>31.787769960474321</v>
      </c>
      <c r="R37" s="24">
        <f t="shared" si="2"/>
        <v>4.3824175971894137</v>
      </c>
      <c r="V37" s="4"/>
    </row>
    <row r="38" spans="1:22" x14ac:dyDescent="0.25">
      <c r="A38" s="22" t="s">
        <v>95</v>
      </c>
      <c r="B38" s="26" t="s">
        <v>45</v>
      </c>
      <c r="C38" s="26">
        <v>52</v>
      </c>
      <c r="D38" s="26">
        <v>91.5</v>
      </c>
      <c r="E38" s="26">
        <v>1.77</v>
      </c>
      <c r="F38" s="11">
        <f t="shared" si="0"/>
        <v>29.20616681030355</v>
      </c>
      <c r="G38" s="11">
        <v>32.370205068614439</v>
      </c>
      <c r="H38" s="11">
        <v>31.09940477648502</v>
      </c>
      <c r="I38" s="11">
        <v>33.025740413571427</v>
      </c>
      <c r="J38" s="11">
        <v>31.68993462308206</v>
      </c>
      <c r="K38" s="11">
        <v>33.31208877805495</v>
      </c>
      <c r="L38" s="11">
        <f t="shared" si="1"/>
        <v>6.281792147798364</v>
      </c>
      <c r="M38" s="11">
        <v>31.828307812499869</v>
      </c>
      <c r="N38" s="11">
        <v>30.493373647358371</v>
      </c>
      <c r="O38" s="11">
        <v>32.748155209684519</v>
      </c>
      <c r="P38" s="11">
        <v>30.333232429099862</v>
      </c>
      <c r="Q38" s="11">
        <v>32.590269788182788</v>
      </c>
      <c r="R38" s="24">
        <f t="shared" si="2"/>
        <v>5.5412577685813851</v>
      </c>
      <c r="V38" s="4"/>
    </row>
    <row r="39" spans="1:22" x14ac:dyDescent="0.25">
      <c r="A39" s="22" t="s">
        <v>96</v>
      </c>
      <c r="B39" s="28" t="s">
        <v>46</v>
      </c>
      <c r="C39" s="28">
        <v>63</v>
      </c>
      <c r="D39" s="28">
        <v>69</v>
      </c>
      <c r="E39" s="28">
        <v>1.49</v>
      </c>
      <c r="F39" s="11">
        <f t="shared" si="0"/>
        <v>31.079681095446151</v>
      </c>
      <c r="G39" s="11">
        <v>24.600954959883257</v>
      </c>
      <c r="H39" s="11">
        <v>24.439494877049192</v>
      </c>
      <c r="I39" s="11">
        <v>24.468812581063524</v>
      </c>
      <c r="J39" s="11">
        <v>24.560726851851857</v>
      </c>
      <c r="K39" s="11">
        <v>24.860051039697538</v>
      </c>
      <c r="L39" s="11">
        <f t="shared" si="1"/>
        <v>1.4177286625844721</v>
      </c>
      <c r="M39" s="11">
        <v>24.073959784946226</v>
      </c>
      <c r="N39" s="11">
        <v>24.446428912783777</v>
      </c>
      <c r="O39" s="11">
        <v>23.698359410430857</v>
      </c>
      <c r="P39" s="11">
        <v>24.605095238095242</v>
      </c>
      <c r="Q39" s="11">
        <v>24.036995762711875</v>
      </c>
      <c r="R39" s="24">
        <f t="shared" si="2"/>
        <v>1.8032801689945623</v>
      </c>
      <c r="V39" s="4"/>
    </row>
    <row r="40" spans="1:22" x14ac:dyDescent="0.25">
      <c r="A40" s="22" t="s">
        <v>97</v>
      </c>
      <c r="B40" s="11" t="s">
        <v>46</v>
      </c>
      <c r="C40" s="28">
        <v>62</v>
      </c>
      <c r="D40" s="11">
        <v>68</v>
      </c>
      <c r="E40" s="11"/>
      <c r="F40" s="11"/>
      <c r="G40" s="11">
        <v>30.043395719985714</v>
      </c>
      <c r="H40" s="11">
        <v>28.785820143884859</v>
      </c>
      <c r="I40" s="11">
        <v>30.747561136814372</v>
      </c>
      <c r="J40" s="11">
        <v>29.041392420537861</v>
      </c>
      <c r="K40" s="11">
        <v>31.006732452518662</v>
      </c>
      <c r="L40" s="11">
        <f t="shared" si="1"/>
        <v>3.8953765384389385</v>
      </c>
      <c r="M40" s="11">
        <v>30.33331632283754</v>
      </c>
      <c r="N40" s="11">
        <v>29.035428415300512</v>
      </c>
      <c r="O40" s="11">
        <v>30.961993732590535</v>
      </c>
      <c r="P40" s="11">
        <v>29.346552040816306</v>
      </c>
      <c r="Q40" s="11">
        <v>31.092263157894653</v>
      </c>
      <c r="R40" s="24">
        <f t="shared" si="2"/>
        <v>4.1090593366505015</v>
      </c>
      <c r="V40" s="4"/>
    </row>
    <row r="41" spans="1:22" x14ac:dyDescent="0.25">
      <c r="A41" s="22" t="s">
        <v>98</v>
      </c>
      <c r="B41" s="11" t="s">
        <v>45</v>
      </c>
      <c r="C41" s="28">
        <v>67</v>
      </c>
      <c r="D41" s="11">
        <v>70</v>
      </c>
      <c r="E41" s="11">
        <v>1.59</v>
      </c>
      <c r="F41" s="11">
        <f t="shared" si="0"/>
        <v>27.688778133776353</v>
      </c>
      <c r="G41" s="11">
        <v>31.161683984302197</v>
      </c>
      <c r="H41" s="11">
        <v>30.631192759295395</v>
      </c>
      <c r="I41" s="11">
        <v>31.448614433678692</v>
      </c>
      <c r="J41" s="11">
        <v>30.835282608695657</v>
      </c>
      <c r="K41" s="11">
        <v>31.095637404580099</v>
      </c>
      <c r="L41" s="11">
        <f t="shared" si="1"/>
        <v>5.0026818015624608</v>
      </c>
      <c r="M41" s="11">
        <v>30.923528909199479</v>
      </c>
      <c r="N41" s="11">
        <v>30.586503531786061</v>
      </c>
      <c r="O41" s="11">
        <v>31.103582236842062</v>
      </c>
      <c r="P41" s="11">
        <v>30.838176470588195</v>
      </c>
      <c r="Q41" s="11">
        <v>30.869423507462603</v>
      </c>
      <c r="R41" s="24">
        <f t="shared" si="2"/>
        <v>4.8494214366697301</v>
      </c>
      <c r="V41" s="4"/>
    </row>
    <row r="42" spans="1:22" x14ac:dyDescent="0.25">
      <c r="A42" s="22" t="s">
        <v>99</v>
      </c>
      <c r="B42" s="11" t="s">
        <v>46</v>
      </c>
      <c r="C42" s="28">
        <v>52</v>
      </c>
      <c r="D42" s="11">
        <v>68</v>
      </c>
      <c r="E42" s="11">
        <v>1.58</v>
      </c>
      <c r="F42" s="11">
        <f t="shared" si="0"/>
        <v>27.239224483255885</v>
      </c>
      <c r="G42" s="11">
        <v>32.526513130470967</v>
      </c>
      <c r="H42" s="11">
        <v>31.775793548387171</v>
      </c>
      <c r="I42" s="11">
        <v>32.8491306289542</v>
      </c>
      <c r="J42" s="11">
        <v>32.254316705336386</v>
      </c>
      <c r="K42" s="11">
        <v>32.871699314397738</v>
      </c>
      <c r="L42" s="11">
        <f t="shared" si="1"/>
        <v>6.4377350492688734</v>
      </c>
      <c r="M42" s="11">
        <v>32.176156402116398</v>
      </c>
      <c r="N42" s="11">
        <v>31.937810473815329</v>
      </c>
      <c r="O42" s="11">
        <v>32.235216947822785</v>
      </c>
      <c r="P42" s="11">
        <v>32.211275689223122</v>
      </c>
      <c r="Q42" s="11">
        <v>32.249488082901557</v>
      </c>
      <c r="R42" s="24">
        <f t="shared" si="2"/>
        <v>6.1584477984406982</v>
      </c>
      <c r="V42" s="4"/>
    </row>
    <row r="43" spans="1:22" x14ac:dyDescent="0.25">
      <c r="A43" s="22" t="s">
        <v>100</v>
      </c>
      <c r="B43" s="11" t="s">
        <v>45</v>
      </c>
      <c r="C43" s="28">
        <v>65</v>
      </c>
      <c r="D43" s="11">
        <v>66</v>
      </c>
      <c r="E43" s="11">
        <v>1.64</v>
      </c>
      <c r="F43" s="11">
        <f t="shared" si="0"/>
        <v>24.538964901844146</v>
      </c>
      <c r="G43" s="11">
        <v>31.24285166811368</v>
      </c>
      <c r="H43" s="11">
        <v>30.181541903409176</v>
      </c>
      <c r="I43" s="11">
        <v>31.759252633990155</v>
      </c>
      <c r="J43" s="11">
        <v>30.633460977388761</v>
      </c>
      <c r="K43" s="11">
        <v>31.958931404072985</v>
      </c>
      <c r="L43" s="11">
        <f t="shared" si="1"/>
        <v>5.1332967297152692</v>
      </c>
      <c r="M43" s="11">
        <v>31.707465893999856</v>
      </c>
      <c r="N43" s="11">
        <v>30.694051000645576</v>
      </c>
      <c r="O43" s="11">
        <v>32.174629356104312</v>
      </c>
      <c r="P43" s="11">
        <v>31.041889539136722</v>
      </c>
      <c r="Q43" s="11">
        <v>32.238471236230133</v>
      </c>
      <c r="R43" s="24">
        <f t="shared" si="2"/>
        <v>5.5372602830291857</v>
      </c>
      <c r="V43" s="4"/>
    </row>
    <row r="44" spans="1:22" x14ac:dyDescent="0.25">
      <c r="A44" s="22" t="s">
        <v>101</v>
      </c>
      <c r="B44" s="11" t="s">
        <v>46</v>
      </c>
      <c r="C44" s="28">
        <v>53</v>
      </c>
      <c r="D44" s="11">
        <v>60</v>
      </c>
      <c r="E44" s="11">
        <v>1.5</v>
      </c>
      <c r="F44" s="11">
        <f t="shared" si="0"/>
        <v>26.666666666666668</v>
      </c>
      <c r="G44" s="11">
        <v>31.15016902879314</v>
      </c>
      <c r="H44" s="11">
        <v>30.843314558058815</v>
      </c>
      <c r="I44" s="11">
        <v>31.213237953438217</v>
      </c>
      <c r="J44" s="11">
        <v>30.892047129391479</v>
      </c>
      <c r="K44" s="11">
        <v>31.502224928366715</v>
      </c>
      <c r="L44" s="11">
        <f t="shared" si="1"/>
        <v>5.1127061423138063</v>
      </c>
      <c r="M44" s="11">
        <v>31.085646680270152</v>
      </c>
      <c r="N44" s="11">
        <v>31.151482935153496</v>
      </c>
      <c r="O44" s="11">
        <v>30.907704471424253</v>
      </c>
      <c r="P44" s="11">
        <v>31.1531001042752</v>
      </c>
      <c r="Q44" s="11">
        <v>31.390441775836955</v>
      </c>
      <c r="R44" s="24">
        <f t="shared" si="2"/>
        <v>5.150682321672476</v>
      </c>
      <c r="V44" s="4"/>
    </row>
    <row r="45" spans="1:22" x14ac:dyDescent="0.25">
      <c r="A45" s="22" t="s">
        <v>102</v>
      </c>
      <c r="B45" s="11" t="s">
        <v>45</v>
      </c>
      <c r="C45" s="28">
        <v>46</v>
      </c>
      <c r="D45" s="11">
        <v>85</v>
      </c>
      <c r="E45" s="11">
        <v>1.7</v>
      </c>
      <c r="F45" s="11">
        <f t="shared" si="0"/>
        <v>29.411764705882355</v>
      </c>
      <c r="G45" s="11">
        <v>29.889450076608412</v>
      </c>
      <c r="H45" s="11">
        <v>29.000885761589362</v>
      </c>
      <c r="I45" s="11">
        <v>30.273312542526611</v>
      </c>
      <c r="J45" s="11">
        <v>28.938499259259302</v>
      </c>
      <c r="K45" s="11">
        <v>30.57815397631142</v>
      </c>
      <c r="L45" s="11">
        <f t="shared" si="1"/>
        <v>3.6977128849216738</v>
      </c>
      <c r="M45" s="11">
        <v>31.133210730014703</v>
      </c>
      <c r="N45" s="11">
        <v>29.915464639321058</v>
      </c>
      <c r="O45" s="11">
        <v>31.689317586649686</v>
      </c>
      <c r="P45" s="11">
        <v>30.003482758620681</v>
      </c>
      <c r="Q45" s="11">
        <v>32.135620752427279</v>
      </c>
      <c r="R45" s="24">
        <f t="shared" si="2"/>
        <v>4.9359714342546761</v>
      </c>
      <c r="V45" s="4"/>
    </row>
    <row r="46" spans="1:22" x14ac:dyDescent="0.25">
      <c r="A46" s="22" t="s">
        <v>103</v>
      </c>
      <c r="B46" s="11" t="s">
        <v>46</v>
      </c>
      <c r="C46" s="28">
        <v>36</v>
      </c>
      <c r="D46" s="11">
        <v>72</v>
      </c>
      <c r="E46" s="11">
        <v>1.57</v>
      </c>
      <c r="F46" s="11">
        <f t="shared" si="0"/>
        <v>29.210109943608259</v>
      </c>
      <c r="G46" s="11">
        <v>25.952100759041752</v>
      </c>
      <c r="H46" s="11">
        <v>26.391452399086017</v>
      </c>
      <c r="I46" s="11">
        <v>25.633823911279471</v>
      </c>
      <c r="J46" s="11">
        <v>26.510430404738322</v>
      </c>
      <c r="K46" s="11">
        <v>25.512079767947828</v>
      </c>
      <c r="L46" s="11">
        <f t="shared" si="1"/>
        <v>0.18899478114926005</v>
      </c>
      <c r="M46" s="11">
        <v>26.566266874028383</v>
      </c>
      <c r="N46" s="11">
        <v>26.188617365710112</v>
      </c>
      <c r="O46" s="11">
        <v>26.58829764011784</v>
      </c>
      <c r="P46" s="11">
        <v>26.337869565217396</v>
      </c>
      <c r="Q46" s="11">
        <v>27.318781118881081</v>
      </c>
      <c r="R46" s="24">
        <f t="shared" si="2"/>
        <v>0.63945663987290846</v>
      </c>
      <c r="V46" s="4"/>
    </row>
    <row r="47" spans="1:22" x14ac:dyDescent="0.25">
      <c r="A47" s="22" t="s">
        <v>104</v>
      </c>
      <c r="B47" s="11" t="s">
        <v>46</v>
      </c>
      <c r="C47" s="28">
        <v>62</v>
      </c>
      <c r="D47" s="11"/>
      <c r="E47" s="11"/>
      <c r="F47" s="11"/>
      <c r="G47" s="11">
        <v>30.500948672849425</v>
      </c>
      <c r="H47" s="11">
        <v>30.063219771241755</v>
      </c>
      <c r="I47" s="11">
        <v>30.808644384221825</v>
      </c>
      <c r="J47" s="11">
        <v>30.048570075757549</v>
      </c>
      <c r="K47" s="11">
        <v>30.603483896307896</v>
      </c>
      <c r="L47" s="11">
        <f t="shared" si="1"/>
        <v>4.3809795318822564</v>
      </c>
      <c r="M47" s="11">
        <v>30.016170357751111</v>
      </c>
      <c r="N47" s="11">
        <v>29.555844967532416</v>
      </c>
      <c r="O47" s="11">
        <v>30.249549674267108</v>
      </c>
      <c r="P47" s="11">
        <v>29.812374558303841</v>
      </c>
      <c r="Q47" s="11">
        <v>30.105696472019478</v>
      </c>
      <c r="R47" s="24">
        <f t="shared" si="2"/>
        <v>3.9308664180307105</v>
      </c>
      <c r="V47" s="4"/>
    </row>
    <row r="48" spans="1:22" x14ac:dyDescent="0.25">
      <c r="A48" s="11" t="s">
        <v>105</v>
      </c>
      <c r="B48" s="11" t="s">
        <v>45</v>
      </c>
      <c r="C48" s="28">
        <v>63</v>
      </c>
      <c r="D48" s="11">
        <v>64</v>
      </c>
      <c r="E48" s="11">
        <v>1.6</v>
      </c>
      <c r="F48" s="11">
        <f t="shared" si="0"/>
        <v>24.999999999999996</v>
      </c>
      <c r="G48" s="11">
        <v>31.892235880846638</v>
      </c>
      <c r="H48" s="11">
        <v>31.05106398687456</v>
      </c>
      <c r="I48" s="11">
        <v>32.360896800577343</v>
      </c>
      <c r="J48" s="11">
        <v>31.323562101910735</v>
      </c>
      <c r="K48" s="11">
        <v>32.384748890298233</v>
      </c>
      <c r="L48" s="11">
        <f t="shared" si="1"/>
        <v>5.7800679449152179</v>
      </c>
      <c r="M48" s="11">
        <v>29.751347009735817</v>
      </c>
      <c r="N48" s="11">
        <v>29.651037671232874</v>
      </c>
      <c r="O48" s="11">
        <v>29.642849414824344</v>
      </c>
      <c r="P48" s="11">
        <v>29.86821859706361</v>
      </c>
      <c r="Q48" s="11">
        <v>30.185803245436105</v>
      </c>
      <c r="R48" s="24">
        <f t="shared" si="2"/>
        <v>3.8369772321392333</v>
      </c>
    </row>
    <row r="49" spans="1:18" x14ac:dyDescent="0.25">
      <c r="A49" s="11" t="s">
        <v>106</v>
      </c>
      <c r="B49" s="11" t="s">
        <v>46</v>
      </c>
      <c r="C49" s="28">
        <v>52</v>
      </c>
      <c r="D49" s="11"/>
      <c r="E49" s="11"/>
      <c r="F49" s="11"/>
      <c r="G49" s="11">
        <v>33.553696288730116</v>
      </c>
      <c r="H49" s="11">
        <v>33.366413863404695</v>
      </c>
      <c r="I49" s="11">
        <v>33.75768957940997</v>
      </c>
      <c r="J49" s="11">
        <v>33.38658883720926</v>
      </c>
      <c r="K49" s="11">
        <v>33.811501730103757</v>
      </c>
      <c r="L49" s="11">
        <f t="shared" si="1"/>
        <v>7.5805485025319204</v>
      </c>
      <c r="M49" s="11">
        <v>32.661510200582974</v>
      </c>
      <c r="N49" s="11">
        <v>32.019848577235663</v>
      </c>
      <c r="O49" s="11">
        <v>32.982341550438022</v>
      </c>
      <c r="P49" s="11">
        <v>32.23594455645155</v>
      </c>
      <c r="Q49" s="11">
        <v>33.410446413502022</v>
      </c>
      <c r="R49" s="24">
        <f t="shared" si="2"/>
        <v>6.6621452744068144</v>
      </c>
    </row>
    <row r="50" spans="1:18" x14ac:dyDescent="0.25">
      <c r="A50" s="11" t="s">
        <v>107</v>
      </c>
      <c r="B50" s="11" t="s">
        <v>46</v>
      </c>
      <c r="C50" s="28">
        <v>76</v>
      </c>
      <c r="D50" s="11"/>
      <c r="E50" s="11"/>
      <c r="F50" s="11"/>
      <c r="G50" s="11">
        <v>30.709148876404488</v>
      </c>
      <c r="H50" s="11">
        <v>30.50870626349888</v>
      </c>
      <c r="I50" s="11">
        <v>30.546884804631166</v>
      </c>
      <c r="J50" s="11">
        <v>30.831976892430287</v>
      </c>
      <c r="K50" s="11">
        <v>31.404041784702475</v>
      </c>
      <c r="L50" s="11">
        <f t="shared" si="1"/>
        <v>4.8229024363157018</v>
      </c>
      <c r="M50" s="11">
        <v>30.836984959835924</v>
      </c>
      <c r="N50" s="11">
        <v>30.17702726281351</v>
      </c>
      <c r="O50" s="11">
        <v>30.942297971399991</v>
      </c>
      <c r="P50" s="11">
        <v>30.639418230562967</v>
      </c>
      <c r="Q50" s="11">
        <v>31.334753303964597</v>
      </c>
      <c r="R50" s="24">
        <f t="shared" si="2"/>
        <v>4.7733741921852664</v>
      </c>
    </row>
    <row r="51" spans="1:18" x14ac:dyDescent="0.25">
      <c r="A51" s="11" t="s">
        <v>108</v>
      </c>
      <c r="B51" s="11" t="s">
        <v>46</v>
      </c>
      <c r="C51" s="28">
        <v>23</v>
      </c>
      <c r="D51" s="11">
        <v>66.5</v>
      </c>
      <c r="E51" s="11">
        <v>1.5</v>
      </c>
      <c r="F51" s="11">
        <f t="shared" si="0"/>
        <v>29.555555555555557</v>
      </c>
      <c r="G51" s="11">
        <v>28.024586449732841</v>
      </c>
      <c r="H51" s="11">
        <v>27.162782429649916</v>
      </c>
      <c r="I51" s="11">
        <v>28.467042611251046</v>
      </c>
      <c r="J51" s="11">
        <v>27.301169243287244</v>
      </c>
      <c r="K51" s="11">
        <v>28.453956019791121</v>
      </c>
      <c r="L51" s="11">
        <f t="shared" si="1"/>
        <v>1.8462375759948317</v>
      </c>
      <c r="M51" s="11">
        <v>27.178408247926324</v>
      </c>
      <c r="N51" s="11">
        <v>26.320399651972178</v>
      </c>
      <c r="O51" s="11">
        <v>27.474647954329239</v>
      </c>
      <c r="P51" s="11">
        <v>27.00598944805192</v>
      </c>
      <c r="Q51" s="11">
        <v>27.746412492269613</v>
      </c>
      <c r="R51" s="24">
        <f t="shared" si="2"/>
        <v>1.1368623866557375</v>
      </c>
    </row>
    <row r="52" spans="1:18" x14ac:dyDescent="0.25">
      <c r="A52" s="11" t="s">
        <v>109</v>
      </c>
      <c r="B52" s="11" t="s">
        <v>46</v>
      </c>
      <c r="C52" s="28">
        <v>53</v>
      </c>
      <c r="D52" s="11">
        <v>70</v>
      </c>
      <c r="E52" s="11">
        <v>1.55</v>
      </c>
      <c r="F52" s="11">
        <f t="shared" si="0"/>
        <v>29.136316337148799</v>
      </c>
      <c r="G52" s="11">
        <v>32.170850995425063</v>
      </c>
      <c r="H52" s="11">
        <v>32.210797090909054</v>
      </c>
      <c r="I52" s="11">
        <v>32.099244209133076</v>
      </c>
      <c r="J52" s="11">
        <v>32.34850187546887</v>
      </c>
      <c r="K52" s="11">
        <v>32.435959428571437</v>
      </c>
      <c r="L52" s="11">
        <f t="shared" si="1"/>
        <v>6.273625651020609</v>
      </c>
      <c r="M52" s="11">
        <v>32.092922058134022</v>
      </c>
      <c r="N52" s="11">
        <v>32.325513568521075</v>
      </c>
      <c r="O52" s="11">
        <v>31.833550689730931</v>
      </c>
      <c r="P52" s="11">
        <v>32.507017325017365</v>
      </c>
      <c r="Q52" s="11">
        <v>32.397993827160583</v>
      </c>
      <c r="R52" s="24">
        <f t="shared" si="2"/>
        <v>6.2660188526074885</v>
      </c>
    </row>
    <row r="53" spans="1:18" x14ac:dyDescent="0.25">
      <c r="A53" s="11" t="s">
        <v>110</v>
      </c>
      <c r="B53" s="11" t="s">
        <v>46</v>
      </c>
      <c r="C53" s="28">
        <v>54</v>
      </c>
      <c r="D53" s="11">
        <v>56.2</v>
      </c>
      <c r="E53" s="11">
        <v>1.5</v>
      </c>
      <c r="F53" s="11">
        <f t="shared" si="0"/>
        <v>24.977777777777778</v>
      </c>
      <c r="G53" s="11">
        <v>28.493687360428794</v>
      </c>
      <c r="H53" s="11">
        <v>28.475566597653501</v>
      </c>
      <c r="I53" s="11">
        <v>28.343655286343623</v>
      </c>
      <c r="J53" s="11">
        <v>28.524281675392618</v>
      </c>
      <c r="K53" s="11">
        <v>29.007287099179692</v>
      </c>
      <c r="L53" s="11">
        <f t="shared" si="1"/>
        <v>2.5876976646423584</v>
      </c>
      <c r="M53" s="11">
        <v>29.053953724247247</v>
      </c>
      <c r="N53" s="11">
        <v>28.796875567077112</v>
      </c>
      <c r="O53" s="11">
        <v>29.119134052388258</v>
      </c>
      <c r="P53" s="11">
        <v>28.796657568238203</v>
      </c>
      <c r="Q53" s="11">
        <v>29.538202643171747</v>
      </c>
      <c r="R53" s="24">
        <f t="shared" si="2"/>
        <v>3.0627174577188301</v>
      </c>
    </row>
    <row r="54" spans="1:18" x14ac:dyDescent="0.25">
      <c r="A54" s="11" t="s">
        <v>111</v>
      </c>
      <c r="B54" s="11" t="s">
        <v>46</v>
      </c>
      <c r="C54" s="28">
        <v>66</v>
      </c>
      <c r="D54" s="11">
        <v>47</v>
      </c>
      <c r="E54" s="11">
        <v>1.46</v>
      </c>
      <c r="F54" s="11">
        <f t="shared" si="0"/>
        <v>22.049164946519049</v>
      </c>
      <c r="G54" s="11">
        <v>28.636257712257812</v>
      </c>
      <c r="H54" s="11">
        <v>26.969343801652911</v>
      </c>
      <c r="I54" s="11">
        <v>29.440313584531459</v>
      </c>
      <c r="J54" s="11">
        <v>27.534569118835879</v>
      </c>
      <c r="K54" s="11">
        <v>29.536945402298787</v>
      </c>
      <c r="L54" s="11">
        <f t="shared" si="1"/>
        <v>2.3702929768297594</v>
      </c>
      <c r="M54" s="11">
        <v>28.557071497718333</v>
      </c>
      <c r="N54" s="11">
        <v>26.773596323529354</v>
      </c>
      <c r="O54" s="11">
        <v>29.380595727848036</v>
      </c>
      <c r="P54" s="11">
        <v>27.471478694469585</v>
      </c>
      <c r="Q54" s="11">
        <v>29.518519230769211</v>
      </c>
      <c r="R54" s="24">
        <f t="shared" si="2"/>
        <v>2.2860474941540465</v>
      </c>
    </row>
    <row r="55" spans="1:18" x14ac:dyDescent="0.25">
      <c r="A55" s="11" t="s">
        <v>112</v>
      </c>
      <c r="B55" s="11" t="s">
        <v>45</v>
      </c>
      <c r="C55" s="28">
        <v>64</v>
      </c>
      <c r="D55" s="11"/>
      <c r="E55" s="11"/>
      <c r="F55" s="11"/>
      <c r="G55" s="11">
        <v>27.158686872909875</v>
      </c>
      <c r="H55" s="11">
        <v>27.501766014834828</v>
      </c>
      <c r="I55" s="11">
        <v>26.847165779467527</v>
      </c>
      <c r="J55" s="11">
        <v>27.253361914257241</v>
      </c>
      <c r="K55" s="11">
        <v>26.794530779753778</v>
      </c>
      <c r="L55" s="11">
        <f t="shared" si="1"/>
        <v>1.0992061220783436</v>
      </c>
      <c r="M55" s="11">
        <v>25.988177215190294</v>
      </c>
      <c r="N55" s="11">
        <v>25.826366261398139</v>
      </c>
      <c r="O55" s="11">
        <v>25.927108614232182</v>
      </c>
      <c r="P55" s="11">
        <v>26.158611244019127</v>
      </c>
      <c r="Q55" s="11">
        <v>25.773486503067534</v>
      </c>
      <c r="R55" s="24">
        <f t="shared" si="2"/>
        <v>0.19216115143684576</v>
      </c>
    </row>
    <row r="56" spans="1:18" x14ac:dyDescent="0.25">
      <c r="A56" s="11" t="s">
        <v>113</v>
      </c>
      <c r="B56" s="11" t="s">
        <v>46</v>
      </c>
      <c r="C56" s="28">
        <v>44</v>
      </c>
      <c r="D56" s="11">
        <v>72</v>
      </c>
      <c r="E56" s="11">
        <v>1.55</v>
      </c>
      <c r="F56" s="11">
        <f t="shared" si="0"/>
        <v>29.968782518210194</v>
      </c>
      <c r="G56" s="11">
        <v>28.838804853215549</v>
      </c>
      <c r="H56" s="11">
        <v>28.347966608084366</v>
      </c>
      <c r="I56" s="11">
        <v>29.218786032689444</v>
      </c>
      <c r="J56" s="11">
        <v>28.171595410627987</v>
      </c>
      <c r="K56" s="11">
        <v>28.921548543689315</v>
      </c>
      <c r="L56" s="11">
        <f t="shared" si="1"/>
        <v>2.6649741487727781</v>
      </c>
      <c r="M56" s="11">
        <v>28.847652205091411</v>
      </c>
      <c r="N56" s="11">
        <v>28.250891125343117</v>
      </c>
      <c r="O56" s="11">
        <v>29.227452095808346</v>
      </c>
      <c r="P56" s="11">
        <v>28.445328850855685</v>
      </c>
      <c r="Q56" s="11">
        <v>28.923588184931479</v>
      </c>
      <c r="R56" s="24">
        <f t="shared" si="2"/>
        <v>2.7118150642346563</v>
      </c>
    </row>
    <row r="57" spans="1:18" x14ac:dyDescent="0.25">
      <c r="A57" s="11" t="s">
        <v>114</v>
      </c>
      <c r="B57" s="11" t="s">
        <v>46</v>
      </c>
      <c r="C57" s="28">
        <v>51</v>
      </c>
      <c r="D57" s="11">
        <v>59</v>
      </c>
      <c r="E57" s="11">
        <v>1.48</v>
      </c>
      <c r="F57" s="11">
        <f t="shared" si="0"/>
        <v>26.935719503287071</v>
      </c>
      <c r="G57" s="11">
        <v>31.462364330787288</v>
      </c>
      <c r="H57" s="11">
        <v>31.230634295712861</v>
      </c>
      <c r="I57" s="11">
        <v>31.811439926062867</v>
      </c>
      <c r="J57" s="11">
        <v>30.641744488977917</v>
      </c>
      <c r="K57" s="11">
        <v>31.997510187448999</v>
      </c>
      <c r="L57" s="11">
        <f t="shared" si="1"/>
        <v>5.4203322245506609</v>
      </c>
      <c r="M57" s="11">
        <v>31.596200398803642</v>
      </c>
      <c r="N57" s="11">
        <v>31.217679401993266</v>
      </c>
      <c r="O57" s="11">
        <v>31.918817146472946</v>
      </c>
      <c r="P57" s="11">
        <v>30.954238095238022</v>
      </c>
      <c r="Q57" s="11">
        <v>31.981974337040132</v>
      </c>
      <c r="R57" s="24">
        <f t="shared" si="2"/>
        <v>5.5181772451860915</v>
      </c>
    </row>
    <row r="58" spans="1:18" x14ac:dyDescent="0.25">
      <c r="A58" s="11" t="s">
        <v>115</v>
      </c>
      <c r="B58" s="11" t="s">
        <v>46</v>
      </c>
      <c r="C58" s="28">
        <v>52</v>
      </c>
      <c r="D58" s="11">
        <v>87</v>
      </c>
      <c r="E58" s="11">
        <v>1.62</v>
      </c>
      <c r="F58" s="11">
        <f t="shared" si="0"/>
        <v>33.150434385002278</v>
      </c>
      <c r="G58" s="11">
        <v>28.70899652742311</v>
      </c>
      <c r="H58" s="11">
        <v>27.696680247550315</v>
      </c>
      <c r="I58" s="11">
        <v>29.173064045773415</v>
      </c>
      <c r="J58" s="11">
        <v>27.781277739489994</v>
      </c>
      <c r="K58" s="11">
        <v>29.65646961325962</v>
      </c>
      <c r="L58" s="11">
        <f t="shared" si="1"/>
        <v>2.5768729115183362</v>
      </c>
      <c r="M58" s="11">
        <v>27.397942523040722</v>
      </c>
      <c r="N58" s="11">
        <v>25.696109564164686</v>
      </c>
      <c r="O58" s="11">
        <v>28.155029550398783</v>
      </c>
      <c r="P58" s="11">
        <v>25.868179705215486</v>
      </c>
      <c r="Q58" s="11">
        <v>29.068922367782623</v>
      </c>
      <c r="R58" s="24">
        <f t="shared" si="2"/>
        <v>1.6649156622003085</v>
      </c>
    </row>
    <row r="59" spans="1:18" x14ac:dyDescent="0.25">
      <c r="A59" s="11" t="s">
        <v>116</v>
      </c>
      <c r="B59" s="28" t="s">
        <v>46</v>
      </c>
      <c r="C59" s="28">
        <v>83</v>
      </c>
      <c r="D59" s="28">
        <v>60</v>
      </c>
      <c r="E59" s="28">
        <v>1.5</v>
      </c>
      <c r="F59" s="11">
        <f t="shared" si="0"/>
        <v>26.666666666666668</v>
      </c>
      <c r="G59" s="11">
        <v>27.278467248908616</v>
      </c>
      <c r="H59" s="11">
        <v>27.071628589263359</v>
      </c>
      <c r="I59" s="11">
        <v>27.132098315997965</v>
      </c>
      <c r="J59" s="11">
        <v>27.419306334371729</v>
      </c>
      <c r="K59" s="11">
        <v>27.819745219000591</v>
      </c>
      <c r="L59" s="11">
        <f t="shared" si="1"/>
        <v>1.3606946146584109</v>
      </c>
      <c r="M59" s="11">
        <v>32.384542904290598</v>
      </c>
      <c r="N59" s="11">
        <v>32.058224848075682</v>
      </c>
      <c r="O59" s="11">
        <v>32.634338359315073</v>
      </c>
      <c r="P59" s="11">
        <v>32.068756423432802</v>
      </c>
      <c r="Q59" s="11">
        <v>32.443885065381998</v>
      </c>
      <c r="R59" s="24">
        <f t="shared" si="2"/>
        <v>6.3013011740513889</v>
      </c>
    </row>
    <row r="60" spans="1:18" x14ac:dyDescent="0.25">
      <c r="A60" s="11" t="s">
        <v>117</v>
      </c>
      <c r="B60" s="11" t="s">
        <v>46</v>
      </c>
      <c r="C60" s="28">
        <v>53</v>
      </c>
      <c r="D60" s="11">
        <v>77.2</v>
      </c>
      <c r="E60" s="11">
        <v>1.51</v>
      </c>
      <c r="F60" s="11">
        <f t="shared" si="0"/>
        <v>33.858164115608965</v>
      </c>
      <c r="G60" s="11">
        <v>24.026684864105064</v>
      </c>
      <c r="H60" s="11">
        <v>23.967154398563714</v>
      </c>
      <c r="I60" s="11">
        <v>23.906770091134973</v>
      </c>
      <c r="J60" s="11">
        <v>24.20118073878627</v>
      </c>
      <c r="K60" s="11">
        <v>24.026190109890123</v>
      </c>
      <c r="L60" s="11">
        <f t="shared" si="1"/>
        <v>1.9746761654062297</v>
      </c>
      <c r="M60" s="11">
        <v>25.860737876386906</v>
      </c>
      <c r="N60" s="11">
        <v>26.640957857769916</v>
      </c>
      <c r="O60" s="11">
        <v>25.352373619988469</v>
      </c>
      <c r="P60" s="11">
        <v>26.82474065685162</v>
      </c>
      <c r="Q60" s="11">
        <v>25.338603104212897</v>
      </c>
      <c r="R60" s="24">
        <f t="shared" si="2"/>
        <v>0.44368044760504244</v>
      </c>
    </row>
    <row r="61" spans="1:18" x14ac:dyDescent="0.25">
      <c r="A61" s="11" t="s">
        <v>118</v>
      </c>
      <c r="B61" s="11" t="s">
        <v>46</v>
      </c>
      <c r="C61" s="28">
        <v>53</v>
      </c>
      <c r="D61" s="11">
        <v>48</v>
      </c>
      <c r="E61" s="11"/>
      <c r="F61" s="11"/>
      <c r="G61" s="11">
        <v>32.675584848484938</v>
      </c>
      <c r="H61" s="11">
        <v>32.435931144915962</v>
      </c>
      <c r="I61" s="11">
        <v>32.924588372093062</v>
      </c>
      <c r="J61" s="11">
        <v>32.293929901423844</v>
      </c>
      <c r="K61" s="11">
        <v>32.854752360203335</v>
      </c>
      <c r="L61" s="11">
        <f t="shared" si="1"/>
        <v>6.6273004446590509</v>
      </c>
      <c r="M61" s="11">
        <v>32.655285166784935</v>
      </c>
      <c r="N61" s="11">
        <v>31.944406446540878</v>
      </c>
      <c r="O61" s="11">
        <v>32.982579961987646</v>
      </c>
      <c r="P61" s="11">
        <v>32.472194092827053</v>
      </c>
      <c r="Q61" s="11">
        <v>32.870426896551756</v>
      </c>
      <c r="R61" s="24">
        <f t="shared" si="2"/>
        <v>6.5674018494768331</v>
      </c>
    </row>
    <row r="62" spans="1:18" x14ac:dyDescent="0.25">
      <c r="A62" s="11" t="s">
        <v>119</v>
      </c>
      <c r="B62" s="11" t="s">
        <v>46</v>
      </c>
      <c r="C62" s="28">
        <v>59</v>
      </c>
      <c r="D62" s="11">
        <v>68.400000000000006</v>
      </c>
      <c r="E62" s="11">
        <v>1.48</v>
      </c>
      <c r="F62" s="11">
        <f t="shared" si="0"/>
        <v>31.227173119065014</v>
      </c>
      <c r="G62" s="11">
        <v>32.11904152371946</v>
      </c>
      <c r="H62" s="11">
        <v>31.953335912314682</v>
      </c>
      <c r="I62" s="11">
        <v>32.164910494471144</v>
      </c>
      <c r="J62" s="11">
        <v>32.39621035856571</v>
      </c>
      <c r="K62" s="11">
        <v>31.80281183611535</v>
      </c>
      <c r="L62" s="11">
        <f t="shared" si="1"/>
        <v>6.0793171503667214</v>
      </c>
      <c r="M62" s="11">
        <v>32.004218687639401</v>
      </c>
      <c r="N62" s="11">
        <v>31.15074540848633</v>
      </c>
      <c r="O62" s="11">
        <v>32.569077898550894</v>
      </c>
      <c r="P62" s="11">
        <v>31.227072970960478</v>
      </c>
      <c r="Q62" s="11">
        <v>32.225233314638324</v>
      </c>
      <c r="R62" s="24">
        <f t="shared" si="2"/>
        <v>5.7930323981590064</v>
      </c>
    </row>
    <row r="63" spans="1:18" x14ac:dyDescent="0.25">
      <c r="A63" s="11" t="s">
        <v>120</v>
      </c>
      <c r="B63" s="11" t="s">
        <v>46</v>
      </c>
      <c r="C63" s="28">
        <v>56</v>
      </c>
      <c r="D63" s="11">
        <v>61.9</v>
      </c>
      <c r="E63" s="11">
        <v>1.51</v>
      </c>
      <c r="F63" s="11">
        <f t="shared" si="0"/>
        <v>27.147932108240866</v>
      </c>
      <c r="G63" s="11">
        <v>26.108577060375861</v>
      </c>
      <c r="H63" s="11">
        <v>26.527911379657599</v>
      </c>
      <c r="I63" s="11">
        <v>25.59906541540164</v>
      </c>
      <c r="J63" s="11">
        <v>26.861430697674418</v>
      </c>
      <c r="K63" s="11">
        <v>25.627968354430379</v>
      </c>
      <c r="L63" s="11">
        <f t="shared" si="1"/>
        <v>0.29057707687499956</v>
      </c>
      <c r="M63" s="11">
        <v>25.873799725232988</v>
      </c>
      <c r="N63" s="11">
        <v>26.71131065573773</v>
      </c>
      <c r="O63" s="11">
        <v>25.085386197183038</v>
      </c>
      <c r="P63" s="11">
        <v>27.011155328798207</v>
      </c>
      <c r="Q63" s="11">
        <v>25.049783647798712</v>
      </c>
      <c r="R63" s="24">
        <f t="shared" si="2"/>
        <v>0.64682403488854678</v>
      </c>
    </row>
    <row r="64" spans="1:18" x14ac:dyDescent="0.25">
      <c r="A64" s="11" t="s">
        <v>121</v>
      </c>
      <c r="B64" s="11" t="s">
        <v>45</v>
      </c>
      <c r="C64" s="28">
        <v>46</v>
      </c>
      <c r="D64" s="11">
        <v>77.900000000000006</v>
      </c>
      <c r="E64" s="11">
        <v>1.64</v>
      </c>
      <c r="F64" s="11">
        <f t="shared" si="0"/>
        <v>28.96341463414635</v>
      </c>
      <c r="G64" s="11">
        <v>28.289162539838223</v>
      </c>
      <c r="H64" s="11">
        <v>27.564585098612127</v>
      </c>
      <c r="I64" s="11">
        <v>28.549567263087958</v>
      </c>
      <c r="J64" s="11">
        <v>27.926949224259545</v>
      </c>
      <c r="K64" s="11">
        <v>28.561743735763134</v>
      </c>
      <c r="L64" s="11">
        <f t="shared" si="1"/>
        <v>2.1507113304306911</v>
      </c>
      <c r="M64" s="11">
        <v>28.241487506124599</v>
      </c>
      <c r="N64" s="11">
        <v>28.538279037800606</v>
      </c>
      <c r="O64" s="11">
        <v>27.79939112149529</v>
      </c>
      <c r="P64" s="11">
        <v>29.312964528301876</v>
      </c>
      <c r="Q64" s="11">
        <v>28.099165667574905</v>
      </c>
      <c r="R64" s="24">
        <f t="shared" si="2"/>
        <v>2.4374500887931694</v>
      </c>
    </row>
    <row r="65" spans="1:18" x14ac:dyDescent="0.25">
      <c r="A65" s="11" t="s">
        <v>122</v>
      </c>
      <c r="B65" s="11" t="s">
        <v>46</v>
      </c>
      <c r="C65" s="28">
        <v>66</v>
      </c>
      <c r="D65" s="11">
        <v>63.4</v>
      </c>
      <c r="E65" s="11">
        <v>1.47</v>
      </c>
      <c r="F65" s="11">
        <f t="shared" si="0"/>
        <v>29.339627007265491</v>
      </c>
      <c r="G65" s="11">
        <v>32.083611515303645</v>
      </c>
      <c r="H65" s="11">
        <v>31.850625801853177</v>
      </c>
      <c r="I65" s="11">
        <v>32.13004402935308</v>
      </c>
      <c r="J65" s="11">
        <v>32.248227929373954</v>
      </c>
      <c r="K65" s="11">
        <v>31.570566455696181</v>
      </c>
      <c r="L65" s="11">
        <f t="shared" si="1"/>
        <v>5.9498660540690977</v>
      </c>
      <c r="M65" s="11">
        <v>32.148177247333933</v>
      </c>
      <c r="N65" s="11">
        <v>31.135625899280527</v>
      </c>
      <c r="O65" s="11">
        <v>32.591119549592776</v>
      </c>
      <c r="P65" s="11">
        <v>31.427792920353927</v>
      </c>
      <c r="Q65" s="11">
        <v>32.741403959336566</v>
      </c>
      <c r="R65" s="24">
        <f t="shared" si="2"/>
        <v>5.9739855821409487</v>
      </c>
    </row>
    <row r="66" spans="1:18" x14ac:dyDescent="0.25">
      <c r="A66" s="11" t="s">
        <v>123</v>
      </c>
      <c r="B66" s="11" t="s">
        <v>45</v>
      </c>
      <c r="C66" s="28">
        <v>30</v>
      </c>
      <c r="D66" s="11">
        <v>76.8</v>
      </c>
      <c r="E66" s="11">
        <v>1.6</v>
      </c>
      <c r="F66" s="11">
        <f t="shared" si="0"/>
        <v>29.999999999999993</v>
      </c>
      <c r="G66" s="11">
        <v>34.535036512370624</v>
      </c>
      <c r="H66" s="11">
        <v>32.783876940133069</v>
      </c>
      <c r="I66" s="11">
        <v>35.612144645341161</v>
      </c>
      <c r="J66" s="11">
        <v>32.763528947368499</v>
      </c>
      <c r="K66" s="11">
        <v>35.362264097744308</v>
      </c>
      <c r="L66" s="11">
        <f t="shared" si="1"/>
        <v>8.1304536576467594</v>
      </c>
      <c r="M66" s="11">
        <v>33.733323213624551</v>
      </c>
      <c r="N66" s="11">
        <v>32.530140997830756</v>
      </c>
      <c r="O66" s="11">
        <v>34.426788972760001</v>
      </c>
      <c r="P66" s="11">
        <v>32.699336032388629</v>
      </c>
      <c r="Q66" s="11">
        <v>34.063114664586536</v>
      </c>
      <c r="R66" s="24">
        <f t="shared" si="2"/>
        <v>7.4298451668914804</v>
      </c>
    </row>
    <row r="67" spans="1:18" x14ac:dyDescent="0.25">
      <c r="A67" s="11" t="s">
        <v>124</v>
      </c>
      <c r="B67" s="11" t="s">
        <v>46</v>
      </c>
      <c r="C67" s="28">
        <v>48</v>
      </c>
      <c r="D67" s="11">
        <v>71.3</v>
      </c>
      <c r="E67" s="11">
        <v>1.51</v>
      </c>
      <c r="F67" s="11">
        <f t="shared" si="0"/>
        <v>31.270558308846102</v>
      </c>
      <c r="G67" s="11">
        <v>21.522825141365839</v>
      </c>
      <c r="H67" s="11">
        <v>22.177976971790446</v>
      </c>
      <c r="I67" s="11">
        <v>20.840009276944276</v>
      </c>
      <c r="J67" s="11">
        <v>22.472008939974462</v>
      </c>
      <c r="K67" s="11">
        <v>21.184798325191871</v>
      </c>
      <c r="L67" s="11">
        <f t="shared" si="1"/>
        <v>4.3313016215247364</v>
      </c>
      <c r="M67" s="11">
        <v>20.421956157414311</v>
      </c>
      <c r="N67" s="11">
        <v>20.900225352112706</v>
      </c>
      <c r="O67" s="11">
        <v>19.78181585014428</v>
      </c>
      <c r="P67" s="11">
        <v>21.264001876172589</v>
      </c>
      <c r="Q67" s="11">
        <v>20.266665416354087</v>
      </c>
      <c r="R67" s="24">
        <f t="shared" si="2"/>
        <v>5.4468228763040845</v>
      </c>
    </row>
    <row r="68" spans="1:18" x14ac:dyDescent="0.25">
      <c r="A68" s="11" t="s">
        <v>125</v>
      </c>
      <c r="B68" s="11" t="s">
        <v>46</v>
      </c>
      <c r="C68" s="28">
        <v>53</v>
      </c>
      <c r="D68" s="11">
        <v>72</v>
      </c>
      <c r="E68" s="11">
        <v>1.47</v>
      </c>
      <c r="F68" s="11">
        <f t="shared" ref="F68:F124" si="3">D68/(E68*E68)</f>
        <v>33.319450229071222</v>
      </c>
      <c r="G68" s="11">
        <v>26.910965541573983</v>
      </c>
      <c r="H68" s="11">
        <v>26.879804277381666</v>
      </c>
      <c r="I68" s="11">
        <v>26.732746252443977</v>
      </c>
      <c r="J68" s="11">
        <v>26.938468512110752</v>
      </c>
      <c r="K68" s="11">
        <v>27.180383745963336</v>
      </c>
      <c r="L68" s="11">
        <f t="shared" ref="L68:L124" si="4">(ABS($U$3-H68)+ABS($U$4-I68)+ABS($U$5-J68)+ABS($U$6-K68))/4</f>
        <v>0.93285069697493306</v>
      </c>
      <c r="M68" s="11">
        <v>26.991799444579083</v>
      </c>
      <c r="N68" s="11">
        <v>26.801672549019614</v>
      </c>
      <c r="O68" s="11">
        <v>26.906899021352295</v>
      </c>
      <c r="P68" s="11">
        <v>27.011164012738806</v>
      </c>
      <c r="Q68" s="11">
        <v>27.007102533883284</v>
      </c>
      <c r="R68" s="24">
        <f t="shared" ref="R68:R124" si="5">(ABS($U$3-N68)+ABS($U$4-O68)+ABS($U$5-P68)+ABS($U$6-Q68))/4</f>
        <v>0.93170952924849981</v>
      </c>
    </row>
    <row r="69" spans="1:18" x14ac:dyDescent="0.25">
      <c r="A69" s="11" t="s">
        <v>126</v>
      </c>
      <c r="B69" s="11" t="s">
        <v>46</v>
      </c>
      <c r="C69" s="28">
        <v>53</v>
      </c>
      <c r="D69" s="11">
        <v>78</v>
      </c>
      <c r="E69" s="11">
        <v>1.53</v>
      </c>
      <c r="F69" s="11">
        <f t="shared" si="3"/>
        <v>33.320517749583495</v>
      </c>
      <c r="G69" s="11">
        <v>29.090285877481005</v>
      </c>
      <c r="H69" s="11">
        <v>27.149131517509662</v>
      </c>
      <c r="I69" s="11">
        <v>30.010000251635571</v>
      </c>
      <c r="J69" s="11">
        <v>27.638365831012027</v>
      </c>
      <c r="K69" s="11">
        <v>30.445574257425765</v>
      </c>
      <c r="L69" s="11">
        <f t="shared" si="4"/>
        <v>2.8107679643957564</v>
      </c>
      <c r="M69" s="11">
        <v>27.738305959509958</v>
      </c>
      <c r="N69" s="11">
        <v>26.405753036437183</v>
      </c>
      <c r="O69" s="11">
        <v>28.257620577909684</v>
      </c>
      <c r="P69" s="11">
        <v>26.829983020554039</v>
      </c>
      <c r="Q69" s="11">
        <v>28.870654280026525</v>
      </c>
      <c r="R69" s="24">
        <f t="shared" si="5"/>
        <v>1.5910027287318576</v>
      </c>
    </row>
    <row r="70" spans="1:18" x14ac:dyDescent="0.25">
      <c r="A70" s="11" t="s">
        <v>127</v>
      </c>
      <c r="B70" s="11" t="s">
        <v>46</v>
      </c>
      <c r="C70" s="28">
        <v>61</v>
      </c>
      <c r="D70" s="11">
        <v>63.3</v>
      </c>
      <c r="E70" s="11">
        <v>1.46</v>
      </c>
      <c r="F70" s="11">
        <f t="shared" si="3"/>
        <v>29.696003002439486</v>
      </c>
      <c r="G70" s="11">
        <v>34.867638207482571</v>
      </c>
      <c r="H70" s="11">
        <v>34.158260616153164</v>
      </c>
      <c r="I70" s="11">
        <v>35.491094660194648</v>
      </c>
      <c r="J70" s="11">
        <v>33.6036422628952</v>
      </c>
      <c r="K70" s="11">
        <v>35.229155642023322</v>
      </c>
      <c r="L70" s="11">
        <f t="shared" si="4"/>
        <v>8.6205382953165834</v>
      </c>
      <c r="M70" s="11">
        <v>35.281793999723455</v>
      </c>
      <c r="N70" s="11">
        <v>35.165358732876662</v>
      </c>
      <c r="O70" s="11">
        <v>35.557693595535682</v>
      </c>
      <c r="P70" s="11">
        <v>34.598838785046688</v>
      </c>
      <c r="Q70" s="11">
        <v>35.584461538461376</v>
      </c>
      <c r="R70" s="24">
        <f t="shared" si="5"/>
        <v>9.2265881629801019</v>
      </c>
    </row>
    <row r="71" spans="1:18" x14ac:dyDescent="0.25">
      <c r="A71" s="11" t="s">
        <v>128</v>
      </c>
      <c r="B71" s="11" t="s">
        <v>46</v>
      </c>
      <c r="C71" s="28">
        <v>53</v>
      </c>
      <c r="D71" s="11">
        <v>98</v>
      </c>
      <c r="E71" s="11">
        <v>1.51</v>
      </c>
      <c r="F71" s="11">
        <f t="shared" si="3"/>
        <v>42.980571027586507</v>
      </c>
      <c r="G71" s="11">
        <v>30.863695395014769</v>
      </c>
      <c r="H71" s="11">
        <v>30.502477079796201</v>
      </c>
      <c r="I71" s="11">
        <v>30.986134082397069</v>
      </c>
      <c r="J71" s="11">
        <v>30.926833631484708</v>
      </c>
      <c r="K71" s="11">
        <v>30.933009025270803</v>
      </c>
      <c r="L71" s="11">
        <f t="shared" si="4"/>
        <v>4.837113454737195</v>
      </c>
      <c r="M71" s="11">
        <v>29.98041737350086</v>
      </c>
      <c r="N71" s="11">
        <v>29.726176916596401</v>
      </c>
      <c r="O71" s="11">
        <v>29.970248036826476</v>
      </c>
      <c r="P71" s="11">
        <v>30.104769531250032</v>
      </c>
      <c r="Q71" s="11">
        <v>30.214600621118116</v>
      </c>
      <c r="R71" s="24">
        <f t="shared" si="5"/>
        <v>4.0039487764477562</v>
      </c>
    </row>
    <row r="72" spans="1:18" x14ac:dyDescent="0.25">
      <c r="A72" s="11" t="s">
        <v>129</v>
      </c>
      <c r="B72" s="11" t="s">
        <v>46</v>
      </c>
      <c r="C72" s="28">
        <v>66</v>
      </c>
      <c r="D72" s="11">
        <v>70.7</v>
      </c>
      <c r="E72" s="11">
        <v>1.5</v>
      </c>
      <c r="F72" s="11">
        <f t="shared" si="3"/>
        <v>31.422222222222224</v>
      </c>
      <c r="G72" s="11">
        <v>29.989310025273713</v>
      </c>
      <c r="H72" s="11">
        <v>29.233923868312765</v>
      </c>
      <c r="I72" s="11">
        <v>30.351076923076931</v>
      </c>
      <c r="J72" s="11">
        <v>29.460645343367862</v>
      </c>
      <c r="K72" s="11">
        <v>30.402657100809503</v>
      </c>
      <c r="L72" s="11">
        <f t="shared" si="4"/>
        <v>3.862075808891765</v>
      </c>
      <c r="M72" s="11">
        <v>29.994120316537245</v>
      </c>
      <c r="N72" s="11">
        <v>29.365595602294462</v>
      </c>
      <c r="O72" s="11">
        <v>30.22822187694225</v>
      </c>
      <c r="P72" s="11">
        <v>29.875191674733845</v>
      </c>
      <c r="Q72" s="11">
        <v>30.322235334713671</v>
      </c>
      <c r="R72" s="24">
        <f t="shared" si="5"/>
        <v>3.947811122171057</v>
      </c>
    </row>
    <row r="73" spans="1:18" x14ac:dyDescent="0.25">
      <c r="A73" s="11" t="s">
        <v>130</v>
      </c>
      <c r="B73" s="11" t="s">
        <v>46</v>
      </c>
      <c r="C73" s="28">
        <v>62</v>
      </c>
      <c r="D73" s="11">
        <v>61.5</v>
      </c>
      <c r="E73" s="11">
        <v>1.5</v>
      </c>
      <c r="F73" s="11">
        <f t="shared" si="3"/>
        <v>27.333333333333332</v>
      </c>
      <c r="G73" s="11">
        <v>26.984681506849661</v>
      </c>
      <c r="H73" s="11">
        <v>27.634283102143726</v>
      </c>
      <c r="I73" s="11">
        <v>26.294435761254487</v>
      </c>
      <c r="J73" s="11">
        <v>27.89083842364532</v>
      </c>
      <c r="K73" s="11">
        <v>26.969002536461662</v>
      </c>
      <c r="L73" s="11">
        <f t="shared" si="4"/>
        <v>1.197139955876299</v>
      </c>
      <c r="M73" s="11">
        <v>27.136731752797367</v>
      </c>
      <c r="N73" s="11">
        <v>27.809781987918701</v>
      </c>
      <c r="O73" s="11">
        <v>26.468383590279501</v>
      </c>
      <c r="P73" s="11">
        <v>27.887246203904542</v>
      </c>
      <c r="Q73" s="11">
        <v>27.098601829268244</v>
      </c>
      <c r="R73" s="24">
        <f t="shared" si="5"/>
        <v>1.316003402842747</v>
      </c>
    </row>
    <row r="74" spans="1:18" x14ac:dyDescent="0.25">
      <c r="A74" s="11" t="s">
        <v>131</v>
      </c>
      <c r="B74" s="11" t="s">
        <v>46</v>
      </c>
      <c r="C74" s="28">
        <v>61</v>
      </c>
      <c r="D74" s="11">
        <v>55.3</v>
      </c>
      <c r="E74" s="11">
        <v>1.45</v>
      </c>
      <c r="F74" s="11">
        <f t="shared" si="3"/>
        <v>26.302021403091555</v>
      </c>
      <c r="G74" s="11">
        <v>29.306224410089396</v>
      </c>
      <c r="H74" s="11">
        <v>27.749865351629509</v>
      </c>
      <c r="I74" s="11">
        <v>29.917947320617653</v>
      </c>
      <c r="J74" s="11">
        <v>28.835793560606017</v>
      </c>
      <c r="K74" s="11">
        <v>30.022039364118104</v>
      </c>
      <c r="L74" s="11">
        <f t="shared" si="4"/>
        <v>3.131411399242821</v>
      </c>
      <c r="M74" s="11">
        <v>29.336477268675345</v>
      </c>
      <c r="N74" s="11">
        <v>28.081680555555526</v>
      </c>
      <c r="O74" s="11">
        <v>30.047721628147809</v>
      </c>
      <c r="P74" s="11">
        <v>28.53410714285711</v>
      </c>
      <c r="Q74" s="11">
        <v>29.736664467483511</v>
      </c>
      <c r="R74" s="24">
        <f t="shared" si="5"/>
        <v>3.1000434485109887</v>
      </c>
    </row>
    <row r="75" spans="1:18" x14ac:dyDescent="0.25">
      <c r="A75" s="11" t="s">
        <v>132</v>
      </c>
      <c r="B75" s="11" t="s">
        <v>46</v>
      </c>
      <c r="C75" s="28">
        <v>37</v>
      </c>
      <c r="D75" s="11">
        <v>66.599999999999994</v>
      </c>
      <c r="E75" s="11">
        <v>1.5</v>
      </c>
      <c r="F75" s="11">
        <f t="shared" si="3"/>
        <v>29.599999999999998</v>
      </c>
      <c r="G75" s="11">
        <v>29.626544367050162</v>
      </c>
      <c r="H75" s="11">
        <v>29.455113177041227</v>
      </c>
      <c r="I75" s="11">
        <v>29.429710883411737</v>
      </c>
      <c r="J75" s="11">
        <v>29.935227897838868</v>
      </c>
      <c r="K75" s="11">
        <v>30.195403805496806</v>
      </c>
      <c r="L75" s="11">
        <f t="shared" si="4"/>
        <v>3.7538639409471593</v>
      </c>
      <c r="M75" s="11">
        <v>29.649487970948687</v>
      </c>
      <c r="N75" s="11">
        <v>29.260966666666654</v>
      </c>
      <c r="O75" s="11">
        <v>29.476644057800037</v>
      </c>
      <c r="P75" s="11">
        <v>30.013588118811818</v>
      </c>
      <c r="Q75" s="11">
        <v>30.395955003357987</v>
      </c>
      <c r="R75" s="24">
        <f t="shared" si="5"/>
        <v>3.7867884616591239</v>
      </c>
    </row>
    <row r="76" spans="1:18" x14ac:dyDescent="0.25">
      <c r="A76" s="11" t="s">
        <v>133</v>
      </c>
      <c r="B76" s="11" t="s">
        <v>46</v>
      </c>
      <c r="C76" s="28">
        <v>76</v>
      </c>
      <c r="D76" s="11">
        <v>63.5</v>
      </c>
      <c r="E76" s="11">
        <v>1.51</v>
      </c>
      <c r="F76" s="11">
        <f t="shared" si="3"/>
        <v>27.849655716854524</v>
      </c>
      <c r="G76" s="11">
        <v>30.703629234972613</v>
      </c>
      <c r="H76" s="11">
        <v>29.381740458015241</v>
      </c>
      <c r="I76" s="11">
        <v>31.445603584229563</v>
      </c>
      <c r="J76" s="11">
        <v>29.317048343777998</v>
      </c>
      <c r="K76" s="11">
        <v>31.076091295116711</v>
      </c>
      <c r="L76" s="11">
        <f t="shared" si="4"/>
        <v>4.3051209202848781</v>
      </c>
      <c r="M76" s="11">
        <v>30.899713703200419</v>
      </c>
      <c r="N76" s="11">
        <v>29.840983999999995</v>
      </c>
      <c r="O76" s="11">
        <v>31.457631107127082</v>
      </c>
      <c r="P76" s="11">
        <v>30.249794718909623</v>
      </c>
      <c r="Q76" s="11">
        <v>30.795482735274181</v>
      </c>
      <c r="R76" s="24">
        <f t="shared" si="5"/>
        <v>4.5859731403277202</v>
      </c>
    </row>
    <row r="77" spans="1:18" x14ac:dyDescent="0.25">
      <c r="A77" s="11" t="s">
        <v>134</v>
      </c>
      <c r="B77" s="11" t="s">
        <v>46</v>
      </c>
      <c r="C77" s="28">
        <v>62</v>
      </c>
      <c r="D77" s="11">
        <v>57</v>
      </c>
      <c r="E77" s="11">
        <v>1.44</v>
      </c>
      <c r="F77" s="11">
        <f t="shared" si="3"/>
        <v>27.488425925925927</v>
      </c>
      <c r="G77" s="11">
        <v>30.758703815977167</v>
      </c>
      <c r="H77" s="11">
        <v>28.706798183652865</v>
      </c>
      <c r="I77" s="11">
        <v>31.936970880211707</v>
      </c>
      <c r="J77" s="11">
        <v>29.012945492662485</v>
      </c>
      <c r="K77" s="11">
        <v>32.20547360126082</v>
      </c>
      <c r="L77" s="11">
        <f t="shared" si="4"/>
        <v>4.4655470394469692</v>
      </c>
      <c r="M77" s="11">
        <v>31.369359445407262</v>
      </c>
      <c r="N77" s="11">
        <v>29.800370402802052</v>
      </c>
      <c r="O77" s="11">
        <v>32.29401029216482</v>
      </c>
      <c r="P77" s="11">
        <v>29.837400673400644</v>
      </c>
      <c r="Q77" s="11">
        <v>32.626374579124608</v>
      </c>
      <c r="R77" s="24">
        <f t="shared" si="5"/>
        <v>5.1395389868730312</v>
      </c>
    </row>
    <row r="78" spans="1:18" x14ac:dyDescent="0.25">
      <c r="A78" s="11" t="s">
        <v>135</v>
      </c>
      <c r="B78" s="11" t="s">
        <v>45</v>
      </c>
      <c r="C78" s="28">
        <v>59</v>
      </c>
      <c r="D78" s="11">
        <v>76.599999999999994</v>
      </c>
      <c r="E78" s="11">
        <v>1.63</v>
      </c>
      <c r="F78" s="11">
        <f t="shared" si="3"/>
        <v>28.830592043358802</v>
      </c>
      <c r="G78" s="11">
        <v>33.566769795490401</v>
      </c>
      <c r="H78" s="11">
        <v>33.195446824224518</v>
      </c>
      <c r="I78" s="11">
        <v>33.881142056912367</v>
      </c>
      <c r="J78" s="11">
        <v>32.919723366159424</v>
      </c>
      <c r="K78" s="11">
        <v>33.728877669902865</v>
      </c>
      <c r="L78" s="11">
        <f t="shared" si="4"/>
        <v>7.4312974792997935</v>
      </c>
      <c r="M78" s="11">
        <v>33.707328546009151</v>
      </c>
      <c r="N78" s="11">
        <v>33.546010810810827</v>
      </c>
      <c r="O78" s="11">
        <v>33.85412209842152</v>
      </c>
      <c r="P78" s="11">
        <v>33.443937952430176</v>
      </c>
      <c r="Q78" s="11">
        <v>33.781637028014551</v>
      </c>
      <c r="R78" s="24">
        <f t="shared" si="5"/>
        <v>7.6564269724192684</v>
      </c>
    </row>
    <row r="79" spans="1:18" x14ac:dyDescent="0.25">
      <c r="A79" s="11" t="s">
        <v>136</v>
      </c>
      <c r="B79" s="11" t="s">
        <v>46</v>
      </c>
      <c r="C79" s="28">
        <v>63</v>
      </c>
      <c r="D79" s="11">
        <v>63.3</v>
      </c>
      <c r="E79" s="11">
        <v>1.51</v>
      </c>
      <c r="F79" s="11">
        <f t="shared" si="3"/>
        <v>27.761940265777817</v>
      </c>
      <c r="G79" s="11">
        <v>33.054718655522045</v>
      </c>
      <c r="H79" s="11">
        <v>32.615019157088128</v>
      </c>
      <c r="I79" s="11">
        <v>33.412035340314219</v>
      </c>
      <c r="J79" s="11">
        <v>32.449209523809529</v>
      </c>
      <c r="K79" s="11">
        <v>33.349423599320886</v>
      </c>
      <c r="L79" s="11">
        <f t="shared" si="4"/>
        <v>6.9564219051331904</v>
      </c>
      <c r="M79" s="11">
        <v>32.928264858327566</v>
      </c>
      <c r="N79" s="11">
        <v>32.803269192422725</v>
      </c>
      <c r="O79" s="11">
        <v>33.2045607353908</v>
      </c>
      <c r="P79" s="11">
        <v>32.280456790123488</v>
      </c>
      <c r="Q79" s="11">
        <v>33.05825503355706</v>
      </c>
      <c r="R79" s="24">
        <f t="shared" si="5"/>
        <v>6.8366354378735181</v>
      </c>
    </row>
    <row r="80" spans="1:18" x14ac:dyDescent="0.25">
      <c r="A80" s="11" t="s">
        <v>137</v>
      </c>
      <c r="B80" s="11" t="s">
        <v>46</v>
      </c>
      <c r="C80" s="28">
        <v>60</v>
      </c>
      <c r="D80" s="28">
        <v>57.4</v>
      </c>
      <c r="E80" s="28">
        <v>1.4</v>
      </c>
      <c r="F80" s="11">
        <f t="shared" si="3"/>
        <v>29.285714285714288</v>
      </c>
      <c r="G80" s="11">
        <v>31.593706153301166</v>
      </c>
      <c r="H80" s="11">
        <v>31.209930974477828</v>
      </c>
      <c r="I80" s="11">
        <v>31.707704885121824</v>
      </c>
      <c r="J80" s="11">
        <v>32.184349570200496</v>
      </c>
      <c r="K80" s="11">
        <v>31.608036646307593</v>
      </c>
      <c r="L80" s="11">
        <f t="shared" si="4"/>
        <v>5.6775055190269352</v>
      </c>
      <c r="M80" s="11">
        <v>29.468418959858628</v>
      </c>
      <c r="N80" s="11">
        <v>29.385599859845843</v>
      </c>
      <c r="O80" s="11">
        <v>29.671074915417979</v>
      </c>
      <c r="P80" s="11">
        <v>29.441353025936593</v>
      </c>
      <c r="Q80" s="11">
        <v>29.80655355064027</v>
      </c>
      <c r="R80" s="24">
        <f t="shared" si="5"/>
        <v>3.5761453379601713</v>
      </c>
    </row>
    <row r="81" spans="1:18" x14ac:dyDescent="0.25">
      <c r="A81" s="11" t="s">
        <v>138</v>
      </c>
      <c r="B81" s="11" t="s">
        <v>45</v>
      </c>
      <c r="C81" s="28">
        <v>56</v>
      </c>
      <c r="D81" s="28">
        <v>110.5</v>
      </c>
      <c r="E81" s="28">
        <v>1.55</v>
      </c>
      <c r="F81" s="11">
        <f t="shared" si="3"/>
        <v>45.993756503642032</v>
      </c>
      <c r="G81" s="11">
        <v>26.44702086902354</v>
      </c>
      <c r="H81" s="11">
        <v>27.159744588744534</v>
      </c>
      <c r="I81" s="11">
        <v>25.63725553662692</v>
      </c>
      <c r="J81" s="11">
        <v>27.835745624270725</v>
      </c>
      <c r="K81" s="11">
        <v>25.950704754601198</v>
      </c>
      <c r="L81" s="11">
        <f t="shared" si="4"/>
        <v>0.67723485774738368</v>
      </c>
      <c r="M81" s="11">
        <v>26.097062976814289</v>
      </c>
      <c r="N81" s="11">
        <v>26.771710013003876</v>
      </c>
      <c r="O81" s="11">
        <v>25.365827655889078</v>
      </c>
      <c r="P81" s="11">
        <v>27.400149635036442</v>
      </c>
      <c r="Q81" s="11">
        <v>25.29965314685311</v>
      </c>
      <c r="R81" s="24">
        <f t="shared" si="5"/>
        <v>0.62659471132453248</v>
      </c>
    </row>
    <row r="82" spans="1:18" x14ac:dyDescent="0.25">
      <c r="A82" s="11" t="s">
        <v>139</v>
      </c>
      <c r="B82" s="11" t="s">
        <v>46</v>
      </c>
      <c r="C82" s="28">
        <v>40</v>
      </c>
      <c r="D82" s="28">
        <v>63.5</v>
      </c>
      <c r="E82" s="28">
        <v>1.46</v>
      </c>
      <c r="F82" s="11">
        <f t="shared" si="3"/>
        <v>29.789829236254462</v>
      </c>
      <c r="G82" s="11">
        <v>28.998898812970513</v>
      </c>
      <c r="H82" s="11">
        <v>27.817429920116219</v>
      </c>
      <c r="I82" s="11">
        <v>29.562049691184718</v>
      </c>
      <c r="J82" s="11">
        <v>28.168796694214834</v>
      </c>
      <c r="K82" s="11">
        <v>30.078196491227978</v>
      </c>
      <c r="L82" s="11">
        <f t="shared" si="4"/>
        <v>2.906618199185937</v>
      </c>
      <c r="M82" s="11">
        <v>28.06564271638625</v>
      </c>
      <c r="N82" s="11">
        <v>27.564479385045392</v>
      </c>
      <c r="O82" s="11">
        <v>28.125667749556946</v>
      </c>
      <c r="P82" s="11">
        <v>27.796052406417086</v>
      </c>
      <c r="Q82" s="11">
        <v>28.622422302158302</v>
      </c>
      <c r="R82" s="24">
        <f t="shared" si="5"/>
        <v>2.0271554607944315</v>
      </c>
    </row>
    <row r="83" spans="1:18" x14ac:dyDescent="0.25">
      <c r="A83" s="11" t="s">
        <v>140</v>
      </c>
      <c r="B83" s="11" t="s">
        <v>46</v>
      </c>
      <c r="C83" s="28">
        <v>68</v>
      </c>
      <c r="D83" s="28">
        <v>56</v>
      </c>
      <c r="E83" s="28">
        <v>1.45</v>
      </c>
      <c r="F83" s="11">
        <f t="shared" si="3"/>
        <v>26.634958382877528</v>
      </c>
      <c r="G83" s="11">
        <v>27.945320566194717</v>
      </c>
      <c r="H83" s="11">
        <v>27.986195965417881</v>
      </c>
      <c r="I83" s="11">
        <v>27.518778169014077</v>
      </c>
      <c r="J83" s="11">
        <v>28.776264239028929</v>
      </c>
      <c r="K83" s="11">
        <v>28.051261739799823</v>
      </c>
      <c r="L83" s="11">
        <f t="shared" si="4"/>
        <v>2.0831250283151777</v>
      </c>
      <c r="M83" s="11">
        <v>28.149165437158754</v>
      </c>
      <c r="N83" s="11">
        <v>28.261634529148004</v>
      </c>
      <c r="O83" s="11">
        <v>27.749598198648879</v>
      </c>
      <c r="P83" s="11">
        <v>28.739418803418783</v>
      </c>
      <c r="Q83" s="11">
        <v>28.342121379310349</v>
      </c>
      <c r="R83" s="24">
        <f t="shared" si="5"/>
        <v>2.2731932276315039</v>
      </c>
    </row>
    <row r="84" spans="1:18" x14ac:dyDescent="0.25">
      <c r="A84" s="11" t="s">
        <v>141</v>
      </c>
      <c r="B84" s="11" t="s">
        <v>46</v>
      </c>
      <c r="C84" s="28">
        <v>64</v>
      </c>
      <c r="D84" s="28">
        <v>45.7</v>
      </c>
      <c r="E84" s="28">
        <v>1.41</v>
      </c>
      <c r="F84" s="11">
        <f t="shared" si="3"/>
        <v>22.986771289170569</v>
      </c>
      <c r="G84" s="11">
        <v>33.988848360073831</v>
      </c>
      <c r="H84" s="11">
        <v>32.861138335287201</v>
      </c>
      <c r="I84" s="11">
        <v>34.177277329974679</v>
      </c>
      <c r="J84" s="11">
        <v>33.704141372141308</v>
      </c>
      <c r="K84" s="11">
        <v>35.188252185608583</v>
      </c>
      <c r="L84" s="11">
        <f t="shared" si="4"/>
        <v>7.9827023057529427</v>
      </c>
      <c r="M84" s="11">
        <v>34.064097055923533</v>
      </c>
      <c r="N84" s="11">
        <v>32.414061578490902</v>
      </c>
      <c r="O84" s="11">
        <v>34.648507854751436</v>
      </c>
      <c r="P84" s="11">
        <v>33.035955380577377</v>
      </c>
      <c r="Q84" s="11">
        <v>35.154502982107353</v>
      </c>
      <c r="R84" s="24">
        <f t="shared" si="5"/>
        <v>7.8132569489817669</v>
      </c>
    </row>
    <row r="85" spans="1:18" x14ac:dyDescent="0.25">
      <c r="A85" s="11" t="s">
        <v>142</v>
      </c>
      <c r="B85" s="11" t="s">
        <v>45</v>
      </c>
      <c r="C85" s="28">
        <v>51</v>
      </c>
      <c r="D85" s="28">
        <v>85.5</v>
      </c>
      <c r="E85" s="28">
        <v>1.62</v>
      </c>
      <c r="F85" s="11">
        <f t="shared" si="3"/>
        <v>32.578875171467757</v>
      </c>
      <c r="G85" s="11">
        <v>30.725964639536674</v>
      </c>
      <c r="H85" s="11">
        <v>29.234877337322381</v>
      </c>
      <c r="I85" s="11">
        <v>31.571615533443911</v>
      </c>
      <c r="J85" s="11">
        <v>29.387230853391689</v>
      </c>
      <c r="K85" s="11">
        <v>31.923240356083063</v>
      </c>
      <c r="L85" s="11">
        <f t="shared" si="4"/>
        <v>4.5292410200602609</v>
      </c>
      <c r="M85" s="11">
        <v>28.898369474313203</v>
      </c>
      <c r="N85" s="11">
        <v>27.424585113714667</v>
      </c>
      <c r="O85" s="11">
        <v>29.773295413936918</v>
      </c>
      <c r="P85" s="11">
        <v>28.012428712871269</v>
      </c>
      <c r="Q85" s="11">
        <v>29.648812644564398</v>
      </c>
      <c r="R85" s="24">
        <f t="shared" si="5"/>
        <v>2.7147804712718129</v>
      </c>
    </row>
    <row r="86" spans="1:18" x14ac:dyDescent="0.25">
      <c r="A86" s="11" t="s">
        <v>143</v>
      </c>
      <c r="B86" s="11" t="s">
        <v>46</v>
      </c>
      <c r="C86" s="28">
        <v>51</v>
      </c>
      <c r="D86" s="28">
        <v>61.9</v>
      </c>
      <c r="E86" s="28">
        <v>1.53</v>
      </c>
      <c r="F86" s="11">
        <f t="shared" si="3"/>
        <v>26.442821137169464</v>
      </c>
      <c r="G86" s="11">
        <v>29.731438931854679</v>
      </c>
      <c r="H86" s="11">
        <v>28.808278110445745</v>
      </c>
      <c r="I86" s="11">
        <v>29.980352667578767</v>
      </c>
      <c r="J86" s="11">
        <v>29.491517985611495</v>
      </c>
      <c r="K86" s="11">
        <v>30.598210144927535</v>
      </c>
      <c r="L86" s="11">
        <f t="shared" si="4"/>
        <v>3.7195897271408853</v>
      </c>
      <c r="M86" s="11">
        <v>29.753251290410336</v>
      </c>
      <c r="N86" s="11">
        <v>28.502888042650458</v>
      </c>
      <c r="O86" s="11">
        <v>30.064434737117459</v>
      </c>
      <c r="P86" s="11">
        <v>29.038185358255461</v>
      </c>
      <c r="Q86" s="11">
        <v>31.461146981627344</v>
      </c>
      <c r="R86" s="24">
        <f t="shared" si="5"/>
        <v>3.7666637799126805</v>
      </c>
    </row>
    <row r="87" spans="1:18" x14ac:dyDescent="0.25">
      <c r="A87" s="11" t="s">
        <v>144</v>
      </c>
      <c r="B87" s="11" t="s">
        <v>46</v>
      </c>
      <c r="C87" s="28">
        <v>44</v>
      </c>
      <c r="D87" s="28">
        <v>60.7</v>
      </c>
      <c r="E87" s="28">
        <v>1.47</v>
      </c>
      <c r="F87" s="11">
        <f t="shared" si="3"/>
        <v>28.090147623675325</v>
      </c>
      <c r="G87" s="11">
        <v>22.586715387086382</v>
      </c>
      <c r="H87" s="11">
        <v>23.614815724815767</v>
      </c>
      <c r="I87" s="11">
        <v>21.75466060428278</v>
      </c>
      <c r="J87" s="11">
        <v>23.498307609860667</v>
      </c>
      <c r="K87" s="11">
        <v>22.065792619926196</v>
      </c>
      <c r="L87" s="11">
        <f t="shared" si="4"/>
        <v>3.2666058602786476</v>
      </c>
      <c r="M87" s="11">
        <v>22.535857884490564</v>
      </c>
      <c r="N87" s="11">
        <v>23.845143815201229</v>
      </c>
      <c r="O87" s="11">
        <v>21.539710149344806</v>
      </c>
      <c r="P87" s="11">
        <v>23.562642765684981</v>
      </c>
      <c r="Q87" s="11">
        <v>21.973500000000026</v>
      </c>
      <c r="R87" s="24">
        <f t="shared" si="5"/>
        <v>3.2697508174422394</v>
      </c>
    </row>
    <row r="88" spans="1:18" x14ac:dyDescent="0.25">
      <c r="A88" s="11" t="s">
        <v>145</v>
      </c>
      <c r="B88" s="11" t="s">
        <v>46</v>
      </c>
      <c r="C88" s="28">
        <v>62</v>
      </c>
      <c r="D88" s="28">
        <v>87</v>
      </c>
      <c r="E88" s="28">
        <v>1.43</v>
      </c>
      <c r="F88" s="11">
        <f t="shared" si="3"/>
        <v>42.544867719692903</v>
      </c>
      <c r="G88" s="11">
        <v>28.976632774815972</v>
      </c>
      <c r="H88" s="11">
        <v>28.666992031872468</v>
      </c>
      <c r="I88" s="11">
        <v>29.232434481216423</v>
      </c>
      <c r="J88" s="11">
        <v>28.520141444866891</v>
      </c>
      <c r="K88" s="11">
        <v>29.141341625207275</v>
      </c>
      <c r="L88" s="11">
        <f t="shared" si="4"/>
        <v>2.890227395790764</v>
      </c>
      <c r="M88" s="11">
        <v>29.055142556549232</v>
      </c>
      <c r="N88" s="11">
        <v>28.508017725258497</v>
      </c>
      <c r="O88" s="11">
        <v>29.286906408706084</v>
      </c>
      <c r="P88" s="11">
        <v>28.717431301182881</v>
      </c>
      <c r="Q88" s="11">
        <v>29.451746192893442</v>
      </c>
      <c r="R88" s="24">
        <f t="shared" si="5"/>
        <v>2.991025407010226</v>
      </c>
    </row>
    <row r="89" spans="1:18" x14ac:dyDescent="0.25">
      <c r="A89" s="11" t="s">
        <v>146</v>
      </c>
      <c r="B89" s="11" t="s">
        <v>46</v>
      </c>
      <c r="C89" s="28">
        <v>43</v>
      </c>
      <c r="D89" s="28">
        <v>83.2</v>
      </c>
      <c r="E89" s="28">
        <v>1.65</v>
      </c>
      <c r="F89" s="11">
        <f t="shared" si="3"/>
        <v>30.560146923783293</v>
      </c>
      <c r="G89" s="11">
        <v>30.031151067127585</v>
      </c>
      <c r="H89" s="11">
        <v>27.848934710193255</v>
      </c>
      <c r="I89" s="11">
        <v>30.89472102247694</v>
      </c>
      <c r="J89" s="11">
        <v>29.104788559015162</v>
      </c>
      <c r="K89" s="11">
        <v>31.479432258064531</v>
      </c>
      <c r="L89" s="11">
        <f t="shared" si="4"/>
        <v>3.831969137437472</v>
      </c>
      <c r="M89" s="11">
        <v>28.901426887661213</v>
      </c>
      <c r="N89" s="11">
        <v>28.325426185704689</v>
      </c>
      <c r="O89" s="11">
        <v>28.976144441822019</v>
      </c>
      <c r="P89" s="11">
        <v>29.026057120500738</v>
      </c>
      <c r="Q89" s="11">
        <v>29.174970302375804</v>
      </c>
      <c r="R89" s="24">
        <f t="shared" si="5"/>
        <v>2.8756495126008126</v>
      </c>
    </row>
    <row r="90" spans="1:18" x14ac:dyDescent="0.25">
      <c r="A90" s="11" t="s">
        <v>147</v>
      </c>
      <c r="B90" s="11" t="s">
        <v>45</v>
      </c>
      <c r="C90" s="28">
        <v>52</v>
      </c>
      <c r="D90" s="28">
        <v>70.7</v>
      </c>
      <c r="E90" s="28">
        <v>1.6</v>
      </c>
      <c r="F90" s="11">
        <f t="shared" si="3"/>
        <v>27.617187499999996</v>
      </c>
      <c r="G90" s="11">
        <v>32.851532696364409</v>
      </c>
      <c r="H90" s="11">
        <v>32.60279772727273</v>
      </c>
      <c r="I90" s="11">
        <v>33.069857432432592</v>
      </c>
      <c r="J90" s="11">
        <v>32.619262968299786</v>
      </c>
      <c r="K90" s="11">
        <v>32.840851279317675</v>
      </c>
      <c r="L90" s="11">
        <f t="shared" si="4"/>
        <v>6.7831923518306958</v>
      </c>
      <c r="M90" s="11">
        <v>31.823946548976451</v>
      </c>
      <c r="N90" s="11">
        <v>31.2492712464589</v>
      </c>
      <c r="O90" s="11">
        <v>32.443213129912266</v>
      </c>
      <c r="P90" s="11">
        <v>30.758994556765114</v>
      </c>
      <c r="Q90" s="11">
        <v>31.800566771819035</v>
      </c>
      <c r="R90" s="24">
        <f t="shared" si="5"/>
        <v>5.5630114262388286</v>
      </c>
    </row>
    <row r="91" spans="1:18" x14ac:dyDescent="0.25">
      <c r="A91" s="11" t="s">
        <v>148</v>
      </c>
      <c r="B91" s="11" t="s">
        <v>46</v>
      </c>
      <c r="C91" s="28">
        <v>57</v>
      </c>
      <c r="D91" s="28">
        <v>77</v>
      </c>
      <c r="E91" s="28">
        <v>1.6</v>
      </c>
      <c r="F91" s="11">
        <f t="shared" si="3"/>
        <v>30.078124999999993</v>
      </c>
      <c r="G91" s="11">
        <v>31.65372343541917</v>
      </c>
      <c r="H91" s="11">
        <v>29.247002057613194</v>
      </c>
      <c r="I91" s="11">
        <v>32.790659031257618</v>
      </c>
      <c r="J91" s="11">
        <v>29.355740465116256</v>
      </c>
      <c r="K91" s="11">
        <v>33.727507671781211</v>
      </c>
      <c r="L91" s="11">
        <f t="shared" si="4"/>
        <v>5.2802273064420699</v>
      </c>
      <c r="M91" s="11">
        <v>31.278415394651056</v>
      </c>
      <c r="N91" s="11">
        <v>29.085745917700844</v>
      </c>
      <c r="O91" s="11">
        <v>32.235863890918097</v>
      </c>
      <c r="P91" s="11">
        <v>28.831203685741983</v>
      </c>
      <c r="Q91" s="11">
        <v>33.136403994845288</v>
      </c>
      <c r="R91" s="24">
        <f t="shared" si="5"/>
        <v>4.8223043723015531</v>
      </c>
    </row>
    <row r="92" spans="1:18" x14ac:dyDescent="0.25">
      <c r="A92" s="11" t="s">
        <v>149</v>
      </c>
      <c r="B92" s="11" t="s">
        <v>46</v>
      </c>
      <c r="C92" s="28">
        <v>51</v>
      </c>
      <c r="D92" s="28">
        <v>78</v>
      </c>
      <c r="E92" s="28">
        <v>1.53</v>
      </c>
      <c r="F92" s="11">
        <f t="shared" si="3"/>
        <v>33.320517749583495</v>
      </c>
      <c r="G92" s="11">
        <v>25.682982536471719</v>
      </c>
      <c r="H92" s="11">
        <v>25.928140916808047</v>
      </c>
      <c r="I92" s="11">
        <v>25.306021052631504</v>
      </c>
      <c r="J92" s="11">
        <v>26.308817836812121</v>
      </c>
      <c r="K92" s="11">
        <v>25.364413559322113</v>
      </c>
      <c r="L92" s="11">
        <f t="shared" si="4"/>
        <v>0.27315165860655366</v>
      </c>
      <c r="M92" s="11">
        <v>25.310170891067401</v>
      </c>
      <c r="N92" s="11">
        <v>26.272396478121721</v>
      </c>
      <c r="O92" s="11">
        <v>24.55490835697131</v>
      </c>
      <c r="P92" s="11">
        <v>26.559317647058815</v>
      </c>
      <c r="Q92" s="11">
        <v>24.825930455635604</v>
      </c>
      <c r="R92" s="24">
        <f t="shared" si="5"/>
        <v>0.6127188281434055</v>
      </c>
    </row>
    <row r="93" spans="1:18" x14ac:dyDescent="0.25">
      <c r="A93" s="11" t="s">
        <v>150</v>
      </c>
      <c r="B93" s="11" t="s">
        <v>45</v>
      </c>
      <c r="C93" s="28">
        <v>57</v>
      </c>
      <c r="D93" s="28">
        <v>70.5</v>
      </c>
      <c r="E93" s="28">
        <v>1.58</v>
      </c>
      <c r="F93" s="11">
        <f t="shared" si="3"/>
        <v>28.240666559846176</v>
      </c>
      <c r="G93" s="11">
        <v>33.794083001705644</v>
      </c>
      <c r="H93" s="11">
        <v>33.382917365269449</v>
      </c>
      <c r="I93" s="11">
        <v>34.017252781860108</v>
      </c>
      <c r="J93" s="11">
        <v>33.269663230240532</v>
      </c>
      <c r="K93" s="11">
        <v>34.008700054734483</v>
      </c>
      <c r="L93" s="11">
        <f t="shared" si="4"/>
        <v>7.6696333580261431</v>
      </c>
      <c r="M93" s="11">
        <v>33.91993067552594</v>
      </c>
      <c r="N93" s="11">
        <v>33.562112268518547</v>
      </c>
      <c r="O93" s="11">
        <v>34.341877611940149</v>
      </c>
      <c r="P93" s="11">
        <v>32.697240310077497</v>
      </c>
      <c r="Q93" s="11">
        <v>34.173055251368872</v>
      </c>
      <c r="R93" s="24">
        <f t="shared" si="5"/>
        <v>7.6935713604762661</v>
      </c>
    </row>
    <row r="94" spans="1:18" x14ac:dyDescent="0.25">
      <c r="A94" s="11" t="s">
        <v>151</v>
      </c>
      <c r="B94" s="11" t="s">
        <v>46</v>
      </c>
      <c r="C94" s="28">
        <v>49</v>
      </c>
      <c r="D94" s="28">
        <v>38</v>
      </c>
      <c r="E94" s="28">
        <v>1.4</v>
      </c>
      <c r="F94" s="11">
        <f t="shared" si="3"/>
        <v>19.387755102040821</v>
      </c>
      <c r="G94" s="11">
        <v>35.60097317795023</v>
      </c>
      <c r="H94" s="11">
        <v>35.319346680716528</v>
      </c>
      <c r="I94" s="11">
        <v>35.911442119032749</v>
      </c>
      <c r="J94" s="11">
        <v>35.125757246376786</v>
      </c>
      <c r="K94" s="11">
        <v>35.543087308730826</v>
      </c>
      <c r="L94" s="11">
        <f t="shared" si="4"/>
        <v>9.4749083387142221</v>
      </c>
      <c r="M94" s="11">
        <v>35.559612227074304</v>
      </c>
      <c r="N94" s="11">
        <v>34.814648592283525</v>
      </c>
      <c r="O94" s="11">
        <v>35.931353320438774</v>
      </c>
      <c r="P94" s="11">
        <v>34.960489361702066</v>
      </c>
      <c r="Q94" s="11">
        <v>36.062538977367986</v>
      </c>
      <c r="R94" s="24">
        <f t="shared" si="5"/>
        <v>9.4422575629480878</v>
      </c>
    </row>
    <row r="95" spans="1:18" x14ac:dyDescent="0.25">
      <c r="A95" s="11" t="s">
        <v>152</v>
      </c>
      <c r="B95" s="11" t="s">
        <v>46</v>
      </c>
      <c r="C95" s="28">
        <v>56</v>
      </c>
      <c r="D95" s="28"/>
      <c r="E95" s="28"/>
      <c r="F95" s="11"/>
      <c r="G95" s="11">
        <v>34.632884230585994</v>
      </c>
      <c r="H95" s="11">
        <v>34.285628467153195</v>
      </c>
      <c r="I95" s="11">
        <v>34.710072801024857</v>
      </c>
      <c r="J95" s="11">
        <v>34.716842329545422</v>
      </c>
      <c r="K95" s="11">
        <v>34.866219903691807</v>
      </c>
      <c r="L95" s="11">
        <f t="shared" si="4"/>
        <v>8.6446908753538203</v>
      </c>
      <c r="M95" s="11">
        <v>35.063367699642299</v>
      </c>
      <c r="N95" s="11">
        <v>34.681405335068369</v>
      </c>
      <c r="O95" s="11">
        <v>35.324601285461021</v>
      </c>
      <c r="P95" s="11">
        <v>34.627595514307721</v>
      </c>
      <c r="Q95" s="11">
        <v>35.346065425831917</v>
      </c>
      <c r="R95" s="24">
        <f t="shared" si="5"/>
        <v>8.9949168901672572</v>
      </c>
    </row>
    <row r="96" spans="1:18" x14ac:dyDescent="0.25">
      <c r="A96" s="11" t="s">
        <v>153</v>
      </c>
      <c r="B96" s="11" t="s">
        <v>46</v>
      </c>
      <c r="C96" s="28">
        <v>72</v>
      </c>
      <c r="D96" s="28">
        <v>67.5</v>
      </c>
      <c r="E96" s="28">
        <v>1.48</v>
      </c>
      <c r="F96" s="11">
        <f t="shared" si="3"/>
        <v>30.816289262235209</v>
      </c>
      <c r="G96" s="11">
        <v>25.66952356446405</v>
      </c>
      <c r="H96" s="11">
        <v>26.239502225519235</v>
      </c>
      <c r="I96" s="11">
        <v>25.111496524329638</v>
      </c>
      <c r="J96" s="11">
        <v>26.63611291632813</v>
      </c>
      <c r="K96" s="11">
        <v>25.280621999999997</v>
      </c>
      <c r="L96" s="11">
        <f t="shared" si="4"/>
        <v>0.3708741543794325</v>
      </c>
      <c r="M96" s="11">
        <v>26.443562799741041</v>
      </c>
      <c r="N96" s="11">
        <v>26.597442655935652</v>
      </c>
      <c r="O96" s="11">
        <v>25.890992057582441</v>
      </c>
      <c r="P96" s="11">
        <v>27.587673093042753</v>
      </c>
      <c r="Q96" s="11">
        <v>27.139721710526292</v>
      </c>
      <c r="R96" s="24">
        <f t="shared" si="5"/>
        <v>0.80395737927178423</v>
      </c>
    </row>
    <row r="97" spans="1:18" x14ac:dyDescent="0.25">
      <c r="A97" s="11" t="s">
        <v>154</v>
      </c>
      <c r="B97" s="11" t="s">
        <v>46</v>
      </c>
      <c r="C97" s="28">
        <v>72</v>
      </c>
      <c r="D97" s="28">
        <v>59.9</v>
      </c>
      <c r="E97" s="28">
        <v>1.54</v>
      </c>
      <c r="F97" s="11">
        <f t="shared" si="3"/>
        <v>25.257210322145387</v>
      </c>
      <c r="G97" s="11">
        <v>26.990197776972842</v>
      </c>
      <c r="H97" s="11">
        <v>26.320697341513306</v>
      </c>
      <c r="I97" s="11">
        <v>27.272263738688959</v>
      </c>
      <c r="J97" s="11">
        <v>26.859852459016373</v>
      </c>
      <c r="K97" s="11">
        <v>27.456244456762704</v>
      </c>
      <c r="L97" s="11">
        <f t="shared" si="4"/>
        <v>0.97726449899533563</v>
      </c>
      <c r="M97" s="11">
        <v>25.662481518606981</v>
      </c>
      <c r="N97" s="11">
        <v>24.264183018868017</v>
      </c>
      <c r="O97" s="11">
        <v>26.381275515093378</v>
      </c>
      <c r="P97" s="11">
        <v>24.730433994823112</v>
      </c>
      <c r="Q97" s="11">
        <v>26.601416013437813</v>
      </c>
      <c r="R97" s="24">
        <f t="shared" si="5"/>
        <v>1.2470186287100153</v>
      </c>
    </row>
    <row r="98" spans="1:18" x14ac:dyDescent="0.25">
      <c r="A98" s="11" t="s">
        <v>155</v>
      </c>
      <c r="B98" s="11" t="s">
        <v>45</v>
      </c>
      <c r="C98" s="28">
        <v>55</v>
      </c>
      <c r="D98" s="28">
        <v>107.7</v>
      </c>
      <c r="E98" s="28">
        <v>1.71</v>
      </c>
      <c r="F98" s="11">
        <f t="shared" si="3"/>
        <v>36.831845696111628</v>
      </c>
      <c r="G98" s="11">
        <v>25.208883739302461</v>
      </c>
      <c r="H98" s="11">
        <v>22.694644745325611</v>
      </c>
      <c r="I98" s="11">
        <v>26.63859682539676</v>
      </c>
      <c r="J98" s="11">
        <v>23.141752533783801</v>
      </c>
      <c r="K98" s="11">
        <v>26.74333942065488</v>
      </c>
      <c r="L98" s="11">
        <f t="shared" si="4"/>
        <v>2.136384741735557</v>
      </c>
      <c r="M98" s="11">
        <v>26.671894141829465</v>
      </c>
      <c r="N98" s="11">
        <v>25.062685029163976</v>
      </c>
      <c r="O98" s="11">
        <v>27.370838819799953</v>
      </c>
      <c r="P98" s="11">
        <v>26.303284974093202</v>
      </c>
      <c r="Q98" s="11">
        <v>27.05733197910617</v>
      </c>
      <c r="R98" s="24">
        <f t="shared" si="5"/>
        <v>1.0155501989122362</v>
      </c>
    </row>
    <row r="99" spans="1:18" x14ac:dyDescent="0.25">
      <c r="A99" s="11" t="s">
        <v>156</v>
      </c>
      <c r="B99" s="11" t="s">
        <v>46</v>
      </c>
      <c r="C99" s="28">
        <v>49</v>
      </c>
      <c r="D99" s="28">
        <v>71.2</v>
      </c>
      <c r="E99" s="28">
        <v>1.44</v>
      </c>
      <c r="F99" s="11">
        <f t="shared" si="3"/>
        <v>34.336419753086425</v>
      </c>
      <c r="G99" s="11">
        <v>31.436174953163498</v>
      </c>
      <c r="H99" s="11">
        <v>31.685378832116687</v>
      </c>
      <c r="I99" s="11">
        <v>31.457149180328202</v>
      </c>
      <c r="J99" s="11">
        <v>31.395007950529916</v>
      </c>
      <c r="K99" s="11">
        <v>31.251391654465511</v>
      </c>
      <c r="L99" s="11">
        <f t="shared" si="4"/>
        <v>5.4472319043600788</v>
      </c>
      <c r="M99" s="11">
        <v>31.197003928170748</v>
      </c>
      <c r="N99" s="11">
        <v>31.22015140324956</v>
      </c>
      <c r="O99" s="11">
        <v>31.161212878157261</v>
      </c>
      <c r="P99" s="11">
        <v>31.335955882352813</v>
      </c>
      <c r="Q99" s="11">
        <v>31.09779081967207</v>
      </c>
      <c r="R99" s="24">
        <f t="shared" si="5"/>
        <v>5.2037777458579262</v>
      </c>
    </row>
    <row r="100" spans="1:18" x14ac:dyDescent="0.25">
      <c r="A100" s="11" t="s">
        <v>157</v>
      </c>
      <c r="B100" s="11" t="s">
        <v>45</v>
      </c>
      <c r="C100" s="28">
        <v>74</v>
      </c>
      <c r="D100" s="28">
        <v>65</v>
      </c>
      <c r="E100" s="28">
        <v>1.6</v>
      </c>
      <c r="F100" s="11">
        <f t="shared" si="3"/>
        <v>25.390624999999996</v>
      </c>
      <c r="G100" s="11">
        <v>30.142835030316832</v>
      </c>
      <c r="H100" s="11">
        <v>29.285096491228142</v>
      </c>
      <c r="I100" s="11">
        <v>30.689597489539885</v>
      </c>
      <c r="J100" s="11">
        <v>28.978813049853333</v>
      </c>
      <c r="K100" s="11">
        <v>31.146610937500068</v>
      </c>
      <c r="L100" s="11">
        <f t="shared" si="4"/>
        <v>4.0250294920303569</v>
      </c>
      <c r="M100" s="11">
        <v>28.780987422096437</v>
      </c>
      <c r="N100" s="11">
        <v>28.438373307543465</v>
      </c>
      <c r="O100" s="11">
        <v>28.798585234610396</v>
      </c>
      <c r="P100" s="11">
        <v>28.49124818481846</v>
      </c>
      <c r="Q100" s="11">
        <v>29.246871038251282</v>
      </c>
      <c r="R100" s="24">
        <f t="shared" si="5"/>
        <v>2.7437694413059006</v>
      </c>
    </row>
    <row r="101" spans="1:18" x14ac:dyDescent="0.25">
      <c r="A101" s="11" t="s">
        <v>158</v>
      </c>
      <c r="B101" s="11" t="s">
        <v>46</v>
      </c>
      <c r="C101" s="28">
        <v>56</v>
      </c>
      <c r="D101" s="28">
        <v>100.8</v>
      </c>
      <c r="E101" s="28">
        <v>1.61</v>
      </c>
      <c r="F101" s="11">
        <f t="shared" si="3"/>
        <v>38.887388603834722</v>
      </c>
      <c r="G101" s="11">
        <v>28.850141493456562</v>
      </c>
      <c r="H101" s="11">
        <v>29.51214055505827</v>
      </c>
      <c r="I101" s="11">
        <v>28.368487327188848</v>
      </c>
      <c r="J101" s="11">
        <v>29.517806194690237</v>
      </c>
      <c r="K101" s="11">
        <v>28.521703124999959</v>
      </c>
      <c r="L101" s="11">
        <f t="shared" si="4"/>
        <v>2.9800343004843288</v>
      </c>
      <c r="M101" s="11">
        <v>27.004412386707127</v>
      </c>
      <c r="N101" s="11">
        <v>27.643666388657227</v>
      </c>
      <c r="O101" s="11">
        <v>26.125590125620747</v>
      </c>
      <c r="P101" s="11">
        <v>28.256253534401488</v>
      </c>
      <c r="Q101" s="11">
        <v>26.661862116991593</v>
      </c>
      <c r="R101" s="24">
        <f t="shared" si="5"/>
        <v>1.1718430414177634</v>
      </c>
    </row>
    <row r="102" spans="1:18" x14ac:dyDescent="0.25">
      <c r="A102" s="11" t="s">
        <v>159</v>
      </c>
      <c r="B102" s="11" t="s">
        <v>46</v>
      </c>
      <c r="C102" s="28">
        <v>61</v>
      </c>
      <c r="D102" s="28">
        <v>66</v>
      </c>
      <c r="E102" s="28">
        <v>1.63</v>
      </c>
      <c r="F102" s="11">
        <f t="shared" si="3"/>
        <v>24.840980089578082</v>
      </c>
      <c r="G102" s="11">
        <v>30.761725676052276</v>
      </c>
      <c r="H102" s="11">
        <v>30.573611473272489</v>
      </c>
      <c r="I102" s="11">
        <v>30.820019669551485</v>
      </c>
      <c r="J102" s="11">
        <v>30.5471755218216</v>
      </c>
      <c r="K102" s="11">
        <v>30.854772040302372</v>
      </c>
      <c r="L102" s="11">
        <f t="shared" si="4"/>
        <v>4.6988946762369865</v>
      </c>
      <c r="M102" s="11">
        <v>30.554135610614381</v>
      </c>
      <c r="N102" s="11">
        <v>30.363476156069378</v>
      </c>
      <c r="O102" s="11">
        <v>30.689286066922755</v>
      </c>
      <c r="P102" s="11">
        <v>30.121703898840806</v>
      </c>
      <c r="Q102" s="11">
        <v>30.87345419103319</v>
      </c>
      <c r="R102" s="24">
        <f t="shared" si="5"/>
        <v>4.5119800782165322</v>
      </c>
    </row>
    <row r="103" spans="1:18" x14ac:dyDescent="0.25">
      <c r="A103" s="11" t="s">
        <v>160</v>
      </c>
      <c r="B103" s="11" t="s">
        <v>46</v>
      </c>
      <c r="C103" s="28">
        <v>52</v>
      </c>
      <c r="D103" s="28">
        <v>67</v>
      </c>
      <c r="E103" s="28">
        <v>1.61</v>
      </c>
      <c r="F103" s="11">
        <f t="shared" si="3"/>
        <v>25.847768218818715</v>
      </c>
      <c r="G103" s="11">
        <v>25.129516612073463</v>
      </c>
      <c r="H103" s="11">
        <v>25.072947910357424</v>
      </c>
      <c r="I103" s="11">
        <v>24.906440327445004</v>
      </c>
      <c r="J103" s="11">
        <v>25.483791698113166</v>
      </c>
      <c r="K103" s="11">
        <v>24.98682726778932</v>
      </c>
      <c r="L103" s="11">
        <f t="shared" si="4"/>
        <v>0.88749819907377159</v>
      </c>
      <c r="M103" s="11">
        <v>24.839597395307319</v>
      </c>
      <c r="N103" s="11">
        <v>25.427533139534969</v>
      </c>
      <c r="O103" s="11">
        <v>24.053038864898177</v>
      </c>
      <c r="P103" s="11">
        <v>26.400445723684243</v>
      </c>
      <c r="Q103" s="11">
        <v>24.45765779864373</v>
      </c>
      <c r="R103" s="24">
        <f t="shared" si="5"/>
        <v>0.91555398015184242</v>
      </c>
    </row>
    <row r="104" spans="1:18" x14ac:dyDescent="0.25">
      <c r="A104" s="11" t="s">
        <v>161</v>
      </c>
      <c r="B104" s="11" t="s">
        <v>46</v>
      </c>
      <c r="C104" s="28">
        <v>70</v>
      </c>
      <c r="D104" s="28">
        <v>54.5</v>
      </c>
      <c r="E104" s="28">
        <v>1.54</v>
      </c>
      <c r="F104" s="11">
        <f t="shared" si="3"/>
        <v>22.980266486759994</v>
      </c>
      <c r="G104" s="11">
        <v>28.104542360608246</v>
      </c>
      <c r="H104" s="11">
        <v>28.067665362035225</v>
      </c>
      <c r="I104" s="11">
        <v>27.976573962881915</v>
      </c>
      <c r="J104" s="11">
        <v>28.071594069529663</v>
      </c>
      <c r="K104" s="11">
        <v>28.536322319622329</v>
      </c>
      <c r="L104" s="11">
        <f t="shared" si="4"/>
        <v>2.1630389285172829</v>
      </c>
      <c r="M104" s="11">
        <v>28.516914917436512</v>
      </c>
      <c r="N104" s="11">
        <v>28.424660569105686</v>
      </c>
      <c r="O104" s="11">
        <v>28.458795323173817</v>
      </c>
      <c r="P104" s="11">
        <v>28.418473684210497</v>
      </c>
      <c r="Q104" s="11">
        <v>29.556977535301705</v>
      </c>
      <c r="R104" s="24">
        <f t="shared" si="5"/>
        <v>2.7147267779479263</v>
      </c>
    </row>
    <row r="105" spans="1:18" x14ac:dyDescent="0.25">
      <c r="A105" s="11" t="s">
        <v>162</v>
      </c>
      <c r="B105" s="11" t="s">
        <v>46</v>
      </c>
      <c r="C105" s="28">
        <v>56</v>
      </c>
      <c r="D105" s="28">
        <v>66.900000000000006</v>
      </c>
      <c r="E105" s="28">
        <v>1.55</v>
      </c>
      <c r="F105" s="11">
        <f t="shared" si="3"/>
        <v>27.845993756503642</v>
      </c>
      <c r="G105" s="11">
        <v>29.822002524615002</v>
      </c>
      <c r="H105" s="11">
        <v>31.150367279894812</v>
      </c>
      <c r="I105" s="11">
        <v>28.641815038291835</v>
      </c>
      <c r="J105" s="11">
        <v>31.96658137715179</v>
      </c>
      <c r="K105" s="11">
        <v>28.656129300118639</v>
      </c>
      <c r="L105" s="11">
        <f t="shared" si="4"/>
        <v>4.1037232488642692</v>
      </c>
      <c r="M105" s="11">
        <v>29.761896896370509</v>
      </c>
      <c r="N105" s="11">
        <v>30.762597761685328</v>
      </c>
      <c r="O105" s="11">
        <v>28.735909343434294</v>
      </c>
      <c r="P105" s="11">
        <v>31.567962181178451</v>
      </c>
      <c r="Q105" s="11">
        <v>29.238247728649235</v>
      </c>
      <c r="R105" s="24">
        <f t="shared" si="5"/>
        <v>4.0761792537368269</v>
      </c>
    </row>
    <row r="106" spans="1:18" x14ac:dyDescent="0.25">
      <c r="A106" s="11" t="s">
        <v>163</v>
      </c>
      <c r="B106" s="11" t="s">
        <v>46</v>
      </c>
      <c r="C106" s="28">
        <v>47</v>
      </c>
      <c r="D106" s="28">
        <v>109</v>
      </c>
      <c r="E106" s="28">
        <v>1.54</v>
      </c>
      <c r="F106" s="11">
        <f t="shared" si="3"/>
        <v>45.960532973519989</v>
      </c>
      <c r="G106" s="11">
        <v>28.343768409218793</v>
      </c>
      <c r="H106" s="11">
        <v>28.101755114693137</v>
      </c>
      <c r="I106" s="11">
        <v>27.966207172131043</v>
      </c>
      <c r="J106" s="11">
        <v>28.921897838899763</v>
      </c>
      <c r="K106" s="11">
        <v>28.657662681912534</v>
      </c>
      <c r="L106" s="11">
        <f t="shared" si="4"/>
        <v>2.4118807019091193</v>
      </c>
      <c r="M106" s="11">
        <v>29.746683728386408</v>
      </c>
      <c r="N106" s="11">
        <v>28.829306633291672</v>
      </c>
      <c r="O106" s="11">
        <v>29.772923712236505</v>
      </c>
      <c r="P106" s="11">
        <v>30.014553617571114</v>
      </c>
      <c r="Q106" s="11">
        <v>30.291596510973587</v>
      </c>
      <c r="R106" s="24">
        <f t="shared" si="5"/>
        <v>3.7270951185182195</v>
      </c>
    </row>
    <row r="107" spans="1:18" x14ac:dyDescent="0.25">
      <c r="A107" s="11" t="s">
        <v>164</v>
      </c>
      <c r="B107" s="11" t="s">
        <v>46</v>
      </c>
      <c r="C107" s="28">
        <v>54</v>
      </c>
      <c r="D107" s="28">
        <v>54.5</v>
      </c>
      <c r="E107" s="28">
        <v>1.62</v>
      </c>
      <c r="F107" s="11">
        <f t="shared" si="3"/>
        <v>20.766651425087634</v>
      </c>
      <c r="G107" s="11">
        <v>24.299076066541545</v>
      </c>
      <c r="H107" s="11">
        <v>24.518180873180828</v>
      </c>
      <c r="I107" s="11">
        <v>23.620745050700112</v>
      </c>
      <c r="J107" s="11">
        <v>25.332680176211483</v>
      </c>
      <c r="K107" s="11">
        <v>24.601417738659485</v>
      </c>
      <c r="L107" s="11">
        <f t="shared" si="4"/>
        <v>1.481744040312023</v>
      </c>
      <c r="M107" s="11">
        <v>24.612519255006251</v>
      </c>
      <c r="N107" s="11">
        <v>24.499298346513314</v>
      </c>
      <c r="O107" s="11">
        <v>24.373894933333229</v>
      </c>
      <c r="P107" s="11">
        <v>24.592830419580391</v>
      </c>
      <c r="Q107" s="11">
        <v>24.714986301369876</v>
      </c>
      <c r="R107" s="24">
        <f t="shared" si="5"/>
        <v>1.4547474998007974</v>
      </c>
    </row>
    <row r="108" spans="1:18" x14ac:dyDescent="0.25">
      <c r="A108" s="11" t="s">
        <v>165</v>
      </c>
      <c r="B108" s="11" t="s">
        <v>46</v>
      </c>
      <c r="C108" s="28">
        <v>53</v>
      </c>
      <c r="D108" s="28">
        <v>70</v>
      </c>
      <c r="E108" s="28">
        <v>1.55</v>
      </c>
      <c r="F108" s="11">
        <f t="shared" si="3"/>
        <v>29.136316337148799</v>
      </c>
      <c r="G108" s="11">
        <v>30.443571998669711</v>
      </c>
      <c r="H108" s="11">
        <v>29.275213279678027</v>
      </c>
      <c r="I108" s="11">
        <v>30.872298840579642</v>
      </c>
      <c r="J108" s="11">
        <v>29.691845915201657</v>
      </c>
      <c r="K108" s="11">
        <v>31.557942922374469</v>
      </c>
      <c r="L108" s="11">
        <f t="shared" si="4"/>
        <v>4.349325239458449</v>
      </c>
      <c r="M108" s="11">
        <v>30.396755647470602</v>
      </c>
      <c r="N108" s="11">
        <v>29.124274949083478</v>
      </c>
      <c r="O108" s="11">
        <v>30.930872278664744</v>
      </c>
      <c r="P108" s="11">
        <v>29.566583175803387</v>
      </c>
      <c r="Q108" s="11">
        <v>31.462629067245114</v>
      </c>
      <c r="R108" s="24">
        <f t="shared" si="5"/>
        <v>4.2710898676991809</v>
      </c>
    </row>
    <row r="109" spans="1:18" x14ac:dyDescent="0.25">
      <c r="A109" s="11" t="s">
        <v>166</v>
      </c>
      <c r="B109" s="11" t="s">
        <v>45</v>
      </c>
      <c r="C109" s="28">
        <v>75</v>
      </c>
      <c r="D109" s="28">
        <v>74.8</v>
      </c>
      <c r="E109" s="28">
        <v>1.61</v>
      </c>
      <c r="F109" s="11">
        <f t="shared" si="3"/>
        <v>28.856911384591641</v>
      </c>
      <c r="G109" s="11">
        <v>29.528916876574296</v>
      </c>
      <c r="H109" s="11">
        <v>28.852391193903404</v>
      </c>
      <c r="I109" s="11">
        <v>29.819795945946044</v>
      </c>
      <c r="J109" s="11">
        <v>29.072374892519345</v>
      </c>
      <c r="K109" s="11">
        <v>29.360333792154087</v>
      </c>
      <c r="L109" s="11">
        <f t="shared" si="4"/>
        <v>3.2762239561307203</v>
      </c>
      <c r="M109" s="11">
        <v>27.883825047660945</v>
      </c>
      <c r="N109" s="11">
        <v>27.285934857934816</v>
      </c>
      <c r="O109" s="11">
        <v>28.002696551724174</v>
      </c>
      <c r="P109" s="11">
        <v>27.728022748815125</v>
      </c>
      <c r="Q109" s="11">
        <v>27.723621580547089</v>
      </c>
      <c r="R109" s="24">
        <f t="shared" si="5"/>
        <v>1.685068934755301</v>
      </c>
    </row>
    <row r="110" spans="1:18" x14ac:dyDescent="0.25">
      <c r="A110" s="11" t="s">
        <v>167</v>
      </c>
      <c r="B110" s="11" t="s">
        <v>46</v>
      </c>
      <c r="C110" s="28">
        <v>84</v>
      </c>
      <c r="D110" s="28">
        <v>66</v>
      </c>
      <c r="E110" s="28">
        <v>1.57</v>
      </c>
      <c r="F110" s="11">
        <f t="shared" si="3"/>
        <v>26.775934114974238</v>
      </c>
      <c r="G110" s="11">
        <v>29.020092457973604</v>
      </c>
      <c r="H110" s="11">
        <v>28.884868171021349</v>
      </c>
      <c r="I110" s="11">
        <v>28.902883263598305</v>
      </c>
      <c r="J110" s="11">
        <v>29.124536211699176</v>
      </c>
      <c r="K110" s="11">
        <v>29.071989966555176</v>
      </c>
      <c r="L110" s="11">
        <f t="shared" si="4"/>
        <v>2.9960694032185016</v>
      </c>
      <c r="M110" s="11">
        <v>28.536224048849203</v>
      </c>
      <c r="N110" s="11">
        <v>27.242667044167607</v>
      </c>
      <c r="O110" s="11">
        <v>29.152314090909073</v>
      </c>
      <c r="P110" s="11">
        <v>27.586772519083969</v>
      </c>
      <c r="Q110" s="11">
        <v>29.677</v>
      </c>
      <c r="R110" s="24">
        <f t="shared" si="5"/>
        <v>2.4146884135401621</v>
      </c>
    </row>
    <row r="111" spans="1:18" x14ac:dyDescent="0.25">
      <c r="A111" s="11" t="s">
        <v>168</v>
      </c>
      <c r="B111" s="11" t="s">
        <v>46</v>
      </c>
      <c r="C111" s="28">
        <v>45</v>
      </c>
      <c r="D111" s="28">
        <v>71</v>
      </c>
      <c r="E111" s="28">
        <v>1.5</v>
      </c>
      <c r="F111" s="11">
        <f t="shared" si="3"/>
        <v>31.555555555555557</v>
      </c>
      <c r="G111" s="11">
        <v>33.35764411119245</v>
      </c>
      <c r="H111" s="11">
        <v>32.868935397039039</v>
      </c>
      <c r="I111" s="11">
        <v>33.528947837570144</v>
      </c>
      <c r="J111" s="11">
        <v>33.168769565217396</v>
      </c>
      <c r="K111" s="11">
        <v>33.945130748421988</v>
      </c>
      <c r="L111" s="11">
        <f t="shared" si="4"/>
        <v>7.3779458870621415</v>
      </c>
      <c r="M111" s="11">
        <v>32.757387114142162</v>
      </c>
      <c r="N111" s="11">
        <v>32.511262801932411</v>
      </c>
      <c r="O111" s="11">
        <v>32.908688874083872</v>
      </c>
      <c r="P111" s="11">
        <v>32.545709604519757</v>
      </c>
      <c r="Q111" s="11">
        <v>33.36097152717867</v>
      </c>
      <c r="R111" s="24">
        <f t="shared" si="5"/>
        <v>6.8316582019286773</v>
      </c>
    </row>
    <row r="112" spans="1:18" x14ac:dyDescent="0.25">
      <c r="A112" s="11" t="s">
        <v>169</v>
      </c>
      <c r="B112" s="11" t="s">
        <v>46</v>
      </c>
      <c r="C112" s="28">
        <v>46</v>
      </c>
      <c r="D112" s="28">
        <v>71.5</v>
      </c>
      <c r="E112" s="28">
        <v>1.48</v>
      </c>
      <c r="F112" s="11">
        <f t="shared" si="3"/>
        <v>32.64243973703433</v>
      </c>
      <c r="G112" s="11">
        <v>23.802941263720012</v>
      </c>
      <c r="H112" s="11">
        <v>24.835412974683493</v>
      </c>
      <c r="I112" s="11">
        <v>22.668545150501696</v>
      </c>
      <c r="J112" s="11">
        <v>25.310260489510497</v>
      </c>
      <c r="K112" s="11">
        <v>22.956330090340483</v>
      </c>
      <c r="L112" s="11">
        <f t="shared" si="4"/>
        <v>2.0573628237409576</v>
      </c>
      <c r="M112" s="11">
        <v>26.561524719441969</v>
      </c>
      <c r="N112" s="11">
        <v>26.995331262939914</v>
      </c>
      <c r="O112" s="11">
        <v>25.852949198669403</v>
      </c>
      <c r="P112" s="11">
        <v>27.461434020618572</v>
      </c>
      <c r="Q112" s="11">
        <v>26.407534217877096</v>
      </c>
      <c r="R112" s="24">
        <f t="shared" si="5"/>
        <v>0.6793121750262463</v>
      </c>
    </row>
    <row r="113" spans="1:18" x14ac:dyDescent="0.25">
      <c r="A113" s="11" t="s">
        <v>170</v>
      </c>
      <c r="B113" s="11" t="s">
        <v>46</v>
      </c>
      <c r="C113" s="28">
        <v>50</v>
      </c>
      <c r="D113" s="28">
        <v>71.5</v>
      </c>
      <c r="E113" s="28">
        <v>1.48</v>
      </c>
      <c r="F113" s="11">
        <f t="shared" si="3"/>
        <v>32.64243973703433</v>
      </c>
      <c r="G113" s="11">
        <v>27.890919087785043</v>
      </c>
      <c r="H113" s="11">
        <v>29.706388157894736</v>
      </c>
      <c r="I113" s="11">
        <v>26.270289110005464</v>
      </c>
      <c r="J113" s="11">
        <v>30.561852772466512</v>
      </c>
      <c r="K113" s="11">
        <v>26.477007806955324</v>
      </c>
      <c r="L113" s="11">
        <f t="shared" si="4"/>
        <v>2.2538844618305092</v>
      </c>
      <c r="M113" s="11">
        <v>27.304444463818715</v>
      </c>
      <c r="N113" s="11">
        <v>29.474510033444801</v>
      </c>
      <c r="O113" s="11">
        <v>25.570813047711734</v>
      </c>
      <c r="P113" s="11">
        <v>30.001412928759905</v>
      </c>
      <c r="Q113" s="11">
        <v>25.885546296296283</v>
      </c>
      <c r="R113" s="24">
        <f t="shared" si="5"/>
        <v>1.7976640526973133</v>
      </c>
    </row>
    <row r="114" spans="1:18" x14ac:dyDescent="0.25">
      <c r="A114" s="11" t="s">
        <v>171</v>
      </c>
      <c r="B114" s="11" t="s">
        <v>45</v>
      </c>
      <c r="C114" s="28">
        <v>53</v>
      </c>
      <c r="D114" s="28">
        <v>101.7</v>
      </c>
      <c r="E114" s="28">
        <v>1.77</v>
      </c>
      <c r="F114" s="11">
        <f t="shared" si="3"/>
        <v>32.461936225222637</v>
      </c>
      <c r="G114" s="11">
        <v>25.144819837768733</v>
      </c>
      <c r="H114" s="11">
        <v>26.055861861861853</v>
      </c>
      <c r="I114" s="11">
        <v>24.052452152454013</v>
      </c>
      <c r="J114" s="11">
        <v>26.344143079315707</v>
      </c>
      <c r="K114" s="11">
        <v>24.864147832267193</v>
      </c>
      <c r="L114" s="11">
        <f t="shared" si="4"/>
        <v>0.67084876852530861</v>
      </c>
      <c r="M114" s="11">
        <v>25.357333580980551</v>
      </c>
      <c r="N114" s="11">
        <v>25.414472397476352</v>
      </c>
      <c r="O114" s="11">
        <v>24.648638045677899</v>
      </c>
      <c r="P114" s="11">
        <v>26.297229684908753</v>
      </c>
      <c r="Q114" s="11">
        <v>25.130498888065226</v>
      </c>
      <c r="R114" s="24">
        <f t="shared" si="5"/>
        <v>0.62729024596794236</v>
      </c>
    </row>
    <row r="115" spans="1:18" x14ac:dyDescent="0.25">
      <c r="A115" s="11" t="s">
        <v>172</v>
      </c>
      <c r="B115" s="11" t="s">
        <v>46</v>
      </c>
      <c r="C115" s="28">
        <v>55</v>
      </c>
      <c r="D115" s="28">
        <v>40.200000000000003</v>
      </c>
      <c r="E115" s="28">
        <v>1.4</v>
      </c>
      <c r="F115" s="11">
        <f t="shared" si="3"/>
        <v>20.510204081632658</v>
      </c>
      <c r="G115" s="11">
        <v>27.428151395297725</v>
      </c>
      <c r="H115" s="11">
        <v>26.891490236382289</v>
      </c>
      <c r="I115" s="11">
        <v>27.308917290108067</v>
      </c>
      <c r="J115" s="11">
        <v>27.706177978883879</v>
      </c>
      <c r="K115" s="11">
        <v>27.797846486486478</v>
      </c>
      <c r="L115" s="11">
        <f t="shared" si="4"/>
        <v>1.4261079979651781</v>
      </c>
      <c r="M115" s="11">
        <v>26.400313679245201</v>
      </c>
      <c r="N115" s="11">
        <v>27.468419558359599</v>
      </c>
      <c r="O115" s="11">
        <v>25.372041495668014</v>
      </c>
      <c r="P115" s="11">
        <v>27.768597197898423</v>
      </c>
      <c r="Q115" s="11">
        <v>25.94169339622642</v>
      </c>
      <c r="R115" s="24">
        <f t="shared" si="5"/>
        <v>0.80166716420410644</v>
      </c>
    </row>
    <row r="116" spans="1:18" x14ac:dyDescent="0.25">
      <c r="A116" s="11" t="s">
        <v>173</v>
      </c>
      <c r="B116" s="11" t="s">
        <v>46</v>
      </c>
      <c r="C116" s="28">
        <v>55</v>
      </c>
      <c r="D116" s="28">
        <v>77.3</v>
      </c>
      <c r="E116" s="28">
        <v>1.45</v>
      </c>
      <c r="F116" s="11">
        <f t="shared" si="3"/>
        <v>36.765755053507725</v>
      </c>
      <c r="G116" s="11">
        <v>28.812503436426059</v>
      </c>
      <c r="H116" s="11">
        <v>29.458763650545983</v>
      </c>
      <c r="I116" s="11">
        <v>27.987704810126605</v>
      </c>
      <c r="J116" s="11">
        <v>29.964767148014428</v>
      </c>
      <c r="K116" s="11">
        <v>28.270809523809515</v>
      </c>
      <c r="L116" s="11">
        <f t="shared" si="4"/>
        <v>2.9205112831241324</v>
      </c>
      <c r="M116" s="11">
        <v>29.279939159614873</v>
      </c>
      <c r="N116" s="11">
        <v>29.733237726098189</v>
      </c>
      <c r="O116" s="11">
        <v>28.560663967611244</v>
      </c>
      <c r="P116" s="11">
        <v>30.250868532654785</v>
      </c>
      <c r="Q116" s="11">
        <v>28.892749488054594</v>
      </c>
      <c r="R116" s="24">
        <f t="shared" si="5"/>
        <v>3.359379928604703</v>
      </c>
    </row>
    <row r="117" spans="1:18" x14ac:dyDescent="0.25">
      <c r="A117" s="11" t="s">
        <v>174</v>
      </c>
      <c r="B117" s="11" t="s">
        <v>46</v>
      </c>
      <c r="C117" s="28">
        <v>46</v>
      </c>
      <c r="D117" s="28">
        <v>103.8</v>
      </c>
      <c r="E117" s="28">
        <v>1.51</v>
      </c>
      <c r="F117" s="11">
        <f t="shared" si="3"/>
        <v>45.524319108811014</v>
      </c>
      <c r="G117" s="11">
        <v>30.154934721790337</v>
      </c>
      <c r="H117" s="11">
        <v>29.755218515429522</v>
      </c>
      <c r="I117" s="11">
        <v>30.291914239041528</v>
      </c>
      <c r="J117" s="11">
        <v>29.902303879310356</v>
      </c>
      <c r="K117" s="11">
        <v>31.824273028495746</v>
      </c>
      <c r="L117" s="11">
        <f t="shared" si="4"/>
        <v>4.4434274155692881</v>
      </c>
      <c r="M117" s="11">
        <v>30.466441867903448</v>
      </c>
      <c r="N117" s="11">
        <v>29.029532867132851</v>
      </c>
      <c r="O117" s="11">
        <v>31.263411603053395</v>
      </c>
      <c r="P117" s="11">
        <v>28.635741863075204</v>
      </c>
      <c r="Q117" s="11">
        <v>32.059530201342277</v>
      </c>
      <c r="R117" s="24">
        <f t="shared" si="5"/>
        <v>4.2470541336509315</v>
      </c>
    </row>
    <row r="118" spans="1:18" x14ac:dyDescent="0.25">
      <c r="A118" s="11" t="s">
        <v>175</v>
      </c>
      <c r="B118" s="11" t="s">
        <v>46</v>
      </c>
      <c r="C118" s="28">
        <v>56</v>
      </c>
      <c r="D118" s="28">
        <v>65.8</v>
      </c>
      <c r="E118" s="28">
        <v>1.53</v>
      </c>
      <c r="F118" s="11">
        <f t="shared" si="3"/>
        <v>28.108847024648639</v>
      </c>
      <c r="G118" s="11">
        <v>32.308265840652425</v>
      </c>
      <c r="H118" s="11">
        <v>31.816875121951266</v>
      </c>
      <c r="I118" s="11">
        <v>32.650087455830416</v>
      </c>
      <c r="J118" s="11">
        <v>31.814944353518822</v>
      </c>
      <c r="K118" s="11">
        <v>32.324358351729209</v>
      </c>
      <c r="L118" s="11">
        <f t="shared" si="4"/>
        <v>6.1515663207574285</v>
      </c>
      <c r="M118" s="11">
        <v>32.055394039735035</v>
      </c>
      <c r="N118" s="11">
        <v>31.555324710080267</v>
      </c>
      <c r="O118" s="11">
        <v>32.336557207890692</v>
      </c>
      <c r="P118" s="11">
        <v>31.651681003584287</v>
      </c>
      <c r="Q118" s="11">
        <v>32.313269741985906</v>
      </c>
      <c r="R118" s="24">
        <f t="shared" si="5"/>
        <v>5.9642081658852879</v>
      </c>
    </row>
    <row r="119" spans="1:18" x14ac:dyDescent="0.25">
      <c r="A119" s="11" t="s">
        <v>176</v>
      </c>
      <c r="B119" s="11" t="s">
        <v>46</v>
      </c>
      <c r="C119" s="28">
        <v>65</v>
      </c>
      <c r="D119" s="28">
        <v>65.400000000000006</v>
      </c>
      <c r="E119" s="28">
        <v>1.46</v>
      </c>
      <c r="F119" s="11">
        <f t="shared" si="3"/>
        <v>30.681178457496724</v>
      </c>
      <c r="G119" s="11">
        <v>25.422462512664602</v>
      </c>
      <c r="H119" s="11">
        <v>25.563295609756103</v>
      </c>
      <c r="I119" s="11">
        <v>25.044433312460871</v>
      </c>
      <c r="J119" s="11">
        <v>25.742858757062113</v>
      </c>
      <c r="K119" s="11">
        <v>25.340036496350326</v>
      </c>
      <c r="L119" s="11">
        <f t="shared" si="4"/>
        <v>0.57734395609264677</v>
      </c>
      <c r="M119" s="11">
        <v>24.568509591326031</v>
      </c>
      <c r="N119" s="11">
        <v>23.949935897435921</v>
      </c>
      <c r="O119" s="11">
        <v>24.183562764916875</v>
      </c>
      <c r="P119" s="11">
        <v>24.829753437213569</v>
      </c>
      <c r="Q119" s="11">
        <v>25.091490966221517</v>
      </c>
      <c r="R119" s="24">
        <f t="shared" si="5"/>
        <v>1.4863142335530295</v>
      </c>
    </row>
    <row r="120" spans="1:18" x14ac:dyDescent="0.25">
      <c r="A120" s="11" t="s">
        <v>177</v>
      </c>
      <c r="B120" s="11" t="s">
        <v>45</v>
      </c>
      <c r="C120" s="28">
        <v>58</v>
      </c>
      <c r="D120" s="28">
        <v>68.7</v>
      </c>
      <c r="E120" s="28">
        <v>1.67</v>
      </c>
      <c r="F120" s="11">
        <f t="shared" si="3"/>
        <v>24.633367994549825</v>
      </c>
      <c r="G120" s="11">
        <v>31.252827015979292</v>
      </c>
      <c r="H120" s="11">
        <v>30.319176470588271</v>
      </c>
      <c r="I120" s="11">
        <v>31.71754353976732</v>
      </c>
      <c r="J120" s="11">
        <v>30.484996692392489</v>
      </c>
      <c r="K120" s="11">
        <v>32.562826958105674</v>
      </c>
      <c r="L120" s="11">
        <f t="shared" si="4"/>
        <v>5.2711359152134385</v>
      </c>
      <c r="M120" s="11">
        <v>32.274333031510352</v>
      </c>
      <c r="N120" s="11">
        <v>31.069794455066898</v>
      </c>
      <c r="O120" s="11">
        <v>32.979118471784098</v>
      </c>
      <c r="P120" s="11">
        <v>31.207837690631777</v>
      </c>
      <c r="Q120" s="11">
        <v>33.918482246077666</v>
      </c>
      <c r="R120" s="24">
        <f t="shared" si="5"/>
        <v>6.2938082158901096</v>
      </c>
    </row>
    <row r="121" spans="1:18" x14ac:dyDescent="0.25">
      <c r="A121" s="11" t="s">
        <v>178</v>
      </c>
      <c r="B121" s="11" t="s">
        <v>46</v>
      </c>
      <c r="C121" s="28">
        <v>58</v>
      </c>
      <c r="D121" s="28">
        <v>49.8</v>
      </c>
      <c r="E121" s="28">
        <v>1.45</v>
      </c>
      <c r="F121" s="11">
        <f t="shared" si="3"/>
        <v>23.686087990487515</v>
      </c>
      <c r="G121" s="11">
        <v>33.022125474657329</v>
      </c>
      <c r="H121" s="11">
        <v>32.91337828947367</v>
      </c>
      <c r="I121" s="11">
        <v>33.188291890280198</v>
      </c>
      <c r="J121" s="11">
        <v>32.316230552952256</v>
      </c>
      <c r="K121" s="11">
        <v>33.431322954380931</v>
      </c>
      <c r="L121" s="11">
        <f t="shared" si="4"/>
        <v>6.9623059217717636</v>
      </c>
      <c r="M121" s="11">
        <v>33.685417070022453</v>
      </c>
      <c r="N121" s="11">
        <v>33.651538081107802</v>
      </c>
      <c r="O121" s="11">
        <v>33.644729510750935</v>
      </c>
      <c r="P121" s="11">
        <v>33.686346957311571</v>
      </c>
      <c r="Q121" s="11">
        <v>33.731735875706235</v>
      </c>
      <c r="R121" s="24">
        <f t="shared" si="5"/>
        <v>7.6785876062191356</v>
      </c>
    </row>
    <row r="122" spans="1:18" x14ac:dyDescent="0.25">
      <c r="A122" s="11" t="s">
        <v>179</v>
      </c>
      <c r="B122" s="11" t="s">
        <v>46</v>
      </c>
      <c r="C122" s="28">
        <v>54</v>
      </c>
      <c r="D122" s="28">
        <v>71</v>
      </c>
      <c r="E122" s="28">
        <v>1.45</v>
      </c>
      <c r="F122" s="11">
        <f t="shared" si="3"/>
        <v>33.769322235434004</v>
      </c>
      <c r="G122" s="11">
        <v>32.72645974538279</v>
      </c>
      <c r="H122" s="11">
        <v>31.987664378860728</v>
      </c>
      <c r="I122" s="11">
        <v>33.099115485564276</v>
      </c>
      <c r="J122" s="11">
        <v>32.573848771266526</v>
      </c>
      <c r="K122" s="11">
        <v>33.436866725507535</v>
      </c>
      <c r="L122" s="11">
        <f t="shared" si="4"/>
        <v>6.7743738402997664</v>
      </c>
      <c r="M122" s="11">
        <v>32.283696136844156</v>
      </c>
      <c r="N122" s="11">
        <v>31.072966429298059</v>
      </c>
      <c r="O122" s="11">
        <v>32.996316245487378</v>
      </c>
      <c r="P122" s="11">
        <v>30.966112543962517</v>
      </c>
      <c r="Q122" s="11">
        <v>33.34447505668934</v>
      </c>
      <c r="R122" s="24">
        <f t="shared" si="5"/>
        <v>6.0949675688593237</v>
      </c>
    </row>
    <row r="123" spans="1:18" x14ac:dyDescent="0.25">
      <c r="A123" s="11" t="s">
        <v>180</v>
      </c>
      <c r="B123" s="11" t="s">
        <v>46</v>
      </c>
      <c r="C123" s="28">
        <v>39</v>
      </c>
      <c r="D123" s="28">
        <v>102.3</v>
      </c>
      <c r="E123" s="28">
        <v>1.63</v>
      </c>
      <c r="F123" s="11">
        <f t="shared" si="3"/>
        <v>38.503519138846023</v>
      </c>
      <c r="G123" s="11">
        <v>33.468781883024086</v>
      </c>
      <c r="H123" s="11">
        <v>33.601138217522688</v>
      </c>
      <c r="I123" s="11">
        <v>33.808716364634726</v>
      </c>
      <c r="J123" s="11">
        <v>32.772223974763513</v>
      </c>
      <c r="K123" s="11">
        <v>33.596556680161932</v>
      </c>
      <c r="L123" s="11">
        <f t="shared" si="4"/>
        <v>7.4446588092707149</v>
      </c>
      <c r="M123" s="11">
        <v>33.131172016697732</v>
      </c>
      <c r="N123" s="11">
        <v>32.146066764490129</v>
      </c>
      <c r="O123" s="11">
        <v>33.806786708321596</v>
      </c>
      <c r="P123" s="11">
        <v>32.539051325919594</v>
      </c>
      <c r="Q123" s="11">
        <v>33.488727634194831</v>
      </c>
      <c r="R123" s="24">
        <f t="shared" si="5"/>
        <v>6.9951581082315375</v>
      </c>
    </row>
    <row r="124" spans="1:18" x14ac:dyDescent="0.25">
      <c r="A124" s="11" t="s">
        <v>181</v>
      </c>
      <c r="B124" s="11" t="s">
        <v>46</v>
      </c>
      <c r="C124" s="28">
        <v>48</v>
      </c>
      <c r="D124" s="28">
        <v>54</v>
      </c>
      <c r="E124" s="28">
        <v>1.49</v>
      </c>
      <c r="F124" s="11">
        <f t="shared" si="3"/>
        <v>24.323228683392639</v>
      </c>
      <c r="G124" s="11">
        <v>26.175713994910922</v>
      </c>
      <c r="H124" s="11">
        <v>25.554793939393932</v>
      </c>
      <c r="I124" s="11">
        <v>26.187367334729355</v>
      </c>
      <c r="J124" s="11">
        <v>25.995922369765051</v>
      </c>
      <c r="K124" s="11">
        <v>27.337480714957625</v>
      </c>
      <c r="L124" s="11">
        <f t="shared" si="4"/>
        <v>0.74353293513199947</v>
      </c>
      <c r="M124" s="11">
        <v>25.816087240799483</v>
      </c>
      <c r="N124" s="11">
        <v>25.979308797127452</v>
      </c>
      <c r="O124" s="11">
        <v>25.477985801217034</v>
      </c>
      <c r="P124" s="11">
        <v>26.103765578635048</v>
      </c>
      <c r="Q124" s="11">
        <v>26.54088059701493</v>
      </c>
      <c r="R124" s="24">
        <f t="shared" si="5"/>
        <v>0.34495510500884841</v>
      </c>
    </row>
    <row r="125" spans="1:18" x14ac:dyDescent="0.25">
      <c r="G125" s="29">
        <f>AVERAGE(G3:G124)</f>
        <v>29.789569436117471</v>
      </c>
      <c r="H125" s="29">
        <f t="shared" ref="H125:R125" si="6">AVERAGE(H3:H124)</f>
        <v>29.321013182754744</v>
      </c>
      <c r="I125" s="29">
        <f t="shared" si="6"/>
        <v>29.939596432141471</v>
      </c>
      <c r="J125" s="29">
        <f t="shared" si="6"/>
        <v>29.551100689296856</v>
      </c>
      <c r="K125" s="29">
        <f t="shared" si="6"/>
        <v>30.106955468293652</v>
      </c>
      <c r="L125" s="29">
        <f t="shared" si="6"/>
        <v>4.1030499556131712</v>
      </c>
      <c r="M125" s="29">
        <f t="shared" si="6"/>
        <v>29.668244012097805</v>
      </c>
      <c r="N125" s="29">
        <f t="shared" si="6"/>
        <v>29.202847536262784</v>
      </c>
      <c r="O125" s="29">
        <f t="shared" si="6"/>
        <v>29.793077374586101</v>
      </c>
      <c r="P125" s="29">
        <f t="shared" si="6"/>
        <v>29.464170849890284</v>
      </c>
      <c r="Q125" s="29">
        <f t="shared" si="6"/>
        <v>30.038093468056488</v>
      </c>
      <c r="R125" s="29">
        <f t="shared" si="6"/>
        <v>3.9983017341060094</v>
      </c>
    </row>
  </sheetData>
  <mergeCells count="8">
    <mergeCell ref="G1:L1"/>
    <mergeCell ref="M1:R1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 Group</vt:lpstr>
      <vt:lpstr>DM 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Nuril Huda</cp:lastModifiedBy>
  <dcterms:created xsi:type="dcterms:W3CDTF">2019-10-23T18:37:26Z</dcterms:created>
  <dcterms:modified xsi:type="dcterms:W3CDTF">2022-01-20T14:07:04Z</dcterms:modified>
</cp:coreProperties>
</file>