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Muhammad Teo Saputra\Downloads\"/>
    </mc:Choice>
  </mc:AlternateContent>
  <xr:revisionPtr revIDLastSave="0" documentId="13_ncr:1_{D82584FB-38AB-4DC4-912C-3366C1587905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DISKOPUMKER" sheetId="1" r:id="rId1"/>
  </sheets>
  <definedNames>
    <definedName name="_xlnm.Print_Area" localSheetId="0">DISKOPUMKER!$A$1:$U$119</definedName>
    <definedName name="_xlnm.Print_Titles" localSheetId="0">DISKOPUMKER!$4:$6</definedName>
  </definedNames>
  <calcPr calcId="191029"/>
</workbook>
</file>

<file path=xl/calcChain.xml><?xml version="1.0" encoding="utf-8"?>
<calcChain xmlns="http://schemas.openxmlformats.org/spreadsheetml/2006/main">
  <c r="N27" i="1" l="1"/>
  <c r="N41" i="1"/>
  <c r="J54" i="1"/>
  <c r="J27" i="1"/>
  <c r="N69" i="1" l="1"/>
  <c r="N68" i="1" s="1"/>
  <c r="N92" i="1"/>
  <c r="O92" i="1"/>
  <c r="M92" i="1"/>
  <c r="N89" i="1"/>
  <c r="N88" i="1" s="1"/>
  <c r="O89" i="1"/>
  <c r="M89" i="1"/>
  <c r="N85" i="1"/>
  <c r="O85" i="1"/>
  <c r="M85" i="1"/>
  <c r="N81" i="1"/>
  <c r="O81" i="1"/>
  <c r="M81" i="1"/>
  <c r="M80" i="1" s="1"/>
  <c r="N78" i="1"/>
  <c r="O78" i="1"/>
  <c r="M78" i="1"/>
  <c r="N76" i="1"/>
  <c r="O76" i="1"/>
  <c r="M76" i="1"/>
  <c r="N72" i="1"/>
  <c r="O72" i="1"/>
  <c r="O71" i="1" s="1"/>
  <c r="M72" i="1"/>
  <c r="O69" i="1"/>
  <c r="O68" i="1" s="1"/>
  <c r="M69" i="1"/>
  <c r="M68" i="1" s="1"/>
  <c r="N65" i="1"/>
  <c r="N64" i="1" s="1"/>
  <c r="O65" i="1"/>
  <c r="O64" i="1" s="1"/>
  <c r="M65" i="1"/>
  <c r="M64" i="1" s="1"/>
  <c r="N60" i="1"/>
  <c r="N59" i="1" s="1"/>
  <c r="O60" i="1"/>
  <c r="O59" i="1" s="1"/>
  <c r="M60" i="1"/>
  <c r="M59" i="1" s="1"/>
  <c r="N57" i="1"/>
  <c r="N56" i="1" s="1"/>
  <c r="O57" i="1"/>
  <c r="O56" i="1" s="1"/>
  <c r="M57" i="1"/>
  <c r="M56" i="1" s="1"/>
  <c r="N54" i="1"/>
  <c r="N53" i="1" s="1"/>
  <c r="O54" i="1"/>
  <c r="O53" i="1" s="1"/>
  <c r="M54" i="1"/>
  <c r="M53" i="1" s="1"/>
  <c r="N51" i="1"/>
  <c r="N50" i="1" s="1"/>
  <c r="O51" i="1"/>
  <c r="O50" i="1" s="1"/>
  <c r="M51" i="1"/>
  <c r="M50" i="1" s="1"/>
  <c r="N44" i="1"/>
  <c r="O44" i="1"/>
  <c r="M44" i="1"/>
  <c r="O41" i="1"/>
  <c r="M41" i="1"/>
  <c r="N36" i="1"/>
  <c r="O36" i="1"/>
  <c r="M36" i="1"/>
  <c r="O27" i="1"/>
  <c r="M27" i="1"/>
  <c r="N25" i="1"/>
  <c r="O25" i="1"/>
  <c r="M25" i="1"/>
  <c r="O23" i="1"/>
  <c r="N23" i="1"/>
  <c r="M23" i="1"/>
  <c r="O11" i="1"/>
  <c r="O17" i="1"/>
  <c r="N17" i="1"/>
  <c r="M17" i="1"/>
  <c r="N11" i="1"/>
  <c r="M11" i="1"/>
  <c r="M10" i="1" l="1"/>
  <c r="M9" i="1" s="1"/>
  <c r="N80" i="1"/>
  <c r="M88" i="1"/>
  <c r="M71" i="1"/>
  <c r="N10" i="1"/>
  <c r="N9" i="1" s="1"/>
  <c r="N71" i="1"/>
  <c r="O80" i="1"/>
  <c r="N100" i="1"/>
  <c r="O10" i="1"/>
  <c r="M100" i="1"/>
  <c r="O88" i="1"/>
  <c r="J92" i="1"/>
  <c r="J89" i="1"/>
  <c r="J85" i="1"/>
  <c r="J81" i="1"/>
  <c r="J78" i="1"/>
  <c r="J76" i="1"/>
  <c r="J72" i="1"/>
  <c r="J69" i="1"/>
  <c r="J68" i="1" s="1"/>
  <c r="J65" i="1"/>
  <c r="J64" i="1" s="1"/>
  <c r="J60" i="1"/>
  <c r="J59" i="1" s="1"/>
  <c r="J57" i="1"/>
  <c r="J56" i="1" s="1"/>
  <c r="J51" i="1"/>
  <c r="J50" i="1" s="1"/>
  <c r="J44" i="1"/>
  <c r="J41" i="1"/>
  <c r="J36" i="1"/>
  <c r="J25" i="1"/>
  <c r="J23" i="1"/>
  <c r="J17" i="1"/>
  <c r="J11" i="1"/>
  <c r="J80" i="1" l="1"/>
  <c r="J10" i="1"/>
  <c r="J71" i="1"/>
  <c r="J88" i="1"/>
  <c r="O9" i="1"/>
  <c r="O100" i="1"/>
  <c r="O105" i="1" s="1"/>
  <c r="J9" i="1" l="1"/>
  <c r="J8" i="1" s="1"/>
</calcChain>
</file>

<file path=xl/sharedStrings.xml><?xml version="1.0" encoding="utf-8"?>
<sst xmlns="http://schemas.openxmlformats.org/spreadsheetml/2006/main" count="959" uniqueCount="332">
  <si>
    <t>MATRIK RANCANGAN PERUBAHAN RENCANA KERJA PERANGKAT DAERAH</t>
  </si>
  <si>
    <t>TAHUN 2024</t>
  </si>
  <si>
    <t>Kode</t>
  </si>
  <si>
    <t>Urusan / Bidang Urusan / Program / Kegiatan / Sub Kegiatan</t>
  </si>
  <si>
    <t>Indikator Program / Kegiatan / Sub Kegiatan</t>
  </si>
  <si>
    <t>Target Akhir Periode Renstra OPD</t>
  </si>
  <si>
    <t>Realisasi Capaian RENJA OPD Tahun 2024 TW I</t>
  </si>
  <si>
    <t>Target dan Pagu Anggaran</t>
  </si>
  <si>
    <t>Kelompok Sasaran</t>
  </si>
  <si>
    <t>Keterangan</t>
  </si>
  <si>
    <t>Target Sebelum</t>
  </si>
  <si>
    <t>Target Sesudah</t>
  </si>
  <si>
    <t>Pagu RKPD 2024</t>
  </si>
  <si>
    <t>Pagu APBD 2024 (Murni)</t>
  </si>
  <si>
    <t>Lokasi</t>
  </si>
  <si>
    <t>Sumber Dana</t>
  </si>
  <si>
    <t>Prioritas Nasional</t>
  </si>
  <si>
    <t>Prioritas Daerah</t>
  </si>
  <si>
    <t>Rp</t>
  </si>
  <si>
    <t>1</t>
  </si>
  <si>
    <t>01</t>
  </si>
  <si>
    <t/>
  </si>
  <si>
    <t>0001</t>
  </si>
  <si>
    <t>TOTAL</t>
  </si>
  <si>
    <t>Tata cara pengisian matrik</t>
  </si>
  <si>
    <t>Di isi dengan kode urusan, program, kegiatan, dan sub kegiatan</t>
  </si>
  <si>
    <t>Di isi dengan urusan, program, kegiatan, dan sub kegiatan</t>
  </si>
  <si>
    <t>Di isi dengan indikator urusan, program, kegiatan, dan sub kegiatan</t>
  </si>
  <si>
    <t>Di isi dengan Target Akhir Periode Renstra OPD (lihat di TC 27)</t>
  </si>
  <si>
    <t>Di isi dengan Realisasi Capaian RENJA OPD Tahun 2024 TW I</t>
  </si>
  <si>
    <t>Di isi dengan Target Renja Murni 2024</t>
  </si>
  <si>
    <t>Di isi dengan Target Renja Perubahan 2024</t>
  </si>
  <si>
    <t>Di isi dengan Pagu Indikatif Renja Murni 2024</t>
  </si>
  <si>
    <t>Di isi dengan Pagu APBD Murni 2024</t>
  </si>
  <si>
    <t>Di isi dengan Pagu Indikatif Renja Perubahan 2024</t>
  </si>
  <si>
    <t>Di isi dengan Lokasi Kegiatan</t>
  </si>
  <si>
    <t>Di isi dengan Sumber Dana (PAD/DAU/DAK/Dana Transfer/dll)</t>
  </si>
  <si>
    <t xml:space="preserve">Di isi dengan Prioritas Nasional 2024 (lihat di SIPD, di edit kegiatan) </t>
  </si>
  <si>
    <t xml:space="preserve"> </t>
  </si>
  <si>
    <t>Di isi dengan Prioritas Daerah Provinsi dan Kota 2024 (lihat di SIPD, di edit sub kegiatan)</t>
  </si>
  <si>
    <t>Di isi dengan kelompok sasaran kegiatan</t>
  </si>
  <si>
    <t>Di isi dengan keterangan atau informasi lainnya (contoh : pada sub kegiatan ini merupakan sub kegiatan pendukung SPM)</t>
  </si>
  <si>
    <t>Dinas Koperasi Usaha Mikro dan Tenaga Kerja</t>
  </si>
  <si>
    <t>PROGRAM PENUNJANG URUSAN PEMERINTAHAN DAERAH</t>
  </si>
  <si>
    <t>Persentase Terpenuhinya Penunjang Urusan Pemerintah Daerah</t>
  </si>
  <si>
    <t>Kegiatan Perencanaan, Penganggaran, dan Evaluasi Kinerja Perangkat Daerah</t>
  </si>
  <si>
    <t>Cakupan ketersediaan dokumen perencanaan, penganggaran, dan evaluasi kinerja perangkat daerah yang sesuai ketentuan</t>
  </si>
  <si>
    <t>Penyusunan Dokumen Perencanaan Perangkat Daerah</t>
  </si>
  <si>
    <t>Jumlah Dokumen Perencanaan Perangkat Daerah</t>
  </si>
  <si>
    <t>8 Dokumen</t>
  </si>
  <si>
    <t>Koordinasi dan Penyusunan Dokumen RKA-SKPD</t>
  </si>
  <si>
    <t>Jumlah Dokumen RKA-SKPD dan Laporan Hasil Koordinasi Penyusunan Dokumen RKA-SKPD</t>
  </si>
  <si>
    <t>4 Dokumen</t>
  </si>
  <si>
    <t>Koordinasi dan Penyusunan Dokumen Perubahan RKA-SKPD</t>
  </si>
  <si>
    <t>Jumlah Dokumen Perubahan RKA-SKPD dan Laporan Hasil Koordinasi Penyusunan Dokumen Perubahan RKA-SKPD</t>
  </si>
  <si>
    <t>5 Dokumen</t>
  </si>
  <si>
    <t>Koordinasi dan Penyusunan Laporan Capaian Kinerja dan Ikhtisar Realisasi Kinerja SKPD</t>
  </si>
  <si>
    <t>Jumlah Laporan Capaian Kinerja dan Ikhtisar Realisasi Kinerja SKPD dan Laporan Hasil Koordinasi Penyusunan Laporan Capaian Kinerja dan Ikhtisar Realisasi Kinerja SKPD</t>
  </si>
  <si>
    <t>2 Laporan</t>
  </si>
  <si>
    <t>Evaluasi Kinerja Perangkat Daerah</t>
  </si>
  <si>
    <t>Jumlah Laporan Evaluasi Kinerja Perangkat Daerah</t>
  </si>
  <si>
    <t>3 Laporan</t>
  </si>
  <si>
    <t>Kegiatan Administrasi Keuangan Perangkat Daerah</t>
  </si>
  <si>
    <t>Cakupan Dokumen penatausahaan Keuangan yang lengkap dan sesuai ketentuan</t>
  </si>
  <si>
    <t>Penyediaan Gaji dan Tunjangan ASN</t>
  </si>
  <si>
    <t>Jumlah Orang yang Menerima Gaji dan Tunjangan ASN</t>
  </si>
  <si>
    <t>60 Orang</t>
  </si>
  <si>
    <t>Pelaksanaan Penatausahaan dan Pengujian/Verifikasi Keuangan SKPD</t>
  </si>
  <si>
    <t>Jumlah Dokumen Penatausahaan dan Pengujian/Verifikasi Keuangan SKPD</t>
  </si>
  <si>
    <t>1 Dokumen</t>
  </si>
  <si>
    <t>Koordinasi dan Penyusunan Laporan Keuangan Akhir Tahun SKPD</t>
  </si>
  <si>
    <t>Jumlah Laporan Keuangan Akhir Tahun SKPD dan Laporan Hasil Koordinasi Penyusunan Laporan Keuangan Akhir Tahun SKPD</t>
  </si>
  <si>
    <t>1 Laporan</t>
  </si>
  <si>
    <t>Pengelolaan dan Penyiapan Bahan Tanggapan Pemeriksaan</t>
  </si>
  <si>
    <t>Jumlah Dokumen Bahan Tanggapan Pemeriksaan dan Tindak Lanjut Pemeriksaan</t>
  </si>
  <si>
    <t>Koordinasi dan Penyusunan Laporan Keuangan Bulanan/Triwulanan/Semesteran SKPD</t>
  </si>
  <si>
    <t>Jumlah Laporan Keuangan Bulanan/ Triwulanan/ Semesteran SKPD dan Laporan Koordinasi Penyusunan Laporan Keuangan Bulanan/Triwulanan/Semesteran SKPD</t>
  </si>
  <si>
    <t>18 Laporan</t>
  </si>
  <si>
    <t>Kegiatan Administrasi Barang Milik Daerah pada Perangkat Daerah</t>
  </si>
  <si>
    <t>Persentase Dokumen Administrasi Barang Milik Daerah yang tersusun sesuai ketentuan</t>
  </si>
  <si>
    <t>Penyusunan Perencanaan Kebutuhan Barang Milik Daerah SKPD</t>
  </si>
  <si>
    <t>Jumlah    Rencana    Kebutuhan    Barang    Milik Daerah SKPD</t>
  </si>
  <si>
    <t>Kegiatan Administrasi Kepegawaian Perangkat Daerah</t>
  </si>
  <si>
    <t>Persentase Administrasi Kepegawaian Perangkat Daerah yang terpenuhi sesuai ketentuan</t>
  </si>
  <si>
    <t>Sub Kegiatan Peningkatan Sarana dan Prasarana Disiplin Pegawai</t>
  </si>
  <si>
    <t>Jumlah Unit Peningkatan Sarana dan Prasarana Disiplin Pegawai</t>
  </si>
  <si>
    <t>60 Unit</t>
  </si>
  <si>
    <t>Kegiatan Administrasi Umum  Perangkat Daerah</t>
  </si>
  <si>
    <t>Cakupan administrasi umum yang terpenuhi</t>
  </si>
  <si>
    <t>Penyediaan Komponen Instalasi Listrik/Penerangan Bangunan Kantor</t>
  </si>
  <si>
    <t>Jumlah Paket Komponen Instalasi Listrik/Penerangan Bangunan Kantor yang Disediakan</t>
  </si>
  <si>
    <t>3 Paket</t>
  </si>
  <si>
    <t>Penyediaan Peralatan dan Perlengkapan Kantor</t>
  </si>
  <si>
    <t>Jumlah Paket Peralatan dan Perlengkapan Kantor yang Disediakan</t>
  </si>
  <si>
    <t>4 Paket</t>
  </si>
  <si>
    <t>Penyediaan Peralatan Rumah Tangga</t>
  </si>
  <si>
    <t>Jumlah Paket Peralatan Rumah Tangga yang Disediakan</t>
  </si>
  <si>
    <t>Bahan Logistik Kantor</t>
  </si>
  <si>
    <t>Jumlah Paket Bahan Logistik Kantor yang Disediakan</t>
  </si>
  <si>
    <t>Penyediaan Barang Cetakan dan Penggandaan</t>
  </si>
  <si>
    <t>Jumlah Paket Barang Cetakan dan Penggandaan yang Disediakan</t>
  </si>
  <si>
    <t>6 Paket</t>
  </si>
  <si>
    <t>Penyediaan Bahan Bacaan dan Peraturan Perundang-undangan</t>
  </si>
  <si>
    <t>Jumlah Dokumen Bahan Bacaan dan Peraturan Perundang-Undangan yang Disediakan</t>
  </si>
  <si>
    <t>Fasilitasi Kunjungan Tamu</t>
  </si>
  <si>
    <t>Jumlah Laporan Fasilitasi Kunjungan Tamu</t>
  </si>
  <si>
    <t>6 Laporan</t>
  </si>
  <si>
    <t>Penyelenggaraan Rapat Koordinasi dan Konsultasi SKPD</t>
  </si>
  <si>
    <t>Jumlah Laporan Penyelenggaraan Rapat Koordinasi dan Konsultasi SKPD</t>
  </si>
  <si>
    <t>Kegiatan Pengadaan Barang Milik Daerah Penunjang Urusan Pemerintah Daerah</t>
  </si>
  <si>
    <t>Terpenuhinya barang milik daerah penunjang urusan pemerintah daerah</t>
  </si>
  <si>
    <t>Sub Kegiatan Pengadaan Mebel</t>
  </si>
  <si>
    <t>Jumlah Paket Mebel yang Disediakan</t>
  </si>
  <si>
    <t>10 Unit</t>
  </si>
  <si>
    <t>Sub Kegiatan Pengadaan Peralatan dan Mesin Lainnya</t>
  </si>
  <si>
    <t>Jumlah Unit Peralatan dan Mesin Lainnya yang Disediakan</t>
  </si>
  <si>
    <t>1 Unit</t>
  </si>
  <si>
    <t>Sub Kegiatan Pengadaan Gedung Kantor atau Bangunan Lainnya</t>
  </si>
  <si>
    <t>Jumlah  Unit  Gedung  Kantor  atau  Bangunan Lainnya yang Disediakan</t>
  </si>
  <si>
    <t>Sub Kegiatan Pengadaan Sarana dan Prasarana Gedung Kantor atau Bangunan Lainnya</t>
  </si>
  <si>
    <t>Jumlah   Unit   Sarana   dan   Prasarana   Gedung Kantor atau Bangunan Lainnya yang Disediakan</t>
  </si>
  <si>
    <t>2 Unit</t>
  </si>
  <si>
    <t>3 Unit</t>
  </si>
  <si>
    <t>Kegiatan Penyediaan Jasa Penunjang Urusan Pemerintahan Daerah</t>
  </si>
  <si>
    <t>Sub Kegiatan Penyediaan Jasa Komunikasi, Sumber Daya Air dan Listrik</t>
  </si>
  <si>
    <t>Jumlah  Laporan  Penyediaan  Jasa  Komunikasi, Sumber Daya Air dan Listrik yang Disediakan</t>
  </si>
  <si>
    <t>12 Laporan</t>
  </si>
  <si>
    <t>Sub Kegiatan Penyediaan Jasa Pelayanan Umum Kantor</t>
  </si>
  <si>
    <t>Jumlah   Laporan   Penyediaan   Jasa   Pelayanan Umum Kantor yang Disediakan</t>
  </si>
  <si>
    <t>Kegiatan Pemeliharaan Barang Milik Daerah Penunjang Urusan Pemerintahan Daerah</t>
  </si>
  <si>
    <t>Terpeliharanya barang milik daerah penunjang urusan pemerintah daerah</t>
  </si>
  <si>
    <t>Sub Kegiatan Penyediaan Jasa Pemeliharaan, Biaya Pemeliharaan dan Pajak Kendaraan Perorangan Dinas atau Kendaraan Dinas Jabatan</t>
  </si>
  <si>
    <t>Jumlah Kendaraan Perorangan Dinas atau Kendaraan Dinas Jabatan yang Dipelihara dan dibayarkan Pajaknya</t>
  </si>
  <si>
    <t>64 Unit</t>
  </si>
  <si>
    <t xml:space="preserve">Sub Kegiatan Penyediaan Jasa Pemeliharaan, Biaya Pemeliharaan, Pajak dan Perizinan Kendaraan Dinas Operasional atau Lapangan </t>
  </si>
  <si>
    <t>Jumlah Kendaraan Dinas Operasional atau Lapangan yang Dipelihara dan dibayarkan Pajak dan Perizinannya</t>
  </si>
  <si>
    <t>Sub Kegiatan Pemeliharaan Peralatan dan Mesin Lainnya</t>
  </si>
  <si>
    <t>Jumlah   Peralatan   dan   Mesin   Lainnya   yang Dipelihara</t>
  </si>
  <si>
    <t>56 Unit</t>
  </si>
  <si>
    <t>Sub Kegiatan Pemeliharaan/Rehabilitasi Sarana dan Prasarana Gedung Kantor atau Bangunan Lainnya</t>
  </si>
  <si>
    <t>Jumlah  Sarana  dan  Prasarana  Gedung  Kantor atau Bangunan Lainnya  yang Dipelihara/Direhabilitasi</t>
  </si>
  <si>
    <t>Pemeliharaan/Rehabilitasi Sarana dan Prasarana Pendukung Gedung Kantor atau Bangunan Lainnya</t>
  </si>
  <si>
    <t>Jumlah    Sarana    dan    Prasarana    Pendukung Gedung  Kantor  atau  Bangunan  Lainnya  yang
Dipelihara/Direhabilitasi</t>
  </si>
  <si>
    <t>PROGRAM PENGAWASAN DAN PEMERIKSAAN
KOPERASI</t>
  </si>
  <si>
    <t>Persentase Koperasi Simpan Pinjam/Unit Simpan Pinjam yang terperiksa dan terawasi kegiatannya</t>
  </si>
  <si>
    <t>Kegiatan Pemeriksaan dan Pengawasan Koperasi, Koperasi Simpan Pinjam/Unit Simpan Pinjam Koperasi yang Wilayah Keanggotaannya dalam Daerah Kabupaten/Kota</t>
  </si>
  <si>
    <t>Persentase Koperasi  Simpan Pinjam/Unit Simpan Pinjam yang menjalankan kegiatannya sesuai dengan Aturan yang berlaku</t>
  </si>
  <si>
    <t xml:space="preserve">Sub Kegiatan Pelaksanaan Proses Pemeriksaan dan Pengawasan Koperasi yang Wilayah Keanggotaannya Daerah Kabupaten/Kota </t>
  </si>
  <si>
    <t>Jumlah Koperasi yang telah dilakukan Pemeriksaan dan Pengawasan</t>
  </si>
  <si>
    <t>450 Unit Usaha</t>
  </si>
  <si>
    <t>PROGRAM PENDIDIKAN DAN LATIHAN
PERKOPERASIAN</t>
  </si>
  <si>
    <t>Persentase Koperasi Aktif yang meningkat kinerjanya</t>
  </si>
  <si>
    <t xml:space="preserve">Kegiatan. Pendidikan dan Latihan Perkoperasian Bagi Koperasi yang Wilayah Keanggotaan dalam Daerah Kabupaten / Kota </t>
  </si>
  <si>
    <t>Persentase Meningkatnya Kapasitas SDM Pengurus, Pengelola, pengawas dan anggota  Koperasi</t>
  </si>
  <si>
    <t>Sub Kegiatan Peningkatan Pemahaman dan Pengetahuan Perkoperasian Serta Kapasitas dan Kompetensi SDM Koperasi</t>
  </si>
  <si>
    <t>Jumlah SDM yang Memahami Pengetahuan Perkoperasian</t>
  </si>
  <si>
    <t>840 Orang</t>
  </si>
  <si>
    <t>PROGRAM PEMBERDAYAAN DAN PERLINDUNGAN KOPERASI</t>
  </si>
  <si>
    <t>Persentase koperasi yang diberikan dukungan fasilitasi pembiayaan, pemasaran, pendampingan kelembagaan dan usaha, dan kemitraan untuk koperasi dengan wilayah keanggotaan dalam daerah kabupaten/kota</t>
  </si>
  <si>
    <t>Kegiatan Pemberdayaan dan Perlindungan Koperasi yang Keanggotaannya dalam Daerah Kabupaten/Kota</t>
  </si>
  <si>
    <t>Persentase Koperasi yang dibina Usaha, Pemasaran, Akses Pembiayaan, Penguatan Kelembagaan, Penataan Manajemen, Standarisasi dan Restrukturisasi Usaha Koperasi</t>
  </si>
  <si>
    <t>Sub Kegiatan Peningkatan Produktivitas, Nilai Tambah, Akses Pasar, Akses Pembiayaan, Penguatan Kelembagaan, Penataan Manajemen , Standarisasi dan Restrukturisasi Usaha Koperasi Kewenangan Kab/ Kota</t>
  </si>
  <si>
    <t>Jumlah Unit Usaha yang Produktif, Bernilai Tambah, Memiliki Akses Pasar, Akses Pembiayaan, Penguatan Kelembagaan, Penataan Manajemen, Standarisasi, dan Restrukturisasi Usaha</t>
  </si>
  <si>
    <t>510 Orang</t>
  </si>
  <si>
    <t>PROGRAM PEMBERDAYAAN USAHA MENENGAH, USAHA KECIL DAN USAHA MIKRO (UMKM)</t>
  </si>
  <si>
    <t>Persentase Usaha Mikro yang telah mendapatkan Fasiliitasi Program Pemberdayaan</t>
  </si>
  <si>
    <t>Kegiatan Pemberdayaan Usaha Mikro yang Dilakukan melalui Pendataan, Kemitraan, Kemudahan Perizinan, Penguatan Kelembagaan dan Koordinasi dengan Para Pemangku Kepentingan</t>
  </si>
  <si>
    <t>Jumlah Usaha Mikro yang berkembang usahanya</t>
  </si>
  <si>
    <t>496 Usaha Mikro</t>
  </si>
  <si>
    <t>Sub Kegiatan Pemberdayaan Melalui Kemitraan Usaha Mikro</t>
  </si>
  <si>
    <t>Jumlah  Unit  Usaha  yang  Telah  Melaksanakan Kemitraan Usaha Mikro</t>
  </si>
  <si>
    <t>690 Unit Usaha</t>
  </si>
  <si>
    <t>Jumlah Usaha Mikro yang Terfasilitasi</t>
  </si>
  <si>
    <t>PROGRAM PENGEMBANGAN UMKM</t>
  </si>
  <si>
    <t>Pertumbuhan Usaha Mikro menjadi Usaha Kecil</t>
  </si>
  <si>
    <t>Kegiatan Pengembangan Usaha Mikro dengan Orientasi Peningkatan Skala Usaha Menjadi Usaha Kecil</t>
  </si>
  <si>
    <t>Jumlah usaha mikro menjadi usaha kecil</t>
  </si>
  <si>
    <t>2176 Usaha Mikro</t>
  </si>
  <si>
    <t>PROGRAM PERENCANAAN TENAGA KERJA</t>
  </si>
  <si>
    <t>Persentase kegiatan yang dilaksanakan mengacu ke rencana tenaga kerja (%)</t>
  </si>
  <si>
    <t>Kegiatan Penyusunan Rencana Tenaga Kerja (RTK)</t>
  </si>
  <si>
    <t>Jumlah Dokumen Perencananaan Tenaga Kerja</t>
  </si>
  <si>
    <t xml:space="preserve"> Fasilitasi Penyusunan Rencana Tenaga Kerja Mikro</t>
  </si>
  <si>
    <t>Jumlah SDM Perusahaan yang mampu menyusun RTK Mikro</t>
  </si>
  <si>
    <t>PROGRAM PELATIHAN KERJA DAN PRODUKTIVITAS TENAGA KERJA</t>
  </si>
  <si>
    <t>Pertumbuhan tingkat produktivitas tenaga kerja Persentase Tenaga Kerja yang memiliki Sertifikat Kompetensi</t>
  </si>
  <si>
    <t>Kegiatan Pelaksanaan Pelatihan Berdasarkan Unit Kompetensi</t>
  </si>
  <si>
    <t>Persentasi Pencari Kerja Yang Memiliki Keterampilan Kerja</t>
  </si>
  <si>
    <t>Sub Kegiatan Proses Pelaksanaan Pendidikan dan Pelatihan bagi Pencari Kerja berdasarkan Klaster Kompetensi</t>
  </si>
  <si>
    <t>Jumlah  Tenaga  Kerja  yang  Mendapat  Pelatihan Berbasis Kompetensi pada Tahun n</t>
  </si>
  <si>
    <t>432 Orang</t>
  </si>
  <si>
    <t>Sub Kegiatan Koordinasi Lintas Lembaga dan Kerjasama dengan Sektor Swasta untuk Penyediaan Instruktur serta Sarana Dan Prasarana Lembaga Pelatihan Kerja</t>
  </si>
  <si>
    <t>Jumlah Kesepakatan/Koordinasi dalam rangka Optimalisasi Kapasitas Instruktur dan Peningkatan Sarana Prasarana Pelatihan Vokasi dan Produktivitas pada Tahun n</t>
  </si>
  <si>
    <t>20 Lembaga</t>
  </si>
  <si>
    <t>Sub Kegiatan Pengadaan Sarana Pelatihan Kerja Kab/Kota</t>
  </si>
  <si>
    <t>Jumlah  Pengadaan  dan  Pemeliharaan  Sarana Pelatihan Kerja</t>
  </si>
  <si>
    <t>20 Unit</t>
  </si>
  <si>
    <t>Kegiatan Pembinaan Lembaga Pelatihan Kerja Swasta</t>
  </si>
  <si>
    <t>Persentase LPKS yang memahami persyaratan akreditasi</t>
  </si>
  <si>
    <t>Sub Kegiatan Pembinaan Lembaga Pelatihan Kerja Swasta</t>
  </si>
  <si>
    <t>Jumlah  Lembaga  Pelatihan Kerja Swasta  yang Dibina</t>
  </si>
  <si>
    <t>Kegiatan Pengukuran Produktivitas Tingkat Daerah Kabupaten/Kota</t>
  </si>
  <si>
    <t>Persentase Peningkatan Produktivitas bagi Tenaga Kerja</t>
  </si>
  <si>
    <t>Sub Kegiatan Pengukuran Kompetensi dan Produktivitas Tenaga Kerja</t>
  </si>
  <si>
    <t>Jumlah Dokumen Hasil Pengukuran Produktivitas  dan Daya Saing  Tenaga  Kerja di Tingkat Daerah</t>
  </si>
  <si>
    <t>PROGRAM PENEMPATAN TENAGA KERJA</t>
  </si>
  <si>
    <t>Persentase Tenaga Kerja Yang ditempatkan (Dalam dan Luar Negeri) Melalui Mekanisme Layanan antar Kerja dalam Wilayah Kota (%)</t>
  </si>
  <si>
    <t>Kegiatan Pelayanan Antarkerja di Daerah Kabupaten/Kota</t>
  </si>
  <si>
    <t>Persentase Penyerapam Tenaga Kerja di Sektor Formal</t>
  </si>
  <si>
    <t>Sub Kegiatan Pelayanan Antar Kerja</t>
  </si>
  <si>
    <t>Jumlah Tenaga Kerja yang Ditempatkan Melalui
Layanan AKAD dan AKL</t>
  </si>
  <si>
    <t>80 Orang</t>
  </si>
  <si>
    <t>Sub Kegiatan Penyuluhan dan Bimbingan Jabatan bagi Pencari Kerja</t>
  </si>
  <si>
    <t>Jumlah    Pencari    Kerja    yang    Mendapatkan
Penyuluhan dan Bimbingan Jabatan</t>
  </si>
  <si>
    <t>400 Orang</t>
  </si>
  <si>
    <t>Sub Kegiatan Perluasan Kesempatan Kerja</t>
  </si>
  <si>
    <t>Jumlah Tenaga Kerja yang Diberdayakan Melalui program Perluasan Kesempatan Kerja</t>
  </si>
  <si>
    <t>284 Orang</t>
  </si>
  <si>
    <t>Kegiatan Pengeloaan Informasi Pasar Kerja</t>
  </si>
  <si>
    <t xml:space="preserve">Persentase Peningkatan Penyerapan Tenaga Kerja di sektor formal    </t>
  </si>
  <si>
    <t>Sub Kegiatan Pelayanan dan Penyedian Informasi Pasar Kerja Online</t>
  </si>
  <si>
    <t>Jumlah    Pencari    dan    Pemberi    Kerja    yang Terdaftar   dalam   Pasar   Kerja   Melalui   Sistem
Online (Karir Hub)</t>
  </si>
  <si>
    <t>6000 Orang</t>
  </si>
  <si>
    <t>Sub Kegiatan Job Fair</t>
  </si>
  <si>
    <t>Jumlah    Pencari    Kerja yang    Mendapatkan
Pekerjaan Melalui Job Fair /Bursa Kerja</t>
  </si>
  <si>
    <t>2210 Orang</t>
  </si>
  <si>
    <t>PROGRAM HUBUNGAN INDUSTRIAL</t>
  </si>
  <si>
    <t>Persentase Perusahaan yang menerapkan tata kelola kerja yang layak (PP/PKB, LKS Bipartit, Struktur Skala Upah, dan terdaftar peserta BPJS Ketenagakerjaan (%)</t>
  </si>
  <si>
    <t>Kegiatan Pengesahan Peraturan Perusahaan dan Pendaftaran Perjanjian Kerja Bersama untuk Perusahaan yang hanya Beroperasi dalam 1 (satu) Daerah Kabupaten/Kota</t>
  </si>
  <si>
    <t>Persentase Perusahaan yang menerapkan dan melaksanakan Sarana Hubungan Industrial</t>
  </si>
  <si>
    <t>Sub Kegiatan Pendaftaran Perjanjian Kerjasama bagi Perusahaan</t>
  </si>
  <si>
    <t>Jumlah  Perusahaan  yang  Menyusun  Perjanjian
Kerja Bersama</t>
  </si>
  <si>
    <t>862 Perusahaan</t>
  </si>
  <si>
    <t>Sub Kegiatan Penyelenggaraan Pendataan dan Informasi Sarana Hubungan Industrial dan jaminan sosial Tenaga Kerja serta pengupahan</t>
  </si>
  <si>
    <t>Jumlah Data dan Informasi Sarana HI (PP/PKB, Struktur Skala Upah, dan LKS Bipartit) dan Pekerja yang Terdaftar sebagai  Peserta Jamsostek serta Pengupahan</t>
  </si>
  <si>
    <t>Kegiatan Pencegahan dan Penyelesaian Perselisihan Hubungan Industrial, Mogok Kerja dan Penutupan Perusahaan di Daerah Kabupaten/Kota</t>
  </si>
  <si>
    <t xml:space="preserve">Persentase penurunan perselisihan hubungan industrial </t>
  </si>
  <si>
    <t>Sub Kegiatan Pencegahan Perselisihan Hubungan Industrial, Mogok Kerja dan Penutupan Perusahaan yang berakibat / Berdampak pada Kepentingan di 1 (satu) Daerah Kabupaten/Kota</t>
  </si>
  <si>
    <t>Jumlah Perselisihan yang Dicegah</t>
  </si>
  <si>
    <t>630 Perkara</t>
  </si>
  <si>
    <t>Sub Kegiatan Penyelenggaraan Verifikasi dan Rekapitulasi Keanggotaan pada Organisasi Pengusaha, Federasi dan Konfederasi Serikat Pekerja /Serikat Buruh Serta Non Afiliasi</t>
  </si>
  <si>
    <t>Jumlah Asosiasi Pengusaha dan Serikat Pekerja yang Diverifikasi</t>
  </si>
  <si>
    <t>10 Asosiasi dan Serikat Pekerja</t>
  </si>
  <si>
    <t>Sub Kegiatan Pelaksanaan Operasional  Lembaga Kerjasama Tripartit Daerah Kabupaten/kota</t>
  </si>
  <si>
    <t>Jumlah LKS Tripartit yang Dibina</t>
  </si>
  <si>
    <t>90 Perusahaan</t>
  </si>
  <si>
    <t>02</t>
  </si>
  <si>
    <t>0002</t>
  </si>
  <si>
    <t>0003</t>
  </si>
  <si>
    <t>0004</t>
  </si>
  <si>
    <t>0005</t>
  </si>
  <si>
    <t>0006</t>
  </si>
  <si>
    <t>0007</t>
  </si>
  <si>
    <t>03</t>
  </si>
  <si>
    <t>05</t>
  </si>
  <si>
    <t>06</t>
  </si>
  <si>
    <t>07</t>
  </si>
  <si>
    <t>08</t>
  </si>
  <si>
    <t>04</t>
  </si>
  <si>
    <t>0011</t>
  </si>
  <si>
    <t>0008</t>
  </si>
  <si>
    <t>0009</t>
  </si>
  <si>
    <t>0010</t>
  </si>
  <si>
    <t>09</t>
  </si>
  <si>
    <t>30 Dokumen</t>
  </si>
  <si>
    <t>50 Persen</t>
  </si>
  <si>
    <t>100 Persen</t>
  </si>
  <si>
    <t>5 Lembaga</t>
  </si>
  <si>
    <t>5 Unit</t>
  </si>
  <si>
    <t>20 Persen</t>
  </si>
  <si>
    <t>2 Dokumen</t>
  </si>
  <si>
    <t>22,8 Persen</t>
  </si>
  <si>
    <t>8,4 Persen</t>
  </si>
  <si>
    <t>20 Orang</t>
  </si>
  <si>
    <t>100 Orang</t>
  </si>
  <si>
    <t>64 Orang</t>
  </si>
  <si>
    <t>28 Persen</t>
  </si>
  <si>
    <t>1500 Orang</t>
  </si>
  <si>
    <t>545 Orang</t>
  </si>
  <si>
    <t>9 Persen</t>
  </si>
  <si>
    <t>150 Perusahaan</t>
  </si>
  <si>
    <t>14 Persen</t>
  </si>
  <si>
    <t>130 Perkara</t>
  </si>
  <si>
    <t>1 Lembaga</t>
  </si>
  <si>
    <t>Urusan PEMERINTAHAN BIDANG KOPERASI, USAHA KECIL, DAN MENENGAH</t>
  </si>
  <si>
    <t>60 Orang/bulan</t>
  </si>
  <si>
    <t>12 Unit</t>
  </si>
  <si>
    <t>30,57 Persen</t>
  </si>
  <si>
    <t>27,54 Persen</t>
  </si>
  <si>
    <t>90 Unit Usaha</t>
  </si>
  <si>
    <t>20,50 Persen</t>
  </si>
  <si>
    <t>23,20 Persen</t>
  </si>
  <si>
    <t>210 Orang</t>
  </si>
  <si>
    <t>7 Persen</t>
  </si>
  <si>
    <t>17,33 Persen</t>
  </si>
  <si>
    <t>150 Unit Usaha</t>
  </si>
  <si>
    <t>1,36 Persen</t>
  </si>
  <si>
    <t>176 Usaha Mikro</t>
  </si>
  <si>
    <t>60 Unit Usaha</t>
  </si>
  <si>
    <t>Sub Kegiatan Fasilitasi Kemudahan Perizinan Usaha Mikro</t>
  </si>
  <si>
    <t>Sub Kegiatan Pemberdayaan KelembagaanPotensi dan Pengembangan Usaha Mikro</t>
  </si>
  <si>
    <t>Jumlah Usaha Mikro yang Telah mendapatkan Perizinan</t>
  </si>
  <si>
    <t>Jumlah Unit Usaha yang Telah Menerima Pembinaan dan Pendampingan Terhadap Usaha Mikro</t>
  </si>
  <si>
    <t>105 Unit Usaha</t>
  </si>
  <si>
    <t>250 Unit Usaha</t>
  </si>
  <si>
    <t>0,3 Persen</t>
  </si>
  <si>
    <t>500 Usaha Mikro</t>
  </si>
  <si>
    <t>Pengembangan Usaha Mikro</t>
  </si>
  <si>
    <t>500 Unit Usaha</t>
  </si>
  <si>
    <t>Kota Banjarmasin, Semua Kecamatan, Semua Kel/Desa</t>
  </si>
  <si>
    <t>DANA TRANSFER UMUM-DANA BAGI HASIL</t>
  </si>
  <si>
    <t>PENDAPATAN ASLI DAERAH (PAD)</t>
  </si>
  <si>
    <t>PENDAPATAN ASLI DAERAH (PAD)
DANA TRANSFER UMUM-DANA ALOKASI UMUM DANA TRANSFER UMUM-DANA ALOKASI UMUM</t>
  </si>
  <si>
    <t>Semua Kota/Kab, Semua Kecamatan, Semua Kel/Desa Kota Banjarmasin, Semua Kecamatan, Semua Kel/Desa</t>
  </si>
  <si>
    <t>PENDAPATAN TRANSFER ANTAR DAERAH</t>
  </si>
  <si>
    <t>URUSAN PEMERINTAHAN BIDANG TENAGA KERJA</t>
  </si>
  <si>
    <t>0,05 Persen</t>
  </si>
  <si>
    <t>100 Sangat baik Persen Kategori</t>
  </si>
  <si>
    <t>Tenaga Kerja</t>
  </si>
  <si>
    <t>Masyarakat Usia Produktif</t>
  </si>
  <si>
    <t>Perusahaan</t>
  </si>
  <si>
    <t>Perangkat Daerah Kota Banjarmasin</t>
  </si>
  <si>
    <t>Koperasi</t>
  </si>
  <si>
    <t>Usaha Mikro</t>
  </si>
  <si>
    <t>PD. 1
MENINGKATKAN PEREKONOMIAN MELALUI SEKTOR UNGGULAN DAERAH
PD. 1
MENINGKATKAN PEREKONOMIAN MELALUI SEKTOR UNGGULAN DAERAH</t>
  </si>
  <si>
    <t>PD. 6
PENINGKATAN TATA KELOLA PEMERINTAHAN YANG BAIK DAN DAYA SAING DIGITAL
PD. 6
PENINGKATAN TATA KELOLA PEMERINTAHAN YANG BAIK DAN DAYA SAING DIGITAL</t>
  </si>
  <si>
    <t>Meningkatkan Sumber Daya Manusia Yang Berkualitas Dan Berdaya Saing</t>
  </si>
  <si>
    <t>Memprekuat Ketahanan Ekonomi Untuk PerTUMBUHAN Yang Berkualitas dan Berkeadilan</t>
  </si>
  <si>
    <t>Memperkuat Stabilitas Polhukhankam Dan Transformasi Pelayanan Publik</t>
  </si>
  <si>
    <t>Memprekuat Ketahanan Ekonomi Untuk Pertumbuhan Yang Berkualitas dan Berkeadilan</t>
  </si>
  <si>
    <t>Pagu RKPD Perubahan2024</t>
  </si>
  <si>
    <t>2.11.0.00.0.00.01.0000 Dinas Koperasi Usaha Mikro dan Tenaga Kerja Kota Banjarmasin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</si>
</sst>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164" formatCode="_(* #,##0.00_);_(* \(#,##0.00\);_(* &quot;-&quot;??_);_(@_)"/>
    <numFmt numFmtId="165" formatCode="_-[$Rp-421]* #,##0_-;\-[$Rp-421]* #,##0_-;_-[$Rp-421]* &quot;-&quot;_-;_-@_-"/>
    <numFmt numFmtId="166" formatCode="0.0%"/>
    <numFmt numFmtId="167" formatCode="0.000%"/>
    <numFmt numFmtId="168" formatCode="_(* #,##0_);_(* \(#,##0\);_(* &quot;-&quot;??_);_(@_)"/>
    <numFmt numFmtId="169" formatCode="_(* #,##0.0_);_(* \(#,##0.0\);_(* &quot;-&quot;??_);_(@_)"/>
  </numFmts>
  <fonts count="13">
    <font>
      <sz val="11"/>
      <color theme="1"/>
      <name val="Calibri"/>
      <charset val="134"/>
      <scheme val="minor"/>
    </font>
    <font>
      <b/>
      <sz val="12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Bookman Old Style"/>
      <family val="1"/>
    </font>
    <font>
      <sz val="11"/>
      <color theme="1"/>
      <name val="Bookman Old Style"/>
      <family val="1"/>
    </font>
    <font>
      <sz val="11"/>
      <name val="Bookman Old Style"/>
      <family val="1"/>
    </font>
    <font>
      <sz val="8"/>
      <name val="Calibri"/>
      <charset val="134"/>
      <scheme val="minor"/>
    </font>
    <font>
      <b/>
      <sz val="12"/>
      <color theme="1"/>
      <name val="Arial"/>
      <family val="2"/>
      <charset val="1"/>
    </font>
    <font>
      <b/>
      <sz val="11"/>
      <color theme="1"/>
      <name val="Bookman Old Style"/>
      <family val="1"/>
      <charset val="1"/>
    </font>
    <font>
      <b/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4" fillId="0" borderId="0"/>
    <xf numFmtId="164" fontId="12" fillId="0" borderId="0" applyFont="0" applyFill="0" applyBorder="0" applyAlignment="0" applyProtection="0"/>
  </cellStyleXfs>
  <cellXfs count="8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vertical="top"/>
    </xf>
    <xf numFmtId="0" fontId="1" fillId="0" borderId="0" xfId="0" applyFont="1" applyAlignment="1">
      <alignment horizontal="right" vertical="center"/>
    </xf>
    <xf numFmtId="0" fontId="3" fillId="0" borderId="0" xfId="0" applyFont="1"/>
    <xf numFmtId="0" fontId="3" fillId="0" borderId="0" xfId="0" applyFont="1" applyAlignment="1">
      <alignment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right" vertical="top"/>
    </xf>
    <xf numFmtId="0" fontId="1" fillId="0" borderId="2" xfId="0" applyFont="1" applyBorder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vertical="center"/>
    </xf>
    <xf numFmtId="165" fontId="3" fillId="0" borderId="0" xfId="0" applyNumberFormat="1" applyFont="1"/>
    <xf numFmtId="0" fontId="2" fillId="0" borderId="9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165" fontId="2" fillId="0" borderId="9" xfId="0" applyNumberFormat="1" applyFont="1" applyBorder="1" applyAlignment="1">
      <alignment horizontal="left" vertical="center" wrapText="1"/>
    </xf>
    <xf numFmtId="165" fontId="3" fillId="0" borderId="9" xfId="0" applyNumberFormat="1" applyFont="1" applyBorder="1" applyAlignment="1">
      <alignment horizontal="left" vertical="top" wrapText="1"/>
    </xf>
    <xf numFmtId="165" fontId="2" fillId="0" borderId="9" xfId="0" applyNumberFormat="1" applyFont="1" applyBorder="1" applyAlignment="1">
      <alignment horizontal="left" vertical="top" wrapText="1"/>
    </xf>
    <xf numFmtId="0" fontId="2" fillId="0" borderId="9" xfId="0" quotePrefix="1" applyFont="1" applyBorder="1" applyAlignment="1">
      <alignment horizontal="left" vertical="top" wrapText="1"/>
    </xf>
    <xf numFmtId="0" fontId="5" fillId="2" borderId="9" xfId="0" applyFont="1" applyFill="1" applyBorder="1" applyAlignment="1">
      <alignment horizontal="left" vertical="top" wrapText="1"/>
    </xf>
    <xf numFmtId="9" fontId="5" fillId="2" borderId="9" xfId="0" applyNumberFormat="1" applyFont="1" applyFill="1" applyBorder="1" applyAlignment="1">
      <alignment horizontal="center" vertical="top" wrapText="1"/>
    </xf>
    <xf numFmtId="0" fontId="6" fillId="3" borderId="9" xfId="0" applyFont="1" applyFill="1" applyBorder="1" applyAlignment="1">
      <alignment horizontal="left" vertical="top" wrapText="1"/>
    </xf>
    <xf numFmtId="9" fontId="6" fillId="3" borderId="9" xfId="0" applyNumberFormat="1" applyFont="1" applyFill="1" applyBorder="1" applyAlignment="1">
      <alignment horizontal="center" vertical="top" wrapText="1"/>
    </xf>
    <xf numFmtId="0" fontId="3" fillId="0" borderId="9" xfId="0" quotePrefix="1" applyFont="1" applyBorder="1" applyAlignment="1">
      <alignment horizontal="left" vertical="top" wrapText="1"/>
    </xf>
    <xf numFmtId="0" fontId="6" fillId="0" borderId="9" xfId="1" applyFont="1" applyBorder="1" applyAlignment="1">
      <alignment vertical="top" wrapText="1"/>
    </xf>
    <xf numFmtId="9" fontId="6" fillId="0" borderId="9" xfId="0" applyNumberFormat="1" applyFont="1" applyBorder="1" applyAlignment="1">
      <alignment horizontal="center" vertical="top"/>
    </xf>
    <xf numFmtId="0" fontId="7" fillId="0" borderId="9" xfId="0" applyFont="1" applyBorder="1" applyAlignment="1">
      <alignment horizontal="left" vertical="top" wrapText="1"/>
    </xf>
    <xf numFmtId="0" fontId="7" fillId="0" borderId="9" xfId="0" applyFont="1" applyBorder="1" applyAlignment="1">
      <alignment vertical="top" wrapText="1"/>
    </xf>
    <xf numFmtId="9" fontId="6" fillId="3" borderId="9" xfId="0" applyNumberFormat="1" applyFont="1" applyFill="1" applyBorder="1" applyAlignment="1">
      <alignment horizontal="center" vertical="top"/>
    </xf>
    <xf numFmtId="0" fontId="6" fillId="0" borderId="9" xfId="0" applyFont="1" applyBorder="1" applyAlignment="1">
      <alignment horizontal="left" vertical="top" wrapText="1"/>
    </xf>
    <xf numFmtId="0" fontId="6" fillId="3" borderId="9" xfId="0" applyFont="1" applyFill="1" applyBorder="1" applyAlignment="1">
      <alignment horizontal="center" vertical="top" wrapText="1"/>
    </xf>
    <xf numFmtId="0" fontId="6" fillId="0" borderId="9" xfId="0" applyFont="1" applyBorder="1" applyAlignment="1">
      <alignment horizontal="center" vertical="top"/>
    </xf>
    <xf numFmtId="0" fontId="6" fillId="0" borderId="9" xfId="0" applyFont="1" applyBorder="1" applyAlignment="1">
      <alignment horizontal="center" vertical="top" wrapText="1"/>
    </xf>
    <xf numFmtId="10" fontId="6" fillId="3" borderId="9" xfId="0" applyNumberFormat="1" applyFont="1" applyFill="1" applyBorder="1" applyAlignment="1">
      <alignment horizontal="center" vertical="top" wrapText="1"/>
    </xf>
    <xf numFmtId="166" fontId="6" fillId="3" borderId="9" xfId="0" applyNumberFormat="1" applyFont="1" applyFill="1" applyBorder="1" applyAlignment="1">
      <alignment horizontal="center" vertical="top" wrapText="1"/>
    </xf>
    <xf numFmtId="0" fontId="6" fillId="3" borderId="9" xfId="0" applyFont="1" applyFill="1" applyBorder="1" applyAlignment="1">
      <alignment vertical="top" wrapText="1"/>
    </xf>
    <xf numFmtId="0" fontId="6" fillId="3" borderId="9" xfId="0" applyFont="1" applyFill="1" applyBorder="1" applyAlignment="1">
      <alignment horizontal="center" wrapText="1"/>
    </xf>
    <xf numFmtId="2" fontId="6" fillId="0" borderId="9" xfId="0" applyNumberFormat="1" applyFont="1" applyBorder="1" applyAlignment="1">
      <alignment horizontal="center" vertical="top"/>
    </xf>
    <xf numFmtId="0" fontId="3" fillId="0" borderId="4" xfId="0" quotePrefix="1" applyFont="1" applyBorder="1" applyAlignment="1">
      <alignment horizontal="left" vertical="top" wrapText="1"/>
    </xf>
    <xf numFmtId="9" fontId="3" fillId="0" borderId="9" xfId="0" applyNumberFormat="1" applyFont="1" applyBorder="1" applyAlignment="1">
      <alignment horizontal="left" vertical="top" wrapText="1"/>
    </xf>
    <xf numFmtId="0" fontId="9" fillId="0" borderId="4" xfId="0" applyFont="1" applyBorder="1" applyAlignment="1">
      <alignment horizontal="left" vertical="top" wrapText="1"/>
    </xf>
    <xf numFmtId="0" fontId="9" fillId="0" borderId="4" xfId="0" quotePrefix="1" applyFont="1" applyBorder="1" applyAlignment="1">
      <alignment horizontal="left" vertical="top" wrapText="1"/>
    </xf>
    <xf numFmtId="0" fontId="10" fillId="2" borderId="9" xfId="0" applyFont="1" applyFill="1" applyBorder="1" applyAlignment="1">
      <alignment horizontal="left" vertical="top" wrapText="1"/>
    </xf>
    <xf numFmtId="10" fontId="10" fillId="2" borderId="9" xfId="0" applyNumberFormat="1" applyFont="1" applyFill="1" applyBorder="1" applyAlignment="1">
      <alignment horizontal="center" vertical="top" wrapText="1"/>
    </xf>
    <xf numFmtId="0" fontId="9" fillId="0" borderId="9" xfId="0" applyFont="1" applyBorder="1" applyAlignment="1">
      <alignment horizontal="left" vertical="top" wrapText="1"/>
    </xf>
    <xf numFmtId="165" fontId="9" fillId="0" borderId="9" xfId="0" applyNumberFormat="1" applyFont="1" applyBorder="1" applyAlignment="1">
      <alignment horizontal="left" vertical="top" wrapText="1"/>
    </xf>
    <xf numFmtId="0" fontId="11" fillId="0" borderId="0" xfId="0" applyFont="1"/>
    <xf numFmtId="9" fontId="10" fillId="2" borderId="9" xfId="0" applyNumberFormat="1" applyFont="1" applyFill="1" applyBorder="1" applyAlignment="1">
      <alignment horizontal="center" vertical="top" wrapText="1"/>
    </xf>
    <xf numFmtId="0" fontId="9" fillId="0" borderId="0" xfId="0" applyFont="1"/>
    <xf numFmtId="167" fontId="10" fillId="2" borderId="9" xfId="0" applyNumberFormat="1" applyFont="1" applyFill="1" applyBorder="1" applyAlignment="1">
      <alignment horizontal="center" vertical="top" wrapText="1"/>
    </xf>
    <xf numFmtId="168" fontId="2" fillId="0" borderId="9" xfId="2" applyNumberFormat="1" applyFont="1" applyBorder="1" applyAlignment="1">
      <alignment horizontal="left" vertical="top" wrapText="1"/>
    </xf>
    <xf numFmtId="169" fontId="3" fillId="0" borderId="9" xfId="2" applyNumberFormat="1" applyFont="1" applyBorder="1" applyAlignment="1">
      <alignment horizontal="left" vertical="top" wrapText="1"/>
    </xf>
    <xf numFmtId="168" fontId="3" fillId="0" borderId="9" xfId="2" applyNumberFormat="1" applyFont="1" applyBorder="1" applyAlignment="1">
      <alignment horizontal="left" vertical="top" wrapText="1"/>
    </xf>
    <xf numFmtId="168" fontId="9" fillId="0" borderId="9" xfId="0" applyNumberFormat="1" applyFont="1" applyBorder="1" applyAlignment="1">
      <alignment horizontal="left" vertical="top" wrapText="1"/>
    </xf>
    <xf numFmtId="168" fontId="2" fillId="0" borderId="9" xfId="0" applyNumberFormat="1" applyFont="1" applyBorder="1" applyAlignment="1">
      <alignment horizontal="left" vertical="top" wrapText="1"/>
    </xf>
    <xf numFmtId="168" fontId="2" fillId="0" borderId="9" xfId="0" applyNumberFormat="1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</cellXfs>
  <cellStyles count="3">
    <cellStyle name="Comma" xfId="2" builtinId="3"/>
    <cellStyle name="Normal" xfId="0" builtinId="0"/>
    <cellStyle name="Normal 2 4" xfId="1" xr:uid="{00000000-0005-0000-0000-000002000000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00000000-0011-0000-FFFF-FFFF00000000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00000000-0011-0000-FFFF-FFFF0100000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U118"/>
  <sheetViews>
    <sheetView tabSelected="1" view="pageBreakPreview" zoomScale="55" zoomScaleNormal="40" zoomScaleSheetLayoutView="55" workbookViewId="0">
      <pane ySplit="7" topLeftCell="A8" activePane="bottomLeft" state="frozen"/>
      <selection pane="bottomLeft" activeCell="O4" sqref="O4"/>
    </sheetView>
  </sheetViews>
  <sheetFormatPr defaultColWidth="9" defaultRowHeight="15"/>
  <cols>
    <col min="1" max="1" width="6.140625" style="6" customWidth="1"/>
    <col min="2" max="2" width="5.85546875" style="6" customWidth="1"/>
    <col min="3" max="3" width="6" style="6" customWidth="1"/>
    <col min="4" max="4" width="6.28515625" style="6" customWidth="1"/>
    <col min="5" max="6" width="8" style="6" customWidth="1"/>
    <col min="7" max="7" width="35.42578125" style="6" customWidth="1"/>
    <col min="8" max="8" width="56.7109375" style="6" hidden="1" customWidth="1"/>
    <col min="9" max="9" width="15" style="6" hidden="1" customWidth="1"/>
    <col min="10" max="10" width="24.42578125" style="6" hidden="1" customWidth="1"/>
    <col min="11" max="12" width="13.5703125" style="6" hidden="1" customWidth="1"/>
    <col min="13" max="15" width="28.5703125" style="6" customWidth="1"/>
    <col min="16" max="18" width="22.7109375" style="6" customWidth="1"/>
    <col min="19" max="19" width="22.7109375" style="7" customWidth="1"/>
    <col min="20" max="21" width="22.7109375" style="6" customWidth="1"/>
    <col min="22" max="22" width="9.140625" style="6" customWidth="1"/>
    <col min="23" max="16384" width="9" style="6"/>
  </cols>
  <sheetData>
    <row r="1" spans="1:21" s="1" customFormat="1" ht="15.75">
      <c r="A1" s="67" t="s">
        <v>0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</row>
    <row r="2" spans="1:21" s="1" customFormat="1" ht="15.75">
      <c r="A2" s="67" t="s">
        <v>42</v>
      </c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</row>
    <row r="3" spans="1:21" s="1" customFormat="1" ht="15.75">
      <c r="A3" s="67" t="s">
        <v>1</v>
      </c>
      <c r="B3" s="67"/>
      <c r="C3" s="67"/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  <c r="T3" s="67"/>
      <c r="U3" s="67"/>
    </row>
    <row r="4" spans="1:21">
      <c r="A4" s="68" t="s">
        <v>331</v>
      </c>
      <c r="B4" s="68"/>
      <c r="C4" s="68"/>
      <c r="D4" s="68"/>
      <c r="E4" s="68"/>
      <c r="F4" s="68"/>
      <c r="G4" s="68"/>
      <c r="H4" s="68"/>
      <c r="I4" s="68"/>
      <c r="J4" s="68"/>
      <c r="L4" s="23"/>
      <c r="M4" s="23"/>
      <c r="N4" s="23"/>
      <c r="O4" s="23"/>
    </row>
    <row r="5" spans="1:21" s="2" customFormat="1" ht="15.75">
      <c r="A5" s="77" t="s">
        <v>2</v>
      </c>
      <c r="B5" s="78"/>
      <c r="C5" s="78"/>
      <c r="D5" s="78"/>
      <c r="E5" s="78"/>
      <c r="F5" s="79"/>
      <c r="G5" s="70" t="s">
        <v>3</v>
      </c>
      <c r="H5" s="70" t="s">
        <v>4</v>
      </c>
      <c r="I5" s="70" t="s">
        <v>5</v>
      </c>
      <c r="J5" s="70" t="s">
        <v>6</v>
      </c>
      <c r="K5" s="69" t="s">
        <v>7</v>
      </c>
      <c r="L5" s="69"/>
      <c r="M5" s="69"/>
      <c r="N5" s="69"/>
      <c r="O5" s="69"/>
      <c r="P5" s="69"/>
      <c r="Q5" s="69"/>
      <c r="R5" s="69"/>
      <c r="S5" s="69"/>
      <c r="T5" s="69" t="s">
        <v>8</v>
      </c>
      <c r="U5" s="70" t="s">
        <v>9</v>
      </c>
    </row>
    <row r="6" spans="1:21" s="2" customFormat="1" ht="31.5">
      <c r="A6" s="80"/>
      <c r="B6" s="81"/>
      <c r="C6" s="81"/>
      <c r="D6" s="81"/>
      <c r="E6" s="81"/>
      <c r="F6" s="82"/>
      <c r="G6" s="71"/>
      <c r="H6" s="71"/>
      <c r="I6" s="71"/>
      <c r="J6" s="71"/>
      <c r="K6" s="24" t="s">
        <v>10</v>
      </c>
      <c r="L6" s="24" t="s">
        <v>11</v>
      </c>
      <c r="M6" s="25" t="s">
        <v>12</v>
      </c>
      <c r="N6" s="25" t="s">
        <v>13</v>
      </c>
      <c r="O6" s="25" t="s">
        <v>330</v>
      </c>
      <c r="P6" s="24" t="s">
        <v>14</v>
      </c>
      <c r="Q6" s="24" t="s">
        <v>15</v>
      </c>
      <c r="R6" s="24" t="s">
        <v>16</v>
      </c>
      <c r="S6" s="24" t="s">
        <v>17</v>
      </c>
      <c r="T6" s="69"/>
      <c r="U6" s="72"/>
    </row>
    <row r="7" spans="1:21">
      <c r="A7" s="73">
        <v>1</v>
      </c>
      <c r="B7" s="74"/>
      <c r="C7" s="74"/>
      <c r="D7" s="74"/>
      <c r="E7" s="75"/>
      <c r="F7" s="8"/>
      <c r="G7" s="9">
        <v>2</v>
      </c>
      <c r="H7" s="9">
        <v>3</v>
      </c>
      <c r="I7" s="9">
        <v>4</v>
      </c>
      <c r="J7" s="9">
        <v>5</v>
      </c>
      <c r="K7" s="9">
        <v>6</v>
      </c>
      <c r="L7" s="9">
        <v>7</v>
      </c>
      <c r="M7" s="9">
        <v>8</v>
      </c>
      <c r="N7" s="9">
        <v>9</v>
      </c>
      <c r="O7" s="9">
        <v>10</v>
      </c>
      <c r="P7" s="9">
        <v>11</v>
      </c>
      <c r="Q7" s="9">
        <v>12</v>
      </c>
      <c r="R7" s="9">
        <v>13</v>
      </c>
      <c r="S7" s="9">
        <v>14</v>
      </c>
      <c r="T7" s="9">
        <v>15</v>
      </c>
      <c r="U7" s="9">
        <v>16</v>
      </c>
    </row>
    <row r="8" spans="1:21" s="3" customFormat="1" ht="31.5">
      <c r="A8" s="10"/>
      <c r="B8" s="10"/>
      <c r="C8" s="10"/>
      <c r="D8" s="10"/>
      <c r="E8" s="10"/>
      <c r="F8" s="10"/>
      <c r="G8" s="10" t="s">
        <v>42</v>
      </c>
      <c r="H8" s="10"/>
      <c r="I8" s="10"/>
      <c r="J8" s="66">
        <f>J9</f>
        <v>3348167540</v>
      </c>
      <c r="K8" s="10"/>
      <c r="L8" s="26"/>
      <c r="M8" s="26" t="s">
        <v>18</v>
      </c>
      <c r="N8" s="26" t="s">
        <v>18</v>
      </c>
      <c r="O8" s="26" t="s">
        <v>18</v>
      </c>
      <c r="P8" s="10"/>
      <c r="Q8" s="10"/>
      <c r="R8" s="10"/>
      <c r="S8" s="10"/>
      <c r="T8" s="10"/>
      <c r="U8" s="10"/>
    </row>
    <row r="9" spans="1:21" s="2" customFormat="1" ht="47.25">
      <c r="A9" s="11" t="s">
        <v>19</v>
      </c>
      <c r="B9" s="11" t="s">
        <v>20</v>
      </c>
      <c r="C9" s="11"/>
      <c r="D9" s="11"/>
      <c r="E9" s="11"/>
      <c r="F9" s="11"/>
      <c r="G9" s="11" t="s">
        <v>284</v>
      </c>
      <c r="H9" s="11"/>
      <c r="I9" s="11"/>
      <c r="J9" s="65">
        <f>J10+J50+J53+J56+J59+J64+J68+J71+J80+J88</f>
        <v>3348167540</v>
      </c>
      <c r="K9" s="11"/>
      <c r="L9" s="26"/>
      <c r="M9" s="65">
        <f>M10+M50+M53+M56+M59+M64+M68+M71+M80+M88</f>
        <v>21978329514</v>
      </c>
      <c r="N9" s="65">
        <f>N10+N50+N53+N56+N59+N64+N68+N71+N80+N88</f>
        <v>18095974405</v>
      </c>
      <c r="O9" s="65">
        <f>O10+O50+O53+O56+O59+O64+O68+O71+O80+O88</f>
        <v>18095974405</v>
      </c>
      <c r="P9" s="11"/>
      <c r="Q9" s="11"/>
      <c r="R9" s="11"/>
      <c r="S9" s="11"/>
      <c r="T9" s="11"/>
      <c r="U9" s="11"/>
    </row>
    <row r="10" spans="1:21" s="2" customFormat="1" ht="65.25" customHeight="1">
      <c r="A10" s="11">
        <v>2</v>
      </c>
      <c r="B10" s="11">
        <v>17</v>
      </c>
      <c r="C10" s="11" t="s">
        <v>20</v>
      </c>
      <c r="D10" s="11"/>
      <c r="E10" s="29"/>
      <c r="F10" s="29"/>
      <c r="G10" s="30" t="s">
        <v>43</v>
      </c>
      <c r="H10" s="30" t="s">
        <v>44</v>
      </c>
      <c r="I10" s="31">
        <v>1</v>
      </c>
      <c r="J10" s="61">
        <f>J11+J17+J23+J25+J27+J36+J41+J44</f>
        <v>3221376161</v>
      </c>
      <c r="K10" s="11" t="s">
        <v>317</v>
      </c>
      <c r="L10" s="11" t="s">
        <v>317</v>
      </c>
      <c r="M10" s="26">
        <f>M11+M17+M23+M25+M27+M36+M41+M44</f>
        <v>14255035164</v>
      </c>
      <c r="N10" s="26">
        <f>N11+N17+N23+N25+N27+N36+N41+N44</f>
        <v>12227226685</v>
      </c>
      <c r="O10" s="26">
        <f t="shared" ref="O10" si="0">O11+O17+O23+O25+O27+O36+O41+O44</f>
        <v>12791039855</v>
      </c>
      <c r="P10" s="11"/>
      <c r="Q10" s="11"/>
      <c r="R10" s="11"/>
      <c r="S10" s="11"/>
      <c r="T10" s="11"/>
      <c r="U10" s="11" t="s">
        <v>21</v>
      </c>
    </row>
    <row r="11" spans="1:21" s="2" customFormat="1" ht="210">
      <c r="A11" s="11">
        <v>2</v>
      </c>
      <c r="B11" s="11">
        <v>17</v>
      </c>
      <c r="C11" s="11" t="s">
        <v>20</v>
      </c>
      <c r="D11" s="11">
        <v>2</v>
      </c>
      <c r="E11" s="29" t="s">
        <v>20</v>
      </c>
      <c r="F11" s="11"/>
      <c r="G11" s="32" t="s">
        <v>45</v>
      </c>
      <c r="H11" s="32" t="s">
        <v>46</v>
      </c>
      <c r="I11" s="33">
        <v>1</v>
      </c>
      <c r="J11" s="61">
        <f>SUM(J12:J16)</f>
        <v>1560000</v>
      </c>
      <c r="K11" s="11" t="s">
        <v>266</v>
      </c>
      <c r="L11" s="11" t="s">
        <v>266</v>
      </c>
      <c r="M11" s="28">
        <f>SUM(M12:M16)</f>
        <v>28644000</v>
      </c>
      <c r="N11" s="28">
        <f>SUM(N12:N16)</f>
        <v>34393200</v>
      </c>
      <c r="O11" s="28">
        <f>SUM(O12:O16)</f>
        <v>32743200</v>
      </c>
      <c r="P11" s="11"/>
      <c r="Q11" s="11"/>
      <c r="R11" s="11" t="s">
        <v>328</v>
      </c>
      <c r="S11" s="12" t="s">
        <v>325</v>
      </c>
      <c r="T11" s="11" t="s">
        <v>321</v>
      </c>
      <c r="U11" s="11" t="s">
        <v>21</v>
      </c>
    </row>
    <row r="12" spans="1:21" ht="210">
      <c r="A12" s="12">
        <v>2</v>
      </c>
      <c r="B12" s="12">
        <v>17</v>
      </c>
      <c r="C12" s="12" t="s">
        <v>20</v>
      </c>
      <c r="D12" s="12">
        <v>2</v>
      </c>
      <c r="E12" s="34" t="s">
        <v>20</v>
      </c>
      <c r="F12" s="34" t="s">
        <v>22</v>
      </c>
      <c r="G12" s="35" t="s">
        <v>47</v>
      </c>
      <c r="H12" s="35" t="s">
        <v>48</v>
      </c>
      <c r="I12" s="36" t="s">
        <v>49</v>
      </c>
      <c r="J12" s="61">
        <v>1560000</v>
      </c>
      <c r="K12" s="12" t="s">
        <v>49</v>
      </c>
      <c r="L12" s="27" t="s">
        <v>49</v>
      </c>
      <c r="M12" s="27">
        <v>10073000</v>
      </c>
      <c r="N12" s="27">
        <v>12072800</v>
      </c>
      <c r="O12" s="27">
        <v>10422800</v>
      </c>
      <c r="P12" s="12" t="s">
        <v>309</v>
      </c>
      <c r="Q12" s="12" t="s">
        <v>310</v>
      </c>
      <c r="R12" s="11" t="s">
        <v>328</v>
      </c>
      <c r="S12" s="12" t="s">
        <v>325</v>
      </c>
      <c r="T12" s="12"/>
      <c r="U12" s="12"/>
    </row>
    <row r="13" spans="1:21" ht="210">
      <c r="A13" s="13">
        <v>2</v>
      </c>
      <c r="B13" s="13">
        <v>17</v>
      </c>
      <c r="C13" s="11" t="s">
        <v>20</v>
      </c>
      <c r="D13" s="13">
        <v>2</v>
      </c>
      <c r="E13" s="49" t="s">
        <v>20</v>
      </c>
      <c r="F13" s="49" t="s">
        <v>247</v>
      </c>
      <c r="G13" s="35" t="s">
        <v>50</v>
      </c>
      <c r="H13" s="35" t="s">
        <v>51</v>
      </c>
      <c r="I13" s="36" t="s">
        <v>52</v>
      </c>
      <c r="J13" s="11"/>
      <c r="K13" s="12" t="s">
        <v>69</v>
      </c>
      <c r="L13" s="27" t="s">
        <v>69</v>
      </c>
      <c r="M13" s="27">
        <v>2200000</v>
      </c>
      <c r="N13" s="27">
        <v>2199800</v>
      </c>
      <c r="O13" s="27">
        <v>2199800</v>
      </c>
      <c r="P13" s="12" t="s">
        <v>309</v>
      </c>
      <c r="Q13" s="12" t="s">
        <v>310</v>
      </c>
      <c r="R13" s="11" t="s">
        <v>328</v>
      </c>
      <c r="S13" s="12" t="s">
        <v>325</v>
      </c>
      <c r="T13" s="12"/>
      <c r="U13" s="12"/>
    </row>
    <row r="14" spans="1:21" ht="210">
      <c r="A14" s="13">
        <v>2</v>
      </c>
      <c r="B14" s="13">
        <v>17</v>
      </c>
      <c r="C14" s="12" t="s">
        <v>20</v>
      </c>
      <c r="D14" s="13">
        <v>2</v>
      </c>
      <c r="E14" s="49" t="s">
        <v>20</v>
      </c>
      <c r="F14" s="49" t="s">
        <v>248</v>
      </c>
      <c r="G14" s="35" t="s">
        <v>53</v>
      </c>
      <c r="H14" s="35" t="s">
        <v>54</v>
      </c>
      <c r="I14" s="36" t="s">
        <v>55</v>
      </c>
      <c r="J14" s="11">
        <v>0</v>
      </c>
      <c r="K14" s="12" t="s">
        <v>69</v>
      </c>
      <c r="L14" s="27" t="s">
        <v>69</v>
      </c>
      <c r="M14" s="27">
        <v>2200000</v>
      </c>
      <c r="N14" s="27">
        <v>2199800</v>
      </c>
      <c r="O14" s="27">
        <v>2199800</v>
      </c>
      <c r="P14" s="12" t="s">
        <v>309</v>
      </c>
      <c r="Q14" s="12" t="s">
        <v>311</v>
      </c>
      <c r="R14" s="11" t="s">
        <v>328</v>
      </c>
      <c r="S14" s="12" t="s">
        <v>325</v>
      </c>
      <c r="T14" s="12"/>
      <c r="U14" s="12"/>
    </row>
    <row r="15" spans="1:21" ht="210">
      <c r="A15" s="13">
        <v>2</v>
      </c>
      <c r="B15" s="13">
        <v>17</v>
      </c>
      <c r="C15" s="11" t="s">
        <v>20</v>
      </c>
      <c r="D15" s="13">
        <v>2</v>
      </c>
      <c r="E15" s="49" t="s">
        <v>20</v>
      </c>
      <c r="F15" s="49" t="s">
        <v>251</v>
      </c>
      <c r="G15" s="35" t="s">
        <v>56</v>
      </c>
      <c r="H15" s="35" t="s">
        <v>57</v>
      </c>
      <c r="I15" s="36" t="s">
        <v>58</v>
      </c>
      <c r="J15" s="11">
        <v>0</v>
      </c>
      <c r="K15" s="12" t="s">
        <v>58</v>
      </c>
      <c r="L15" s="27" t="s">
        <v>58</v>
      </c>
      <c r="M15" s="27">
        <v>2200000</v>
      </c>
      <c r="N15" s="27">
        <v>4950000</v>
      </c>
      <c r="O15" s="27">
        <v>4950000</v>
      </c>
      <c r="P15" s="12" t="s">
        <v>309</v>
      </c>
      <c r="Q15" s="12" t="s">
        <v>311</v>
      </c>
      <c r="R15" s="11" t="s">
        <v>328</v>
      </c>
      <c r="S15" s="12" t="s">
        <v>325</v>
      </c>
      <c r="T15" s="12"/>
      <c r="U15" s="12"/>
    </row>
    <row r="16" spans="1:21" customFormat="1" ht="210">
      <c r="A16" s="13">
        <v>2</v>
      </c>
      <c r="B16" s="13">
        <v>17</v>
      </c>
      <c r="C16" s="12" t="s">
        <v>20</v>
      </c>
      <c r="D16" s="13">
        <v>2</v>
      </c>
      <c r="E16" s="49" t="s">
        <v>20</v>
      </c>
      <c r="F16" s="49" t="s">
        <v>252</v>
      </c>
      <c r="G16" s="35" t="s">
        <v>59</v>
      </c>
      <c r="H16" s="35" t="s">
        <v>60</v>
      </c>
      <c r="I16" s="36" t="s">
        <v>61</v>
      </c>
      <c r="J16" s="12"/>
      <c r="K16" s="12" t="s">
        <v>61</v>
      </c>
      <c r="L16" s="27" t="s">
        <v>61</v>
      </c>
      <c r="M16" s="27">
        <v>11971000</v>
      </c>
      <c r="N16" s="27">
        <v>12970800</v>
      </c>
      <c r="O16" s="27">
        <v>12970800</v>
      </c>
      <c r="P16" s="12" t="s">
        <v>309</v>
      </c>
      <c r="Q16" s="12" t="s">
        <v>311</v>
      </c>
      <c r="R16" s="11" t="s">
        <v>328</v>
      </c>
      <c r="S16" s="12" t="s">
        <v>325</v>
      </c>
      <c r="T16" s="12"/>
      <c r="U16" s="12"/>
    </row>
    <row r="17" spans="1:21" customFormat="1" ht="210">
      <c r="A17" s="13">
        <v>2</v>
      </c>
      <c r="B17" s="13">
        <v>17</v>
      </c>
      <c r="C17" s="11" t="s">
        <v>20</v>
      </c>
      <c r="D17" s="13">
        <v>2</v>
      </c>
      <c r="E17" s="49" t="s">
        <v>246</v>
      </c>
      <c r="F17" s="13"/>
      <c r="G17" s="32" t="s">
        <v>62</v>
      </c>
      <c r="H17" s="32" t="s">
        <v>63</v>
      </c>
      <c r="I17" s="33">
        <v>1</v>
      </c>
      <c r="J17" s="63">
        <f>SUM(J18:J22)</f>
        <v>1979656990</v>
      </c>
      <c r="K17" s="12" t="s">
        <v>266</v>
      </c>
      <c r="L17" s="27" t="s">
        <v>266</v>
      </c>
      <c r="M17" s="27">
        <f>SUM(M18:M22)</f>
        <v>8721565000</v>
      </c>
      <c r="N17" s="27">
        <f>SUM(N18:N22)</f>
        <v>8364697445</v>
      </c>
      <c r="O17" s="27">
        <f>SUM(O18:O22)</f>
        <v>8191534691</v>
      </c>
      <c r="P17" s="12"/>
      <c r="Q17" s="12"/>
      <c r="R17" s="12" t="s">
        <v>328</v>
      </c>
      <c r="S17" s="12" t="s">
        <v>325</v>
      </c>
      <c r="T17" s="11" t="s">
        <v>321</v>
      </c>
      <c r="U17" s="12"/>
    </row>
    <row r="18" spans="1:21" customFormat="1" ht="210">
      <c r="A18" s="13">
        <v>2</v>
      </c>
      <c r="B18" s="13">
        <v>17</v>
      </c>
      <c r="C18" s="49" t="s">
        <v>20</v>
      </c>
      <c r="D18" s="13">
        <v>2</v>
      </c>
      <c r="E18" s="49" t="s">
        <v>246</v>
      </c>
      <c r="F18" s="49" t="s">
        <v>22</v>
      </c>
      <c r="G18" s="37" t="s">
        <v>64</v>
      </c>
      <c r="H18" s="38" t="s">
        <v>65</v>
      </c>
      <c r="I18" s="36" t="s">
        <v>66</v>
      </c>
      <c r="J18" s="63">
        <v>1979194290</v>
      </c>
      <c r="K18" s="12" t="s">
        <v>285</v>
      </c>
      <c r="L18" s="27" t="s">
        <v>285</v>
      </c>
      <c r="M18" s="27">
        <v>8700000000</v>
      </c>
      <c r="N18" s="27">
        <v>8348782445</v>
      </c>
      <c r="O18" s="27">
        <v>8175619691</v>
      </c>
      <c r="P18" s="12" t="s">
        <v>309</v>
      </c>
      <c r="Q18" s="12" t="s">
        <v>312</v>
      </c>
      <c r="R18" s="12" t="s">
        <v>328</v>
      </c>
      <c r="S18" s="12" t="s">
        <v>325</v>
      </c>
      <c r="T18" s="12"/>
      <c r="U18" s="12"/>
    </row>
    <row r="19" spans="1:21" customFormat="1" ht="210">
      <c r="A19" s="13">
        <v>2</v>
      </c>
      <c r="B19" s="13">
        <v>17</v>
      </c>
      <c r="C19" s="49" t="s">
        <v>20</v>
      </c>
      <c r="D19" s="13">
        <v>2</v>
      </c>
      <c r="E19" s="49" t="s">
        <v>246</v>
      </c>
      <c r="F19" s="49" t="s">
        <v>248</v>
      </c>
      <c r="G19" s="37" t="s">
        <v>67</v>
      </c>
      <c r="H19" s="38" t="s">
        <v>68</v>
      </c>
      <c r="I19" s="36" t="s">
        <v>69</v>
      </c>
      <c r="J19" s="12"/>
      <c r="K19" s="12" t="s">
        <v>69</v>
      </c>
      <c r="L19" s="27" t="s">
        <v>69</v>
      </c>
      <c r="M19" s="27">
        <v>5750000</v>
      </c>
      <c r="N19" s="27">
        <v>100000</v>
      </c>
      <c r="O19" s="27">
        <v>100000</v>
      </c>
      <c r="P19" s="12" t="s">
        <v>309</v>
      </c>
      <c r="Q19" s="12" t="s">
        <v>311</v>
      </c>
      <c r="R19" s="12" t="s">
        <v>328</v>
      </c>
      <c r="S19" s="12" t="s">
        <v>325</v>
      </c>
      <c r="T19" s="12"/>
      <c r="U19" s="12"/>
    </row>
    <row r="20" spans="1:21" customFormat="1" ht="210">
      <c r="A20" s="13">
        <v>2</v>
      </c>
      <c r="B20" s="13">
        <v>17</v>
      </c>
      <c r="C20" s="49" t="s">
        <v>20</v>
      </c>
      <c r="D20" s="13">
        <v>2</v>
      </c>
      <c r="E20" s="49" t="s">
        <v>246</v>
      </c>
      <c r="F20" s="49" t="s">
        <v>250</v>
      </c>
      <c r="G20" s="37" t="s">
        <v>70</v>
      </c>
      <c r="H20" s="38" t="s">
        <v>71</v>
      </c>
      <c r="I20" s="36" t="s">
        <v>72</v>
      </c>
      <c r="J20" s="12">
        <v>0</v>
      </c>
      <c r="K20" s="12" t="s">
        <v>72</v>
      </c>
      <c r="L20" s="27" t="s">
        <v>72</v>
      </c>
      <c r="M20" s="27">
        <v>1540000</v>
      </c>
      <c r="N20" s="27">
        <v>1540000</v>
      </c>
      <c r="O20" s="27">
        <v>1540000</v>
      </c>
      <c r="P20" s="12" t="s">
        <v>309</v>
      </c>
      <c r="Q20" s="12" t="s">
        <v>311</v>
      </c>
      <c r="R20" s="12" t="s">
        <v>328</v>
      </c>
      <c r="S20" s="12" t="s">
        <v>325</v>
      </c>
      <c r="T20" s="12"/>
      <c r="U20" s="12"/>
    </row>
    <row r="21" spans="1:21" customFormat="1" ht="210">
      <c r="A21" s="13">
        <v>2</v>
      </c>
      <c r="B21" s="13">
        <v>17</v>
      </c>
      <c r="C21" s="49" t="s">
        <v>20</v>
      </c>
      <c r="D21" s="13">
        <v>2</v>
      </c>
      <c r="E21" s="49" t="s">
        <v>246</v>
      </c>
      <c r="F21" s="49" t="s">
        <v>251</v>
      </c>
      <c r="G21" s="37" t="s">
        <v>73</v>
      </c>
      <c r="H21" s="38" t="s">
        <v>74</v>
      </c>
      <c r="I21" s="36" t="s">
        <v>52</v>
      </c>
      <c r="J21" s="63">
        <v>117200</v>
      </c>
      <c r="K21" s="12" t="s">
        <v>52</v>
      </c>
      <c r="L21" s="27" t="s">
        <v>52</v>
      </c>
      <c r="M21" s="27">
        <v>1000000</v>
      </c>
      <c r="N21" s="27">
        <v>1000000</v>
      </c>
      <c r="O21" s="27">
        <v>1000000</v>
      </c>
      <c r="P21" s="12" t="s">
        <v>313</v>
      </c>
      <c r="Q21" s="12" t="s">
        <v>311</v>
      </c>
      <c r="R21" s="12" t="s">
        <v>328</v>
      </c>
      <c r="S21" s="12" t="s">
        <v>325</v>
      </c>
      <c r="T21" s="12"/>
      <c r="U21" s="12"/>
    </row>
    <row r="22" spans="1:21" customFormat="1" ht="210">
      <c r="A22" s="13">
        <v>2</v>
      </c>
      <c r="B22" s="13">
        <v>17</v>
      </c>
      <c r="C22" s="49" t="s">
        <v>20</v>
      </c>
      <c r="D22" s="13">
        <v>2</v>
      </c>
      <c r="E22" s="49" t="s">
        <v>246</v>
      </c>
      <c r="F22" s="49" t="s">
        <v>252</v>
      </c>
      <c r="G22" s="37" t="s">
        <v>75</v>
      </c>
      <c r="H22" s="38" t="s">
        <v>76</v>
      </c>
      <c r="I22" s="36" t="s">
        <v>77</v>
      </c>
      <c r="J22" s="63">
        <v>345500</v>
      </c>
      <c r="K22" s="12" t="s">
        <v>77</v>
      </c>
      <c r="L22" s="27" t="s">
        <v>77</v>
      </c>
      <c r="M22" s="27">
        <v>13275000</v>
      </c>
      <c r="N22" s="27">
        <v>13275000</v>
      </c>
      <c r="O22" s="27">
        <v>13275000</v>
      </c>
      <c r="P22" s="12" t="s">
        <v>309</v>
      </c>
      <c r="Q22" s="12" t="s">
        <v>311</v>
      </c>
      <c r="R22" s="12" t="s">
        <v>328</v>
      </c>
      <c r="S22" s="12" t="s">
        <v>325</v>
      </c>
      <c r="T22" s="12"/>
      <c r="U22" s="12"/>
    </row>
    <row r="23" spans="1:21" customFormat="1" ht="210">
      <c r="A23" s="13">
        <v>2</v>
      </c>
      <c r="B23" s="13">
        <v>17</v>
      </c>
      <c r="C23" s="49" t="s">
        <v>20</v>
      </c>
      <c r="D23" s="13">
        <v>2</v>
      </c>
      <c r="E23" s="49" t="s">
        <v>253</v>
      </c>
      <c r="F23" s="13"/>
      <c r="G23" s="32" t="s">
        <v>78</v>
      </c>
      <c r="H23" s="32" t="s">
        <v>79</v>
      </c>
      <c r="I23" s="39">
        <v>1</v>
      </c>
      <c r="J23" s="12">
        <f>J24</f>
        <v>0</v>
      </c>
      <c r="K23" s="12" t="s">
        <v>266</v>
      </c>
      <c r="L23" s="27" t="s">
        <v>266</v>
      </c>
      <c r="M23" s="27">
        <f>SUM(M24)</f>
        <v>3300000</v>
      </c>
      <c r="N23" s="27">
        <f>SUM(N24)</f>
        <v>3299700</v>
      </c>
      <c r="O23" s="27">
        <f>SUM(O24)</f>
        <v>3299700</v>
      </c>
      <c r="P23" s="12"/>
      <c r="Q23" s="12"/>
      <c r="R23" s="12" t="s">
        <v>328</v>
      </c>
      <c r="S23" s="12" t="s">
        <v>325</v>
      </c>
      <c r="T23" s="11" t="s">
        <v>321</v>
      </c>
      <c r="U23" s="12"/>
    </row>
    <row r="24" spans="1:21" customFormat="1" ht="210">
      <c r="A24" s="13">
        <v>2</v>
      </c>
      <c r="B24" s="13">
        <v>17</v>
      </c>
      <c r="C24" s="49" t="s">
        <v>20</v>
      </c>
      <c r="D24" s="13">
        <v>2</v>
      </c>
      <c r="E24" s="49" t="s">
        <v>253</v>
      </c>
      <c r="F24" s="49" t="s">
        <v>22</v>
      </c>
      <c r="G24" s="37" t="s">
        <v>80</v>
      </c>
      <c r="H24" s="40" t="s">
        <v>81</v>
      </c>
      <c r="I24" s="36" t="s">
        <v>52</v>
      </c>
      <c r="J24" s="12"/>
      <c r="K24" s="12" t="s">
        <v>52</v>
      </c>
      <c r="L24" s="27" t="s">
        <v>52</v>
      </c>
      <c r="M24" s="27">
        <v>3300000</v>
      </c>
      <c r="N24" s="27">
        <v>3299700</v>
      </c>
      <c r="O24" s="27">
        <v>3299700</v>
      </c>
      <c r="P24" s="12" t="s">
        <v>309</v>
      </c>
      <c r="Q24" s="12" t="s">
        <v>311</v>
      </c>
      <c r="R24" s="12" t="s">
        <v>328</v>
      </c>
      <c r="S24" s="12" t="s">
        <v>325</v>
      </c>
      <c r="T24" s="12"/>
      <c r="U24" s="12"/>
    </row>
    <row r="25" spans="1:21" customFormat="1" ht="210">
      <c r="A25" s="13">
        <v>2</v>
      </c>
      <c r="B25" s="13">
        <v>17</v>
      </c>
      <c r="C25" s="49" t="s">
        <v>20</v>
      </c>
      <c r="D25" s="13">
        <v>2</v>
      </c>
      <c r="E25" s="49" t="s">
        <v>254</v>
      </c>
      <c r="F25" s="13"/>
      <c r="G25" s="32" t="s">
        <v>82</v>
      </c>
      <c r="H25" s="32" t="s">
        <v>83</v>
      </c>
      <c r="I25" s="39">
        <v>1</v>
      </c>
      <c r="J25" s="12">
        <f>J26</f>
        <v>0</v>
      </c>
      <c r="K25" s="12" t="s">
        <v>266</v>
      </c>
      <c r="L25" s="27" t="s">
        <v>266</v>
      </c>
      <c r="M25" s="27">
        <f>SUM(M26)</f>
        <v>38026000</v>
      </c>
      <c r="N25" s="27">
        <f t="shared" ref="N25:O25" si="1">SUM(N26)</f>
        <v>38026000</v>
      </c>
      <c r="O25" s="27">
        <f t="shared" si="1"/>
        <v>38026000</v>
      </c>
      <c r="P25" s="12"/>
      <c r="Q25" s="12"/>
      <c r="R25" s="12" t="s">
        <v>328</v>
      </c>
      <c r="S25" s="12" t="s">
        <v>325</v>
      </c>
      <c r="T25" s="11" t="s">
        <v>321</v>
      </c>
      <c r="U25" s="12"/>
    </row>
    <row r="26" spans="1:21" customFormat="1" ht="210">
      <c r="A26" s="13">
        <v>2</v>
      </c>
      <c r="B26" s="13">
        <v>17</v>
      </c>
      <c r="C26" s="49" t="s">
        <v>20</v>
      </c>
      <c r="D26" s="13">
        <v>2</v>
      </c>
      <c r="E26" s="49" t="s">
        <v>254</v>
      </c>
      <c r="F26" s="49" t="s">
        <v>22</v>
      </c>
      <c r="G26" s="40" t="s">
        <v>84</v>
      </c>
      <c r="H26" s="40" t="s">
        <v>85</v>
      </c>
      <c r="I26" s="36" t="s">
        <v>86</v>
      </c>
      <c r="J26" s="12"/>
      <c r="K26" s="12" t="s">
        <v>86</v>
      </c>
      <c r="L26" s="27" t="s">
        <v>86</v>
      </c>
      <c r="M26" s="27">
        <v>38026000</v>
      </c>
      <c r="N26" s="27">
        <v>38026000</v>
      </c>
      <c r="O26" s="27">
        <v>38026000</v>
      </c>
      <c r="P26" s="12" t="s">
        <v>309</v>
      </c>
      <c r="Q26" s="12" t="s">
        <v>311</v>
      </c>
      <c r="R26" s="12" t="s">
        <v>328</v>
      </c>
      <c r="S26" s="12" t="s">
        <v>325</v>
      </c>
      <c r="T26" s="12"/>
      <c r="U26" s="12"/>
    </row>
    <row r="27" spans="1:21" customFormat="1" ht="210">
      <c r="A27" s="13">
        <v>2</v>
      </c>
      <c r="B27" s="13">
        <v>17</v>
      </c>
      <c r="C27" s="49" t="s">
        <v>20</v>
      </c>
      <c r="D27" s="13">
        <v>2</v>
      </c>
      <c r="E27" s="49" t="s">
        <v>255</v>
      </c>
      <c r="F27" s="13"/>
      <c r="G27" s="32" t="s">
        <v>87</v>
      </c>
      <c r="H27" s="32" t="s">
        <v>88</v>
      </c>
      <c r="I27" s="39">
        <v>1</v>
      </c>
      <c r="J27" s="63">
        <f>SUM(J28:J35)</f>
        <v>55741244</v>
      </c>
      <c r="K27" s="12" t="s">
        <v>266</v>
      </c>
      <c r="L27" s="27" t="s">
        <v>266</v>
      </c>
      <c r="M27" s="27">
        <f>SUM(M28:M35)</f>
        <v>862608867</v>
      </c>
      <c r="N27" s="27">
        <f>SUM(N28:N35)</f>
        <v>491718700</v>
      </c>
      <c r="O27" s="27">
        <f t="shared" ref="O27" si="2">SUM(O28:O35)</f>
        <v>991180500</v>
      </c>
      <c r="P27" s="12"/>
      <c r="Q27" s="12"/>
      <c r="R27" s="12" t="s">
        <v>328</v>
      </c>
      <c r="S27" s="12" t="s">
        <v>325</v>
      </c>
      <c r="T27" s="11" t="s">
        <v>321</v>
      </c>
      <c r="U27" s="12"/>
    </row>
    <row r="28" spans="1:21" customFormat="1" ht="210">
      <c r="A28" s="13">
        <v>2</v>
      </c>
      <c r="B28" s="13">
        <v>17</v>
      </c>
      <c r="C28" s="49" t="s">
        <v>20</v>
      </c>
      <c r="D28" s="13">
        <v>2</v>
      </c>
      <c r="E28" s="49" t="s">
        <v>255</v>
      </c>
      <c r="F28" s="49" t="s">
        <v>22</v>
      </c>
      <c r="G28" s="37" t="s">
        <v>89</v>
      </c>
      <c r="H28" s="38" t="s">
        <v>90</v>
      </c>
      <c r="I28" s="36" t="s">
        <v>91</v>
      </c>
      <c r="J28" s="12"/>
      <c r="K28" s="12" t="s">
        <v>91</v>
      </c>
      <c r="L28" s="27" t="s">
        <v>91</v>
      </c>
      <c r="M28" s="27">
        <v>9301700</v>
      </c>
      <c r="N28" s="27">
        <v>9301500</v>
      </c>
      <c r="O28" s="27">
        <v>9301500</v>
      </c>
      <c r="P28" s="12" t="s">
        <v>309</v>
      </c>
      <c r="Q28" s="12" t="s">
        <v>311</v>
      </c>
      <c r="R28" s="12" t="s">
        <v>328</v>
      </c>
      <c r="S28" s="12" t="s">
        <v>325</v>
      </c>
      <c r="T28" s="12"/>
      <c r="U28" s="12"/>
    </row>
    <row r="29" spans="1:21" customFormat="1" ht="210">
      <c r="A29" s="13">
        <v>2</v>
      </c>
      <c r="B29" s="13">
        <v>17</v>
      </c>
      <c r="C29" s="49" t="s">
        <v>20</v>
      </c>
      <c r="D29" s="13">
        <v>2</v>
      </c>
      <c r="E29" s="49" t="s">
        <v>255</v>
      </c>
      <c r="F29" s="49" t="s">
        <v>247</v>
      </c>
      <c r="G29" s="37" t="s">
        <v>92</v>
      </c>
      <c r="H29" s="38" t="s">
        <v>93</v>
      </c>
      <c r="I29" s="36" t="s">
        <v>94</v>
      </c>
      <c r="J29" s="12"/>
      <c r="K29" s="12" t="s">
        <v>94</v>
      </c>
      <c r="L29" s="27" t="s">
        <v>94</v>
      </c>
      <c r="M29" s="27">
        <v>100000</v>
      </c>
      <c r="N29" s="27">
        <v>100000</v>
      </c>
      <c r="O29" s="27">
        <v>100000</v>
      </c>
      <c r="P29" s="12" t="s">
        <v>309</v>
      </c>
      <c r="Q29" s="12" t="s">
        <v>310</v>
      </c>
      <c r="R29" s="12" t="s">
        <v>328</v>
      </c>
      <c r="S29" s="12" t="s">
        <v>325</v>
      </c>
      <c r="T29" s="12"/>
      <c r="U29" s="12"/>
    </row>
    <row r="30" spans="1:21" customFormat="1" ht="210">
      <c r="A30" s="13">
        <v>2</v>
      </c>
      <c r="B30" s="13">
        <v>17</v>
      </c>
      <c r="C30" s="49" t="s">
        <v>20</v>
      </c>
      <c r="D30" s="13">
        <v>2</v>
      </c>
      <c r="E30" s="49" t="s">
        <v>255</v>
      </c>
      <c r="F30" s="49" t="s">
        <v>248</v>
      </c>
      <c r="G30" s="37" t="s">
        <v>95</v>
      </c>
      <c r="H30" s="38" t="s">
        <v>96</v>
      </c>
      <c r="I30" s="36" t="s">
        <v>94</v>
      </c>
      <c r="J30" s="12"/>
      <c r="K30" s="12" t="s">
        <v>94</v>
      </c>
      <c r="L30" s="27" t="s">
        <v>94</v>
      </c>
      <c r="M30" s="27">
        <v>74853300</v>
      </c>
      <c r="N30" s="27">
        <v>80980700</v>
      </c>
      <c r="O30" s="27">
        <v>80980700</v>
      </c>
      <c r="P30" s="12" t="s">
        <v>309</v>
      </c>
      <c r="Q30" s="12" t="s">
        <v>311</v>
      </c>
      <c r="R30" s="12" t="s">
        <v>328</v>
      </c>
      <c r="S30" s="12" t="s">
        <v>325</v>
      </c>
      <c r="T30" s="12"/>
      <c r="U30" s="12"/>
    </row>
    <row r="31" spans="1:21" customFormat="1" ht="210">
      <c r="A31" s="13">
        <v>2</v>
      </c>
      <c r="B31" s="13">
        <v>17</v>
      </c>
      <c r="C31" s="49" t="s">
        <v>20</v>
      </c>
      <c r="D31" s="13">
        <v>2</v>
      </c>
      <c r="E31" s="49" t="s">
        <v>255</v>
      </c>
      <c r="F31" s="49" t="s">
        <v>249</v>
      </c>
      <c r="G31" s="37" t="s">
        <v>97</v>
      </c>
      <c r="H31" s="38" t="s">
        <v>98</v>
      </c>
      <c r="I31" s="36" t="s">
        <v>94</v>
      </c>
      <c r="J31" s="63">
        <v>34130000</v>
      </c>
      <c r="K31" s="12" t="s">
        <v>94</v>
      </c>
      <c r="L31" s="27" t="s">
        <v>94</v>
      </c>
      <c r="M31" s="27">
        <v>135308830</v>
      </c>
      <c r="N31" s="27">
        <v>135310400</v>
      </c>
      <c r="O31" s="27">
        <v>135310400</v>
      </c>
      <c r="P31" s="12" t="s">
        <v>309</v>
      </c>
      <c r="Q31" s="12" t="s">
        <v>311</v>
      </c>
      <c r="R31" s="12" t="s">
        <v>328</v>
      </c>
      <c r="S31" s="12" t="s">
        <v>325</v>
      </c>
      <c r="T31" s="12"/>
      <c r="U31" s="12"/>
    </row>
    <row r="32" spans="1:21" customFormat="1" ht="210">
      <c r="A32" s="13">
        <v>2</v>
      </c>
      <c r="B32" s="13">
        <v>17</v>
      </c>
      <c r="C32" s="49" t="s">
        <v>20</v>
      </c>
      <c r="D32" s="13">
        <v>2</v>
      </c>
      <c r="E32" s="49" t="s">
        <v>255</v>
      </c>
      <c r="F32" s="49" t="s">
        <v>250</v>
      </c>
      <c r="G32" s="37" t="s">
        <v>99</v>
      </c>
      <c r="H32" s="38" t="s">
        <v>100</v>
      </c>
      <c r="I32" s="36" t="s">
        <v>101</v>
      </c>
      <c r="J32" s="12"/>
      <c r="K32" s="12" t="s">
        <v>101</v>
      </c>
      <c r="L32" s="27" t="s">
        <v>101</v>
      </c>
      <c r="M32" s="27">
        <v>18248800</v>
      </c>
      <c r="N32" s="27">
        <v>18248500</v>
      </c>
      <c r="O32" s="27">
        <v>18248500</v>
      </c>
      <c r="P32" s="12" t="s">
        <v>309</v>
      </c>
      <c r="Q32" s="12" t="s">
        <v>311</v>
      </c>
      <c r="R32" s="12"/>
      <c r="S32" s="12" t="s">
        <v>325</v>
      </c>
      <c r="T32" s="12"/>
      <c r="U32" s="12"/>
    </row>
    <row r="33" spans="1:21" customFormat="1" ht="210">
      <c r="A33" s="13">
        <v>2</v>
      </c>
      <c r="B33" s="13">
        <v>17</v>
      </c>
      <c r="C33" s="49" t="s">
        <v>20</v>
      </c>
      <c r="D33" s="13">
        <v>2</v>
      </c>
      <c r="E33" s="49" t="s">
        <v>255</v>
      </c>
      <c r="F33" s="49" t="s">
        <v>251</v>
      </c>
      <c r="G33" s="37" t="s">
        <v>102</v>
      </c>
      <c r="H33" s="38" t="s">
        <v>103</v>
      </c>
      <c r="I33" s="36" t="s">
        <v>69</v>
      </c>
      <c r="J33" s="12"/>
      <c r="K33" s="12" t="s">
        <v>69</v>
      </c>
      <c r="L33" s="27" t="s">
        <v>69</v>
      </c>
      <c r="M33" s="27">
        <v>1314000</v>
      </c>
      <c r="N33" s="27">
        <v>1314000</v>
      </c>
      <c r="O33" s="27">
        <v>1314000</v>
      </c>
      <c r="P33" s="12" t="s">
        <v>309</v>
      </c>
      <c r="Q33" s="12" t="s">
        <v>311</v>
      </c>
      <c r="R33" s="12" t="s">
        <v>328</v>
      </c>
      <c r="S33" s="12" t="s">
        <v>325</v>
      </c>
      <c r="T33" s="12"/>
      <c r="U33" s="12"/>
    </row>
    <row r="34" spans="1:21" customFormat="1" ht="210">
      <c r="A34" s="13">
        <v>2</v>
      </c>
      <c r="B34" s="13">
        <v>17</v>
      </c>
      <c r="C34" s="49" t="s">
        <v>20</v>
      </c>
      <c r="D34" s="13">
        <v>2</v>
      </c>
      <c r="E34" s="49" t="s">
        <v>255</v>
      </c>
      <c r="F34" s="49" t="s">
        <v>260</v>
      </c>
      <c r="G34" s="37" t="s">
        <v>104</v>
      </c>
      <c r="H34" s="38" t="s">
        <v>105</v>
      </c>
      <c r="I34" s="36" t="s">
        <v>106</v>
      </c>
      <c r="J34" s="63">
        <v>800000</v>
      </c>
      <c r="K34" s="12" t="s">
        <v>106</v>
      </c>
      <c r="L34" s="27" t="s">
        <v>106</v>
      </c>
      <c r="M34" s="27">
        <v>13490000</v>
      </c>
      <c r="N34" s="27">
        <v>13554400</v>
      </c>
      <c r="O34" s="27">
        <v>13554400</v>
      </c>
      <c r="P34" s="12" t="s">
        <v>309</v>
      </c>
      <c r="Q34" s="12" t="s">
        <v>311</v>
      </c>
      <c r="R34" s="12" t="s">
        <v>328</v>
      </c>
      <c r="S34" s="12" t="s">
        <v>325</v>
      </c>
      <c r="T34" s="12"/>
      <c r="U34" s="12"/>
    </row>
    <row r="35" spans="1:21" customFormat="1" ht="210">
      <c r="A35" s="13">
        <v>2</v>
      </c>
      <c r="B35" s="13">
        <v>17</v>
      </c>
      <c r="C35" s="49" t="s">
        <v>20</v>
      </c>
      <c r="D35" s="13">
        <v>2</v>
      </c>
      <c r="E35" s="49" t="s">
        <v>255</v>
      </c>
      <c r="F35" s="49" t="s">
        <v>261</v>
      </c>
      <c r="G35" s="37" t="s">
        <v>107</v>
      </c>
      <c r="H35" s="38" t="s">
        <v>108</v>
      </c>
      <c r="I35" s="36" t="s">
        <v>72</v>
      </c>
      <c r="J35" s="63">
        <v>20811244</v>
      </c>
      <c r="K35" s="12" t="s">
        <v>72</v>
      </c>
      <c r="L35" s="27" t="s">
        <v>72</v>
      </c>
      <c r="M35" s="27">
        <v>609992237</v>
      </c>
      <c r="N35" s="27">
        <v>232909200</v>
      </c>
      <c r="O35" s="27">
        <v>732371000</v>
      </c>
      <c r="P35" s="12" t="s">
        <v>309</v>
      </c>
      <c r="Q35" s="12" t="s">
        <v>311</v>
      </c>
      <c r="R35" s="12" t="s">
        <v>328</v>
      </c>
      <c r="S35" s="12" t="s">
        <v>325</v>
      </c>
      <c r="T35" s="12"/>
      <c r="U35" s="12"/>
    </row>
    <row r="36" spans="1:21" customFormat="1" ht="210">
      <c r="A36" s="13">
        <v>2</v>
      </c>
      <c r="B36" s="13">
        <v>17</v>
      </c>
      <c r="C36" s="49" t="s">
        <v>20</v>
      </c>
      <c r="D36" s="13">
        <v>2</v>
      </c>
      <c r="E36" s="49" t="s">
        <v>256</v>
      </c>
      <c r="F36" s="13"/>
      <c r="G36" s="32" t="s">
        <v>109</v>
      </c>
      <c r="H36" s="32" t="s">
        <v>110</v>
      </c>
      <c r="I36" s="39">
        <v>1</v>
      </c>
      <c r="J36" s="63">
        <f>SUM(J37:J40)</f>
        <v>523165000</v>
      </c>
      <c r="K36" s="12" t="s">
        <v>266</v>
      </c>
      <c r="L36" s="27" t="s">
        <v>266</v>
      </c>
      <c r="M36" s="27">
        <f>SUM(M37:M40)</f>
        <v>2756444200</v>
      </c>
      <c r="N36" s="27">
        <f t="shared" ref="N36:O36" si="3">SUM(N37:N40)</f>
        <v>1081969800</v>
      </c>
      <c r="O36" s="27">
        <f t="shared" si="3"/>
        <v>1103503500</v>
      </c>
      <c r="P36" s="12"/>
      <c r="Q36" s="12"/>
      <c r="R36" s="12" t="s">
        <v>328</v>
      </c>
      <c r="S36" s="12" t="s">
        <v>325</v>
      </c>
      <c r="T36" s="11" t="s">
        <v>321</v>
      </c>
      <c r="U36" s="12"/>
    </row>
    <row r="37" spans="1:21" customFormat="1" ht="210">
      <c r="A37" s="13">
        <v>2</v>
      </c>
      <c r="B37" s="13">
        <v>17</v>
      </c>
      <c r="C37" s="49" t="s">
        <v>20</v>
      </c>
      <c r="D37" s="13">
        <v>2</v>
      </c>
      <c r="E37" s="49" t="s">
        <v>256</v>
      </c>
      <c r="F37" s="49" t="s">
        <v>250</v>
      </c>
      <c r="G37" s="40" t="s">
        <v>111</v>
      </c>
      <c r="H37" s="40" t="s">
        <v>112</v>
      </c>
      <c r="I37" s="36" t="s">
        <v>113</v>
      </c>
      <c r="J37" s="12"/>
      <c r="K37" s="12" t="s">
        <v>113</v>
      </c>
      <c r="L37" s="27" t="s">
        <v>113</v>
      </c>
      <c r="M37" s="27">
        <v>118262800</v>
      </c>
      <c r="N37" s="27">
        <v>118240000</v>
      </c>
      <c r="O37" s="27">
        <v>118239900</v>
      </c>
      <c r="P37" s="12" t="s">
        <v>309</v>
      </c>
      <c r="Q37" s="12" t="s">
        <v>310</v>
      </c>
      <c r="R37" s="12" t="s">
        <v>328</v>
      </c>
      <c r="S37" s="12" t="s">
        <v>325</v>
      </c>
      <c r="T37" s="12"/>
      <c r="U37" s="12"/>
    </row>
    <row r="38" spans="1:21" customFormat="1" ht="210">
      <c r="A38" s="13">
        <v>2</v>
      </c>
      <c r="B38" s="13">
        <v>17</v>
      </c>
      <c r="C38" s="49" t="s">
        <v>20</v>
      </c>
      <c r="D38" s="13">
        <v>2</v>
      </c>
      <c r="E38" s="49" t="s">
        <v>256</v>
      </c>
      <c r="F38" s="49" t="s">
        <v>251</v>
      </c>
      <c r="G38" s="40" t="s">
        <v>114</v>
      </c>
      <c r="H38" s="40" t="s">
        <v>115</v>
      </c>
      <c r="I38" s="36" t="s">
        <v>116</v>
      </c>
      <c r="J38" s="63">
        <v>423401000</v>
      </c>
      <c r="K38" s="12" t="s">
        <v>116</v>
      </c>
      <c r="L38" s="27" t="s">
        <v>116</v>
      </c>
      <c r="M38" s="27">
        <v>491781400</v>
      </c>
      <c r="N38" s="27">
        <v>863565800</v>
      </c>
      <c r="O38" s="27">
        <v>885099600</v>
      </c>
      <c r="P38" s="12" t="s">
        <v>309</v>
      </c>
      <c r="Q38" s="12" t="s">
        <v>310</v>
      </c>
      <c r="R38" s="12" t="s">
        <v>328</v>
      </c>
      <c r="S38" s="12" t="s">
        <v>325</v>
      </c>
      <c r="T38" s="12"/>
      <c r="U38" s="12"/>
    </row>
    <row r="39" spans="1:21" customFormat="1" ht="210">
      <c r="A39" s="13">
        <v>2</v>
      </c>
      <c r="B39" s="13">
        <v>17</v>
      </c>
      <c r="C39" s="49" t="s">
        <v>20</v>
      </c>
      <c r="D39" s="13">
        <v>2</v>
      </c>
      <c r="E39" s="49" t="s">
        <v>256</v>
      </c>
      <c r="F39" s="49" t="s">
        <v>261</v>
      </c>
      <c r="G39" s="40" t="s">
        <v>117</v>
      </c>
      <c r="H39" s="40" t="s">
        <v>118</v>
      </c>
      <c r="I39" s="36" t="s">
        <v>116</v>
      </c>
      <c r="J39" s="63">
        <v>99764000</v>
      </c>
      <c r="K39" s="12" t="s">
        <v>116</v>
      </c>
      <c r="L39" s="27" t="s">
        <v>116</v>
      </c>
      <c r="M39" s="27">
        <v>2145400000</v>
      </c>
      <c r="N39" s="27">
        <v>99964000</v>
      </c>
      <c r="O39" s="27">
        <v>99964000</v>
      </c>
      <c r="P39" s="12" t="s">
        <v>309</v>
      </c>
      <c r="Q39" s="12" t="s">
        <v>310</v>
      </c>
      <c r="R39" s="12" t="s">
        <v>328</v>
      </c>
      <c r="S39" s="12" t="s">
        <v>325</v>
      </c>
      <c r="T39" s="12"/>
      <c r="U39" s="12"/>
    </row>
    <row r="40" spans="1:21" customFormat="1" ht="210">
      <c r="A40" s="13">
        <v>2</v>
      </c>
      <c r="B40" s="13">
        <v>17</v>
      </c>
      <c r="C40" s="49" t="s">
        <v>20</v>
      </c>
      <c r="D40" s="13">
        <v>2</v>
      </c>
      <c r="E40" s="49" t="s">
        <v>256</v>
      </c>
      <c r="F40" s="49" t="s">
        <v>262</v>
      </c>
      <c r="G40" s="40" t="s">
        <v>119</v>
      </c>
      <c r="H40" s="40" t="s">
        <v>120</v>
      </c>
      <c r="I40" s="36" t="s">
        <v>121</v>
      </c>
      <c r="J40" s="12"/>
      <c r="K40" s="12" t="s">
        <v>121</v>
      </c>
      <c r="L40" s="27" t="s">
        <v>121</v>
      </c>
      <c r="M40" s="27">
        <v>1000000</v>
      </c>
      <c r="N40" s="27">
        <v>200000</v>
      </c>
      <c r="O40" s="27">
        <v>200000</v>
      </c>
      <c r="P40" s="12" t="s">
        <v>309</v>
      </c>
      <c r="Q40" s="12" t="s">
        <v>310</v>
      </c>
      <c r="R40" s="12" t="s">
        <v>328</v>
      </c>
      <c r="S40" s="12" t="s">
        <v>325</v>
      </c>
      <c r="T40" s="12"/>
      <c r="U40" s="12"/>
    </row>
    <row r="41" spans="1:21" customFormat="1" ht="210">
      <c r="A41" s="13">
        <v>2</v>
      </c>
      <c r="B41" s="13">
        <v>17</v>
      </c>
      <c r="C41" s="49" t="s">
        <v>20</v>
      </c>
      <c r="D41" s="13">
        <v>2</v>
      </c>
      <c r="E41" s="49" t="s">
        <v>257</v>
      </c>
      <c r="F41" s="13"/>
      <c r="G41" s="32" t="s">
        <v>123</v>
      </c>
      <c r="H41" s="32" t="s">
        <v>44</v>
      </c>
      <c r="I41" s="41"/>
      <c r="J41" s="63">
        <f>SUM(J42:J43)</f>
        <v>152968022</v>
      </c>
      <c r="K41" s="12" t="s">
        <v>266</v>
      </c>
      <c r="L41" s="27" t="s">
        <v>266</v>
      </c>
      <c r="M41" s="27">
        <f>SUM(M42:M43)</f>
        <v>806301250</v>
      </c>
      <c r="N41" s="27">
        <f>SUM(N42:N43)</f>
        <v>836552300</v>
      </c>
      <c r="O41" s="27">
        <f t="shared" ref="O41" si="4">SUM(O42:O43)</f>
        <v>836552300</v>
      </c>
      <c r="P41" s="12"/>
      <c r="Q41" s="12"/>
      <c r="R41" s="12" t="s">
        <v>328</v>
      </c>
      <c r="S41" s="12" t="s">
        <v>325</v>
      </c>
      <c r="T41" s="11" t="s">
        <v>321</v>
      </c>
      <c r="U41" s="12"/>
    </row>
    <row r="42" spans="1:21" customFormat="1" ht="210">
      <c r="A42" s="13">
        <v>2</v>
      </c>
      <c r="B42" s="13">
        <v>17</v>
      </c>
      <c r="C42" s="49" t="s">
        <v>20</v>
      </c>
      <c r="D42" s="13">
        <v>2</v>
      </c>
      <c r="E42" s="49" t="s">
        <v>257</v>
      </c>
      <c r="F42" s="49" t="s">
        <v>247</v>
      </c>
      <c r="G42" s="40" t="s">
        <v>124</v>
      </c>
      <c r="H42" s="40" t="s">
        <v>125</v>
      </c>
      <c r="I42" s="36" t="s">
        <v>126</v>
      </c>
      <c r="J42" s="63">
        <v>77723807</v>
      </c>
      <c r="K42" s="12" t="s">
        <v>126</v>
      </c>
      <c r="L42" s="27" t="s">
        <v>126</v>
      </c>
      <c r="M42" s="27">
        <v>514660050</v>
      </c>
      <c r="N42" s="27">
        <v>521870700</v>
      </c>
      <c r="O42" s="27">
        <v>521870700</v>
      </c>
      <c r="P42" s="12" t="s">
        <v>309</v>
      </c>
      <c r="Q42" s="12" t="s">
        <v>311</v>
      </c>
      <c r="R42" s="12" t="s">
        <v>328</v>
      </c>
      <c r="S42" s="12" t="s">
        <v>325</v>
      </c>
      <c r="T42" s="12"/>
      <c r="U42" s="12"/>
    </row>
    <row r="43" spans="1:21" customFormat="1" ht="210">
      <c r="A43" s="13">
        <v>2</v>
      </c>
      <c r="B43" s="13">
        <v>17</v>
      </c>
      <c r="C43" s="49" t="s">
        <v>20</v>
      </c>
      <c r="D43" s="13">
        <v>2</v>
      </c>
      <c r="E43" s="49" t="s">
        <v>257</v>
      </c>
      <c r="F43" s="49" t="s">
        <v>249</v>
      </c>
      <c r="G43" s="40" t="s">
        <v>127</v>
      </c>
      <c r="H43" s="40" t="s">
        <v>128</v>
      </c>
      <c r="I43" s="36" t="s">
        <v>126</v>
      </c>
      <c r="J43" s="63">
        <v>75244215</v>
      </c>
      <c r="K43" s="12" t="s">
        <v>126</v>
      </c>
      <c r="L43" s="27" t="s">
        <v>126</v>
      </c>
      <c r="M43" s="27">
        <v>291641200</v>
      </c>
      <c r="N43" s="27">
        <v>314681600</v>
      </c>
      <c r="O43" s="27">
        <v>314681600</v>
      </c>
      <c r="P43" s="12" t="s">
        <v>309</v>
      </c>
      <c r="Q43" s="12" t="s">
        <v>311</v>
      </c>
      <c r="R43" s="12" t="s">
        <v>328</v>
      </c>
      <c r="S43" s="12" t="s">
        <v>325</v>
      </c>
      <c r="T43" s="12"/>
      <c r="U43" s="12"/>
    </row>
    <row r="44" spans="1:21" customFormat="1" ht="210">
      <c r="A44" s="13">
        <v>2</v>
      </c>
      <c r="B44" s="13">
        <v>17</v>
      </c>
      <c r="C44" s="49" t="s">
        <v>20</v>
      </c>
      <c r="D44" s="13">
        <v>2</v>
      </c>
      <c r="E44" s="49" t="s">
        <v>263</v>
      </c>
      <c r="F44" s="13"/>
      <c r="G44" s="32" t="s">
        <v>129</v>
      </c>
      <c r="H44" s="32" t="s">
        <v>130</v>
      </c>
      <c r="I44" s="39">
        <v>1</v>
      </c>
      <c r="J44" s="63">
        <f>SUM(J45:J49)</f>
        <v>508284905</v>
      </c>
      <c r="K44" s="12" t="s">
        <v>266</v>
      </c>
      <c r="L44" s="27" t="s">
        <v>266</v>
      </c>
      <c r="M44" s="27">
        <f>SUM(M45:M49)</f>
        <v>1038145847</v>
      </c>
      <c r="N44" s="27">
        <f t="shared" ref="N44:O44" si="5">SUM(N45:N49)</f>
        <v>1376569540</v>
      </c>
      <c r="O44" s="27">
        <f t="shared" si="5"/>
        <v>1594199964</v>
      </c>
      <c r="P44" s="12"/>
      <c r="Q44" s="12"/>
      <c r="R44" s="12" t="s">
        <v>328</v>
      </c>
      <c r="S44" s="12" t="s">
        <v>325</v>
      </c>
      <c r="T44" s="11" t="s">
        <v>321</v>
      </c>
      <c r="U44" s="12"/>
    </row>
    <row r="45" spans="1:21" customFormat="1" ht="210">
      <c r="A45" s="13">
        <v>2</v>
      </c>
      <c r="B45" s="13">
        <v>17</v>
      </c>
      <c r="C45" s="49" t="s">
        <v>20</v>
      </c>
      <c r="D45" s="13">
        <v>2</v>
      </c>
      <c r="E45" s="49" t="s">
        <v>263</v>
      </c>
      <c r="F45" s="49" t="s">
        <v>22</v>
      </c>
      <c r="G45" s="40" t="s">
        <v>131</v>
      </c>
      <c r="H45" s="40" t="s">
        <v>132</v>
      </c>
      <c r="I45" s="36" t="s">
        <v>133</v>
      </c>
      <c r="J45" s="63">
        <v>10634930</v>
      </c>
      <c r="K45" s="12" t="s">
        <v>286</v>
      </c>
      <c r="L45" s="27" t="s">
        <v>286</v>
      </c>
      <c r="M45" s="27">
        <v>69374247</v>
      </c>
      <c r="N45" s="27">
        <v>110250000</v>
      </c>
      <c r="O45" s="27">
        <v>110250000</v>
      </c>
      <c r="P45" s="12" t="s">
        <v>309</v>
      </c>
      <c r="Q45" s="12" t="s">
        <v>311</v>
      </c>
      <c r="R45" s="12" t="s">
        <v>328</v>
      </c>
      <c r="S45" s="12" t="s">
        <v>325</v>
      </c>
      <c r="T45" s="12"/>
      <c r="U45" s="12"/>
    </row>
    <row r="46" spans="1:21" customFormat="1" ht="210">
      <c r="A46" s="13">
        <v>2</v>
      </c>
      <c r="B46" s="13">
        <v>17</v>
      </c>
      <c r="C46" s="49" t="s">
        <v>20</v>
      </c>
      <c r="D46" s="13">
        <v>2</v>
      </c>
      <c r="E46" s="49" t="s">
        <v>263</v>
      </c>
      <c r="F46" s="49" t="s">
        <v>247</v>
      </c>
      <c r="G46" s="40" t="s">
        <v>134</v>
      </c>
      <c r="H46" s="40" t="s">
        <v>135</v>
      </c>
      <c r="I46" s="36"/>
      <c r="J46" s="63">
        <v>15215025</v>
      </c>
      <c r="K46" s="12" t="s">
        <v>286</v>
      </c>
      <c r="L46" s="27" t="s">
        <v>286</v>
      </c>
      <c r="M46" s="27">
        <v>185900000</v>
      </c>
      <c r="N46" s="27">
        <v>210250000</v>
      </c>
      <c r="O46" s="27">
        <v>210250000</v>
      </c>
      <c r="P46" s="12" t="s">
        <v>309</v>
      </c>
      <c r="Q46" s="12" t="s">
        <v>311</v>
      </c>
      <c r="R46" s="12" t="s">
        <v>328</v>
      </c>
      <c r="S46" s="12" t="s">
        <v>325</v>
      </c>
      <c r="T46" s="12"/>
      <c r="U46" s="12"/>
    </row>
    <row r="47" spans="1:21" customFormat="1" ht="210">
      <c r="A47" s="13">
        <v>2</v>
      </c>
      <c r="B47" s="13">
        <v>17</v>
      </c>
      <c r="C47" s="49" t="s">
        <v>20</v>
      </c>
      <c r="D47" s="13">
        <v>2</v>
      </c>
      <c r="E47" s="49" t="s">
        <v>263</v>
      </c>
      <c r="F47" s="49" t="s">
        <v>251</v>
      </c>
      <c r="G47" s="40" t="s">
        <v>136</v>
      </c>
      <c r="H47" s="40" t="s">
        <v>137</v>
      </c>
      <c r="I47" s="36" t="s">
        <v>138</v>
      </c>
      <c r="J47" s="63">
        <v>2940000</v>
      </c>
      <c r="K47" s="12" t="s">
        <v>138</v>
      </c>
      <c r="L47" s="27" t="s">
        <v>138</v>
      </c>
      <c r="M47" s="27">
        <v>72688100</v>
      </c>
      <c r="N47" s="27">
        <v>66213200</v>
      </c>
      <c r="O47" s="27">
        <v>66213200</v>
      </c>
      <c r="P47" s="12" t="s">
        <v>309</v>
      </c>
      <c r="Q47" s="12" t="s">
        <v>311</v>
      </c>
      <c r="R47" s="12" t="s">
        <v>328</v>
      </c>
      <c r="S47" s="12" t="s">
        <v>325</v>
      </c>
      <c r="T47" s="12"/>
      <c r="U47" s="12"/>
    </row>
    <row r="48" spans="1:21" customFormat="1" ht="210">
      <c r="A48" s="13">
        <v>2</v>
      </c>
      <c r="B48" s="13">
        <v>17</v>
      </c>
      <c r="C48" s="49" t="s">
        <v>20</v>
      </c>
      <c r="D48" s="13">
        <v>2</v>
      </c>
      <c r="E48" s="49" t="s">
        <v>263</v>
      </c>
      <c r="F48" s="49" t="s">
        <v>262</v>
      </c>
      <c r="G48" s="40" t="s">
        <v>139</v>
      </c>
      <c r="H48" s="40" t="s">
        <v>140</v>
      </c>
      <c r="I48" s="42" t="s">
        <v>122</v>
      </c>
      <c r="J48" s="62">
        <v>479494950</v>
      </c>
      <c r="K48" s="12" t="s">
        <v>122</v>
      </c>
      <c r="L48" s="27" t="s">
        <v>122</v>
      </c>
      <c r="M48" s="27">
        <v>455054000</v>
      </c>
      <c r="N48" s="27">
        <v>790194400</v>
      </c>
      <c r="O48" s="27">
        <v>882824824</v>
      </c>
      <c r="P48" s="12" t="s">
        <v>309</v>
      </c>
      <c r="Q48" s="12" t="s">
        <v>310</v>
      </c>
      <c r="R48" s="12" t="s">
        <v>328</v>
      </c>
      <c r="S48" s="12" t="s">
        <v>325</v>
      </c>
      <c r="T48" s="12"/>
      <c r="U48" s="12"/>
    </row>
    <row r="49" spans="1:21" customFormat="1" ht="210">
      <c r="A49" s="13">
        <v>2</v>
      </c>
      <c r="B49" s="13">
        <v>17</v>
      </c>
      <c r="C49" s="49" t="s">
        <v>20</v>
      </c>
      <c r="D49" s="13">
        <v>2</v>
      </c>
      <c r="E49" s="49" t="s">
        <v>263</v>
      </c>
      <c r="F49" s="49" t="s">
        <v>259</v>
      </c>
      <c r="G49" s="40" t="s">
        <v>141</v>
      </c>
      <c r="H49" s="40" t="s">
        <v>142</v>
      </c>
      <c r="I49" s="42" t="s">
        <v>122</v>
      </c>
      <c r="J49" s="12"/>
      <c r="K49" s="12" t="s">
        <v>122</v>
      </c>
      <c r="L49" s="27" t="s">
        <v>122</v>
      </c>
      <c r="M49" s="27">
        <v>255129500</v>
      </c>
      <c r="N49" s="27">
        <v>199661940</v>
      </c>
      <c r="O49" s="27">
        <v>324661940</v>
      </c>
      <c r="P49" s="12" t="s">
        <v>309</v>
      </c>
      <c r="Q49" s="12" t="s">
        <v>310</v>
      </c>
      <c r="R49" s="12" t="s">
        <v>328</v>
      </c>
      <c r="S49" s="12" t="s">
        <v>325</v>
      </c>
      <c r="T49" s="12"/>
      <c r="U49" s="12"/>
    </row>
    <row r="50" spans="1:21" s="57" customFormat="1" ht="45">
      <c r="A50" s="51">
        <v>2</v>
      </c>
      <c r="B50" s="51">
        <v>17</v>
      </c>
      <c r="C50" s="52" t="s">
        <v>253</v>
      </c>
      <c r="D50" s="51"/>
      <c r="E50" s="51"/>
      <c r="F50" s="51"/>
      <c r="G50" s="53" t="s">
        <v>143</v>
      </c>
      <c r="H50" s="53" t="s">
        <v>144</v>
      </c>
      <c r="I50" s="54">
        <v>0.42170000000000002</v>
      </c>
      <c r="J50" s="55">
        <f>J51</f>
        <v>0</v>
      </c>
      <c r="K50" s="55" t="s">
        <v>287</v>
      </c>
      <c r="L50" s="56" t="s">
        <v>287</v>
      </c>
      <c r="M50" s="56">
        <f>M51</f>
        <v>435837400</v>
      </c>
      <c r="N50" s="56">
        <f t="shared" ref="N50:O50" si="6">N51</f>
        <v>442592300</v>
      </c>
      <c r="O50" s="56">
        <f t="shared" si="6"/>
        <v>353206300</v>
      </c>
      <c r="P50" s="55"/>
      <c r="Q50" s="55"/>
      <c r="R50" s="55"/>
      <c r="S50" s="55"/>
      <c r="T50" s="55"/>
      <c r="U50" s="55"/>
    </row>
    <row r="51" spans="1:21" customFormat="1" ht="155.25" customHeight="1">
      <c r="A51" s="13">
        <v>2</v>
      </c>
      <c r="B51" s="13">
        <v>17</v>
      </c>
      <c r="C51" s="49" t="s">
        <v>253</v>
      </c>
      <c r="D51" s="13">
        <v>2</v>
      </c>
      <c r="E51" s="49" t="s">
        <v>20</v>
      </c>
      <c r="F51" s="13"/>
      <c r="G51" s="32" t="s">
        <v>145</v>
      </c>
      <c r="H51" s="32" t="s">
        <v>146</v>
      </c>
      <c r="I51" s="41">
        <v>27.5</v>
      </c>
      <c r="J51" s="12">
        <f>J52</f>
        <v>0</v>
      </c>
      <c r="K51" s="12" t="s">
        <v>288</v>
      </c>
      <c r="L51" s="27" t="s">
        <v>288</v>
      </c>
      <c r="M51" s="27">
        <f>SUM(M52)</f>
        <v>435837400</v>
      </c>
      <c r="N51" s="27">
        <f t="shared" ref="N51:O51" si="7">SUM(N52)</f>
        <v>442592300</v>
      </c>
      <c r="O51" s="27">
        <f t="shared" si="7"/>
        <v>353206300</v>
      </c>
      <c r="P51" s="12"/>
      <c r="Q51" s="12"/>
      <c r="R51" s="12" t="s">
        <v>329</v>
      </c>
      <c r="S51" s="12" t="s">
        <v>324</v>
      </c>
      <c r="T51" s="12" t="s">
        <v>322</v>
      </c>
      <c r="U51" s="12"/>
    </row>
    <row r="52" spans="1:21" customFormat="1" ht="180">
      <c r="A52" s="13">
        <v>2</v>
      </c>
      <c r="B52" s="13">
        <v>17</v>
      </c>
      <c r="C52" s="49" t="s">
        <v>253</v>
      </c>
      <c r="D52" s="13">
        <v>2</v>
      </c>
      <c r="E52" s="49" t="s">
        <v>20</v>
      </c>
      <c r="F52" s="49" t="s">
        <v>249</v>
      </c>
      <c r="G52" s="40" t="s">
        <v>147</v>
      </c>
      <c r="H52" s="40" t="s">
        <v>148</v>
      </c>
      <c r="I52" s="43" t="s">
        <v>149</v>
      </c>
      <c r="J52" s="12"/>
      <c r="K52" s="12" t="s">
        <v>289</v>
      </c>
      <c r="L52" s="27" t="s">
        <v>289</v>
      </c>
      <c r="M52" s="27">
        <v>435837400</v>
      </c>
      <c r="N52" s="27">
        <v>442592300</v>
      </c>
      <c r="O52" s="27">
        <v>353206300</v>
      </c>
      <c r="P52" s="12" t="s">
        <v>309</v>
      </c>
      <c r="Q52" s="12" t="s">
        <v>310</v>
      </c>
      <c r="R52" s="12" t="s">
        <v>329</v>
      </c>
      <c r="S52" s="12" t="s">
        <v>324</v>
      </c>
      <c r="T52" s="12"/>
      <c r="U52" s="12"/>
    </row>
    <row r="53" spans="1:21" s="57" customFormat="1" ht="45">
      <c r="A53" s="51">
        <v>2</v>
      </c>
      <c r="B53" s="51">
        <v>17</v>
      </c>
      <c r="C53" s="52" t="s">
        <v>254</v>
      </c>
      <c r="D53" s="51"/>
      <c r="E53" s="51"/>
      <c r="F53" s="51"/>
      <c r="G53" s="53" t="s">
        <v>150</v>
      </c>
      <c r="H53" s="53" t="s">
        <v>151</v>
      </c>
      <c r="I53" s="54">
        <v>0.31900000000000001</v>
      </c>
      <c r="J53" s="55"/>
      <c r="K53" s="55" t="s">
        <v>290</v>
      </c>
      <c r="L53" s="56" t="s">
        <v>290</v>
      </c>
      <c r="M53" s="56">
        <f>M54</f>
        <v>422725000</v>
      </c>
      <c r="N53" s="56">
        <f t="shared" ref="N53:O53" si="8">N54</f>
        <v>366565200</v>
      </c>
      <c r="O53" s="56">
        <f t="shared" si="8"/>
        <v>366565200</v>
      </c>
      <c r="P53" s="55"/>
      <c r="Q53" s="55"/>
      <c r="R53" s="55"/>
      <c r="S53" s="55"/>
      <c r="T53" s="55"/>
      <c r="U53" s="55"/>
    </row>
    <row r="54" spans="1:21" customFormat="1" ht="180">
      <c r="A54" s="13">
        <v>2</v>
      </c>
      <c r="B54" s="13">
        <v>17</v>
      </c>
      <c r="C54" s="49" t="s">
        <v>254</v>
      </c>
      <c r="D54" s="13">
        <v>2</v>
      </c>
      <c r="E54" s="49" t="s">
        <v>20</v>
      </c>
      <c r="F54" s="6"/>
      <c r="G54" s="32" t="s">
        <v>152</v>
      </c>
      <c r="H54" s="32" t="s">
        <v>153</v>
      </c>
      <c r="I54" s="44">
        <v>0.33900000000000002</v>
      </c>
      <c r="J54" s="12">
        <f>J55</f>
        <v>0</v>
      </c>
      <c r="K54" s="12" t="s">
        <v>291</v>
      </c>
      <c r="L54" s="27" t="s">
        <v>291</v>
      </c>
      <c r="M54" s="27">
        <f>SUM(M55)</f>
        <v>422725000</v>
      </c>
      <c r="N54" s="27">
        <f t="shared" ref="N54:O54" si="9">SUM(N55)</f>
        <v>366565200</v>
      </c>
      <c r="O54" s="27">
        <f t="shared" si="9"/>
        <v>366565200</v>
      </c>
      <c r="P54" s="12"/>
      <c r="Q54" s="12"/>
      <c r="R54" s="12" t="s">
        <v>329</v>
      </c>
      <c r="S54" s="12" t="s">
        <v>324</v>
      </c>
      <c r="T54" s="12" t="s">
        <v>322</v>
      </c>
      <c r="U54" s="12"/>
    </row>
    <row r="55" spans="1:21" customFormat="1" ht="180">
      <c r="A55" s="13">
        <v>2</v>
      </c>
      <c r="B55" s="13">
        <v>17</v>
      </c>
      <c r="C55" s="49" t="s">
        <v>254</v>
      </c>
      <c r="D55" s="13">
        <v>2</v>
      </c>
      <c r="E55" s="49" t="s">
        <v>20</v>
      </c>
      <c r="F55" s="49" t="s">
        <v>22</v>
      </c>
      <c r="G55" s="40" t="s">
        <v>154</v>
      </c>
      <c r="H55" s="40" t="s">
        <v>155</v>
      </c>
      <c r="I55" s="43" t="s">
        <v>156</v>
      </c>
      <c r="J55" s="12"/>
      <c r="K55" s="12" t="s">
        <v>292</v>
      </c>
      <c r="L55" s="27" t="s">
        <v>292</v>
      </c>
      <c r="M55" s="27">
        <v>422725000</v>
      </c>
      <c r="N55" s="27">
        <v>366565200</v>
      </c>
      <c r="O55" s="27">
        <v>366565200</v>
      </c>
      <c r="P55" s="12" t="s">
        <v>309</v>
      </c>
      <c r="Q55" s="12" t="s">
        <v>310</v>
      </c>
      <c r="R55" s="12" t="s">
        <v>329</v>
      </c>
      <c r="S55" s="12" t="s">
        <v>324</v>
      </c>
      <c r="T55" s="12"/>
      <c r="U55" s="12"/>
    </row>
    <row r="56" spans="1:21" s="57" customFormat="1" ht="75">
      <c r="A56" s="51">
        <v>2</v>
      </c>
      <c r="B56" s="51">
        <v>17</v>
      </c>
      <c r="C56" s="52" t="s">
        <v>255</v>
      </c>
      <c r="D56" s="51"/>
      <c r="E56" s="51"/>
      <c r="F56" s="51"/>
      <c r="G56" s="53" t="s">
        <v>157</v>
      </c>
      <c r="H56" s="53" t="s">
        <v>158</v>
      </c>
      <c r="I56" s="54">
        <v>0.125</v>
      </c>
      <c r="J56" s="55">
        <f>J57</f>
        <v>0</v>
      </c>
      <c r="K56" s="55" t="s">
        <v>293</v>
      </c>
      <c r="L56" s="56" t="s">
        <v>293</v>
      </c>
      <c r="M56" s="56">
        <f>M57</f>
        <v>223376000</v>
      </c>
      <c r="N56" s="56">
        <f>N57</f>
        <v>172976000</v>
      </c>
      <c r="O56" s="56">
        <f>O57</f>
        <v>172976000</v>
      </c>
      <c r="P56" s="55"/>
      <c r="Q56" s="55"/>
      <c r="R56" s="55"/>
      <c r="S56" s="55"/>
      <c r="T56" s="55"/>
      <c r="U56" s="55"/>
    </row>
    <row r="57" spans="1:21" customFormat="1" ht="180">
      <c r="A57" s="13">
        <v>2</v>
      </c>
      <c r="B57" s="13">
        <v>17</v>
      </c>
      <c r="C57" s="49" t="s">
        <v>255</v>
      </c>
      <c r="D57" s="13">
        <v>2</v>
      </c>
      <c r="E57" s="49" t="s">
        <v>20</v>
      </c>
      <c r="F57" s="13"/>
      <c r="G57" s="32" t="s">
        <v>159</v>
      </c>
      <c r="H57" s="32" t="s">
        <v>160</v>
      </c>
      <c r="I57" s="45">
        <v>0.28799999999999998</v>
      </c>
      <c r="J57" s="12">
        <f>J58</f>
        <v>0</v>
      </c>
      <c r="K57" s="12" t="s">
        <v>294</v>
      </c>
      <c r="L57" s="27" t="s">
        <v>294</v>
      </c>
      <c r="M57" s="27">
        <f>SUM(M58)</f>
        <v>223376000</v>
      </c>
      <c r="N57" s="27">
        <f t="shared" ref="N57:O57" si="10">SUM(N58)</f>
        <v>172976000</v>
      </c>
      <c r="O57" s="27">
        <f t="shared" si="10"/>
        <v>172976000</v>
      </c>
      <c r="P57" s="12"/>
      <c r="Q57" s="12"/>
      <c r="R57" s="12" t="s">
        <v>329</v>
      </c>
      <c r="S57" s="12" t="s">
        <v>324</v>
      </c>
      <c r="T57" s="12" t="s">
        <v>322</v>
      </c>
      <c r="U57" s="12"/>
    </row>
    <row r="58" spans="1:21" customFormat="1" ht="180">
      <c r="A58" s="13">
        <v>2</v>
      </c>
      <c r="B58" s="13">
        <v>17</v>
      </c>
      <c r="C58" s="49" t="s">
        <v>255</v>
      </c>
      <c r="D58" s="13">
        <v>2</v>
      </c>
      <c r="E58" s="49" t="s">
        <v>20</v>
      </c>
      <c r="F58" s="49" t="s">
        <v>250</v>
      </c>
      <c r="G58" s="40" t="s">
        <v>161</v>
      </c>
      <c r="H58" s="40" t="s">
        <v>162</v>
      </c>
      <c r="I58" s="43" t="s">
        <v>163</v>
      </c>
      <c r="J58" s="12"/>
      <c r="K58" s="12" t="s">
        <v>295</v>
      </c>
      <c r="L58" s="27" t="s">
        <v>295</v>
      </c>
      <c r="M58" s="27">
        <v>223376000</v>
      </c>
      <c r="N58" s="27">
        <v>172976000</v>
      </c>
      <c r="O58" s="27">
        <v>172976000</v>
      </c>
      <c r="P58" s="12" t="s">
        <v>309</v>
      </c>
      <c r="Q58" s="12" t="s">
        <v>314</v>
      </c>
      <c r="R58" s="12" t="s">
        <v>329</v>
      </c>
      <c r="S58" s="12" t="s">
        <v>324</v>
      </c>
      <c r="T58" s="12"/>
      <c r="U58" s="12"/>
    </row>
    <row r="59" spans="1:21" s="57" customFormat="1" ht="60">
      <c r="A59" s="51">
        <v>2</v>
      </c>
      <c r="B59" s="51">
        <v>17</v>
      </c>
      <c r="C59" s="52" t="s">
        <v>256</v>
      </c>
      <c r="D59" s="51"/>
      <c r="E59" s="51"/>
      <c r="F59" s="51"/>
      <c r="G59" s="53" t="s">
        <v>164</v>
      </c>
      <c r="H59" s="53" t="s">
        <v>165</v>
      </c>
      <c r="I59" s="54">
        <v>1.4500000000000001E-2</v>
      </c>
      <c r="J59" s="64">
        <f>J60</f>
        <v>30662829</v>
      </c>
      <c r="K59" s="55" t="s">
        <v>296</v>
      </c>
      <c r="L59" s="56" t="s">
        <v>296</v>
      </c>
      <c r="M59" s="56">
        <f>M60</f>
        <v>1940221950</v>
      </c>
      <c r="N59" s="56">
        <f t="shared" ref="N59:O59" si="11">N60</f>
        <v>1408775500</v>
      </c>
      <c r="O59" s="56">
        <f t="shared" si="11"/>
        <v>1228158600</v>
      </c>
      <c r="P59" s="55"/>
      <c r="Q59" s="55"/>
      <c r="R59" s="55"/>
      <c r="S59" s="55"/>
      <c r="T59" s="55"/>
      <c r="U59" s="55"/>
    </row>
    <row r="60" spans="1:21" customFormat="1" ht="180">
      <c r="A60" s="13">
        <v>2</v>
      </c>
      <c r="B60" s="13">
        <v>17</v>
      </c>
      <c r="C60" s="49" t="s">
        <v>256</v>
      </c>
      <c r="D60" s="13">
        <v>2</v>
      </c>
      <c r="E60" s="49" t="s">
        <v>20</v>
      </c>
      <c r="F60" s="13"/>
      <c r="G60" s="32" t="s">
        <v>166</v>
      </c>
      <c r="H60" s="32" t="s">
        <v>167</v>
      </c>
      <c r="I60" s="41" t="s">
        <v>168</v>
      </c>
      <c r="J60" s="63">
        <f>SUM(J61:J63)</f>
        <v>30662829</v>
      </c>
      <c r="K60" s="12" t="s">
        <v>297</v>
      </c>
      <c r="L60" s="27" t="s">
        <v>297</v>
      </c>
      <c r="M60" s="27">
        <f>SUM(M61:M63)</f>
        <v>1940221950</v>
      </c>
      <c r="N60" s="27">
        <f t="shared" ref="N60:O60" si="12">SUM(N61:N63)</f>
        <v>1408775500</v>
      </c>
      <c r="O60" s="27">
        <f t="shared" si="12"/>
        <v>1228158600</v>
      </c>
      <c r="P60" s="12"/>
      <c r="Q60" s="12"/>
      <c r="R60" s="12" t="s">
        <v>329</v>
      </c>
      <c r="S60" s="12" t="s">
        <v>324</v>
      </c>
      <c r="T60" s="12" t="s">
        <v>323</v>
      </c>
      <c r="U60" s="12"/>
    </row>
    <row r="61" spans="1:21" customFormat="1" ht="180">
      <c r="A61" s="13">
        <v>2</v>
      </c>
      <c r="B61" s="13">
        <v>17</v>
      </c>
      <c r="C61" s="49" t="s">
        <v>256</v>
      </c>
      <c r="D61" s="13">
        <v>2</v>
      </c>
      <c r="E61" s="49" t="s">
        <v>20</v>
      </c>
      <c r="F61" s="49" t="s">
        <v>247</v>
      </c>
      <c r="G61" s="40" t="s">
        <v>169</v>
      </c>
      <c r="H61" s="40" t="s">
        <v>170</v>
      </c>
      <c r="I61" s="43" t="s">
        <v>171</v>
      </c>
      <c r="J61" s="12"/>
      <c r="K61" s="12" t="s">
        <v>298</v>
      </c>
      <c r="L61" s="27" t="s">
        <v>298</v>
      </c>
      <c r="M61" s="27">
        <v>881483650</v>
      </c>
      <c r="N61" s="27">
        <v>346845200</v>
      </c>
      <c r="O61" s="27">
        <v>293745000</v>
      </c>
      <c r="P61" s="12" t="s">
        <v>309</v>
      </c>
      <c r="Q61" s="12" t="s">
        <v>310</v>
      </c>
      <c r="R61" s="12" t="s">
        <v>329</v>
      </c>
      <c r="S61" s="12" t="s">
        <v>324</v>
      </c>
      <c r="T61" s="12"/>
      <c r="U61" s="12"/>
    </row>
    <row r="62" spans="1:21" customFormat="1" ht="180">
      <c r="A62" s="13">
        <v>2</v>
      </c>
      <c r="B62" s="13">
        <v>17</v>
      </c>
      <c r="C62" s="49" t="s">
        <v>256</v>
      </c>
      <c r="D62" s="13">
        <v>2</v>
      </c>
      <c r="E62" s="49" t="s">
        <v>20</v>
      </c>
      <c r="F62" s="49" t="s">
        <v>248</v>
      </c>
      <c r="G62" s="40" t="s">
        <v>299</v>
      </c>
      <c r="H62" s="40" t="s">
        <v>301</v>
      </c>
      <c r="I62" s="43"/>
      <c r="J62" s="12"/>
      <c r="K62" s="12" t="s">
        <v>303</v>
      </c>
      <c r="L62" s="27" t="s">
        <v>303</v>
      </c>
      <c r="M62" s="27">
        <v>49655000</v>
      </c>
      <c r="N62" s="27">
        <v>159221700</v>
      </c>
      <c r="O62" s="27">
        <v>159221700</v>
      </c>
      <c r="P62" s="12" t="s">
        <v>309</v>
      </c>
      <c r="Q62" s="12" t="s">
        <v>310</v>
      </c>
      <c r="R62" s="12" t="s">
        <v>329</v>
      </c>
      <c r="S62" s="12" t="s">
        <v>324</v>
      </c>
      <c r="T62" s="12"/>
      <c r="U62" s="12"/>
    </row>
    <row r="63" spans="1:21" customFormat="1" ht="180">
      <c r="A63" s="13">
        <v>2</v>
      </c>
      <c r="B63" s="13">
        <v>17</v>
      </c>
      <c r="C63" s="49" t="s">
        <v>256</v>
      </c>
      <c r="D63" s="13">
        <v>2</v>
      </c>
      <c r="E63" s="49" t="s">
        <v>20</v>
      </c>
      <c r="F63" s="49" t="s">
        <v>249</v>
      </c>
      <c r="G63" s="40" t="s">
        <v>300</v>
      </c>
      <c r="H63" s="40" t="s">
        <v>302</v>
      </c>
      <c r="I63" s="43"/>
      <c r="J63" s="63">
        <v>30662829</v>
      </c>
      <c r="K63" s="12" t="s">
        <v>304</v>
      </c>
      <c r="L63" s="27" t="s">
        <v>304</v>
      </c>
      <c r="M63" s="27">
        <v>1009083300</v>
      </c>
      <c r="N63" s="27">
        <v>902708600</v>
      </c>
      <c r="O63" s="27">
        <v>775191900</v>
      </c>
      <c r="P63" s="12" t="s">
        <v>309</v>
      </c>
      <c r="Q63" s="12" t="s">
        <v>310</v>
      </c>
      <c r="R63" s="12" t="s">
        <v>329</v>
      </c>
      <c r="S63" s="12" t="s">
        <v>324</v>
      </c>
      <c r="T63" s="12"/>
      <c r="U63" s="12"/>
    </row>
    <row r="64" spans="1:21" s="57" customFormat="1" ht="30">
      <c r="A64" s="51">
        <v>2</v>
      </c>
      <c r="B64" s="51">
        <v>17</v>
      </c>
      <c r="C64" s="52" t="s">
        <v>257</v>
      </c>
      <c r="D64" s="51"/>
      <c r="E64" s="51"/>
      <c r="F64" s="51"/>
      <c r="G64" s="53" t="s">
        <v>173</v>
      </c>
      <c r="H64" s="53" t="s">
        <v>174</v>
      </c>
      <c r="I64" s="54">
        <v>1.9E-2</v>
      </c>
      <c r="J64" s="64">
        <f>J65</f>
        <v>47869635</v>
      </c>
      <c r="K64" s="55" t="s">
        <v>305</v>
      </c>
      <c r="L64" s="56" t="s">
        <v>305</v>
      </c>
      <c r="M64" s="56">
        <f>M65</f>
        <v>1071503400</v>
      </c>
      <c r="N64" s="56">
        <f t="shared" ref="N64:O64" si="13">N65</f>
        <v>974829000</v>
      </c>
      <c r="O64" s="56">
        <f t="shared" si="13"/>
        <v>974828800</v>
      </c>
      <c r="P64" s="55"/>
      <c r="Q64" s="55"/>
      <c r="R64" s="55"/>
      <c r="S64" s="55"/>
      <c r="T64" s="55"/>
      <c r="U64" s="55"/>
    </row>
    <row r="65" spans="1:21" customFormat="1" ht="180">
      <c r="A65" s="13">
        <v>2</v>
      </c>
      <c r="B65" s="13">
        <v>17</v>
      </c>
      <c r="C65" s="49" t="s">
        <v>257</v>
      </c>
      <c r="D65" s="13">
        <v>2</v>
      </c>
      <c r="E65" s="49" t="s">
        <v>20</v>
      </c>
      <c r="F65" s="13"/>
      <c r="G65" s="32" t="s">
        <v>175</v>
      </c>
      <c r="H65" s="46" t="s">
        <v>176</v>
      </c>
      <c r="I65" s="47" t="s">
        <v>177</v>
      </c>
      <c r="J65" s="63">
        <f>SUM(J66:J66)</f>
        <v>47869635</v>
      </c>
      <c r="K65" s="12" t="s">
        <v>306</v>
      </c>
      <c r="L65" s="27" t="s">
        <v>306</v>
      </c>
      <c r="M65" s="27">
        <f>SUM(M66)</f>
        <v>1071503400</v>
      </c>
      <c r="N65" s="27">
        <f t="shared" ref="N65:O65" si="14">SUM(N66)</f>
        <v>974829000</v>
      </c>
      <c r="O65" s="27">
        <f t="shared" si="14"/>
        <v>974828800</v>
      </c>
      <c r="P65" s="12"/>
      <c r="Q65" s="12"/>
      <c r="R65" s="12" t="s">
        <v>329</v>
      </c>
      <c r="S65" s="12" t="s">
        <v>324</v>
      </c>
      <c r="T65" s="12" t="s">
        <v>323</v>
      </c>
      <c r="U65" s="12"/>
    </row>
    <row r="66" spans="1:21" customFormat="1" ht="180">
      <c r="A66" s="13">
        <v>2</v>
      </c>
      <c r="B66" s="13">
        <v>17</v>
      </c>
      <c r="C66" s="49" t="s">
        <v>257</v>
      </c>
      <c r="D66" s="13">
        <v>2</v>
      </c>
      <c r="E66" s="49" t="s">
        <v>20</v>
      </c>
      <c r="F66" s="49" t="s">
        <v>247</v>
      </c>
      <c r="G66" s="40" t="s">
        <v>307</v>
      </c>
      <c r="H66" s="40" t="s">
        <v>172</v>
      </c>
      <c r="I66" s="43"/>
      <c r="J66" s="63">
        <v>47869635</v>
      </c>
      <c r="K66" s="12" t="s">
        <v>308</v>
      </c>
      <c r="L66" s="27" t="s">
        <v>308</v>
      </c>
      <c r="M66" s="27">
        <v>1071503400</v>
      </c>
      <c r="N66" s="27">
        <v>974829000</v>
      </c>
      <c r="O66" s="27">
        <v>974828800</v>
      </c>
      <c r="P66" s="12" t="s">
        <v>309</v>
      </c>
      <c r="Q66" s="12" t="s">
        <v>310</v>
      </c>
      <c r="R66" s="12" t="s">
        <v>329</v>
      </c>
      <c r="S66" s="12" t="s">
        <v>324</v>
      </c>
      <c r="T66" s="12"/>
      <c r="U66" s="12"/>
    </row>
    <row r="67" spans="1:21" customFormat="1" ht="30">
      <c r="A67" s="13">
        <v>2</v>
      </c>
      <c r="B67" s="49" t="s">
        <v>256</v>
      </c>
      <c r="C67" s="49"/>
      <c r="D67" s="13"/>
      <c r="E67" s="49"/>
      <c r="F67" s="49"/>
      <c r="G67" s="40" t="s">
        <v>315</v>
      </c>
      <c r="H67" s="40"/>
      <c r="I67" s="43"/>
      <c r="J67" s="12"/>
      <c r="K67" s="12"/>
      <c r="L67" s="27"/>
      <c r="M67" s="27"/>
      <c r="N67" s="27"/>
      <c r="O67" s="27"/>
      <c r="P67" s="12"/>
      <c r="Q67" s="12"/>
      <c r="R67" s="12"/>
      <c r="S67" s="12"/>
      <c r="T67" s="12"/>
      <c r="U67" s="12"/>
    </row>
    <row r="68" spans="1:21" s="57" customFormat="1" ht="31.5">
      <c r="A68" s="51">
        <v>2</v>
      </c>
      <c r="B68" s="52" t="s">
        <v>256</v>
      </c>
      <c r="C68" s="52" t="s">
        <v>246</v>
      </c>
      <c r="D68" s="51"/>
      <c r="E68" s="51"/>
      <c r="F68" s="51"/>
      <c r="G68" s="53" t="s">
        <v>178</v>
      </c>
      <c r="H68" s="53" t="s">
        <v>179</v>
      </c>
      <c r="I68" s="58">
        <v>1</v>
      </c>
      <c r="J68" s="55">
        <f>J69</f>
        <v>0</v>
      </c>
      <c r="K68" s="55" t="s">
        <v>266</v>
      </c>
      <c r="L68" s="56" t="s">
        <v>266</v>
      </c>
      <c r="M68" s="56">
        <f>M69</f>
        <v>200000000</v>
      </c>
      <c r="N68" s="56">
        <f t="shared" ref="N68:O68" si="15">N69</f>
        <v>91080400</v>
      </c>
      <c r="O68" s="56">
        <f t="shared" si="15"/>
        <v>50780000</v>
      </c>
      <c r="P68" s="55"/>
      <c r="Q68" s="55"/>
      <c r="R68" s="55"/>
      <c r="S68" s="55"/>
      <c r="T68" s="59"/>
      <c r="U68" s="55"/>
    </row>
    <row r="69" spans="1:21" customFormat="1" ht="180">
      <c r="A69" s="13">
        <v>2</v>
      </c>
      <c r="B69" s="49" t="s">
        <v>256</v>
      </c>
      <c r="C69" s="49" t="s">
        <v>246</v>
      </c>
      <c r="D69" s="13">
        <v>2</v>
      </c>
      <c r="E69" s="49" t="s">
        <v>20</v>
      </c>
      <c r="F69" s="13"/>
      <c r="G69" s="32" t="s">
        <v>180</v>
      </c>
      <c r="H69" s="32" t="s">
        <v>181</v>
      </c>
      <c r="I69" s="33">
        <v>1</v>
      </c>
      <c r="J69" s="12">
        <f>J70</f>
        <v>0</v>
      </c>
      <c r="K69" s="50" t="s">
        <v>264</v>
      </c>
      <c r="L69" s="27" t="s">
        <v>264</v>
      </c>
      <c r="M69" s="27">
        <f>SUM(M70)</f>
        <v>200000000</v>
      </c>
      <c r="N69" s="27">
        <f t="shared" ref="N69:O69" si="16">SUM(N70)</f>
        <v>91080400</v>
      </c>
      <c r="O69" s="27">
        <f t="shared" si="16"/>
        <v>50780000</v>
      </c>
      <c r="P69" s="12"/>
      <c r="Q69" s="12"/>
      <c r="R69" s="12" t="s">
        <v>326</v>
      </c>
      <c r="S69" s="12" t="s">
        <v>324</v>
      </c>
      <c r="T69" s="12" t="s">
        <v>318</v>
      </c>
      <c r="U69" s="12"/>
    </row>
    <row r="70" spans="1:21" customFormat="1" ht="180">
      <c r="A70" s="13">
        <v>2</v>
      </c>
      <c r="B70" s="49" t="s">
        <v>256</v>
      </c>
      <c r="C70" s="49" t="s">
        <v>246</v>
      </c>
      <c r="D70" s="13">
        <v>2</v>
      </c>
      <c r="E70" s="49" t="s">
        <v>20</v>
      </c>
      <c r="F70" s="49" t="s">
        <v>248</v>
      </c>
      <c r="G70" s="40" t="s">
        <v>182</v>
      </c>
      <c r="H70" s="40" t="s">
        <v>183</v>
      </c>
      <c r="I70" s="43" t="s">
        <v>245</v>
      </c>
      <c r="J70" s="12"/>
      <c r="K70" s="12" t="s">
        <v>273</v>
      </c>
      <c r="L70" s="27" t="s">
        <v>273</v>
      </c>
      <c r="M70" s="27">
        <v>200000000</v>
      </c>
      <c r="N70" s="27">
        <v>91080400</v>
      </c>
      <c r="O70" s="27">
        <v>50780000</v>
      </c>
      <c r="P70" s="12" t="s">
        <v>309</v>
      </c>
      <c r="Q70" s="12" t="s">
        <v>310</v>
      </c>
      <c r="R70" s="12" t="s">
        <v>326</v>
      </c>
      <c r="S70" s="12" t="s">
        <v>324</v>
      </c>
      <c r="T70" s="6"/>
      <c r="U70" s="12"/>
    </row>
    <row r="71" spans="1:21" s="57" customFormat="1" ht="45">
      <c r="A71" s="51">
        <v>2</v>
      </c>
      <c r="B71" s="52" t="s">
        <v>256</v>
      </c>
      <c r="C71" s="52" t="s">
        <v>253</v>
      </c>
      <c r="D71" s="51"/>
      <c r="E71" s="51"/>
      <c r="F71" s="51"/>
      <c r="G71" s="53" t="s">
        <v>184</v>
      </c>
      <c r="H71" s="53" t="s">
        <v>185</v>
      </c>
      <c r="I71" s="60">
        <v>7.5000000000000002E-4</v>
      </c>
      <c r="J71" s="64">
        <f>J72+J78+J85</f>
        <v>30678915</v>
      </c>
      <c r="K71" s="55" t="s">
        <v>316</v>
      </c>
      <c r="L71" s="56" t="s">
        <v>316</v>
      </c>
      <c r="M71" s="56">
        <f>M72+M76+M78</f>
        <v>1670174000</v>
      </c>
      <c r="N71" s="56">
        <f t="shared" ref="N71:O71" si="17">N72+N76+N78</f>
        <v>1274984820</v>
      </c>
      <c r="O71" s="56">
        <f t="shared" si="17"/>
        <v>1179262550</v>
      </c>
      <c r="P71" s="55"/>
      <c r="Q71" s="55"/>
      <c r="R71" s="55"/>
      <c r="S71" s="55"/>
      <c r="T71" s="55"/>
      <c r="U71" s="55"/>
    </row>
    <row r="72" spans="1:21" customFormat="1" ht="180">
      <c r="A72" s="13">
        <v>2</v>
      </c>
      <c r="B72" s="49" t="s">
        <v>256</v>
      </c>
      <c r="C72" s="49" t="s">
        <v>253</v>
      </c>
      <c r="D72" s="13">
        <v>2</v>
      </c>
      <c r="E72" s="49" t="s">
        <v>20</v>
      </c>
      <c r="F72" s="13"/>
      <c r="G72" s="32" t="s">
        <v>186</v>
      </c>
      <c r="H72" s="32" t="s">
        <v>187</v>
      </c>
      <c r="I72" s="33">
        <v>0.5</v>
      </c>
      <c r="J72" s="63">
        <f>SUM(J73:J75)</f>
        <v>30678915</v>
      </c>
      <c r="K72" s="12" t="s">
        <v>265</v>
      </c>
      <c r="L72" s="27" t="s">
        <v>265</v>
      </c>
      <c r="M72" s="27">
        <f>SUM(M73:M75)</f>
        <v>1555174000</v>
      </c>
      <c r="N72" s="27">
        <f t="shared" ref="N72:O72" si="18">SUM(N73:N75)</f>
        <v>1160222180</v>
      </c>
      <c r="O72" s="27">
        <f t="shared" si="18"/>
        <v>1064499910</v>
      </c>
      <c r="P72" s="12"/>
      <c r="Q72" s="12"/>
      <c r="R72" s="12" t="s">
        <v>326</v>
      </c>
      <c r="S72" s="12" t="s">
        <v>324</v>
      </c>
      <c r="T72" s="12" t="s">
        <v>319</v>
      </c>
      <c r="U72" s="12"/>
    </row>
    <row r="73" spans="1:21" customFormat="1" ht="180">
      <c r="A73" s="13">
        <v>2</v>
      </c>
      <c r="B73" s="49" t="s">
        <v>256</v>
      </c>
      <c r="C73" s="49" t="s">
        <v>253</v>
      </c>
      <c r="D73" s="13">
        <v>2</v>
      </c>
      <c r="E73" s="49" t="s">
        <v>20</v>
      </c>
      <c r="F73" s="49" t="s">
        <v>22</v>
      </c>
      <c r="G73" s="40" t="s">
        <v>188</v>
      </c>
      <c r="H73" s="40" t="s">
        <v>189</v>
      </c>
      <c r="I73" s="43" t="s">
        <v>190</v>
      </c>
      <c r="J73" s="63">
        <v>30678915</v>
      </c>
      <c r="K73" s="12" t="s">
        <v>211</v>
      </c>
      <c r="L73" s="27" t="s">
        <v>211</v>
      </c>
      <c r="M73" s="27">
        <v>833100000</v>
      </c>
      <c r="N73" s="27">
        <v>127043880</v>
      </c>
      <c r="O73" s="27">
        <v>127043880</v>
      </c>
      <c r="P73" s="12" t="s">
        <v>309</v>
      </c>
      <c r="Q73" s="12" t="s">
        <v>310</v>
      </c>
      <c r="R73" s="12" t="s">
        <v>326</v>
      </c>
      <c r="S73" s="12" t="s">
        <v>324</v>
      </c>
      <c r="T73" s="12"/>
      <c r="U73" s="12"/>
    </row>
    <row r="74" spans="1:21" customFormat="1" ht="180">
      <c r="A74" s="13">
        <v>2</v>
      </c>
      <c r="B74" s="49" t="s">
        <v>256</v>
      </c>
      <c r="C74" s="49" t="s">
        <v>253</v>
      </c>
      <c r="D74" s="13">
        <v>2</v>
      </c>
      <c r="E74" s="49" t="s">
        <v>20</v>
      </c>
      <c r="F74" s="49" t="s">
        <v>247</v>
      </c>
      <c r="G74" s="40" t="s">
        <v>191</v>
      </c>
      <c r="H74" s="40" t="s">
        <v>192</v>
      </c>
      <c r="I74" s="43" t="s">
        <v>193</v>
      </c>
      <c r="J74" s="12"/>
      <c r="K74" s="12" t="s">
        <v>267</v>
      </c>
      <c r="L74" s="27" t="s">
        <v>267</v>
      </c>
      <c r="M74" s="27">
        <v>172074000</v>
      </c>
      <c r="N74" s="27">
        <v>167319800</v>
      </c>
      <c r="O74" s="27">
        <v>71597800</v>
      </c>
      <c r="P74" s="12" t="s">
        <v>309</v>
      </c>
      <c r="Q74" s="12" t="s">
        <v>310</v>
      </c>
      <c r="R74" s="12" t="s">
        <v>326</v>
      </c>
      <c r="S74" s="12" t="s">
        <v>324</v>
      </c>
      <c r="T74" s="12"/>
      <c r="U74" s="12"/>
    </row>
    <row r="75" spans="1:21" customFormat="1" ht="180">
      <c r="A75" s="13">
        <v>2</v>
      </c>
      <c r="B75" s="49" t="s">
        <v>256</v>
      </c>
      <c r="C75" s="49" t="s">
        <v>253</v>
      </c>
      <c r="D75" s="13">
        <v>2</v>
      </c>
      <c r="E75" s="49" t="s">
        <v>20</v>
      </c>
      <c r="F75" s="49" t="s">
        <v>248</v>
      </c>
      <c r="G75" s="40" t="s">
        <v>194</v>
      </c>
      <c r="H75" s="40" t="s">
        <v>195</v>
      </c>
      <c r="I75" s="43" t="s">
        <v>196</v>
      </c>
      <c r="J75" s="12"/>
      <c r="K75" s="12" t="s">
        <v>268</v>
      </c>
      <c r="L75" s="27" t="s">
        <v>268</v>
      </c>
      <c r="M75" s="27">
        <v>550000000</v>
      </c>
      <c r="N75" s="27">
        <v>865858500</v>
      </c>
      <c r="O75" s="27">
        <v>865858230</v>
      </c>
      <c r="P75" s="12" t="s">
        <v>309</v>
      </c>
      <c r="Q75" s="12" t="s">
        <v>310</v>
      </c>
      <c r="R75" s="12" t="s">
        <v>326</v>
      </c>
      <c r="S75" s="12" t="s">
        <v>324</v>
      </c>
      <c r="T75" s="12"/>
      <c r="U75" s="12"/>
    </row>
    <row r="76" spans="1:21" customFormat="1" ht="180">
      <c r="A76" s="13">
        <v>2</v>
      </c>
      <c r="B76" s="49" t="s">
        <v>256</v>
      </c>
      <c r="C76" s="49" t="s">
        <v>253</v>
      </c>
      <c r="D76" s="13">
        <v>2</v>
      </c>
      <c r="E76" s="49" t="s">
        <v>246</v>
      </c>
      <c r="F76" s="13"/>
      <c r="G76" s="32" t="s">
        <v>197</v>
      </c>
      <c r="H76" s="32" t="s">
        <v>198</v>
      </c>
      <c r="I76" s="33">
        <v>1</v>
      </c>
      <c r="J76" s="12">
        <f>J77</f>
        <v>0</v>
      </c>
      <c r="K76" s="12" t="s">
        <v>266</v>
      </c>
      <c r="L76" s="27" t="s">
        <v>266</v>
      </c>
      <c r="M76" s="27">
        <f>SUM(M77)</f>
        <v>55000000</v>
      </c>
      <c r="N76" s="27">
        <f t="shared" ref="N76:O76" si="19">SUM(N77)</f>
        <v>54763040</v>
      </c>
      <c r="O76" s="27">
        <f t="shared" si="19"/>
        <v>54763040</v>
      </c>
      <c r="P76" s="12"/>
      <c r="Q76" s="12"/>
      <c r="R76" s="12" t="s">
        <v>326</v>
      </c>
      <c r="S76" s="12" t="s">
        <v>324</v>
      </c>
      <c r="T76" s="12" t="s">
        <v>319</v>
      </c>
      <c r="U76" s="12"/>
    </row>
    <row r="77" spans="1:21" customFormat="1" ht="180">
      <c r="A77" s="13">
        <v>2</v>
      </c>
      <c r="B77" s="49" t="s">
        <v>256</v>
      </c>
      <c r="C77" s="49" t="s">
        <v>253</v>
      </c>
      <c r="D77" s="13">
        <v>2</v>
      </c>
      <c r="E77" s="49" t="s">
        <v>246</v>
      </c>
      <c r="F77" s="49" t="s">
        <v>22</v>
      </c>
      <c r="G77" s="40" t="s">
        <v>199</v>
      </c>
      <c r="H77" s="40" t="s">
        <v>200</v>
      </c>
      <c r="I77" s="43" t="s">
        <v>193</v>
      </c>
      <c r="J77" s="12"/>
      <c r="K77" s="12" t="s">
        <v>193</v>
      </c>
      <c r="L77" s="27" t="s">
        <v>193</v>
      </c>
      <c r="M77" s="27">
        <v>55000000</v>
      </c>
      <c r="N77" s="27">
        <v>54763040</v>
      </c>
      <c r="O77" s="27">
        <v>54763040</v>
      </c>
      <c r="P77" s="12" t="s">
        <v>309</v>
      </c>
      <c r="Q77" s="12" t="s">
        <v>310</v>
      </c>
      <c r="R77" s="12" t="s">
        <v>326</v>
      </c>
      <c r="S77" s="12" t="s">
        <v>324</v>
      </c>
      <c r="T77" s="12"/>
      <c r="U77" s="12"/>
    </row>
    <row r="78" spans="1:21" customFormat="1" ht="180">
      <c r="A78" s="13">
        <v>2</v>
      </c>
      <c r="B78" s="49" t="s">
        <v>256</v>
      </c>
      <c r="C78" s="49" t="s">
        <v>253</v>
      </c>
      <c r="D78" s="13">
        <v>2</v>
      </c>
      <c r="E78" s="49" t="s">
        <v>254</v>
      </c>
      <c r="F78" s="13"/>
      <c r="G78" s="32" t="s">
        <v>201</v>
      </c>
      <c r="H78" s="32" t="s">
        <v>202</v>
      </c>
      <c r="I78" s="33">
        <v>0.5</v>
      </c>
      <c r="J78" s="12">
        <f>J79</f>
        <v>0</v>
      </c>
      <c r="K78" s="12" t="s">
        <v>265</v>
      </c>
      <c r="L78" s="27" t="s">
        <v>265</v>
      </c>
      <c r="M78" s="27">
        <f>SUM(M79)</f>
        <v>60000000</v>
      </c>
      <c r="N78" s="27">
        <f t="shared" ref="N78:O78" si="20">SUM(N79)</f>
        <v>59999600</v>
      </c>
      <c r="O78" s="27">
        <f t="shared" si="20"/>
        <v>59999600</v>
      </c>
      <c r="P78" s="12"/>
      <c r="Q78" s="12"/>
      <c r="R78" s="12" t="s">
        <v>326</v>
      </c>
      <c r="S78" s="12" t="s">
        <v>324</v>
      </c>
      <c r="T78" s="12" t="s">
        <v>319</v>
      </c>
      <c r="U78" s="12"/>
    </row>
    <row r="79" spans="1:21" customFormat="1" ht="180">
      <c r="A79" s="13">
        <v>2</v>
      </c>
      <c r="B79" s="49" t="s">
        <v>256</v>
      </c>
      <c r="C79" s="49" t="s">
        <v>253</v>
      </c>
      <c r="D79" s="13">
        <v>2</v>
      </c>
      <c r="E79" s="49" t="s">
        <v>254</v>
      </c>
      <c r="F79" s="49" t="s">
        <v>22</v>
      </c>
      <c r="G79" s="40" t="s">
        <v>203</v>
      </c>
      <c r="H79" s="40" t="s">
        <v>204</v>
      </c>
      <c r="I79" s="43" t="s">
        <v>49</v>
      </c>
      <c r="J79" s="12"/>
      <c r="K79" s="12" t="s">
        <v>270</v>
      </c>
      <c r="L79" s="27" t="s">
        <v>270</v>
      </c>
      <c r="M79" s="27">
        <v>60000000</v>
      </c>
      <c r="N79" s="27">
        <v>59999600</v>
      </c>
      <c r="O79" s="27">
        <v>59999600</v>
      </c>
      <c r="P79" s="12" t="s">
        <v>309</v>
      </c>
      <c r="Q79" s="12" t="s">
        <v>310</v>
      </c>
      <c r="R79" s="12" t="s">
        <v>326</v>
      </c>
      <c r="S79" s="12" t="s">
        <v>324</v>
      </c>
      <c r="T79" s="12"/>
      <c r="U79" s="12"/>
    </row>
    <row r="80" spans="1:21" s="57" customFormat="1" ht="45">
      <c r="A80" s="51">
        <v>2</v>
      </c>
      <c r="B80" s="51">
        <v>17</v>
      </c>
      <c r="C80" s="52" t="s">
        <v>258</v>
      </c>
      <c r="D80" s="51"/>
      <c r="E80" s="51"/>
      <c r="F80" s="51"/>
      <c r="G80" s="53" t="s">
        <v>205</v>
      </c>
      <c r="H80" s="53" t="s">
        <v>206</v>
      </c>
      <c r="I80" s="54">
        <v>0.23599999999999999</v>
      </c>
      <c r="J80" s="64">
        <f>J81+J85</f>
        <v>17580000</v>
      </c>
      <c r="K80" s="55" t="s">
        <v>271</v>
      </c>
      <c r="L80" s="56" t="s">
        <v>271</v>
      </c>
      <c r="M80" s="56">
        <f>M81+M85</f>
        <v>922934000</v>
      </c>
      <c r="N80" s="56">
        <f t="shared" ref="N80:O80" si="21">N81+N85</f>
        <v>661369500</v>
      </c>
      <c r="O80" s="56">
        <f t="shared" si="21"/>
        <v>571719500</v>
      </c>
      <c r="P80" s="55"/>
      <c r="Q80" s="55"/>
      <c r="R80" s="55"/>
      <c r="S80" s="55"/>
      <c r="T80" s="55"/>
      <c r="U80" s="55"/>
    </row>
    <row r="81" spans="1:21" customFormat="1" ht="180">
      <c r="A81" s="13">
        <v>2</v>
      </c>
      <c r="B81" s="13">
        <v>17</v>
      </c>
      <c r="C81" s="49" t="s">
        <v>258</v>
      </c>
      <c r="D81" s="13">
        <v>2</v>
      </c>
      <c r="E81" s="49" t="s">
        <v>20</v>
      </c>
      <c r="F81" s="13"/>
      <c r="G81" s="32" t="s">
        <v>207</v>
      </c>
      <c r="H81" s="32" t="s">
        <v>208</v>
      </c>
      <c r="I81" s="44">
        <v>8.6999999999999994E-2</v>
      </c>
      <c r="J81" s="63">
        <f>SUM(J82:J84)</f>
        <v>17580000</v>
      </c>
      <c r="K81" s="12" t="s">
        <v>272</v>
      </c>
      <c r="L81" s="27" t="s">
        <v>272</v>
      </c>
      <c r="M81" s="27">
        <f>SUM(M82:M84)</f>
        <v>602134000</v>
      </c>
      <c r="N81" s="27">
        <f t="shared" ref="N81:O81" si="22">SUM(N82:N84)</f>
        <v>340569800</v>
      </c>
      <c r="O81" s="27">
        <f t="shared" si="22"/>
        <v>339319800</v>
      </c>
      <c r="P81" s="12"/>
      <c r="Q81" s="12"/>
      <c r="R81" s="12" t="s">
        <v>326</v>
      </c>
      <c r="S81" s="12" t="s">
        <v>324</v>
      </c>
      <c r="T81" s="12" t="s">
        <v>319</v>
      </c>
      <c r="U81" s="12"/>
    </row>
    <row r="82" spans="1:21" customFormat="1" ht="180">
      <c r="A82" s="13">
        <v>2</v>
      </c>
      <c r="B82" s="13">
        <v>17</v>
      </c>
      <c r="C82" s="49" t="s">
        <v>258</v>
      </c>
      <c r="D82" s="13">
        <v>2</v>
      </c>
      <c r="E82" s="49" t="s">
        <v>20</v>
      </c>
      <c r="F82" s="49" t="s">
        <v>247</v>
      </c>
      <c r="G82" s="40" t="s">
        <v>209</v>
      </c>
      <c r="H82" s="40" t="s">
        <v>210</v>
      </c>
      <c r="I82" s="43" t="s">
        <v>211</v>
      </c>
      <c r="J82" s="63"/>
      <c r="K82" s="12" t="s">
        <v>273</v>
      </c>
      <c r="L82" s="27" t="s">
        <v>273</v>
      </c>
      <c r="M82" s="27">
        <v>10000000</v>
      </c>
      <c r="N82" s="27">
        <v>10000000</v>
      </c>
      <c r="O82" s="27">
        <v>8750000</v>
      </c>
      <c r="P82" s="12" t="s">
        <v>309</v>
      </c>
      <c r="Q82" s="12" t="s">
        <v>310</v>
      </c>
      <c r="R82" s="12" t="s">
        <v>326</v>
      </c>
      <c r="S82" s="12" t="s">
        <v>324</v>
      </c>
      <c r="T82" s="12"/>
      <c r="U82" s="12"/>
    </row>
    <row r="83" spans="1:21" customFormat="1" ht="180">
      <c r="A83" s="13">
        <v>2</v>
      </c>
      <c r="B83" s="13">
        <v>17</v>
      </c>
      <c r="C83" s="49" t="s">
        <v>258</v>
      </c>
      <c r="D83" s="13">
        <v>2</v>
      </c>
      <c r="E83" s="49" t="s">
        <v>20</v>
      </c>
      <c r="F83" s="49" t="s">
        <v>248</v>
      </c>
      <c r="G83" s="40" t="s">
        <v>212</v>
      </c>
      <c r="H83" s="40" t="s">
        <v>213</v>
      </c>
      <c r="I83" s="43" t="s">
        <v>214</v>
      </c>
      <c r="J83" s="63">
        <v>17580000</v>
      </c>
      <c r="K83" s="12" t="s">
        <v>274</v>
      </c>
      <c r="L83" s="27" t="s">
        <v>274</v>
      </c>
      <c r="M83" s="27">
        <v>120000000</v>
      </c>
      <c r="N83" s="27">
        <v>84000000</v>
      </c>
      <c r="O83" s="27">
        <v>84000000</v>
      </c>
      <c r="P83" s="12" t="s">
        <v>309</v>
      </c>
      <c r="Q83" s="12" t="s">
        <v>310</v>
      </c>
      <c r="R83" s="12" t="s">
        <v>326</v>
      </c>
      <c r="S83" s="12" t="s">
        <v>324</v>
      </c>
      <c r="T83" s="12"/>
      <c r="U83" s="12"/>
    </row>
    <row r="84" spans="1:21" customFormat="1" ht="180">
      <c r="A84" s="13">
        <v>2</v>
      </c>
      <c r="B84" s="13">
        <v>17</v>
      </c>
      <c r="C84" s="49" t="s">
        <v>258</v>
      </c>
      <c r="D84" s="13">
        <v>2</v>
      </c>
      <c r="E84" s="49" t="s">
        <v>20</v>
      </c>
      <c r="F84" s="49" t="s">
        <v>250</v>
      </c>
      <c r="G84" s="40" t="s">
        <v>215</v>
      </c>
      <c r="H84" s="40" t="s">
        <v>216</v>
      </c>
      <c r="I84" s="43" t="s">
        <v>217</v>
      </c>
      <c r="J84" s="12"/>
      <c r="K84" s="12" t="s">
        <v>275</v>
      </c>
      <c r="L84" s="27" t="s">
        <v>275</v>
      </c>
      <c r="M84" s="27">
        <v>472134000</v>
      </c>
      <c r="N84" s="27">
        <v>246569800</v>
      </c>
      <c r="O84" s="27">
        <v>246569800</v>
      </c>
      <c r="P84" s="12" t="s">
        <v>309</v>
      </c>
      <c r="Q84" s="12" t="s">
        <v>310</v>
      </c>
      <c r="R84" s="12" t="s">
        <v>326</v>
      </c>
      <c r="S84" s="12" t="s">
        <v>324</v>
      </c>
      <c r="T84" s="12"/>
      <c r="U84" s="12"/>
    </row>
    <row r="85" spans="1:21" customFormat="1" ht="180">
      <c r="A85" s="13">
        <v>2</v>
      </c>
      <c r="B85" s="13">
        <v>17</v>
      </c>
      <c r="C85" s="49" t="s">
        <v>258</v>
      </c>
      <c r="D85" s="13">
        <v>2</v>
      </c>
      <c r="E85" s="49" t="s">
        <v>253</v>
      </c>
      <c r="F85" s="13"/>
      <c r="G85" s="32" t="s">
        <v>218</v>
      </c>
      <c r="H85" s="32" t="s">
        <v>219</v>
      </c>
      <c r="I85" s="44">
        <v>0.15890000000000001</v>
      </c>
      <c r="J85" s="12">
        <f>SUM(J86:J87)</f>
        <v>0</v>
      </c>
      <c r="K85" s="12" t="s">
        <v>276</v>
      </c>
      <c r="L85" s="27" t="s">
        <v>276</v>
      </c>
      <c r="M85" s="27">
        <f>SUM(M86:M87)</f>
        <v>320800000</v>
      </c>
      <c r="N85" s="27">
        <f t="shared" ref="N85:O85" si="23">SUM(N86:N87)</f>
        <v>320799700</v>
      </c>
      <c r="O85" s="27">
        <f t="shared" si="23"/>
        <v>232399700</v>
      </c>
      <c r="P85" s="12"/>
      <c r="Q85" s="12"/>
      <c r="R85" s="12" t="s">
        <v>326</v>
      </c>
      <c r="S85" s="12" t="s">
        <v>324</v>
      </c>
      <c r="T85" s="12" t="s">
        <v>319</v>
      </c>
      <c r="U85" s="12"/>
    </row>
    <row r="86" spans="1:21" customFormat="1" ht="180">
      <c r="A86" s="13">
        <v>2</v>
      </c>
      <c r="B86" s="13">
        <v>17</v>
      </c>
      <c r="C86" s="49" t="s">
        <v>258</v>
      </c>
      <c r="D86" s="13">
        <v>2</v>
      </c>
      <c r="E86" s="49" t="s">
        <v>253</v>
      </c>
      <c r="F86" s="49" t="s">
        <v>247</v>
      </c>
      <c r="G86" s="40" t="s">
        <v>220</v>
      </c>
      <c r="H86" s="40" t="s">
        <v>221</v>
      </c>
      <c r="I86" s="43" t="s">
        <v>222</v>
      </c>
      <c r="J86" s="12"/>
      <c r="K86" s="12" t="s">
        <v>277</v>
      </c>
      <c r="L86" s="27" t="s">
        <v>277</v>
      </c>
      <c r="M86" s="27">
        <v>97800000</v>
      </c>
      <c r="N86" s="27">
        <v>97799700</v>
      </c>
      <c r="O86" s="27">
        <v>9399700</v>
      </c>
      <c r="P86" s="12" t="s">
        <v>309</v>
      </c>
      <c r="Q86" s="12" t="s">
        <v>310</v>
      </c>
      <c r="R86" s="12" t="s">
        <v>326</v>
      </c>
      <c r="S86" s="12" t="s">
        <v>324</v>
      </c>
      <c r="T86" s="12"/>
      <c r="U86" s="12"/>
    </row>
    <row r="87" spans="1:21" customFormat="1" ht="180">
      <c r="A87" s="13">
        <v>2</v>
      </c>
      <c r="B87" s="13">
        <v>17</v>
      </c>
      <c r="C87" s="49" t="s">
        <v>258</v>
      </c>
      <c r="D87" s="13">
        <v>2</v>
      </c>
      <c r="E87" s="49" t="s">
        <v>253</v>
      </c>
      <c r="F87" s="49" t="s">
        <v>248</v>
      </c>
      <c r="G87" s="40" t="s">
        <v>223</v>
      </c>
      <c r="H87" s="40" t="s">
        <v>224</v>
      </c>
      <c r="I87" s="43" t="s">
        <v>225</v>
      </c>
      <c r="J87" s="12"/>
      <c r="K87" s="12" t="s">
        <v>278</v>
      </c>
      <c r="L87" s="27" t="s">
        <v>278</v>
      </c>
      <c r="M87" s="27">
        <v>223000000</v>
      </c>
      <c r="N87" s="27">
        <v>223000000</v>
      </c>
      <c r="O87" s="27">
        <v>223000000</v>
      </c>
      <c r="P87" s="12" t="s">
        <v>309</v>
      </c>
      <c r="Q87" s="12" t="s">
        <v>310</v>
      </c>
      <c r="R87" s="12" t="s">
        <v>326</v>
      </c>
      <c r="S87" s="12" t="s">
        <v>324</v>
      </c>
      <c r="T87" s="12"/>
      <c r="U87" s="12"/>
    </row>
    <row r="88" spans="1:21" s="57" customFormat="1" ht="60">
      <c r="A88" s="51">
        <v>2</v>
      </c>
      <c r="B88" s="52" t="s">
        <v>256</v>
      </c>
      <c r="C88" s="52" t="s">
        <v>254</v>
      </c>
      <c r="D88" s="51"/>
      <c r="E88" s="52"/>
      <c r="F88" s="51"/>
      <c r="G88" s="53" t="s">
        <v>226</v>
      </c>
      <c r="H88" s="53" t="s">
        <v>227</v>
      </c>
      <c r="I88" s="58">
        <v>0.13</v>
      </c>
      <c r="J88" s="55">
        <f>J89+J92</f>
        <v>0</v>
      </c>
      <c r="K88" s="55" t="s">
        <v>279</v>
      </c>
      <c r="L88" s="56" t="s">
        <v>279</v>
      </c>
      <c r="M88" s="56">
        <f>M89+M92</f>
        <v>836522600</v>
      </c>
      <c r="N88" s="56">
        <f t="shared" ref="N88:O88" si="24">N89+N92</f>
        <v>475575000</v>
      </c>
      <c r="O88" s="56">
        <f t="shared" si="24"/>
        <v>407437600</v>
      </c>
      <c r="P88" s="55"/>
      <c r="Q88" s="55"/>
      <c r="R88" s="55"/>
      <c r="S88" s="55"/>
      <c r="T88" s="55"/>
      <c r="U88" s="55"/>
    </row>
    <row r="89" spans="1:21" customFormat="1" ht="180">
      <c r="A89" s="13">
        <v>2</v>
      </c>
      <c r="B89" s="49" t="s">
        <v>256</v>
      </c>
      <c r="C89" s="49" t="s">
        <v>254</v>
      </c>
      <c r="D89" s="13">
        <v>2</v>
      </c>
      <c r="E89" s="49" t="s">
        <v>20</v>
      </c>
      <c r="F89" s="13"/>
      <c r="G89" s="32" t="s">
        <v>228</v>
      </c>
      <c r="H89" s="32" t="s">
        <v>229</v>
      </c>
      <c r="I89" s="33">
        <v>0.3</v>
      </c>
      <c r="J89" s="12">
        <f>SUM(J90:J91)</f>
        <v>0</v>
      </c>
      <c r="K89" s="12" t="s">
        <v>269</v>
      </c>
      <c r="L89" s="27" t="s">
        <v>269</v>
      </c>
      <c r="M89" s="27">
        <f>SUM(M90:M91)</f>
        <v>447642600</v>
      </c>
      <c r="N89" s="27">
        <f t="shared" ref="N89:O89" si="25">SUM(N90:N91)</f>
        <v>238984000</v>
      </c>
      <c r="O89" s="27">
        <f t="shared" si="25"/>
        <v>241551600</v>
      </c>
      <c r="P89" s="12"/>
      <c r="Q89" s="12"/>
      <c r="R89" s="12" t="s">
        <v>327</v>
      </c>
      <c r="S89" s="12" t="s">
        <v>324</v>
      </c>
      <c r="T89" s="12" t="s">
        <v>320</v>
      </c>
      <c r="U89" s="12"/>
    </row>
    <row r="90" spans="1:21" customFormat="1" ht="180">
      <c r="A90" s="13">
        <v>2</v>
      </c>
      <c r="B90" s="49" t="s">
        <v>256</v>
      </c>
      <c r="C90" s="49" t="s">
        <v>254</v>
      </c>
      <c r="D90" s="13">
        <v>2</v>
      </c>
      <c r="E90" s="49" t="s">
        <v>20</v>
      </c>
      <c r="F90" s="49" t="s">
        <v>247</v>
      </c>
      <c r="G90" s="40" t="s">
        <v>230</v>
      </c>
      <c r="H90" s="40" t="s">
        <v>231</v>
      </c>
      <c r="I90" s="43" t="s">
        <v>232</v>
      </c>
      <c r="J90" s="12"/>
      <c r="K90" s="12" t="s">
        <v>280</v>
      </c>
      <c r="L90" s="27" t="s">
        <v>280</v>
      </c>
      <c r="M90" s="27">
        <v>154665000</v>
      </c>
      <c r="N90" s="27">
        <v>51449600</v>
      </c>
      <c r="O90" s="27">
        <v>51449600</v>
      </c>
      <c r="P90" s="12" t="s">
        <v>309</v>
      </c>
      <c r="Q90" s="12" t="s">
        <v>310</v>
      </c>
      <c r="R90" s="12" t="s">
        <v>327</v>
      </c>
      <c r="S90" s="12" t="s">
        <v>324</v>
      </c>
      <c r="T90" s="12"/>
      <c r="U90" s="12"/>
    </row>
    <row r="91" spans="1:21" customFormat="1" ht="180">
      <c r="A91" s="13">
        <v>2</v>
      </c>
      <c r="B91" s="49" t="s">
        <v>256</v>
      </c>
      <c r="C91" s="49" t="s">
        <v>254</v>
      </c>
      <c r="D91" s="13">
        <v>2</v>
      </c>
      <c r="E91" s="49" t="s">
        <v>20</v>
      </c>
      <c r="F91" s="49" t="s">
        <v>248</v>
      </c>
      <c r="G91" s="40" t="s">
        <v>233</v>
      </c>
      <c r="H91" s="40" t="s">
        <v>234</v>
      </c>
      <c r="I91" s="43" t="s">
        <v>126</v>
      </c>
      <c r="J91" s="12"/>
      <c r="K91" s="12" t="s">
        <v>61</v>
      </c>
      <c r="L91" s="27" t="s">
        <v>61</v>
      </c>
      <c r="M91" s="27">
        <v>292977600</v>
      </c>
      <c r="N91" s="27">
        <v>187534400</v>
      </c>
      <c r="O91" s="27">
        <v>190102000</v>
      </c>
      <c r="P91" s="12" t="s">
        <v>309</v>
      </c>
      <c r="Q91" s="12" t="s">
        <v>310</v>
      </c>
      <c r="R91" s="12" t="s">
        <v>327</v>
      </c>
      <c r="S91" s="12" t="s">
        <v>324</v>
      </c>
      <c r="T91" s="12"/>
      <c r="U91" s="12"/>
    </row>
    <row r="92" spans="1:21" customFormat="1" ht="180">
      <c r="A92" s="13">
        <v>2</v>
      </c>
      <c r="B92" s="49" t="s">
        <v>256</v>
      </c>
      <c r="C92" s="49" t="s">
        <v>254</v>
      </c>
      <c r="D92" s="13">
        <v>2</v>
      </c>
      <c r="E92" s="13"/>
      <c r="F92" s="13"/>
      <c r="G92" s="32" t="s">
        <v>235</v>
      </c>
      <c r="H92" s="32" t="s">
        <v>236</v>
      </c>
      <c r="I92" s="33">
        <v>0.12</v>
      </c>
      <c r="J92" s="12">
        <f>SUM(J93:J95)</f>
        <v>0</v>
      </c>
      <c r="K92" s="12" t="s">
        <v>281</v>
      </c>
      <c r="L92" s="27" t="s">
        <v>281</v>
      </c>
      <c r="M92" s="27">
        <f>SUM(M93:M95)</f>
        <v>388880000</v>
      </c>
      <c r="N92" s="27">
        <f t="shared" ref="N92:O92" si="26">SUM(N93:N95)</f>
        <v>236591000</v>
      </c>
      <c r="O92" s="27">
        <f t="shared" si="26"/>
        <v>165886000</v>
      </c>
      <c r="P92" s="12"/>
      <c r="Q92" s="12"/>
      <c r="R92" s="12" t="s">
        <v>327</v>
      </c>
      <c r="S92" s="12" t="s">
        <v>324</v>
      </c>
      <c r="T92" s="12" t="s">
        <v>320</v>
      </c>
      <c r="U92" s="12"/>
    </row>
    <row r="93" spans="1:21" customFormat="1" ht="180">
      <c r="A93" s="13">
        <v>2</v>
      </c>
      <c r="B93" s="49" t="s">
        <v>256</v>
      </c>
      <c r="C93" s="49" t="s">
        <v>254</v>
      </c>
      <c r="D93" s="13">
        <v>2</v>
      </c>
      <c r="E93" s="49" t="s">
        <v>246</v>
      </c>
      <c r="F93" s="49" t="s">
        <v>22</v>
      </c>
      <c r="G93" s="40" t="s">
        <v>237</v>
      </c>
      <c r="H93" s="40" t="s">
        <v>238</v>
      </c>
      <c r="I93" s="43" t="s">
        <v>239</v>
      </c>
      <c r="J93" s="12"/>
      <c r="K93" s="12" t="s">
        <v>282</v>
      </c>
      <c r="L93" s="27" t="s">
        <v>282</v>
      </c>
      <c r="M93" s="27">
        <v>229582000</v>
      </c>
      <c r="N93" s="27">
        <v>134527400</v>
      </c>
      <c r="O93" s="27">
        <v>66366000</v>
      </c>
      <c r="P93" s="12" t="s">
        <v>309</v>
      </c>
      <c r="Q93" s="12" t="s">
        <v>310</v>
      </c>
      <c r="R93" s="12" t="s">
        <v>327</v>
      </c>
      <c r="S93" s="12" t="s">
        <v>324</v>
      </c>
      <c r="T93" s="12"/>
      <c r="U93" s="12"/>
    </row>
    <row r="94" spans="1:21" customFormat="1" ht="180">
      <c r="A94" s="13">
        <v>2</v>
      </c>
      <c r="B94" s="49" t="s">
        <v>256</v>
      </c>
      <c r="C94" s="49" t="s">
        <v>254</v>
      </c>
      <c r="D94" s="13">
        <v>2</v>
      </c>
      <c r="E94" s="49" t="s">
        <v>246</v>
      </c>
      <c r="F94" s="49" t="s">
        <v>248</v>
      </c>
      <c r="G94" s="40" t="s">
        <v>240</v>
      </c>
      <c r="H94" s="40" t="s">
        <v>241</v>
      </c>
      <c r="I94" s="43" t="s">
        <v>242</v>
      </c>
      <c r="J94" s="12"/>
      <c r="K94" s="12" t="s">
        <v>242</v>
      </c>
      <c r="L94" s="12" t="s">
        <v>242</v>
      </c>
      <c r="M94" s="27">
        <v>47648000</v>
      </c>
      <c r="N94" s="27">
        <v>23823600</v>
      </c>
      <c r="O94" s="27">
        <v>13604000</v>
      </c>
      <c r="P94" s="12" t="s">
        <v>309</v>
      </c>
      <c r="Q94" s="12" t="s">
        <v>310</v>
      </c>
      <c r="R94" s="12" t="s">
        <v>327</v>
      </c>
      <c r="S94" s="12" t="s">
        <v>324</v>
      </c>
      <c r="T94" s="12"/>
      <c r="U94" s="12"/>
    </row>
    <row r="95" spans="1:21" customFormat="1" ht="180">
      <c r="A95" s="13">
        <v>2</v>
      </c>
      <c r="B95" s="49" t="s">
        <v>256</v>
      </c>
      <c r="C95" s="49" t="s">
        <v>254</v>
      </c>
      <c r="D95" s="13">
        <v>2</v>
      </c>
      <c r="E95" s="49" t="s">
        <v>246</v>
      </c>
      <c r="F95" s="49" t="s">
        <v>249</v>
      </c>
      <c r="G95" s="40" t="s">
        <v>243</v>
      </c>
      <c r="H95" s="40" t="s">
        <v>244</v>
      </c>
      <c r="I95" s="48" t="s">
        <v>72</v>
      </c>
      <c r="J95" s="12"/>
      <c r="K95" s="12" t="s">
        <v>283</v>
      </c>
      <c r="L95" s="27" t="s">
        <v>283</v>
      </c>
      <c r="M95" s="27">
        <v>111650000</v>
      </c>
      <c r="N95" s="27">
        <v>78240000</v>
      </c>
      <c r="O95" s="27">
        <v>85916000</v>
      </c>
      <c r="P95" s="12" t="s">
        <v>309</v>
      </c>
      <c r="Q95" s="12" t="s">
        <v>310</v>
      </c>
      <c r="R95" s="12" t="s">
        <v>327</v>
      </c>
      <c r="S95" s="12" t="s">
        <v>324</v>
      </c>
      <c r="T95" s="12"/>
      <c r="U95" s="12"/>
    </row>
    <row r="96" spans="1:21" customFormat="1">
      <c r="A96" s="13"/>
      <c r="B96" s="13"/>
      <c r="C96" s="13"/>
      <c r="D96" s="13"/>
      <c r="E96" s="13"/>
      <c r="F96" s="13"/>
      <c r="G96" s="35"/>
      <c r="H96" s="35"/>
      <c r="I96" s="36"/>
      <c r="J96" s="12"/>
      <c r="K96" s="12"/>
      <c r="L96" s="27"/>
      <c r="M96" s="27"/>
      <c r="N96" s="27"/>
      <c r="O96" s="27"/>
      <c r="P96" s="12"/>
      <c r="Q96" s="12"/>
      <c r="R96" s="12"/>
      <c r="S96" s="12"/>
      <c r="T96" s="12"/>
      <c r="U96" s="12"/>
    </row>
    <row r="97" spans="1:21" customFormat="1">
      <c r="A97" s="13"/>
      <c r="B97" s="13"/>
      <c r="C97" s="13"/>
      <c r="D97" s="13"/>
      <c r="E97" s="13"/>
      <c r="F97" s="13"/>
      <c r="G97" s="35"/>
      <c r="H97" s="35"/>
      <c r="I97" s="36"/>
      <c r="J97" s="12"/>
      <c r="K97" s="12"/>
      <c r="L97" s="27"/>
      <c r="M97" s="27"/>
      <c r="N97" s="27"/>
      <c r="O97" s="27"/>
      <c r="P97" s="12"/>
      <c r="Q97" s="12"/>
      <c r="R97" s="12"/>
      <c r="S97" s="12"/>
      <c r="T97" s="12"/>
      <c r="U97" s="12"/>
    </row>
    <row r="98" spans="1:21" customFormat="1">
      <c r="A98" s="13"/>
      <c r="B98" s="13"/>
      <c r="C98" s="13"/>
      <c r="D98" s="13"/>
      <c r="E98" s="13"/>
      <c r="F98" s="13"/>
      <c r="G98" s="35"/>
      <c r="H98" s="35"/>
      <c r="I98" s="36"/>
      <c r="J98" s="12"/>
      <c r="K98" s="12"/>
      <c r="L98" s="27"/>
      <c r="M98" s="27"/>
      <c r="N98" s="27"/>
      <c r="O98" s="27"/>
      <c r="P98" s="12"/>
      <c r="Q98" s="12"/>
      <c r="R98" s="12"/>
      <c r="S98" s="12"/>
      <c r="T98" s="12"/>
      <c r="U98" s="12"/>
    </row>
    <row r="99" spans="1:21" customFormat="1">
      <c r="A99" s="13"/>
      <c r="B99" s="13"/>
      <c r="C99" s="13"/>
      <c r="D99" s="13"/>
      <c r="E99" s="13"/>
      <c r="F99" s="13"/>
      <c r="G99" s="35"/>
      <c r="H99" s="35"/>
      <c r="I99" s="36"/>
      <c r="J99" s="12"/>
      <c r="K99" s="12"/>
      <c r="L99" s="27"/>
      <c r="M99" s="27"/>
      <c r="N99" s="27"/>
      <c r="O99" s="27"/>
      <c r="P99" s="12"/>
      <c r="Q99" s="12"/>
      <c r="R99" s="12"/>
      <c r="S99" s="12"/>
      <c r="T99" s="12"/>
      <c r="U99" s="12"/>
    </row>
    <row r="100" spans="1:21" s="4" customFormat="1" ht="15.75">
      <c r="A100" s="14" t="s">
        <v>21</v>
      </c>
      <c r="B100" s="14" t="s">
        <v>21</v>
      </c>
      <c r="C100" s="14" t="s">
        <v>21</v>
      </c>
      <c r="D100" s="14" t="s">
        <v>21</v>
      </c>
      <c r="E100" s="14"/>
      <c r="F100" s="14"/>
      <c r="G100" s="11" t="s">
        <v>23</v>
      </c>
      <c r="H100" s="15"/>
      <c r="I100" s="15"/>
      <c r="J100" s="15"/>
      <c r="K100" s="15"/>
      <c r="L100" s="26"/>
      <c r="M100" s="26">
        <f t="shared" ref="M100:N100" si="27">M10+M50+M53+M56+M59+M64+M68+M71+M80+M88</f>
        <v>21978329514</v>
      </c>
      <c r="N100" s="26">
        <f t="shared" si="27"/>
        <v>18095974405</v>
      </c>
      <c r="O100" s="26">
        <f>O10+O50+O53+O56+O59+O64+O68+O71+O80+O88</f>
        <v>18095974405</v>
      </c>
      <c r="P100" s="28"/>
      <c r="Q100" s="28"/>
      <c r="R100" s="28"/>
      <c r="S100" s="28"/>
      <c r="T100" s="28"/>
      <c r="U100" s="15"/>
    </row>
    <row r="101" spans="1:21" ht="15.75">
      <c r="A101" s="16"/>
      <c r="B101" s="16"/>
      <c r="C101" s="16"/>
      <c r="D101" s="16"/>
      <c r="E101" s="16"/>
      <c r="F101" s="16"/>
      <c r="G101" s="16"/>
    </row>
    <row r="102" spans="1:21" s="5" customFormat="1" ht="15.75">
      <c r="A102" s="76" t="s">
        <v>24</v>
      </c>
      <c r="B102" s="76"/>
      <c r="C102" s="76"/>
      <c r="D102" s="76"/>
      <c r="E102" s="76"/>
      <c r="F102" s="6"/>
      <c r="G102" s="6"/>
      <c r="H102" s="17"/>
      <c r="I102" s="18"/>
      <c r="J102" s="18"/>
      <c r="K102" s="22"/>
      <c r="L102" s="22"/>
      <c r="M102" s="22"/>
      <c r="N102" s="22"/>
      <c r="O102" s="22"/>
      <c r="P102" s="6"/>
      <c r="Q102" s="6"/>
      <c r="R102" s="6"/>
      <c r="S102" s="7"/>
      <c r="T102" s="6"/>
      <c r="U102" s="6"/>
    </row>
    <row r="103" spans="1:21">
      <c r="A103" s="6">
        <v>1</v>
      </c>
      <c r="B103" s="6" t="s">
        <v>25</v>
      </c>
      <c r="H103" s="19"/>
      <c r="I103" s="20"/>
      <c r="J103" s="20"/>
    </row>
    <row r="104" spans="1:21">
      <c r="A104" s="6">
        <v>2</v>
      </c>
      <c r="B104" s="6" t="s">
        <v>26</v>
      </c>
      <c r="H104" s="21"/>
      <c r="I104" s="18"/>
      <c r="J104" s="7"/>
    </row>
    <row r="105" spans="1:21">
      <c r="A105" s="6">
        <v>3</v>
      </c>
      <c r="B105" s="6" t="s">
        <v>27</v>
      </c>
      <c r="I105" s="18"/>
      <c r="J105" s="7"/>
      <c r="O105" s="23">
        <f>N100-O100</f>
        <v>0</v>
      </c>
    </row>
    <row r="106" spans="1:21">
      <c r="A106" s="6">
        <v>4</v>
      </c>
      <c r="B106" s="6" t="s">
        <v>28</v>
      </c>
      <c r="H106" s="7"/>
      <c r="I106" s="18"/>
      <c r="J106" s="7"/>
    </row>
    <row r="107" spans="1:21">
      <c r="A107" s="6">
        <v>5</v>
      </c>
      <c r="B107" s="6" t="s">
        <v>29</v>
      </c>
      <c r="G107" s="7"/>
      <c r="I107" s="22"/>
    </row>
    <row r="108" spans="1:21">
      <c r="A108" s="6">
        <v>6</v>
      </c>
      <c r="B108" s="6" t="s">
        <v>30</v>
      </c>
      <c r="H108" s="7"/>
      <c r="I108" s="18"/>
      <c r="J108" s="7"/>
    </row>
    <row r="109" spans="1:21">
      <c r="A109" s="6">
        <v>7</v>
      </c>
      <c r="B109" s="6" t="s">
        <v>31</v>
      </c>
      <c r="G109" s="7"/>
      <c r="H109" s="7"/>
      <c r="I109" s="18"/>
      <c r="J109" s="7"/>
    </row>
    <row r="110" spans="1:21">
      <c r="A110" s="6">
        <v>8</v>
      </c>
      <c r="B110" s="6" t="s">
        <v>32</v>
      </c>
      <c r="G110" s="7"/>
      <c r="H110" s="7"/>
      <c r="I110" s="18"/>
      <c r="J110" s="7"/>
    </row>
    <row r="111" spans="1:21">
      <c r="A111" s="6">
        <v>9</v>
      </c>
      <c r="B111" s="6" t="s">
        <v>33</v>
      </c>
      <c r="G111" s="7"/>
      <c r="H111" s="7"/>
      <c r="I111" s="18"/>
      <c r="J111" s="7"/>
    </row>
    <row r="112" spans="1:21">
      <c r="A112" s="6">
        <v>10</v>
      </c>
      <c r="B112" s="6" t="s">
        <v>34</v>
      </c>
      <c r="G112" s="7"/>
      <c r="H112" s="7"/>
      <c r="I112" s="18"/>
      <c r="J112" s="7"/>
    </row>
    <row r="113" spans="1:19">
      <c r="A113" s="6">
        <v>11</v>
      </c>
      <c r="B113" s="6" t="s">
        <v>35</v>
      </c>
      <c r="G113" s="7"/>
      <c r="H113" s="7"/>
      <c r="I113" s="18"/>
      <c r="J113" s="7"/>
    </row>
    <row r="114" spans="1:19">
      <c r="A114" s="6">
        <v>12</v>
      </c>
      <c r="B114" s="6" t="s">
        <v>36</v>
      </c>
    </row>
    <row r="115" spans="1:19">
      <c r="A115" s="6">
        <v>13</v>
      </c>
      <c r="B115" s="6" t="s">
        <v>37</v>
      </c>
      <c r="S115" s="7" t="s">
        <v>38</v>
      </c>
    </row>
    <row r="116" spans="1:19">
      <c r="A116" s="6">
        <v>14</v>
      </c>
      <c r="B116" s="6" t="s">
        <v>39</v>
      </c>
      <c r="H116" s="19"/>
    </row>
    <row r="117" spans="1:19">
      <c r="A117" s="6">
        <v>15</v>
      </c>
      <c r="B117" s="6" t="s">
        <v>40</v>
      </c>
      <c r="H117" s="21"/>
      <c r="I117" s="6" t="s">
        <v>38</v>
      </c>
    </row>
    <row r="118" spans="1:19">
      <c r="A118" s="6">
        <v>16</v>
      </c>
      <c r="B118" s="6" t="s">
        <v>41</v>
      </c>
    </row>
  </sheetData>
  <mergeCells count="14">
    <mergeCell ref="A7:E7"/>
    <mergeCell ref="A102:E102"/>
    <mergeCell ref="G5:G6"/>
    <mergeCell ref="H5:H6"/>
    <mergeCell ref="I5:I6"/>
    <mergeCell ref="A5:F6"/>
    <mergeCell ref="A1:U1"/>
    <mergeCell ref="A2:U2"/>
    <mergeCell ref="A3:U3"/>
    <mergeCell ref="A4:J4"/>
    <mergeCell ref="K5:S5"/>
    <mergeCell ref="J5:J6"/>
    <mergeCell ref="T5:T6"/>
    <mergeCell ref="U5:U6"/>
  </mergeCells>
  <phoneticPr fontId="8" type="noConversion"/>
  <printOptions horizontalCentered="1"/>
  <pageMargins left="0.25138888888888899" right="0.25138888888888899" top="0.75138888888888899" bottom="0.75138888888888899" header="0.29861111111111099" footer="0.29861111111111099"/>
  <pageSetup paperSize="9" scale="3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DISKOPUMKER</vt:lpstr>
      <vt:lpstr>DISKOPUMKER!Print_Area</vt:lpstr>
      <vt:lpstr>DISKOPUMKER!Print_Titles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Muhammad Teo Saputra</cp:lastModifiedBy>
  <dcterms:created xsi:type="dcterms:W3CDTF">2024-04-18T01:11:00Z</dcterms:created>
  <dcterms:modified xsi:type="dcterms:W3CDTF">2024-07-16T10:31:07Z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E66E991149B94127AC558FF0D99A2367_13</vt:lpwstr>
  </property>
  <property fmtid="{D5CDD505-2E9C-101B-9397-08002B2CF9AE}" pid="3" name="KSOProductBuildVer">
    <vt:lpwstr>1033-12.2.0.13472</vt:lpwstr>
  </property>
</Properties>
</file>