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tudy\Study and Extras\R Files Projects\MAryam PCA Correlation\"/>
    </mc:Choice>
  </mc:AlternateContent>
  <xr:revisionPtr revIDLastSave="0" documentId="13_ncr:1_{4D221336-9C26-4B38-9752-6D611CD15A48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1" sheetId="1" r:id="rId1"/>
    <sheet name="Result%" sheetId="3" r:id="rId2"/>
    <sheet name="Mean" sheetId="4" r:id="rId3"/>
    <sheet name="graph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2" i="1" l="1"/>
  <c r="N92" i="1"/>
  <c r="O92" i="1"/>
  <c r="Q92" i="1" s="1"/>
  <c r="P92" i="1"/>
  <c r="R92" i="1" s="1"/>
  <c r="O28" i="1"/>
  <c r="Q28" i="1" s="1"/>
  <c r="P28" i="1"/>
  <c r="N28" i="1"/>
  <c r="P13" i="1"/>
  <c r="R13" i="1" s="1"/>
  <c r="P14" i="1"/>
  <c r="R14" i="1" s="1"/>
  <c r="P12" i="1"/>
  <c r="R12" i="1" s="1"/>
  <c r="O13" i="1"/>
  <c r="Q13" i="1" s="1"/>
  <c r="O14" i="1"/>
  <c r="Q14" i="1" s="1"/>
  <c r="O12" i="1"/>
  <c r="Q12" i="1" s="1"/>
  <c r="N12" i="1"/>
  <c r="M12" i="1"/>
  <c r="AF16" i="3"/>
  <c r="AF4" i="3"/>
  <c r="AE8" i="3"/>
  <c r="U805" i="1"/>
  <c r="AF19" i="3" s="1"/>
  <c r="U804" i="1"/>
  <c r="AF18" i="3" s="1"/>
  <c r="U803" i="1"/>
  <c r="AF17" i="3" s="1"/>
  <c r="U802" i="1"/>
  <c r="U801" i="1"/>
  <c r="AF15" i="3" s="1"/>
  <c r="U800" i="1"/>
  <c r="AF14" i="3" s="1"/>
  <c r="U799" i="1"/>
  <c r="AF13" i="3" s="1"/>
  <c r="U798" i="1"/>
  <c r="AF12" i="3" s="1"/>
  <c r="U797" i="1"/>
  <c r="AF11" i="3" s="1"/>
  <c r="T805" i="1"/>
  <c r="AF10" i="3" s="1"/>
  <c r="T804" i="1"/>
  <c r="AF9" i="3" s="1"/>
  <c r="T803" i="1"/>
  <c r="AF8" i="3" s="1"/>
  <c r="T802" i="1"/>
  <c r="AF7" i="3" s="1"/>
  <c r="T801" i="1"/>
  <c r="AF6" i="3" s="1"/>
  <c r="T800" i="1"/>
  <c r="AF5" i="3" s="1"/>
  <c r="T799" i="1"/>
  <c r="T798" i="1"/>
  <c r="AF3" i="3" s="1"/>
  <c r="T797" i="1"/>
  <c r="AF2" i="3" s="1"/>
  <c r="U792" i="1"/>
  <c r="AE19" i="3" s="1"/>
  <c r="U791" i="1"/>
  <c r="AE18" i="3" s="1"/>
  <c r="U790" i="1"/>
  <c r="AE17" i="3" s="1"/>
  <c r="U789" i="1"/>
  <c r="AE16" i="3" s="1"/>
  <c r="U788" i="1"/>
  <c r="AE15" i="3" s="1"/>
  <c r="U787" i="1"/>
  <c r="AE14" i="3" s="1"/>
  <c r="U786" i="1"/>
  <c r="AE13" i="3" s="1"/>
  <c r="U785" i="1"/>
  <c r="AE12" i="3" s="1"/>
  <c r="U784" i="1"/>
  <c r="AE11" i="3" s="1"/>
  <c r="T792" i="1"/>
  <c r="AE10" i="3" s="1"/>
  <c r="T791" i="1"/>
  <c r="AE9" i="3" s="1"/>
  <c r="T790" i="1"/>
  <c r="T789" i="1"/>
  <c r="AE7" i="3" s="1"/>
  <c r="T788" i="1"/>
  <c r="AE6" i="3" s="1"/>
  <c r="T787" i="1"/>
  <c r="AE5" i="3" s="1"/>
  <c r="T786" i="1"/>
  <c r="AE4" i="3" s="1"/>
  <c r="T785" i="1"/>
  <c r="AE3" i="3" s="1"/>
  <c r="R786" i="1"/>
  <c r="T784" i="1"/>
  <c r="AE2" i="3" s="1"/>
  <c r="N800" i="1"/>
  <c r="P800" i="1" s="1"/>
  <c r="N799" i="1"/>
  <c r="P799" i="1" s="1"/>
  <c r="N798" i="1"/>
  <c r="P798" i="1" s="1"/>
  <c r="M799" i="1"/>
  <c r="O799" i="1" s="1"/>
  <c r="M800" i="1"/>
  <c r="O800" i="1" s="1"/>
  <c r="M798" i="1"/>
  <c r="O798" i="1" s="1"/>
  <c r="L799" i="1"/>
  <c r="L800" i="1"/>
  <c r="L798" i="1"/>
  <c r="M804" i="1" s="1"/>
  <c r="K799" i="1"/>
  <c r="K800" i="1"/>
  <c r="K798" i="1"/>
  <c r="N787" i="1"/>
  <c r="P787" i="1" s="1"/>
  <c r="N788" i="1"/>
  <c r="P788" i="1" s="1"/>
  <c r="N786" i="1"/>
  <c r="P786" i="1" s="1"/>
  <c r="M787" i="1"/>
  <c r="O787" i="1" s="1"/>
  <c r="M788" i="1"/>
  <c r="O788" i="1" s="1"/>
  <c r="M786" i="1"/>
  <c r="O786" i="1" s="1"/>
  <c r="L787" i="1"/>
  <c r="L788" i="1"/>
  <c r="L786" i="1"/>
  <c r="K787" i="1"/>
  <c r="K788" i="1"/>
  <c r="K786" i="1"/>
  <c r="O51" i="1"/>
  <c r="O52" i="1"/>
  <c r="O50" i="1"/>
  <c r="A4" i="4"/>
  <c r="A3" i="4"/>
  <c r="A2" i="4"/>
  <c r="O18" i="1" l="1"/>
  <c r="K792" i="1"/>
  <c r="K804" i="1"/>
  <c r="L792" i="1"/>
  <c r="L804" i="1"/>
  <c r="M792" i="1"/>
  <c r="N776" i="1"/>
  <c r="P776" i="1" s="1"/>
  <c r="N775" i="1"/>
  <c r="P775" i="1" s="1"/>
  <c r="N774" i="1"/>
  <c r="P774" i="1" s="1"/>
  <c r="M775" i="1"/>
  <c r="O775" i="1" s="1"/>
  <c r="M776" i="1"/>
  <c r="O776" i="1" s="1"/>
  <c r="M774" i="1"/>
  <c r="O774" i="1" s="1"/>
  <c r="L775" i="1"/>
  <c r="L776" i="1"/>
  <c r="L774" i="1"/>
  <c r="K775" i="1"/>
  <c r="K776" i="1"/>
  <c r="K774" i="1"/>
  <c r="N763" i="1"/>
  <c r="N764" i="1"/>
  <c r="N762" i="1"/>
  <c r="M763" i="1"/>
  <c r="O763" i="1" s="1"/>
  <c r="P763" i="1" s="1"/>
  <c r="M764" i="1"/>
  <c r="O764" i="1" s="1"/>
  <c r="P764" i="1" s="1"/>
  <c r="M762" i="1"/>
  <c r="O762" i="1" s="1"/>
  <c r="P762" i="1" s="1"/>
  <c r="L763" i="1"/>
  <c r="L764" i="1"/>
  <c r="L762" i="1"/>
  <c r="L768" i="1" s="1"/>
  <c r="K763" i="1"/>
  <c r="K764" i="1"/>
  <c r="K762" i="1"/>
  <c r="N750" i="1"/>
  <c r="N751" i="1"/>
  <c r="N749" i="1"/>
  <c r="M750" i="1"/>
  <c r="O750" i="1" s="1"/>
  <c r="P750" i="1" s="1"/>
  <c r="M751" i="1"/>
  <c r="O751" i="1" s="1"/>
  <c r="P751" i="1" s="1"/>
  <c r="M749" i="1"/>
  <c r="O749" i="1" s="1"/>
  <c r="P749" i="1" s="1"/>
  <c r="L750" i="1"/>
  <c r="L751" i="1"/>
  <c r="L749" i="1"/>
  <c r="K750" i="1"/>
  <c r="K751" i="1"/>
  <c r="K749" i="1"/>
  <c r="N737" i="1"/>
  <c r="P737" i="1" s="1"/>
  <c r="N738" i="1"/>
  <c r="P738" i="1" s="1"/>
  <c r="N736" i="1"/>
  <c r="P736" i="1" s="1"/>
  <c r="M737" i="1"/>
  <c r="O737" i="1" s="1"/>
  <c r="M738" i="1"/>
  <c r="O738" i="1" s="1"/>
  <c r="M736" i="1"/>
  <c r="O736" i="1" s="1"/>
  <c r="L737" i="1"/>
  <c r="L738" i="1"/>
  <c r="L736" i="1"/>
  <c r="L742" i="1" s="1"/>
  <c r="K737" i="1"/>
  <c r="K738" i="1"/>
  <c r="K736" i="1"/>
  <c r="M755" i="1" l="1"/>
  <c r="M780" i="1"/>
  <c r="K742" i="1"/>
  <c r="M742" i="1"/>
  <c r="K755" i="1"/>
  <c r="K768" i="1"/>
  <c r="M768" i="1"/>
  <c r="K780" i="1"/>
  <c r="L755" i="1"/>
  <c r="L780" i="1"/>
  <c r="O723" i="1"/>
  <c r="Q723" i="1" s="1"/>
  <c r="O724" i="1"/>
  <c r="Q724" i="1" s="1"/>
  <c r="O722" i="1"/>
  <c r="Q722" i="1" s="1"/>
  <c r="N723" i="1"/>
  <c r="P723" i="1" s="1"/>
  <c r="N724" i="1"/>
  <c r="P724" i="1" s="1"/>
  <c r="N722" i="1"/>
  <c r="P722" i="1" s="1"/>
  <c r="M723" i="1"/>
  <c r="M724" i="1"/>
  <c r="M722" i="1"/>
  <c r="M728" i="1" s="1"/>
  <c r="L723" i="1"/>
  <c r="L724" i="1"/>
  <c r="L722" i="1"/>
  <c r="O709" i="1"/>
  <c r="Q709" i="1" s="1"/>
  <c r="O710" i="1"/>
  <c r="Q710" i="1" s="1"/>
  <c r="O708" i="1"/>
  <c r="Q708" i="1" s="1"/>
  <c r="N709" i="1"/>
  <c r="P709" i="1" s="1"/>
  <c r="N710" i="1"/>
  <c r="P710" i="1" s="1"/>
  <c r="N708" i="1"/>
  <c r="P708" i="1" s="1"/>
  <c r="M709" i="1"/>
  <c r="M710" i="1"/>
  <c r="M708" i="1"/>
  <c r="M714" i="1" s="1"/>
  <c r="L709" i="1"/>
  <c r="L710" i="1"/>
  <c r="L708" i="1"/>
  <c r="O695" i="1"/>
  <c r="Q695" i="1" s="1"/>
  <c r="O696" i="1"/>
  <c r="Q696" i="1" s="1"/>
  <c r="O694" i="1"/>
  <c r="Q694" i="1" s="1"/>
  <c r="N695" i="1"/>
  <c r="P695" i="1" s="1"/>
  <c r="N696" i="1"/>
  <c r="P696" i="1" s="1"/>
  <c r="N694" i="1"/>
  <c r="P694" i="1" s="1"/>
  <c r="M695" i="1"/>
  <c r="M696" i="1"/>
  <c r="M694" i="1"/>
  <c r="L695" i="1"/>
  <c r="L696" i="1"/>
  <c r="L694" i="1"/>
  <c r="O681" i="1"/>
  <c r="Q681" i="1" s="1"/>
  <c r="O682" i="1"/>
  <c r="Q682" i="1" s="1"/>
  <c r="O680" i="1"/>
  <c r="Q680" i="1" s="1"/>
  <c r="N681" i="1"/>
  <c r="P681" i="1" s="1"/>
  <c r="N682" i="1"/>
  <c r="P682" i="1" s="1"/>
  <c r="N680" i="1"/>
  <c r="P680" i="1" s="1"/>
  <c r="M681" i="1"/>
  <c r="M682" i="1"/>
  <c r="M680" i="1"/>
  <c r="L681" i="1"/>
  <c r="L682" i="1"/>
  <c r="L680" i="1"/>
  <c r="L728" i="1" l="1"/>
  <c r="N686" i="1"/>
  <c r="N700" i="1"/>
  <c r="N714" i="1"/>
  <c r="N728" i="1"/>
  <c r="L700" i="1"/>
  <c r="L714" i="1"/>
  <c r="M700" i="1"/>
  <c r="L686" i="1"/>
  <c r="M686" i="1"/>
  <c r="T671" i="1"/>
  <c r="AD19" i="3" s="1"/>
  <c r="T670" i="1"/>
  <c r="AD18" i="3" s="1"/>
  <c r="T669" i="1"/>
  <c r="AD17" i="3" s="1"/>
  <c r="T668" i="1"/>
  <c r="AD16" i="3" s="1"/>
  <c r="R667" i="1"/>
  <c r="AD15" i="3" s="1"/>
  <c r="R666" i="1"/>
  <c r="AD14" i="3" s="1"/>
  <c r="R665" i="1"/>
  <c r="AD13" i="3" s="1"/>
  <c r="R664" i="1"/>
  <c r="AD12" i="3" s="1"/>
  <c r="R663" i="1"/>
  <c r="AD11" i="3" s="1"/>
  <c r="R662" i="1"/>
  <c r="AD10" i="3" s="1"/>
  <c r="R661" i="1"/>
  <c r="AD9" i="3" s="1"/>
  <c r="R660" i="1"/>
  <c r="AD8" i="3" s="1"/>
  <c r="R659" i="1"/>
  <c r="AD7" i="3" s="1"/>
  <c r="R658" i="1"/>
  <c r="AD6" i="3" s="1"/>
  <c r="R657" i="1"/>
  <c r="AD5" i="3" s="1"/>
  <c r="T656" i="1"/>
  <c r="AD4" i="3" s="1"/>
  <c r="T655" i="1"/>
  <c r="AD3" i="3" s="1"/>
  <c r="T654" i="1"/>
  <c r="AD2" i="3" s="1"/>
  <c r="N664" i="1"/>
  <c r="M664" i="1"/>
  <c r="L664" i="1"/>
  <c r="Q659" i="1"/>
  <c r="Q660" i="1"/>
  <c r="Q658" i="1"/>
  <c r="P659" i="1"/>
  <c r="P660" i="1"/>
  <c r="P658" i="1"/>
  <c r="T650" i="1"/>
  <c r="AC19" i="3" s="1"/>
  <c r="T649" i="1"/>
  <c r="AC18" i="3" s="1"/>
  <c r="R648" i="1"/>
  <c r="AC17" i="3" s="1"/>
  <c r="R647" i="1"/>
  <c r="AC16" i="3" s="1"/>
  <c r="R646" i="1"/>
  <c r="AC15" i="3" s="1"/>
  <c r="R645" i="1"/>
  <c r="AC14" i="3" s="1"/>
  <c r="R644" i="1"/>
  <c r="AC13" i="3" s="1"/>
  <c r="R643" i="1"/>
  <c r="AC12" i="3" s="1"/>
  <c r="R642" i="1"/>
  <c r="AC11" i="3" s="1"/>
  <c r="R641" i="1"/>
  <c r="AC10" i="3" s="1"/>
  <c r="R640" i="1"/>
  <c r="AC9" i="3" s="1"/>
  <c r="R639" i="1"/>
  <c r="AC8" i="3" s="1"/>
  <c r="R638" i="1"/>
  <c r="AC7" i="3" s="1"/>
  <c r="R637" i="1"/>
  <c r="AC6" i="3" s="1"/>
  <c r="R636" i="1"/>
  <c r="AC5" i="3" s="1"/>
  <c r="T635" i="1"/>
  <c r="AC4" i="3" s="1"/>
  <c r="T634" i="1"/>
  <c r="AC3" i="3" s="1"/>
  <c r="T633" i="1"/>
  <c r="AC2" i="3" s="1"/>
  <c r="T627" i="1"/>
  <c r="AB19" i="3" s="1"/>
  <c r="T626" i="1"/>
  <c r="AB18" i="3" s="1"/>
  <c r="T625" i="1"/>
  <c r="AB17" i="3" s="1"/>
  <c r="R624" i="1"/>
  <c r="AB16" i="3" s="1"/>
  <c r="R623" i="1"/>
  <c r="AB15" i="3" s="1"/>
  <c r="R622" i="1"/>
  <c r="AB14" i="3" s="1"/>
  <c r="R621" i="1"/>
  <c r="AB13" i="3" s="1"/>
  <c r="R620" i="1"/>
  <c r="AB12" i="3" s="1"/>
  <c r="R619" i="1"/>
  <c r="AB11" i="3" s="1"/>
  <c r="R618" i="1"/>
  <c r="AB10" i="3" s="1"/>
  <c r="R617" i="1"/>
  <c r="AB9" i="3" s="1"/>
  <c r="R616" i="1"/>
  <c r="AB8" i="3" s="1"/>
  <c r="R615" i="1"/>
  <c r="AB7" i="3" s="1"/>
  <c r="R614" i="1"/>
  <c r="AB6" i="3" s="1"/>
  <c r="R613" i="1"/>
  <c r="AB5" i="3" s="1"/>
  <c r="T612" i="1"/>
  <c r="AB4" i="3" s="1"/>
  <c r="T611" i="1"/>
  <c r="AB3" i="3" s="1"/>
  <c r="T610" i="1"/>
  <c r="AB2" i="3" s="1"/>
  <c r="T602" i="1"/>
  <c r="AA19" i="3" s="1"/>
  <c r="T601" i="1"/>
  <c r="AA18" i="3" s="1"/>
  <c r="T600" i="1"/>
  <c r="AA17" i="3" s="1"/>
  <c r="T599" i="1"/>
  <c r="AA16" i="3" s="1"/>
  <c r="R598" i="1"/>
  <c r="AA15" i="3" s="1"/>
  <c r="R597" i="1"/>
  <c r="AA14" i="3" s="1"/>
  <c r="R596" i="1"/>
  <c r="AA13" i="3" s="1"/>
  <c r="R595" i="1"/>
  <c r="AA12" i="3" s="1"/>
  <c r="R594" i="1"/>
  <c r="AA11" i="3" s="1"/>
  <c r="R593" i="1"/>
  <c r="AA10" i="3" s="1"/>
  <c r="R592" i="1"/>
  <c r="AA9" i="3" s="1"/>
  <c r="R591" i="1"/>
  <c r="AA8" i="3" s="1"/>
  <c r="R590" i="1"/>
  <c r="AA7" i="3" s="1"/>
  <c r="R589" i="1"/>
  <c r="AA6" i="3" s="1"/>
  <c r="R588" i="1"/>
  <c r="AA5" i="3" s="1"/>
  <c r="T587" i="1"/>
  <c r="AA4" i="3" s="1"/>
  <c r="T586" i="1"/>
  <c r="AA3" i="3" s="1"/>
  <c r="T585" i="1"/>
  <c r="AA2" i="3" s="1"/>
  <c r="O638" i="1"/>
  <c r="Q638" i="1" s="1"/>
  <c r="O639" i="1"/>
  <c r="Q639" i="1" s="1"/>
  <c r="O637" i="1"/>
  <c r="Q637" i="1" s="1"/>
  <c r="N638" i="1"/>
  <c r="P638" i="1" s="1"/>
  <c r="N639" i="1"/>
  <c r="P639" i="1" s="1"/>
  <c r="N637" i="1"/>
  <c r="P637" i="1" s="1"/>
  <c r="M638" i="1"/>
  <c r="M639" i="1"/>
  <c r="M637" i="1"/>
  <c r="L638" i="1"/>
  <c r="L639" i="1"/>
  <c r="L637" i="1"/>
  <c r="O615" i="1"/>
  <c r="Q615" i="1" s="1"/>
  <c r="O616" i="1"/>
  <c r="Q616" i="1" s="1"/>
  <c r="O614" i="1"/>
  <c r="Q614" i="1" s="1"/>
  <c r="N615" i="1"/>
  <c r="P615" i="1" s="1"/>
  <c r="N616" i="1"/>
  <c r="P616" i="1" s="1"/>
  <c r="N614" i="1"/>
  <c r="P614" i="1" s="1"/>
  <c r="M615" i="1"/>
  <c r="M616" i="1"/>
  <c r="M614" i="1"/>
  <c r="L615" i="1"/>
  <c r="L616" i="1"/>
  <c r="L614" i="1"/>
  <c r="O590" i="1"/>
  <c r="Q590" i="1" s="1"/>
  <c r="O591" i="1"/>
  <c r="Q591" i="1" s="1"/>
  <c r="O589" i="1"/>
  <c r="Q589" i="1" s="1"/>
  <c r="N590" i="1"/>
  <c r="P590" i="1" s="1"/>
  <c r="N591" i="1"/>
  <c r="P591" i="1" s="1"/>
  <c r="N589" i="1"/>
  <c r="P589" i="1" s="1"/>
  <c r="M590" i="1"/>
  <c r="M591" i="1"/>
  <c r="M589" i="1"/>
  <c r="L590" i="1"/>
  <c r="L591" i="1"/>
  <c r="L589" i="1"/>
  <c r="L643" i="1" l="1"/>
  <c r="L620" i="1"/>
  <c r="N643" i="1"/>
  <c r="L595" i="1"/>
  <c r="N620" i="1"/>
  <c r="M620" i="1"/>
  <c r="M643" i="1"/>
  <c r="N595" i="1"/>
  <c r="M595" i="1"/>
  <c r="O455" i="1"/>
  <c r="S468" i="1" l="1"/>
  <c r="Z19" i="3" s="1"/>
  <c r="S467" i="1"/>
  <c r="Z18" i="3" s="1"/>
  <c r="S466" i="1"/>
  <c r="Z17" i="3" s="1"/>
  <c r="S465" i="1"/>
  <c r="Z16" i="3" s="1"/>
  <c r="S464" i="1"/>
  <c r="Z15" i="3" s="1"/>
  <c r="S463" i="1"/>
  <c r="Z14" i="3" s="1"/>
  <c r="S462" i="1"/>
  <c r="Z13" i="3" s="1"/>
  <c r="S461" i="1"/>
  <c r="Z12" i="3" s="1"/>
  <c r="S460" i="1"/>
  <c r="Z11" i="3" s="1"/>
  <c r="S459" i="1"/>
  <c r="Z10" i="3" s="1"/>
  <c r="S458" i="1"/>
  <c r="Z9" i="3" s="1"/>
  <c r="S457" i="1"/>
  <c r="Z8" i="3" s="1"/>
  <c r="S456" i="1"/>
  <c r="Z7" i="3" s="1"/>
  <c r="S455" i="1"/>
  <c r="Z6" i="3" s="1"/>
  <c r="U454" i="1"/>
  <c r="Z5" i="3" s="1"/>
  <c r="U453" i="1"/>
  <c r="Z4" i="3" s="1"/>
  <c r="U452" i="1"/>
  <c r="Z3" i="3" s="1"/>
  <c r="U451" i="1"/>
  <c r="Z2" i="3" s="1"/>
  <c r="P457" i="1"/>
  <c r="R457" i="1" s="1"/>
  <c r="P456" i="1"/>
  <c r="R456" i="1" s="1"/>
  <c r="P455" i="1"/>
  <c r="R455" i="1" s="1"/>
  <c r="O457" i="1"/>
  <c r="Q457" i="1" s="1"/>
  <c r="O456" i="1"/>
  <c r="Q456" i="1" s="1"/>
  <c r="Q455" i="1"/>
  <c r="N456" i="1"/>
  <c r="N457" i="1"/>
  <c r="N455" i="1"/>
  <c r="M456" i="1"/>
  <c r="M457" i="1"/>
  <c r="M455" i="1"/>
  <c r="O461" i="1" l="1"/>
  <c r="M461" i="1"/>
  <c r="N461" i="1"/>
  <c r="U449" i="1"/>
  <c r="Y19" i="3" s="1"/>
  <c r="U448" i="1"/>
  <c r="Y18" i="3" s="1"/>
  <c r="U447" i="1"/>
  <c r="Y17" i="3" s="1"/>
  <c r="S446" i="1"/>
  <c r="Y16" i="3" s="1"/>
  <c r="S445" i="1"/>
  <c r="Y15" i="3" s="1"/>
  <c r="S444" i="1"/>
  <c r="Y14" i="3" s="1"/>
  <c r="S443" i="1"/>
  <c r="Y13" i="3" s="1"/>
  <c r="S442" i="1"/>
  <c r="Y12" i="3" s="1"/>
  <c r="S441" i="1"/>
  <c r="Y11" i="3" s="1"/>
  <c r="S440" i="1"/>
  <c r="Y10" i="3" s="1"/>
  <c r="S439" i="1"/>
  <c r="Y9" i="3" s="1"/>
  <c r="S438" i="1"/>
  <c r="Y8" i="3" s="1"/>
  <c r="S437" i="1"/>
  <c r="Y7" i="3" s="1"/>
  <c r="S436" i="1"/>
  <c r="Y6" i="3" s="1"/>
  <c r="U435" i="1"/>
  <c r="Y5" i="3" s="1"/>
  <c r="U434" i="1"/>
  <c r="Y4" i="3" s="1"/>
  <c r="U433" i="1"/>
  <c r="Y3" i="3" s="1"/>
  <c r="U432" i="1"/>
  <c r="Y2" i="3" s="1"/>
  <c r="U429" i="1"/>
  <c r="X19" i="3" s="1"/>
  <c r="S428" i="1"/>
  <c r="X18" i="3" s="1"/>
  <c r="S427" i="1"/>
  <c r="X17" i="3" s="1"/>
  <c r="S426" i="1"/>
  <c r="X16" i="3" s="1"/>
  <c r="S425" i="1"/>
  <c r="X15" i="3" s="1"/>
  <c r="S424" i="1"/>
  <c r="X14" i="3" s="1"/>
  <c r="S423" i="1"/>
  <c r="X13" i="3" s="1"/>
  <c r="S422" i="1"/>
  <c r="X12" i="3" s="1"/>
  <c r="S421" i="1"/>
  <c r="X11" i="3" s="1"/>
  <c r="S420" i="1"/>
  <c r="X10" i="3" s="1"/>
  <c r="S419" i="1"/>
  <c r="X9" i="3" s="1"/>
  <c r="S418" i="1"/>
  <c r="X8" i="3" s="1"/>
  <c r="S417" i="1"/>
  <c r="X7" i="3" s="1"/>
  <c r="S416" i="1"/>
  <c r="X6" i="3" s="1"/>
  <c r="U415" i="1"/>
  <c r="X5" i="3" s="1"/>
  <c r="U414" i="1"/>
  <c r="X4" i="3" s="1"/>
  <c r="U413" i="1"/>
  <c r="X3" i="3" s="1"/>
  <c r="U412" i="1"/>
  <c r="X2" i="3" s="1"/>
  <c r="U408" i="1"/>
  <c r="W19" i="3" s="1"/>
  <c r="U407" i="1"/>
  <c r="W18" i="3" s="1"/>
  <c r="U406" i="1"/>
  <c r="W17" i="3" s="1"/>
  <c r="S405" i="1"/>
  <c r="W16" i="3" s="1"/>
  <c r="S404" i="1"/>
  <c r="W15" i="3" s="1"/>
  <c r="S403" i="1"/>
  <c r="W14" i="3" s="1"/>
  <c r="S402" i="1"/>
  <c r="W13" i="3" s="1"/>
  <c r="S401" i="1"/>
  <c r="W12" i="3" s="1"/>
  <c r="S400" i="1"/>
  <c r="W11" i="3" s="1"/>
  <c r="S399" i="1"/>
  <c r="W10" i="3" s="1"/>
  <c r="S398" i="1"/>
  <c r="W9" i="3" s="1"/>
  <c r="S397" i="1"/>
  <c r="W8" i="3" s="1"/>
  <c r="S396" i="1"/>
  <c r="W7" i="3" s="1"/>
  <c r="S395" i="1"/>
  <c r="W6" i="3" s="1"/>
  <c r="U394" i="1"/>
  <c r="W5" i="3" s="1"/>
  <c r="U393" i="1"/>
  <c r="W4" i="3" s="1"/>
  <c r="U392" i="1"/>
  <c r="W3" i="3" s="1"/>
  <c r="U391" i="1"/>
  <c r="W2" i="3" s="1"/>
  <c r="U386" i="1"/>
  <c r="V19" i="3" s="1"/>
  <c r="S385" i="1"/>
  <c r="V18" i="3" s="1"/>
  <c r="S384" i="1"/>
  <c r="V17" i="3" s="1"/>
  <c r="S383" i="1"/>
  <c r="V16" i="3" s="1"/>
  <c r="S382" i="1"/>
  <c r="V15" i="3" s="1"/>
  <c r="S381" i="1"/>
  <c r="V14" i="3" s="1"/>
  <c r="S380" i="1"/>
  <c r="V13" i="3" s="1"/>
  <c r="S379" i="1"/>
  <c r="V12" i="3" s="1"/>
  <c r="S378" i="1"/>
  <c r="V11" i="3" s="1"/>
  <c r="S377" i="1"/>
  <c r="V10" i="3" s="1"/>
  <c r="S376" i="1"/>
  <c r="V9" i="3" s="1"/>
  <c r="S375" i="1"/>
  <c r="V8" i="3" s="1"/>
  <c r="S374" i="1"/>
  <c r="V7" i="3" s="1"/>
  <c r="S373" i="1"/>
  <c r="V6" i="3" s="1"/>
  <c r="U372" i="1"/>
  <c r="V5" i="3" s="1"/>
  <c r="U371" i="1"/>
  <c r="V4" i="3" s="1"/>
  <c r="U370" i="1"/>
  <c r="V3" i="3" s="1"/>
  <c r="U369" i="1"/>
  <c r="V2" i="3" s="1"/>
  <c r="U366" i="1"/>
  <c r="U19" i="3" s="1"/>
  <c r="U365" i="1"/>
  <c r="U18" i="3" s="1"/>
  <c r="U364" i="1"/>
  <c r="U17" i="3" s="1"/>
  <c r="U363" i="1"/>
  <c r="U16" i="3" s="1"/>
  <c r="U362" i="1"/>
  <c r="U15" i="3" s="1"/>
  <c r="S361" i="1"/>
  <c r="U14" i="3" s="1"/>
  <c r="S360" i="1"/>
  <c r="U13" i="3" s="1"/>
  <c r="S359" i="1"/>
  <c r="U12" i="3" s="1"/>
  <c r="S358" i="1"/>
  <c r="U11" i="3" s="1"/>
  <c r="S357" i="1"/>
  <c r="U10" i="3" s="1"/>
  <c r="S356" i="1"/>
  <c r="U9" i="3" s="1"/>
  <c r="S355" i="1"/>
  <c r="U8" i="3" s="1"/>
  <c r="S354" i="1"/>
  <c r="U7" i="3" s="1"/>
  <c r="S353" i="1"/>
  <c r="U6" i="3" s="1"/>
  <c r="U352" i="1"/>
  <c r="U5" i="3" s="1"/>
  <c r="U351" i="1"/>
  <c r="U4" i="3" s="1"/>
  <c r="U350" i="1"/>
  <c r="U3" i="3" s="1"/>
  <c r="U349" i="1"/>
  <c r="U2" i="3" s="1"/>
  <c r="U340" i="1"/>
  <c r="T19" i="3" s="1"/>
  <c r="U339" i="1"/>
  <c r="T18" i="3" s="1"/>
  <c r="U338" i="1"/>
  <c r="T17" i="3" s="1"/>
  <c r="U337" i="1"/>
  <c r="T16" i="3" s="1"/>
  <c r="S336" i="1"/>
  <c r="T15" i="3" s="1"/>
  <c r="S335" i="1"/>
  <c r="T14" i="3" s="1"/>
  <c r="S334" i="1"/>
  <c r="T13" i="3" s="1"/>
  <c r="S333" i="1"/>
  <c r="T12" i="3" s="1"/>
  <c r="S332" i="1"/>
  <c r="T11" i="3" s="1"/>
  <c r="S331" i="1"/>
  <c r="T10" i="3" s="1"/>
  <c r="S330" i="1"/>
  <c r="T9" i="3" s="1"/>
  <c r="S329" i="1"/>
  <c r="T8" i="3" s="1"/>
  <c r="S328" i="1"/>
  <c r="T7" i="3" s="1"/>
  <c r="S327" i="1"/>
  <c r="T6" i="3" s="1"/>
  <c r="U326" i="1"/>
  <c r="T5" i="3" s="1"/>
  <c r="U325" i="1"/>
  <c r="T4" i="3" s="1"/>
  <c r="U324" i="1"/>
  <c r="T3" i="3" s="1"/>
  <c r="U323" i="1"/>
  <c r="T2" i="3" s="1"/>
  <c r="U320" i="1"/>
  <c r="S19" i="3" s="1"/>
  <c r="U319" i="1"/>
  <c r="S18" i="3" s="1"/>
  <c r="U318" i="1"/>
  <c r="S17" i="3" s="1"/>
  <c r="U317" i="1"/>
  <c r="S16" i="3" s="1"/>
  <c r="U316" i="1"/>
  <c r="S15" i="3" s="1"/>
  <c r="U315" i="1"/>
  <c r="S14" i="3" s="1"/>
  <c r="S314" i="1"/>
  <c r="S13" i="3" s="1"/>
  <c r="S313" i="1"/>
  <c r="S12" i="3" s="1"/>
  <c r="S312" i="1"/>
  <c r="S11" i="3" s="1"/>
  <c r="S311" i="1"/>
  <c r="S10" i="3" s="1"/>
  <c r="S310" i="1"/>
  <c r="S9" i="3" s="1"/>
  <c r="S309" i="1"/>
  <c r="S8" i="3" s="1"/>
  <c r="S308" i="1"/>
  <c r="S7" i="3" s="1"/>
  <c r="S307" i="1"/>
  <c r="S6" i="3" s="1"/>
  <c r="S306" i="1"/>
  <c r="S5" i="3" s="1"/>
  <c r="S305" i="1"/>
  <c r="S4" i="3" s="1"/>
  <c r="S304" i="1"/>
  <c r="S3" i="3" s="1"/>
  <c r="S303" i="1"/>
  <c r="S2" i="3" s="1"/>
  <c r="U279" i="1"/>
  <c r="P19" i="3" s="1"/>
  <c r="U278" i="1"/>
  <c r="P18" i="3" s="1"/>
  <c r="U277" i="1"/>
  <c r="P17" i="3" s="1"/>
  <c r="U276" i="1"/>
  <c r="P16" i="3" s="1"/>
  <c r="U275" i="1"/>
  <c r="P15" i="3" s="1"/>
  <c r="S274" i="1"/>
  <c r="P14" i="3" s="1"/>
  <c r="S273" i="1"/>
  <c r="P13" i="3" s="1"/>
  <c r="S272" i="1"/>
  <c r="P12" i="3" s="1"/>
  <c r="S271" i="1"/>
  <c r="P11" i="3" s="1"/>
  <c r="S270" i="1"/>
  <c r="P10" i="3" s="1"/>
  <c r="S269" i="1"/>
  <c r="P9" i="3" s="1"/>
  <c r="S268" i="1"/>
  <c r="P8" i="3" s="1"/>
  <c r="S267" i="1"/>
  <c r="P7" i="3" s="1"/>
  <c r="S266" i="1"/>
  <c r="P6" i="3" s="1"/>
  <c r="U265" i="1"/>
  <c r="P5" i="3" s="1"/>
  <c r="U264" i="1"/>
  <c r="P4" i="3" s="1"/>
  <c r="U263" i="1"/>
  <c r="P3" i="3" s="1"/>
  <c r="U262" i="1"/>
  <c r="P2" i="3" s="1"/>
  <c r="U301" i="1"/>
  <c r="R19" i="3" s="1"/>
  <c r="U300" i="1"/>
  <c r="R18" i="3" s="1"/>
  <c r="U299" i="1"/>
  <c r="R17" i="3" s="1"/>
  <c r="U298" i="1"/>
  <c r="R16" i="3" s="1"/>
  <c r="U297" i="1"/>
  <c r="R15" i="3" s="1"/>
  <c r="U296" i="1"/>
  <c r="R14" i="3" s="1"/>
  <c r="S295" i="1"/>
  <c r="R13" i="3" s="1"/>
  <c r="S294" i="1"/>
  <c r="R12" i="3" s="1"/>
  <c r="S293" i="1"/>
  <c r="R11" i="3" s="1"/>
  <c r="S292" i="1"/>
  <c r="R10" i="3" s="1"/>
  <c r="S291" i="1"/>
  <c r="R9" i="3" s="1"/>
  <c r="S290" i="1"/>
  <c r="R8" i="3" s="1"/>
  <c r="S289" i="1"/>
  <c r="R7" i="3" s="1"/>
  <c r="S288" i="1"/>
  <c r="R6" i="3" s="1"/>
  <c r="U287" i="1"/>
  <c r="R5" i="3" s="1"/>
  <c r="U286" i="1"/>
  <c r="R4" i="3" s="1"/>
  <c r="U285" i="1"/>
  <c r="R3" i="3" s="1"/>
  <c r="U284" i="1"/>
  <c r="R2" i="3" s="1"/>
  <c r="U494" i="1"/>
  <c r="U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U480" i="1"/>
  <c r="U479" i="1"/>
  <c r="U478" i="1"/>
  <c r="U477" i="1"/>
  <c r="U513" i="1"/>
  <c r="U512" i="1"/>
  <c r="U511" i="1"/>
  <c r="S510" i="1"/>
  <c r="S509" i="1"/>
  <c r="S508" i="1"/>
  <c r="S507" i="1"/>
  <c r="S506" i="1"/>
  <c r="S505" i="1"/>
  <c r="S504" i="1"/>
  <c r="S503" i="1"/>
  <c r="S502" i="1"/>
  <c r="S501" i="1"/>
  <c r="S500" i="1"/>
  <c r="U499" i="1"/>
  <c r="U498" i="1"/>
  <c r="U497" i="1"/>
  <c r="U496" i="1"/>
  <c r="U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U518" i="1"/>
  <c r="U517" i="1"/>
  <c r="U516" i="1"/>
  <c r="U515" i="1"/>
  <c r="U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U538" i="1"/>
  <c r="U537" i="1"/>
  <c r="U536" i="1"/>
  <c r="U535" i="1"/>
  <c r="U574" i="1"/>
  <c r="Q19" i="3" s="1"/>
  <c r="U573" i="1"/>
  <c r="Q18" i="3" s="1"/>
  <c r="S572" i="1"/>
  <c r="Q17" i="3" s="1"/>
  <c r="S571" i="1"/>
  <c r="Q16" i="3" s="1"/>
  <c r="S570" i="1"/>
  <c r="Q15" i="3" s="1"/>
  <c r="S569" i="1"/>
  <c r="Q14" i="3" s="1"/>
  <c r="S568" i="1"/>
  <c r="Q13" i="3" s="1"/>
  <c r="S567" i="1"/>
  <c r="Q12" i="3" s="1"/>
  <c r="S566" i="1"/>
  <c r="Q11" i="3" s="1"/>
  <c r="S565" i="1"/>
  <c r="Q10" i="3" s="1"/>
  <c r="S564" i="1"/>
  <c r="Q9" i="3" s="1"/>
  <c r="S563" i="1"/>
  <c r="Q8" i="3" s="1"/>
  <c r="S562" i="1"/>
  <c r="Q7" i="3" s="1"/>
  <c r="S561" i="1"/>
  <c r="Q6" i="3" s="1"/>
  <c r="U560" i="1"/>
  <c r="Q5" i="3" s="1"/>
  <c r="U559" i="1"/>
  <c r="Q4" i="3" s="1"/>
  <c r="U558" i="1"/>
  <c r="Q3" i="3" s="1"/>
  <c r="U557" i="1"/>
  <c r="Q2" i="3" s="1"/>
  <c r="J443" i="1"/>
  <c r="J442" i="1"/>
  <c r="J441" i="1"/>
  <c r="I443" i="1"/>
  <c r="I442" i="1"/>
  <c r="I441" i="1"/>
  <c r="P562" i="1"/>
  <c r="R562" i="1" s="1"/>
  <c r="P563" i="1"/>
  <c r="R563" i="1" s="1"/>
  <c r="P561" i="1"/>
  <c r="R561" i="1" s="1"/>
  <c r="O562" i="1"/>
  <c r="Q562" i="1" s="1"/>
  <c r="O563" i="1"/>
  <c r="Q563" i="1" s="1"/>
  <c r="O561" i="1"/>
  <c r="Q561" i="1" s="1"/>
  <c r="N562" i="1"/>
  <c r="N563" i="1"/>
  <c r="N561" i="1"/>
  <c r="M562" i="1"/>
  <c r="M563" i="1"/>
  <c r="M561" i="1"/>
  <c r="M567" i="1" l="1"/>
  <c r="O567" i="1"/>
  <c r="N567" i="1"/>
  <c r="M308" i="1"/>
  <c r="K220" i="1" l="1"/>
  <c r="H220" i="1"/>
  <c r="G220" i="1"/>
  <c r="P353" i="1"/>
  <c r="R353" i="1" s="1"/>
  <c r="O354" i="1"/>
  <c r="O355" i="1"/>
  <c r="O353" i="1"/>
  <c r="N353" i="1"/>
  <c r="M353" i="1"/>
  <c r="M327" i="1"/>
  <c r="M247" i="1"/>
  <c r="O519" i="1"/>
  <c r="I258" i="1"/>
  <c r="H258" i="1"/>
  <c r="G258" i="1"/>
  <c r="N248" i="1"/>
  <c r="N249" i="1"/>
  <c r="N247" i="1"/>
  <c r="K239" i="1"/>
  <c r="H239" i="1"/>
  <c r="G239" i="1"/>
  <c r="M229" i="1"/>
  <c r="P211" i="1"/>
  <c r="R211" i="1" s="1"/>
  <c r="P212" i="1"/>
  <c r="R212" i="1" s="1"/>
  <c r="P210" i="1"/>
  <c r="R210" i="1" s="1"/>
  <c r="O211" i="1"/>
  <c r="Q211" i="1" s="1"/>
  <c r="O212" i="1"/>
  <c r="Q212" i="1" s="1"/>
  <c r="O210" i="1"/>
  <c r="Q210" i="1" s="1"/>
  <c r="N211" i="1" l="1"/>
  <c r="N212" i="1"/>
  <c r="N210" i="1"/>
  <c r="M211" i="1"/>
  <c r="M212" i="1"/>
  <c r="M210" i="1"/>
  <c r="M268" i="1"/>
  <c r="N13" i="1"/>
  <c r="N14" i="1"/>
  <c r="M13" i="1"/>
  <c r="M14" i="1"/>
  <c r="E3" i="1"/>
  <c r="M267" i="1"/>
  <c r="P540" i="1"/>
  <c r="R540" i="1" s="1"/>
  <c r="P541" i="1"/>
  <c r="R541" i="1" s="1"/>
  <c r="P539" i="1"/>
  <c r="R539" i="1" s="1"/>
  <c r="O540" i="1"/>
  <c r="Q540" i="1" s="1"/>
  <c r="O541" i="1"/>
  <c r="Q541" i="1" s="1"/>
  <c r="O539" i="1"/>
  <c r="Q539" i="1" s="1"/>
  <c r="N540" i="1"/>
  <c r="N541" i="1"/>
  <c r="N539" i="1"/>
  <c r="M540" i="1"/>
  <c r="M541" i="1"/>
  <c r="M539" i="1"/>
  <c r="P520" i="1"/>
  <c r="R520" i="1" s="1"/>
  <c r="P521" i="1"/>
  <c r="R521" i="1" s="1"/>
  <c r="P519" i="1"/>
  <c r="R519" i="1" s="1"/>
  <c r="O520" i="1"/>
  <c r="Q520" i="1" s="1"/>
  <c r="O521" i="1"/>
  <c r="Q521" i="1" s="1"/>
  <c r="Q519" i="1"/>
  <c r="N520" i="1"/>
  <c r="N521" i="1"/>
  <c r="N519" i="1"/>
  <c r="M520" i="1"/>
  <c r="M521" i="1"/>
  <c r="M519" i="1"/>
  <c r="P501" i="1"/>
  <c r="R501" i="1" s="1"/>
  <c r="P502" i="1"/>
  <c r="R502" i="1" s="1"/>
  <c r="P500" i="1"/>
  <c r="R500" i="1" s="1"/>
  <c r="O501" i="1"/>
  <c r="Q501" i="1" s="1"/>
  <c r="O502" i="1"/>
  <c r="Q502" i="1" s="1"/>
  <c r="O500" i="1"/>
  <c r="Q500" i="1" s="1"/>
  <c r="N501" i="1"/>
  <c r="N502" i="1"/>
  <c r="N500" i="1"/>
  <c r="M501" i="1"/>
  <c r="M502" i="1"/>
  <c r="M500" i="1"/>
  <c r="P482" i="1"/>
  <c r="R482" i="1" s="1"/>
  <c r="P483" i="1"/>
  <c r="R483" i="1" s="1"/>
  <c r="P481" i="1"/>
  <c r="R481" i="1" s="1"/>
  <c r="O482" i="1"/>
  <c r="Q482" i="1" s="1"/>
  <c r="O483" i="1"/>
  <c r="Q483" i="1" s="1"/>
  <c r="O481" i="1"/>
  <c r="Q481" i="1" s="1"/>
  <c r="N482" i="1"/>
  <c r="N483" i="1"/>
  <c r="N481" i="1"/>
  <c r="M482" i="1"/>
  <c r="M483" i="1"/>
  <c r="M481" i="1"/>
  <c r="O487" i="1" l="1"/>
  <c r="O506" i="1"/>
  <c r="O545" i="1"/>
  <c r="N525" i="1"/>
  <c r="P18" i="1"/>
  <c r="Q18" i="1"/>
  <c r="M506" i="1"/>
  <c r="M545" i="1"/>
  <c r="M487" i="1"/>
  <c r="M525" i="1"/>
  <c r="N506" i="1"/>
  <c r="O525" i="1"/>
  <c r="N487" i="1"/>
  <c r="N545" i="1"/>
  <c r="P437" i="1"/>
  <c r="R437" i="1" s="1"/>
  <c r="P438" i="1"/>
  <c r="R438" i="1" s="1"/>
  <c r="P436" i="1"/>
  <c r="R436" i="1" s="1"/>
  <c r="O437" i="1"/>
  <c r="Q437" i="1" s="1"/>
  <c r="O438" i="1"/>
  <c r="Q438" i="1" s="1"/>
  <c r="O436" i="1"/>
  <c r="Q436" i="1" s="1"/>
  <c r="N437" i="1"/>
  <c r="N438" i="1"/>
  <c r="N436" i="1"/>
  <c r="M437" i="1"/>
  <c r="M438" i="1"/>
  <c r="M436" i="1"/>
  <c r="N416" i="1"/>
  <c r="N417" i="1"/>
  <c r="N418" i="1"/>
  <c r="P417" i="1"/>
  <c r="R417" i="1" s="1"/>
  <c r="P418" i="1"/>
  <c r="R418" i="1" s="1"/>
  <c r="P416" i="1"/>
  <c r="R416" i="1" s="1"/>
  <c r="O417" i="1"/>
  <c r="Q417" i="1" s="1"/>
  <c r="O418" i="1"/>
  <c r="Q418" i="1" s="1"/>
  <c r="O416" i="1"/>
  <c r="Q416" i="1" s="1"/>
  <c r="M417" i="1"/>
  <c r="M418" i="1"/>
  <c r="M416" i="1"/>
  <c r="P396" i="1"/>
  <c r="R396" i="1" s="1"/>
  <c r="P397" i="1"/>
  <c r="R397" i="1" s="1"/>
  <c r="P395" i="1"/>
  <c r="R395" i="1" s="1"/>
  <c r="O396" i="1"/>
  <c r="Q396" i="1" s="1"/>
  <c r="O397" i="1"/>
  <c r="Q397" i="1" s="1"/>
  <c r="O395" i="1"/>
  <c r="Q395" i="1" s="1"/>
  <c r="N396" i="1"/>
  <c r="N397" i="1"/>
  <c r="N395" i="1"/>
  <c r="M396" i="1"/>
  <c r="M397" i="1"/>
  <c r="M395" i="1"/>
  <c r="M422" i="1" l="1"/>
  <c r="M401" i="1"/>
  <c r="O401" i="1"/>
  <c r="N401" i="1"/>
  <c r="O422" i="1"/>
  <c r="N422" i="1"/>
  <c r="N442" i="1"/>
  <c r="O442" i="1"/>
  <c r="M442" i="1"/>
  <c r="P374" i="1"/>
  <c r="R374" i="1" s="1"/>
  <c r="P375" i="1"/>
  <c r="R375" i="1" s="1"/>
  <c r="P373" i="1"/>
  <c r="R373" i="1" s="1"/>
  <c r="O374" i="1"/>
  <c r="Q374" i="1" s="1"/>
  <c r="O375" i="1"/>
  <c r="Q375" i="1" s="1"/>
  <c r="O373" i="1"/>
  <c r="Q373" i="1" s="1"/>
  <c r="N374" i="1"/>
  <c r="N375" i="1"/>
  <c r="N373" i="1"/>
  <c r="M374" i="1"/>
  <c r="M375" i="1"/>
  <c r="M373" i="1"/>
  <c r="P354" i="1"/>
  <c r="R354" i="1" s="1"/>
  <c r="P355" i="1"/>
  <c r="R355" i="1" s="1"/>
  <c r="Q354" i="1"/>
  <c r="Q355" i="1"/>
  <c r="Q353" i="1"/>
  <c r="N354" i="1"/>
  <c r="N355" i="1"/>
  <c r="M354" i="1"/>
  <c r="M355" i="1"/>
  <c r="P328" i="1"/>
  <c r="R328" i="1" s="1"/>
  <c r="P329" i="1"/>
  <c r="R329" i="1" s="1"/>
  <c r="P327" i="1"/>
  <c r="R327" i="1" s="1"/>
  <c r="O328" i="1"/>
  <c r="Q328" i="1" s="1"/>
  <c r="O329" i="1"/>
  <c r="Q329" i="1" s="1"/>
  <c r="O327" i="1"/>
  <c r="Q327" i="1" s="1"/>
  <c r="N328" i="1"/>
  <c r="N329" i="1"/>
  <c r="N327" i="1"/>
  <c r="M328" i="1"/>
  <c r="M329" i="1"/>
  <c r="P308" i="1"/>
  <c r="R308" i="1" s="1"/>
  <c r="P309" i="1"/>
  <c r="R309" i="1" s="1"/>
  <c r="P307" i="1"/>
  <c r="R307" i="1" s="1"/>
  <c r="O308" i="1"/>
  <c r="Q308" i="1" s="1"/>
  <c r="O309" i="1"/>
  <c r="Q309" i="1" s="1"/>
  <c r="O307" i="1"/>
  <c r="Q307" i="1" s="1"/>
  <c r="N308" i="1"/>
  <c r="N309" i="1"/>
  <c r="N307" i="1"/>
  <c r="M309" i="1"/>
  <c r="M307" i="1"/>
  <c r="P289" i="1"/>
  <c r="R289" i="1" s="1"/>
  <c r="P290" i="1"/>
  <c r="R290" i="1" s="1"/>
  <c r="P288" i="1"/>
  <c r="R288" i="1" s="1"/>
  <c r="O289" i="1"/>
  <c r="Q289" i="1" s="1"/>
  <c r="O290" i="1"/>
  <c r="Q290" i="1" s="1"/>
  <c r="O288" i="1"/>
  <c r="Q288" i="1" s="1"/>
  <c r="N289" i="1"/>
  <c r="N290" i="1"/>
  <c r="N288" i="1"/>
  <c r="M289" i="1"/>
  <c r="M290" i="1"/>
  <c r="M288" i="1"/>
  <c r="P267" i="1"/>
  <c r="R267" i="1" s="1"/>
  <c r="P268" i="1"/>
  <c r="R268" i="1" s="1"/>
  <c r="P266" i="1"/>
  <c r="R266" i="1" s="1"/>
  <c r="O267" i="1"/>
  <c r="Q267" i="1" s="1"/>
  <c r="O268" i="1"/>
  <c r="Q268" i="1" s="1"/>
  <c r="O266" i="1"/>
  <c r="Q266" i="1" s="1"/>
  <c r="N267" i="1"/>
  <c r="N268" i="1"/>
  <c r="N266" i="1"/>
  <c r="M266" i="1"/>
  <c r="P248" i="1"/>
  <c r="R248" i="1" s="1"/>
  <c r="P249" i="1"/>
  <c r="R249" i="1" s="1"/>
  <c r="P247" i="1"/>
  <c r="R247" i="1" s="1"/>
  <c r="O248" i="1"/>
  <c r="Q248" i="1" s="1"/>
  <c r="O249" i="1"/>
  <c r="Q249" i="1" s="1"/>
  <c r="O247" i="1"/>
  <c r="Q247" i="1" s="1"/>
  <c r="M248" i="1"/>
  <c r="M249" i="1"/>
  <c r="M272" i="1" l="1"/>
  <c r="O313" i="1"/>
  <c r="N313" i="1"/>
  <c r="N359" i="1"/>
  <c r="O359" i="1"/>
  <c r="M294" i="1"/>
  <c r="M313" i="1"/>
  <c r="M333" i="1"/>
  <c r="M359" i="1"/>
  <c r="M379" i="1"/>
  <c r="O294" i="1"/>
  <c r="N294" i="1"/>
  <c r="O333" i="1"/>
  <c r="N333" i="1"/>
  <c r="O379" i="1"/>
  <c r="N379" i="1"/>
  <c r="N272" i="1"/>
  <c r="O272" i="1"/>
  <c r="P231" i="1"/>
  <c r="R231" i="1" s="1"/>
  <c r="O231" i="1"/>
  <c r="Q231" i="1" s="1"/>
  <c r="N231" i="1"/>
  <c r="M231" i="1"/>
  <c r="P230" i="1"/>
  <c r="R230" i="1" s="1"/>
  <c r="O230" i="1"/>
  <c r="Q230" i="1" s="1"/>
  <c r="N230" i="1"/>
  <c r="M230" i="1"/>
  <c r="P229" i="1"/>
  <c r="R229" i="1" s="1"/>
  <c r="O229" i="1"/>
  <c r="Q229" i="1" s="1"/>
  <c r="N229" i="1"/>
  <c r="P193" i="1" l="1"/>
  <c r="R193" i="1" s="1"/>
  <c r="O193" i="1"/>
  <c r="Q193" i="1" s="1"/>
  <c r="N193" i="1"/>
  <c r="M193" i="1"/>
  <c r="P192" i="1"/>
  <c r="R192" i="1" s="1"/>
  <c r="O192" i="1"/>
  <c r="Q192" i="1" s="1"/>
  <c r="N192" i="1"/>
  <c r="M192" i="1"/>
  <c r="P191" i="1"/>
  <c r="R191" i="1" s="1"/>
  <c r="O191" i="1"/>
  <c r="Q191" i="1" s="1"/>
  <c r="N191" i="1"/>
  <c r="M191" i="1"/>
  <c r="N197" i="1" l="1"/>
  <c r="O197" i="1"/>
  <c r="M197" i="1"/>
  <c r="N169" i="1"/>
  <c r="P171" i="1"/>
  <c r="R171" i="1" s="1"/>
  <c r="O171" i="1"/>
  <c r="Q171" i="1" s="1"/>
  <c r="N171" i="1"/>
  <c r="M171" i="1"/>
  <c r="P170" i="1"/>
  <c r="R170" i="1" s="1"/>
  <c r="O170" i="1"/>
  <c r="Q170" i="1" s="1"/>
  <c r="N170" i="1"/>
  <c r="M170" i="1"/>
  <c r="P169" i="1"/>
  <c r="R169" i="1" s="1"/>
  <c r="O169" i="1"/>
  <c r="Q169" i="1" s="1"/>
  <c r="M169" i="1"/>
  <c r="P151" i="1"/>
  <c r="R151" i="1" s="1"/>
  <c r="O151" i="1"/>
  <c r="Q151" i="1" s="1"/>
  <c r="N151" i="1"/>
  <c r="M151" i="1"/>
  <c r="P150" i="1"/>
  <c r="R150" i="1" s="1"/>
  <c r="O150" i="1"/>
  <c r="Q150" i="1" s="1"/>
  <c r="N150" i="1"/>
  <c r="M150" i="1"/>
  <c r="P149" i="1"/>
  <c r="R149" i="1" s="1"/>
  <c r="O149" i="1"/>
  <c r="Q149" i="1" s="1"/>
  <c r="N149" i="1"/>
  <c r="M149" i="1"/>
  <c r="P131" i="1"/>
  <c r="R131" i="1" s="1"/>
  <c r="O131" i="1"/>
  <c r="Q131" i="1" s="1"/>
  <c r="N131" i="1"/>
  <c r="M131" i="1"/>
  <c r="P130" i="1"/>
  <c r="R130" i="1" s="1"/>
  <c r="O130" i="1"/>
  <c r="Q130" i="1" s="1"/>
  <c r="N130" i="1"/>
  <c r="M130" i="1"/>
  <c r="P129" i="1"/>
  <c r="R129" i="1" s="1"/>
  <c r="O129" i="1"/>
  <c r="Q129" i="1" s="1"/>
  <c r="N129" i="1"/>
  <c r="M129" i="1"/>
  <c r="P114" i="1"/>
  <c r="R114" i="1" s="1"/>
  <c r="P115" i="1"/>
  <c r="R115" i="1" s="1"/>
  <c r="P113" i="1"/>
  <c r="R113" i="1" s="1"/>
  <c r="O114" i="1"/>
  <c r="Q114" i="1" s="1"/>
  <c r="O115" i="1"/>
  <c r="Q115" i="1" s="1"/>
  <c r="O113" i="1"/>
  <c r="Q113" i="1" s="1"/>
  <c r="N114" i="1"/>
  <c r="N115" i="1"/>
  <c r="N113" i="1"/>
  <c r="M114" i="1"/>
  <c r="M115" i="1"/>
  <c r="M113" i="1"/>
  <c r="O93" i="1"/>
  <c r="Q93" i="1" s="1"/>
  <c r="O94" i="1"/>
  <c r="Q94" i="1" s="1"/>
  <c r="P93" i="1"/>
  <c r="R93" i="1" s="1"/>
  <c r="P94" i="1"/>
  <c r="R94" i="1" s="1"/>
  <c r="N93" i="1"/>
  <c r="N94" i="1"/>
  <c r="M93" i="1"/>
  <c r="M94" i="1"/>
  <c r="P72" i="1"/>
  <c r="R72" i="1" s="1"/>
  <c r="P73" i="1"/>
  <c r="R73" i="1" s="1"/>
  <c r="P71" i="1"/>
  <c r="R71" i="1" s="1"/>
  <c r="O72" i="1"/>
  <c r="Q72" i="1" s="1"/>
  <c r="O73" i="1"/>
  <c r="Q73" i="1" s="1"/>
  <c r="O71" i="1"/>
  <c r="Q71" i="1" s="1"/>
  <c r="M135" i="1" l="1"/>
  <c r="M98" i="1"/>
  <c r="M119" i="1"/>
  <c r="M155" i="1"/>
  <c r="O175" i="1"/>
  <c r="N175" i="1"/>
  <c r="O135" i="1"/>
  <c r="N135" i="1"/>
  <c r="M175" i="1"/>
  <c r="O155" i="1"/>
  <c r="N155" i="1"/>
  <c r="O98" i="1"/>
  <c r="N98" i="1"/>
  <c r="N119" i="1"/>
  <c r="O119" i="1"/>
  <c r="N72" i="1"/>
  <c r="N73" i="1"/>
  <c r="N71" i="1"/>
  <c r="M72" i="1"/>
  <c r="M73" i="1"/>
  <c r="M71" i="1"/>
  <c r="M50" i="1"/>
  <c r="M77" i="1" l="1"/>
  <c r="O77" i="1"/>
  <c r="N77" i="1"/>
  <c r="P51" i="1"/>
  <c r="R51" i="1" s="1"/>
  <c r="P52" i="1"/>
  <c r="R52" i="1" s="1"/>
  <c r="P50" i="1"/>
  <c r="R50" i="1" s="1"/>
  <c r="Q51" i="1"/>
  <c r="Q52" i="1"/>
  <c r="Q50" i="1"/>
  <c r="N51" i="1"/>
  <c r="N52" i="1"/>
  <c r="N50" i="1"/>
  <c r="M51" i="1"/>
  <c r="M52" i="1"/>
  <c r="O56" i="1" l="1"/>
  <c r="N56" i="1"/>
  <c r="M56" i="1"/>
  <c r="P29" i="1"/>
  <c r="R29" i="1" s="1"/>
  <c r="P30" i="1"/>
  <c r="R30" i="1" s="1"/>
  <c r="R28" i="1"/>
  <c r="O29" i="1"/>
  <c r="Q29" i="1" s="1"/>
  <c r="O30" i="1"/>
  <c r="Q30" i="1" s="1"/>
  <c r="N29" i="1"/>
  <c r="N30" i="1"/>
  <c r="M29" i="1"/>
  <c r="M30" i="1"/>
  <c r="M28" i="1"/>
  <c r="P3" i="1"/>
  <c r="R3" i="1" s="1"/>
  <c r="P4" i="1"/>
  <c r="R4" i="1" s="1"/>
  <c r="P2" i="1"/>
  <c r="R2" i="1" s="1"/>
  <c r="O4" i="1"/>
  <c r="Q4" i="1" s="1"/>
  <c r="O3" i="1"/>
  <c r="Q3" i="1" s="1"/>
  <c r="O2" i="1"/>
  <c r="Q2" i="1" s="1"/>
  <c r="N4" i="1"/>
  <c r="N3" i="1"/>
  <c r="N2" i="1"/>
  <c r="M3" i="1"/>
  <c r="M4" i="1"/>
  <c r="M2" i="1"/>
  <c r="S2" i="1" l="1"/>
  <c r="T2" i="1"/>
  <c r="S3" i="1"/>
  <c r="T3" i="1"/>
  <c r="T4" i="1"/>
  <c r="S4" i="1"/>
  <c r="L8" i="1"/>
  <c r="N8" i="1"/>
  <c r="M8" i="1"/>
  <c r="N34" i="1"/>
  <c r="O34" i="1"/>
  <c r="M34" i="1"/>
</calcChain>
</file>

<file path=xl/sharedStrings.xml><?xml version="1.0" encoding="utf-8"?>
<sst xmlns="http://schemas.openxmlformats.org/spreadsheetml/2006/main" count="1504" uniqueCount="143">
  <si>
    <t>Plant Height</t>
  </si>
  <si>
    <t>T1</t>
  </si>
  <si>
    <t>T2</t>
  </si>
  <si>
    <t>T3</t>
  </si>
  <si>
    <t>Control</t>
  </si>
  <si>
    <t>Drought</t>
  </si>
  <si>
    <t>Avg T1</t>
  </si>
  <si>
    <t>Plant Leaf Area</t>
  </si>
  <si>
    <t>No. of leaves undr Water Stress</t>
  </si>
  <si>
    <t>Root Length</t>
  </si>
  <si>
    <t>Root Fresh Weight</t>
  </si>
  <si>
    <t>Dry Root Weight</t>
  </si>
  <si>
    <t>Leaf Fresh Weight</t>
  </si>
  <si>
    <t>Leaf Dry Weight</t>
  </si>
  <si>
    <t>Chlorophyll Contents</t>
  </si>
  <si>
    <t>Carotenoid Contents</t>
  </si>
  <si>
    <t>MDA Contants</t>
  </si>
  <si>
    <t>H2O2 Conetnts</t>
  </si>
  <si>
    <t>Electrolyte Leakage</t>
  </si>
  <si>
    <t>SOD Activity</t>
  </si>
  <si>
    <t>POD Activity</t>
  </si>
  <si>
    <t>CAT Activity</t>
  </si>
  <si>
    <t>APX Activity</t>
  </si>
  <si>
    <t>Phenolics</t>
  </si>
  <si>
    <t>Flavonoids</t>
  </si>
  <si>
    <t>Ascorbic acid</t>
  </si>
  <si>
    <t>Anthyocyanin</t>
  </si>
  <si>
    <t>Soluble Sugar</t>
  </si>
  <si>
    <t>Reducing Sugars</t>
  </si>
  <si>
    <t>Non-reducing sugars</t>
  </si>
  <si>
    <t>Mg+2</t>
  </si>
  <si>
    <t>P (Phosphoras)</t>
  </si>
  <si>
    <r>
      <rPr>
        <b/>
        <sz val="11"/>
        <color theme="1"/>
        <rFont val="Calibri"/>
        <family val="2"/>
        <scheme val="minor"/>
      </rPr>
      <t>Fe</t>
    </r>
    <r>
      <rPr>
        <b/>
        <vertAlign val="superscript"/>
        <sz val="11"/>
        <color theme="1"/>
        <rFont val="Calibri"/>
        <family val="2"/>
        <scheme val="minor"/>
      </rPr>
      <t>2+</t>
    </r>
  </si>
  <si>
    <r>
      <rPr>
        <b/>
        <sz val="11"/>
        <color theme="1"/>
        <rFont val="Calibri"/>
        <family val="2"/>
        <scheme val="minor"/>
      </rPr>
      <t>Ca</t>
    </r>
    <r>
      <rPr>
        <b/>
        <vertAlign val="superscript"/>
        <sz val="11"/>
        <color theme="1"/>
        <rFont val="Calibri"/>
        <family val="2"/>
        <scheme val="minor"/>
      </rPr>
      <t>2+</t>
    </r>
  </si>
  <si>
    <t>C STD</t>
  </si>
  <si>
    <t>D STD</t>
  </si>
  <si>
    <t>C SE</t>
  </si>
  <si>
    <t>DSE</t>
  </si>
  <si>
    <t>drought</t>
  </si>
  <si>
    <t xml:space="preserve"> D STD</t>
  </si>
  <si>
    <t>D SE</t>
  </si>
  <si>
    <t>No. of leaves uner water stress</t>
  </si>
  <si>
    <t>Root fresh Weight</t>
  </si>
  <si>
    <t xml:space="preserve">T1  </t>
  </si>
  <si>
    <t>Dry Root weight</t>
  </si>
  <si>
    <t xml:space="preserve">T1 </t>
  </si>
  <si>
    <t>Fe2+</t>
  </si>
  <si>
    <t>Ca2+</t>
  </si>
  <si>
    <t>Treatment</t>
  </si>
  <si>
    <t>C-S</t>
  </si>
  <si>
    <t>S-T</t>
  </si>
  <si>
    <t>control</t>
  </si>
  <si>
    <t xml:space="preserve">drought </t>
  </si>
  <si>
    <t xml:space="preserve"> </t>
  </si>
  <si>
    <t xml:space="preserve">stress </t>
  </si>
  <si>
    <t>stomatal conductance (gs)</t>
  </si>
  <si>
    <t>net photosynthetic rate (pn)</t>
  </si>
  <si>
    <t>transpiration rate (E)</t>
  </si>
  <si>
    <t>intacellular Co2 (ci)</t>
  </si>
  <si>
    <t>gs</t>
  </si>
  <si>
    <t>pn</t>
  </si>
  <si>
    <t>ci</t>
  </si>
  <si>
    <t>E</t>
  </si>
  <si>
    <t>root mg2+</t>
  </si>
  <si>
    <t>root P</t>
  </si>
  <si>
    <t>root Fe2+</t>
  </si>
  <si>
    <t>root Ca2+</t>
  </si>
  <si>
    <t>shoot mg2+</t>
  </si>
  <si>
    <t>shoot P</t>
  </si>
  <si>
    <t>shoot fe2+</t>
  </si>
  <si>
    <t>shoot ca2+</t>
  </si>
  <si>
    <t>dSE</t>
  </si>
  <si>
    <t>N.RS</t>
  </si>
  <si>
    <t>RS</t>
  </si>
  <si>
    <t>SS</t>
  </si>
  <si>
    <t>antho</t>
  </si>
  <si>
    <t>asco</t>
  </si>
  <si>
    <t>Flav</t>
  </si>
  <si>
    <t>Phenol</t>
  </si>
  <si>
    <t xml:space="preserve">APX </t>
  </si>
  <si>
    <t xml:space="preserve">CAT </t>
  </si>
  <si>
    <t xml:space="preserve">POD </t>
  </si>
  <si>
    <t xml:space="preserve">SOD </t>
  </si>
  <si>
    <t>EL</t>
  </si>
  <si>
    <t xml:space="preserve">H2O2 </t>
  </si>
  <si>
    <t xml:space="preserve">MDA </t>
  </si>
  <si>
    <t xml:space="preserve">Carotenoid </t>
  </si>
  <si>
    <t>LDW</t>
  </si>
  <si>
    <t>LFW</t>
  </si>
  <si>
    <t>RDW</t>
  </si>
  <si>
    <t>RFW</t>
  </si>
  <si>
    <t>RL</t>
  </si>
  <si>
    <t>Leaf.no</t>
  </si>
  <si>
    <t>Plant.H</t>
  </si>
  <si>
    <t>P.Area</t>
  </si>
  <si>
    <t>L</t>
  </si>
  <si>
    <t>Caro</t>
  </si>
  <si>
    <t>Total Chlorophyll Contents</t>
  </si>
  <si>
    <t>chl a</t>
  </si>
  <si>
    <t>chl b</t>
  </si>
  <si>
    <t>Chl b</t>
  </si>
  <si>
    <t>T. Chl</t>
  </si>
  <si>
    <t>total.chl</t>
  </si>
  <si>
    <t>Plant. H</t>
  </si>
  <si>
    <t>s</t>
  </si>
  <si>
    <t>a</t>
  </si>
  <si>
    <t>b</t>
  </si>
  <si>
    <t>c</t>
  </si>
  <si>
    <t>d</t>
  </si>
  <si>
    <t>e</t>
  </si>
  <si>
    <t>f</t>
  </si>
  <si>
    <t>leaf.A</t>
  </si>
  <si>
    <t>No.L</t>
  </si>
  <si>
    <t>Root.L</t>
  </si>
  <si>
    <t>de</t>
  </si>
  <si>
    <t>Root FW</t>
  </si>
  <si>
    <t>Root DW</t>
  </si>
  <si>
    <t>Leaf.FW</t>
  </si>
  <si>
    <t>Leaf.dW</t>
  </si>
  <si>
    <t>Chl. a</t>
  </si>
  <si>
    <t>ab</t>
  </si>
  <si>
    <t>Chl.b</t>
  </si>
  <si>
    <t>abc</t>
  </si>
  <si>
    <t>bc</t>
  </si>
  <si>
    <t>T.Chl</t>
  </si>
  <si>
    <t>MDA</t>
  </si>
  <si>
    <t>cd</t>
  </si>
  <si>
    <t>h2O2</t>
  </si>
  <si>
    <t>SOD</t>
  </si>
  <si>
    <t>PoD</t>
  </si>
  <si>
    <t>CAT</t>
  </si>
  <si>
    <t>APX</t>
  </si>
  <si>
    <t>phenol</t>
  </si>
  <si>
    <t>Asco</t>
  </si>
  <si>
    <t>Antho</t>
  </si>
  <si>
    <t>Solu. S</t>
  </si>
  <si>
    <t>Redu.S</t>
  </si>
  <si>
    <t>N.R.S</t>
  </si>
  <si>
    <t>Ci</t>
  </si>
  <si>
    <t>µg/g FW</t>
  </si>
  <si>
    <t>µmol/g FW</t>
  </si>
  <si>
    <t xml:space="preserve">EU/mg </t>
  </si>
  <si>
    <t>µmol m-2s-1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</si>
</sst>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9" fontId="0" fillId="0" borderId="0" xfId="2" applyFont="1"/>
    <xf numFmtId="164" fontId="0" fillId="0" borderId="0" xfId="1" applyNumberFormat="1" applyFont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Sheet1!$F$7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Sheet1!$Q$2:$R$2</c:f>
                <c:numCache>
                  <c:formatCode>General</c:formatCode>
                  <c:ptCount val="2"/>
                  <c:pt idx="0">
                    <c:v>0.12032751442000741</c:v>
                  </c:pt>
                  <c:pt idx="1">
                    <c:v>0.17341040462427684</c:v>
                  </c:pt>
                </c:numCache>
              </c:numRef>
            </c:plus>
            <c:minus>
              <c:numRef>
                <c:f>Sheet1!$Q$2:$R$2</c:f>
                <c:numCache>
                  <c:formatCode>General</c:formatCode>
                  <c:ptCount val="2"/>
                  <c:pt idx="0">
                    <c:v>0.12032751442000741</c:v>
                  </c:pt>
                  <c:pt idx="1">
                    <c:v>0.17341040462427684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Sheet1!$G$6:$H$6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Sheet1!$G$7:$H$7</c:f>
              <c:numCache>
                <c:formatCode>General</c:formatCode>
                <c:ptCount val="2"/>
                <c:pt idx="0">
                  <c:v>31.033333333333335</c:v>
                </c:pt>
                <c:pt idx="1">
                  <c:v>24.099999999999998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E1-42AF-A5FE-6E33E5B4C9FA}"/>
            </c:ext>
          </c:extLst>
        </c:ser>
        <c:ser>
          <c:idx val="1"/>
          <c:order val="1"/>
          <c:tx>
            <c:strRef>
              <c:f>Sheet1!$F$8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Sheet1!$Q$3:$R$3</c:f>
                <c:numCache>
                  <c:formatCode>General</c:formatCode>
                  <c:ptCount val="2"/>
                  <c:pt idx="0">
                    <c:v>0.208413368523929</c:v>
                  </c:pt>
                  <c:pt idx="1">
                    <c:v>0.26065027472964769</c:v>
                  </c:pt>
                </c:numCache>
              </c:numRef>
            </c:plus>
            <c:min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Sheet1!$G$6:$H$6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Sheet1!$G$8:$H$8</c:f>
              <c:numCache>
                <c:formatCode>General</c:formatCode>
                <c:ptCount val="2"/>
                <c:pt idx="0">
                  <c:v>35.5</c:v>
                </c:pt>
                <c:pt idx="1">
                  <c:v>26.366666666666664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1E1-42AF-A5FE-6E33E5B4C9FA}"/>
            </c:ext>
          </c:extLst>
        </c:ser>
        <c:ser>
          <c:idx val="2"/>
          <c:order val="2"/>
          <c:tx>
            <c:strRef>
              <c:f>Sheet1!$F$9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plus>
            <c:min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Sheet1!$G$6:$H$6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Sheet1!$G$9:$H$9</c:f>
              <c:numCache>
                <c:formatCode>General</c:formatCode>
                <c:ptCount val="2"/>
                <c:pt idx="0">
                  <c:v>42.06666666666667</c:v>
                </c:pt>
                <c:pt idx="1">
                  <c:v>30.133333333333336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1E1-42AF-A5FE-6E33E5B4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09824"/>
        <c:axId val="187381728"/>
      </c:barChart>
      <c:catAx>
        <c:axId val="14310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1728"/>
        <c:crosses val="autoZero"/>
        <c:auto val="1"/>
        <c:lblAlgn val="ctr"/>
        <c:lblOffset val="100"/>
        <c:noMultiLvlLbl val="0"/>
      </c:catAx>
      <c:valAx>
        <c:axId val="18738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Plant</a:t>
                </a:r>
                <a:r>
                  <a:rPr lang="en-US" baseline="0"/>
                  <a:t> Height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0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221391076115485"/>
          <c:y val="4.687445319335079E-2"/>
          <c:w val="0.18704195598954015"/>
          <c:h val="7.7281345581187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Sheet1!$F$195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Sheet1!$I$195:$I$197</c:f>
                <c:numCache>
                  <c:formatCode>General</c:formatCode>
                  <c:ptCount val="3"/>
                  <c:pt idx="0">
                    <c:v>0.14546887158517863</c:v>
                  </c:pt>
                  <c:pt idx="1">
                    <c:v>8.8296256164852427E-2</c:v>
                  </c:pt>
                  <c:pt idx="2">
                    <c:v>0.14546887158517735</c:v>
                  </c:pt>
                </c:numCache>
              </c:numRef>
            </c:plus>
            <c:minus>
              <c:numRef>
                <c:f>Sheet1!$I$195:$I$197</c:f>
                <c:numCache>
                  <c:formatCode>General</c:formatCode>
                  <c:ptCount val="3"/>
                  <c:pt idx="0">
                    <c:v>0.14546887158517863</c:v>
                  </c:pt>
                  <c:pt idx="1">
                    <c:v>8.8296256164852427E-2</c:v>
                  </c:pt>
                  <c:pt idx="2">
                    <c:v>0.14546887158517735</c:v>
                  </c:pt>
                </c:numCache>
              </c:numRef>
            </c:minus>
          </c:errBars>
          <c:cat>
            <c:strRef>
              <c:f>Sheet1!$G$194:$H$194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Sheet1!$G$195:$H$195</c:f>
              <c:numCache>
                <c:formatCode>General</c:formatCode>
                <c:ptCount val="2"/>
                <c:pt idx="0">
                  <c:v>1.1333333333333333</c:v>
                </c:pt>
                <c:pt idx="1">
                  <c:v>0.39999999999999997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05-49D0-8CA7-20CC5BAF53BB}"/>
            </c:ext>
          </c:extLst>
        </c:ser>
        <c:ser>
          <c:idx val="1"/>
          <c:order val="1"/>
          <c:tx>
            <c:strRef>
              <c:f>Sheet1!$F$196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Sheet1!$J$195:$J$197</c:f>
                <c:numCache>
                  <c:formatCode>General</c:formatCode>
                  <c:ptCount val="3"/>
                  <c:pt idx="0">
                    <c:v>0.17341040462427743</c:v>
                  </c:pt>
                  <c:pt idx="1">
                    <c:v>0.20841336852393011</c:v>
                  </c:pt>
                  <c:pt idx="2">
                    <c:v>0.20299910891816486</c:v>
                  </c:pt>
                </c:numCache>
              </c:numRef>
            </c:plus>
            <c:minus>
              <c:numRef>
                <c:f>Sheet1!$J$195:$J$197</c:f>
                <c:numCache>
                  <c:formatCode>General</c:formatCode>
                  <c:ptCount val="3"/>
                  <c:pt idx="0">
                    <c:v>0.17341040462427743</c:v>
                  </c:pt>
                  <c:pt idx="1">
                    <c:v>0.20841336852393011</c:v>
                  </c:pt>
                  <c:pt idx="2">
                    <c:v>0.20299910891816486</c:v>
                  </c:pt>
                </c:numCache>
              </c:numRef>
            </c:minus>
          </c:errBars>
          <c:cat>
            <c:strRef>
              <c:f>Sheet1!$G$194:$H$194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Sheet1!$G$196:$H$196</c:f>
              <c:numCache>
                <c:formatCode>General</c:formatCode>
                <c:ptCount val="2"/>
                <c:pt idx="0">
                  <c:v>1.3333333333333333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5-49D0-8CA7-20CC5BAF53BB}"/>
            </c:ext>
          </c:extLst>
        </c:ser>
        <c:ser>
          <c:idx val="2"/>
          <c:order val="2"/>
          <c:tx>
            <c:strRef>
              <c:f>Sheet1!$F$197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plus>
            <c:min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Sheet1!$G$194:$H$194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Sheet1!$G$197:$H$197</c:f>
              <c:numCache>
                <c:formatCode>General</c:formatCode>
                <c:ptCount val="2"/>
                <c:pt idx="0">
                  <c:v>1.6333333333333335</c:v>
                </c:pt>
                <c:pt idx="1">
                  <c:v>0.86666666666666659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05-49D0-8CA7-20CC5BAF5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39344"/>
        <c:axId val="187844832"/>
      </c:barChart>
      <c:catAx>
        <c:axId val="18783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4832"/>
        <c:crosses val="autoZero"/>
        <c:auto val="1"/>
        <c:lblAlgn val="ctr"/>
        <c:lblOffset val="100"/>
        <c:noMultiLvlLbl val="0"/>
      </c:catAx>
      <c:valAx>
        <c:axId val="187844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Carotenoid Contents mg g</a:t>
                </a:r>
                <a:r>
                  <a:rPr lang="en-US" sz="10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-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93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221391076115485"/>
          <c:y val="4.687445319335079E-2"/>
          <c:w val="0.18704195598954015"/>
          <c:h val="7.7281345581187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Sheet1!$F$233</c:f>
              <c:strCache>
                <c:ptCount val="1"/>
                <c:pt idx="0">
                  <c:v>T1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Sheet1!$I$233:$I$235</c:f>
                <c:numCache>
                  <c:formatCode>General</c:formatCode>
                  <c:ptCount val="3"/>
                  <c:pt idx="0">
                    <c:v>0.29662436066166958</c:v>
                  </c:pt>
                  <c:pt idx="1">
                    <c:v>0.29093774317035653</c:v>
                  </c:pt>
                  <c:pt idx="2">
                    <c:v>0.20299910891816428</c:v>
                  </c:pt>
                </c:numCache>
              </c:numRef>
            </c:plus>
            <c:minus>
              <c:numRef>
                <c:f>Sheet1!$I$233:$I$235</c:f>
                <c:numCache>
                  <c:formatCode>General</c:formatCode>
                  <c:ptCount val="3"/>
                  <c:pt idx="0">
                    <c:v>0.29662436066166958</c:v>
                  </c:pt>
                  <c:pt idx="1">
                    <c:v>0.29093774317035653</c:v>
                  </c:pt>
                  <c:pt idx="2">
                    <c:v>0.20299910891816428</c:v>
                  </c:pt>
                </c:numCache>
              </c:numRef>
            </c:minus>
          </c:errBars>
          <c:cat>
            <c:strRef>
              <c:f>Sheet1!$G$232:$H$232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Sheet1!$G$233:$H$233</c:f>
              <c:numCache>
                <c:formatCode>General</c:formatCode>
                <c:ptCount val="2"/>
                <c:pt idx="0">
                  <c:v>22.166666666666668</c:v>
                </c:pt>
                <c:pt idx="1">
                  <c:v>32.566666666666663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9B-405B-B4A0-28D678EA3D09}"/>
            </c:ext>
          </c:extLst>
        </c:ser>
        <c:ser>
          <c:idx val="1"/>
          <c:order val="1"/>
          <c:tx>
            <c:strRef>
              <c:f>Sheet1!$F$234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Sheet1!$J$233:$J$235</c:f>
                <c:numCache>
                  <c:formatCode>General</c:formatCode>
                  <c:ptCount val="3"/>
                  <c:pt idx="0">
                    <c:v>0.9035355751594113</c:v>
                  </c:pt>
                  <c:pt idx="1">
                    <c:v>0.43384702309047019</c:v>
                  </c:pt>
                  <c:pt idx="2">
                    <c:v>0.63408411067068782</c:v>
                  </c:pt>
                </c:numCache>
              </c:numRef>
            </c:plus>
            <c:minus>
              <c:numRef>
                <c:f>Sheet1!$J$233:$J$235</c:f>
                <c:numCache>
                  <c:formatCode>General</c:formatCode>
                  <c:ptCount val="3"/>
                  <c:pt idx="0">
                    <c:v>0.9035355751594113</c:v>
                  </c:pt>
                  <c:pt idx="1">
                    <c:v>0.43384702309047019</c:v>
                  </c:pt>
                  <c:pt idx="2">
                    <c:v>0.63408411067068782</c:v>
                  </c:pt>
                </c:numCache>
              </c:numRef>
            </c:minus>
          </c:errBars>
          <c:cat>
            <c:strRef>
              <c:f>Sheet1!$G$232:$H$232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Sheet1!$G$234:$H$234</c:f>
              <c:numCache>
                <c:formatCode>General</c:formatCode>
                <c:ptCount val="2"/>
                <c:pt idx="0">
                  <c:v>23.533333333333331</c:v>
                </c:pt>
                <c:pt idx="1">
                  <c:v>27.366666666666664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9B-405B-B4A0-28D678EA3D09}"/>
            </c:ext>
          </c:extLst>
        </c:ser>
        <c:ser>
          <c:idx val="2"/>
          <c:order val="2"/>
          <c:tx>
            <c:strRef>
              <c:f>Sheet1!$F$235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plus>
            <c:min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Sheet1!$G$232:$H$232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Sheet1!$G$235:$H$235</c:f>
              <c:numCache>
                <c:formatCode>General</c:formatCode>
                <c:ptCount val="2"/>
                <c:pt idx="0">
                  <c:v>25.666666666666668</c:v>
                </c:pt>
                <c:pt idx="1">
                  <c:v>24.133333333333336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9B-405B-B4A0-28D678EA3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40912"/>
        <c:axId val="187841696"/>
      </c:barChart>
      <c:catAx>
        <c:axId val="18784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1696"/>
        <c:crosses val="autoZero"/>
        <c:auto val="1"/>
        <c:lblAlgn val="ctr"/>
        <c:lblOffset val="100"/>
        <c:noMultiLvlLbl val="0"/>
      </c:catAx>
      <c:valAx>
        <c:axId val="187841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h2o2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09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221391076115485"/>
          <c:y val="4.687445319335079E-2"/>
          <c:w val="0.18704195598954015"/>
          <c:h val="7.7281345581187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Sheet1!$F$252</c:f>
              <c:strCache>
                <c:ptCount val="1"/>
                <c:pt idx="0">
                  <c:v>T1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Sheet1!$I$252:$I$254</c:f>
                <c:numCache>
                  <c:formatCode>General</c:formatCode>
                  <c:ptCount val="3"/>
                  <c:pt idx="0">
                    <c:v>0.31835667903387865</c:v>
                  </c:pt>
                  <c:pt idx="1">
                    <c:v>0.3218360903369954</c:v>
                  </c:pt>
                  <c:pt idx="2">
                    <c:v>0.28513773770614148</c:v>
                  </c:pt>
                </c:numCache>
              </c:numRef>
            </c:plus>
            <c:minus>
              <c:numRef>
                <c:f>Sheet1!$I$252:$I$254</c:f>
                <c:numCache>
                  <c:formatCode>General</c:formatCode>
                  <c:ptCount val="3"/>
                  <c:pt idx="0">
                    <c:v>0.31835667903387865</c:v>
                  </c:pt>
                  <c:pt idx="1">
                    <c:v>0.3218360903369954</c:v>
                  </c:pt>
                  <c:pt idx="2">
                    <c:v>0.28513773770614148</c:v>
                  </c:pt>
                </c:numCache>
              </c:numRef>
            </c:minus>
          </c:errBars>
          <c:cat>
            <c:strRef>
              <c:f>Sheet1!$G$251:$H$251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Sheet1!$G$252:$H$252</c:f>
              <c:numCache>
                <c:formatCode>General</c:formatCode>
                <c:ptCount val="2"/>
                <c:pt idx="0">
                  <c:v>9.9333333333333336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C-46F3-86C8-FC54A70DF0A4}"/>
            </c:ext>
          </c:extLst>
        </c:ser>
        <c:ser>
          <c:idx val="1"/>
          <c:order val="1"/>
          <c:tx>
            <c:strRef>
              <c:f>Sheet1!$F$253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Sheet1!$J$252:$J$254</c:f>
                <c:numCache>
                  <c:formatCode>General</c:formatCode>
                  <c:ptCount val="3"/>
                  <c:pt idx="0">
                    <c:v>0.28901734104046245</c:v>
                  </c:pt>
                  <c:pt idx="1">
                    <c:v>0.53708515856517736</c:v>
                  </c:pt>
                  <c:pt idx="2">
                    <c:v>0.44148128082426208</c:v>
                  </c:pt>
                </c:numCache>
              </c:numRef>
            </c:plus>
            <c:minus>
              <c:numRef>
                <c:f>Sheet1!$J$252:$J$254</c:f>
                <c:numCache>
                  <c:formatCode>General</c:formatCode>
                  <c:ptCount val="3"/>
                  <c:pt idx="0">
                    <c:v>0.28901734104046245</c:v>
                  </c:pt>
                  <c:pt idx="1">
                    <c:v>0.53708515856517736</c:v>
                  </c:pt>
                  <c:pt idx="2">
                    <c:v>0.44148128082426208</c:v>
                  </c:pt>
                </c:numCache>
              </c:numRef>
            </c:minus>
          </c:errBars>
          <c:cat>
            <c:strRef>
              <c:f>Sheet1!$G$251:$H$251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Sheet1!$G$253:$H$253</c:f>
              <c:numCache>
                <c:formatCode>General</c:formatCode>
                <c:ptCount val="2"/>
                <c:pt idx="0">
                  <c:v>8.6</c:v>
                </c:pt>
                <c:pt idx="1">
                  <c:v>12.433333333333332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0C-46F3-86C8-FC54A70DF0A4}"/>
            </c:ext>
          </c:extLst>
        </c:ser>
        <c:ser>
          <c:idx val="2"/>
          <c:order val="2"/>
          <c:tx>
            <c:strRef>
              <c:f>Sheet1!$F$254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plus>
            <c:min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Sheet1!$G$251:$H$251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Sheet1!$G$254:$H$254</c:f>
              <c:numCache>
                <c:formatCode>General</c:formatCode>
                <c:ptCount val="2"/>
                <c:pt idx="0">
                  <c:v>5.6333333333333329</c:v>
                </c:pt>
                <c:pt idx="1">
                  <c:v>9.1666666666666661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0C-46F3-86C8-FC54A70DF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44048"/>
        <c:axId val="187842872"/>
      </c:barChart>
      <c:catAx>
        <c:axId val="18784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2872"/>
        <c:crosses val="autoZero"/>
        <c:auto val="1"/>
        <c:lblAlgn val="ctr"/>
        <c:lblOffset val="100"/>
        <c:noMultiLvlLbl val="0"/>
      </c:catAx>
      <c:valAx>
        <c:axId val="187842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electeolyte leakge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40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221391076115485"/>
          <c:y val="4.687445319335079E-2"/>
          <c:w val="0.18704195598954015"/>
          <c:h val="7.7281345581187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48594499471386"/>
          <c:y val="5.0027134645108842E-2"/>
          <c:w val="0.88451405500528613"/>
          <c:h val="0.698765744836160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Sheet1!$F$271</c:f>
              <c:strCache>
                <c:ptCount val="1"/>
                <c:pt idx="0">
                  <c:v>T1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Sheet1!$I$271:$I$273</c:f>
                <c:numCache>
                  <c:formatCode>General</c:formatCode>
                  <c:ptCount val="3"/>
                  <c:pt idx="0">
                    <c:v>0.34842276146483842</c:v>
                  </c:pt>
                  <c:pt idx="1">
                    <c:v>0.23360993551025244</c:v>
                  </c:pt>
                  <c:pt idx="2">
                    <c:v>0.35318502465940949</c:v>
                  </c:pt>
                </c:numCache>
              </c:numRef>
            </c:plus>
            <c:minus>
              <c:numRef>
                <c:f>Sheet1!$I$271:$I$273</c:f>
                <c:numCache>
                  <c:formatCode>General</c:formatCode>
                  <c:ptCount val="3"/>
                  <c:pt idx="0">
                    <c:v>0.34842276146483842</c:v>
                  </c:pt>
                  <c:pt idx="1">
                    <c:v>0.23360993551025244</c:v>
                  </c:pt>
                  <c:pt idx="2">
                    <c:v>0.35318502465940949</c:v>
                  </c:pt>
                </c:numCache>
              </c:numRef>
            </c:minus>
          </c:errBars>
          <c:cat>
            <c:strRef>
              <c:f>Sheet1!$G$270:$H$270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Sheet1!$G$271:$H$271</c:f>
              <c:numCache>
                <c:formatCode>General</c:formatCode>
                <c:ptCount val="2"/>
                <c:pt idx="0">
                  <c:v>18.666666666666668</c:v>
                </c:pt>
                <c:pt idx="1">
                  <c:v>28.566666666666666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2B-4C6A-AC6E-106C9771FD15}"/>
            </c:ext>
          </c:extLst>
        </c:ser>
        <c:ser>
          <c:idx val="1"/>
          <c:order val="1"/>
          <c:tx>
            <c:strRef>
              <c:f>Sheet1!$F$272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Sheet1!$J$271:$J$273</c:f>
                <c:numCache>
                  <c:formatCode>General</c:formatCode>
                  <c:ptCount val="3"/>
                  <c:pt idx="0">
                    <c:v>0.34842276146483731</c:v>
                  </c:pt>
                  <c:pt idx="1">
                    <c:v>0.23121387283236913</c:v>
                  </c:pt>
                  <c:pt idx="2">
                    <c:v>0.34842276146483947</c:v>
                  </c:pt>
                </c:numCache>
              </c:numRef>
            </c:plus>
            <c:minus>
              <c:numRef>
                <c:f>Sheet1!$J$271:$J$273</c:f>
                <c:numCache>
                  <c:formatCode>General</c:formatCode>
                  <c:ptCount val="3"/>
                  <c:pt idx="0">
                    <c:v>0.34842276146483731</c:v>
                  </c:pt>
                  <c:pt idx="1">
                    <c:v>0.23121387283236913</c:v>
                  </c:pt>
                  <c:pt idx="2">
                    <c:v>0.34842276146483947</c:v>
                  </c:pt>
                </c:numCache>
              </c:numRef>
            </c:minus>
          </c:errBars>
          <c:cat>
            <c:strRef>
              <c:f>Sheet1!$G$270:$H$270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Sheet1!$G$272:$H$272</c:f>
              <c:numCache>
                <c:formatCode>General</c:formatCode>
                <c:ptCount val="2"/>
                <c:pt idx="0">
                  <c:v>19.466666666666665</c:v>
                </c:pt>
                <c:pt idx="1">
                  <c:v>33.866666666666667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2B-4C6A-AC6E-106C9771FD15}"/>
            </c:ext>
          </c:extLst>
        </c:ser>
        <c:ser>
          <c:idx val="2"/>
          <c:order val="2"/>
          <c:tx>
            <c:strRef>
              <c:f>Sheet1!$F$273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plus>
            <c:min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Sheet1!$G$270:$H$270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Sheet1!$G$273:$H$273</c:f>
              <c:numCache>
                <c:formatCode>General</c:formatCode>
                <c:ptCount val="2"/>
                <c:pt idx="0">
                  <c:v>21.633333333333336</c:v>
                </c:pt>
                <c:pt idx="1">
                  <c:v>37.43333333333333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2B-4C6A-AC6E-106C9771F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76632"/>
        <c:axId val="187377416"/>
      </c:barChart>
      <c:catAx>
        <c:axId val="187376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7416"/>
        <c:crosses val="autoZero"/>
        <c:auto val="1"/>
        <c:lblAlgn val="ctr"/>
        <c:lblOffset val="100"/>
        <c:noMultiLvlLbl val="0"/>
      </c:catAx>
      <c:valAx>
        <c:axId val="187377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SOD Ug-1 FW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66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221391076115485"/>
          <c:y val="4.687445319335079E-2"/>
          <c:w val="0.18704195598954015"/>
          <c:h val="7.7281345581187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Sheet1!$F$293</c:f>
              <c:strCache>
                <c:ptCount val="1"/>
                <c:pt idx="0">
                  <c:v>T1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Sheet1!$I$293:$I$295</c:f>
                <c:numCache>
                  <c:formatCode>General</c:formatCode>
                  <c:ptCount val="3"/>
                  <c:pt idx="0">
                    <c:v>0.26065027472964869</c:v>
                  </c:pt>
                  <c:pt idx="1">
                    <c:v>0.34842276146483947</c:v>
                  </c:pt>
                  <c:pt idx="2">
                    <c:v>0.42607599975907234</c:v>
                  </c:pt>
                </c:numCache>
              </c:numRef>
            </c:plus>
            <c:minus>
              <c:numRef>
                <c:f>Sheet1!$I$293:$I$295</c:f>
                <c:numCache>
                  <c:formatCode>General</c:formatCode>
                  <c:ptCount val="3"/>
                  <c:pt idx="0">
                    <c:v>0.26065027472964869</c:v>
                  </c:pt>
                  <c:pt idx="1">
                    <c:v>0.34842276146483947</c:v>
                  </c:pt>
                  <c:pt idx="2">
                    <c:v>0.42607599975907234</c:v>
                  </c:pt>
                </c:numCache>
              </c:numRef>
            </c:minus>
          </c:errBars>
          <c:cat>
            <c:strRef>
              <c:f>Sheet1!$G$292:$H$292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Sheet1!$G$293:$H$293</c:f>
              <c:numCache>
                <c:formatCode>General</c:formatCode>
                <c:ptCount val="2"/>
                <c:pt idx="0">
                  <c:v>91.933333333333337</c:v>
                </c:pt>
                <c:pt idx="1">
                  <c:v>148.49999999999997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58-4C69-8A6B-E5E986E140DD}"/>
            </c:ext>
          </c:extLst>
        </c:ser>
        <c:ser>
          <c:idx val="1"/>
          <c:order val="1"/>
          <c:tx>
            <c:strRef>
              <c:f>Sheet1!$F$294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Sheet1!$J$293:$J$295</c:f>
                <c:numCache>
                  <c:formatCode>General</c:formatCode>
                  <c:ptCount val="3"/>
                  <c:pt idx="0">
                    <c:v>0.31835667903387704</c:v>
                  </c:pt>
                  <c:pt idx="1">
                    <c:v>0.34842276146485246</c:v>
                  </c:pt>
                  <c:pt idx="2">
                    <c:v>0.20841336852392728</c:v>
                  </c:pt>
                </c:numCache>
              </c:numRef>
            </c:plus>
            <c:minus>
              <c:numRef>
                <c:f>Sheet1!$J$293:$J$295</c:f>
                <c:numCache>
                  <c:formatCode>General</c:formatCode>
                  <c:ptCount val="3"/>
                  <c:pt idx="0">
                    <c:v>0.31835667903387704</c:v>
                  </c:pt>
                  <c:pt idx="1">
                    <c:v>0.34842276146485246</c:v>
                  </c:pt>
                  <c:pt idx="2">
                    <c:v>0.20841336852392728</c:v>
                  </c:pt>
                </c:numCache>
              </c:numRef>
            </c:minus>
          </c:errBars>
          <c:cat>
            <c:strRef>
              <c:f>Sheet1!$G$292:$H$292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Sheet1!$G$294:$H$294</c:f>
              <c:numCache>
                <c:formatCode>General</c:formatCode>
                <c:ptCount val="2"/>
                <c:pt idx="0">
                  <c:v>96.666666666666671</c:v>
                </c:pt>
                <c:pt idx="1">
                  <c:v>156.93333333333334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58-4C69-8A6B-E5E986E140DD}"/>
            </c:ext>
          </c:extLst>
        </c:ser>
        <c:ser>
          <c:idx val="2"/>
          <c:order val="2"/>
          <c:tx>
            <c:strRef>
              <c:f>Sheet1!$F$295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plus>
            <c:min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Sheet1!$G$292:$H$292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Sheet1!$G$295:$H$295</c:f>
              <c:numCache>
                <c:formatCode>General</c:formatCode>
                <c:ptCount val="2"/>
                <c:pt idx="0">
                  <c:v>100.23333333333335</c:v>
                </c:pt>
                <c:pt idx="1">
                  <c:v>170.66666666666666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58-4C69-8A6B-E5E986E14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80552"/>
        <c:axId val="187378200"/>
      </c:barChart>
      <c:catAx>
        <c:axId val="187380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8200"/>
        <c:crosses val="autoZero"/>
        <c:auto val="1"/>
        <c:lblAlgn val="ctr"/>
        <c:lblOffset val="100"/>
        <c:noMultiLvlLbl val="0"/>
      </c:catAx>
      <c:valAx>
        <c:axId val="187378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CAT  activity Ug-1 FW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05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221391076115485"/>
          <c:y val="4.687445319335079E-2"/>
          <c:w val="0.18704195598954015"/>
          <c:h val="7.7281345581187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Sheet1!$F$312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Sheet1!$I$312:$I$314</c:f>
                <c:numCache>
                  <c:formatCode>General</c:formatCode>
                  <c:ptCount val="3"/>
                  <c:pt idx="0">
                    <c:v>0.38487445771557505</c:v>
                  </c:pt>
                  <c:pt idx="1">
                    <c:v>0.34842276146483947</c:v>
                  </c:pt>
                  <c:pt idx="2">
                    <c:v>0.26488876849455834</c:v>
                  </c:pt>
                </c:numCache>
              </c:numRef>
            </c:plus>
            <c:minus>
              <c:numRef>
                <c:f>Sheet1!$I$312:$I$314</c:f>
                <c:numCache>
                  <c:formatCode>General</c:formatCode>
                  <c:ptCount val="3"/>
                  <c:pt idx="0">
                    <c:v>0.38487445771557505</c:v>
                  </c:pt>
                  <c:pt idx="1">
                    <c:v>0.34842276146483947</c:v>
                  </c:pt>
                  <c:pt idx="2">
                    <c:v>0.26488876849455834</c:v>
                  </c:pt>
                </c:numCache>
              </c:numRef>
            </c:minus>
          </c:errBars>
          <c:cat>
            <c:strRef>
              <c:f>Sheet1!$G$311:$H$311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Sheet1!$G$312:$H$312</c:f>
              <c:numCache>
                <c:formatCode>General</c:formatCode>
                <c:ptCount val="2"/>
                <c:pt idx="0">
                  <c:v>120.66666666666667</c:v>
                </c:pt>
                <c:pt idx="1">
                  <c:v>203.4666666666667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C4-4B0C-81E7-2DC237A9F40F}"/>
            </c:ext>
          </c:extLst>
        </c:ser>
        <c:ser>
          <c:idx val="1"/>
          <c:order val="1"/>
          <c:tx>
            <c:strRef>
              <c:f>Sheet1!$F$313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Sheet1!$J$312:$J$314</c:f>
                <c:numCache>
                  <c:formatCode>General</c:formatCode>
                  <c:ptCount val="3"/>
                  <c:pt idx="0">
                    <c:v>0.44148128082426208</c:v>
                  </c:pt>
                  <c:pt idx="1">
                    <c:v>0.27316853330939306</c:v>
                  </c:pt>
                  <c:pt idx="2">
                    <c:v>0.34842276146481793</c:v>
                  </c:pt>
                </c:numCache>
              </c:numRef>
            </c:plus>
            <c:minus>
              <c:numRef>
                <c:f>Sheet1!$J$312:$J$314</c:f>
                <c:numCache>
                  <c:formatCode>General</c:formatCode>
                  <c:ptCount val="3"/>
                  <c:pt idx="0">
                    <c:v>0.44148128082426208</c:v>
                  </c:pt>
                  <c:pt idx="1">
                    <c:v>0.27316853330939306</c:v>
                  </c:pt>
                  <c:pt idx="2">
                    <c:v>0.34842276146481793</c:v>
                  </c:pt>
                </c:numCache>
              </c:numRef>
            </c:minus>
          </c:errBars>
          <c:cat>
            <c:strRef>
              <c:f>Sheet1!$G$311:$H$311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Sheet1!$G$313:$H$313</c:f>
              <c:numCache>
                <c:formatCode>General</c:formatCode>
                <c:ptCount val="2"/>
                <c:pt idx="0">
                  <c:v>125.86666666666667</c:v>
                </c:pt>
                <c:pt idx="1">
                  <c:v>239.70000000000002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C4-4B0C-81E7-2DC237A9F40F}"/>
            </c:ext>
          </c:extLst>
        </c:ser>
        <c:ser>
          <c:idx val="2"/>
          <c:order val="2"/>
          <c:tx>
            <c:strRef>
              <c:f>Sheet1!$F$314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plus>
            <c:min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Sheet1!$G$311:$H$311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Sheet1!$G$314:$H$314</c:f>
              <c:numCache>
                <c:formatCode>General</c:formatCode>
                <c:ptCount val="2"/>
                <c:pt idx="0">
                  <c:v>131</c:v>
                </c:pt>
                <c:pt idx="1">
                  <c:v>252.96666666666667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C4-4B0C-81E7-2DC237A9F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55768"/>
        <c:axId val="188451456"/>
      </c:barChart>
      <c:catAx>
        <c:axId val="18845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1456"/>
        <c:crosses val="autoZero"/>
        <c:auto val="1"/>
        <c:lblAlgn val="ctr"/>
        <c:lblOffset val="100"/>
        <c:noMultiLvlLbl val="0"/>
      </c:catAx>
      <c:valAx>
        <c:axId val="188451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APX mg g-1 FW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57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221391076115485"/>
          <c:y val="4.687445319335079E-2"/>
          <c:w val="0.18704195598954015"/>
          <c:h val="7.7281345581187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Sheet1!$F$333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Sheet1!$I$333:$I$335</c:f>
                <c:numCache>
                  <c:formatCode>General</c:formatCode>
                  <c:ptCount val="3"/>
                  <c:pt idx="0">
                    <c:v>0.26488876849455734</c:v>
                  </c:pt>
                  <c:pt idx="1">
                    <c:v>0.35318502465940949</c:v>
                  </c:pt>
                  <c:pt idx="2">
                    <c:v>0.40599821783632867</c:v>
                  </c:pt>
                </c:numCache>
              </c:numRef>
            </c:plus>
            <c:minus>
              <c:numRef>
                <c:f>Sheet1!$I$333:$I$335</c:f>
                <c:numCache>
                  <c:formatCode>General</c:formatCode>
                  <c:ptCount val="3"/>
                  <c:pt idx="0">
                    <c:v>0.26488876849455734</c:v>
                  </c:pt>
                  <c:pt idx="1">
                    <c:v>0.35318502465940949</c:v>
                  </c:pt>
                  <c:pt idx="2">
                    <c:v>0.40599821783632867</c:v>
                  </c:pt>
                </c:numCache>
              </c:numRef>
            </c:minus>
          </c:errBars>
          <c:cat>
            <c:strRef>
              <c:f>Sheet1!$G$332:$H$332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Sheet1!$G$333:$H$333</c:f>
              <c:numCache>
                <c:formatCode>General</c:formatCode>
                <c:ptCount val="2"/>
                <c:pt idx="0">
                  <c:v>11.9</c:v>
                </c:pt>
                <c:pt idx="1">
                  <c:v>19.400000000000002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B-40E0-A6E9-05770C4344CD}"/>
            </c:ext>
          </c:extLst>
        </c:ser>
        <c:ser>
          <c:idx val="1"/>
          <c:order val="1"/>
          <c:tx>
            <c:strRef>
              <c:f>Sheet1!$F$334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Sheet1!$J$333:$J$335</c:f>
                <c:numCache>
                  <c:formatCode>General</c:formatCode>
                  <c:ptCount val="3"/>
                  <c:pt idx="0">
                    <c:v>0.43640661475553466</c:v>
                  </c:pt>
                  <c:pt idx="1">
                    <c:v>0.90722600130971476</c:v>
                  </c:pt>
                  <c:pt idx="2">
                    <c:v>0.63583815028901614</c:v>
                  </c:pt>
                </c:numCache>
              </c:numRef>
            </c:plus>
            <c:minus>
              <c:numRef>
                <c:f>Sheet1!$J$333:$J$335</c:f>
                <c:numCache>
                  <c:formatCode>General</c:formatCode>
                  <c:ptCount val="3"/>
                  <c:pt idx="0">
                    <c:v>0.43640661475553466</c:v>
                  </c:pt>
                  <c:pt idx="1">
                    <c:v>0.90722600130971476</c:v>
                  </c:pt>
                  <c:pt idx="2">
                    <c:v>0.63583815028901614</c:v>
                  </c:pt>
                </c:numCache>
              </c:numRef>
            </c:minus>
          </c:errBars>
          <c:cat>
            <c:strRef>
              <c:f>Sheet1!$G$332:$H$332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Sheet1!$G$334:$H$334</c:f>
              <c:numCache>
                <c:formatCode>General</c:formatCode>
                <c:ptCount val="2"/>
                <c:pt idx="0">
                  <c:v>15.833333333333334</c:v>
                </c:pt>
                <c:pt idx="1">
                  <c:v>31.866666666666664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B-40E0-A6E9-05770C4344CD}"/>
            </c:ext>
          </c:extLst>
        </c:ser>
        <c:ser>
          <c:idx val="2"/>
          <c:order val="2"/>
          <c:tx>
            <c:strRef>
              <c:f>Sheet1!$F$335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plus>
            <c:min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Sheet1!$G$332:$H$332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Sheet1!$G$335:$H$335</c:f>
              <c:numCache>
                <c:formatCode>General</c:formatCode>
                <c:ptCount val="2"/>
                <c:pt idx="0">
                  <c:v>18.233333333333334</c:v>
                </c:pt>
                <c:pt idx="1">
                  <c:v>39.199999999999996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B-40E0-A6E9-05770C43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48320"/>
        <c:axId val="188453808"/>
      </c:barChart>
      <c:catAx>
        <c:axId val="18844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3808"/>
        <c:crosses val="autoZero"/>
        <c:auto val="1"/>
        <c:lblAlgn val="ctr"/>
        <c:lblOffset val="100"/>
        <c:noMultiLvlLbl val="0"/>
      </c:catAx>
      <c:valAx>
        <c:axId val="188453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PHENOLICS mg g-1 FW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483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221391076115485"/>
          <c:y val="4.687445319335079E-2"/>
          <c:w val="0.18704195598954015"/>
          <c:h val="7.7281345581187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Sheet1!$F$359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Sheet1!$I$359:$I$361</c:f>
                <c:numCache>
                  <c:formatCode>General</c:formatCode>
                  <c:ptCount val="3"/>
                  <c:pt idx="0">
                    <c:v>8.8296256164852482E-2</c:v>
                  </c:pt>
                  <c:pt idx="1">
                    <c:v>0.11560693641618502</c:v>
                  </c:pt>
                  <c:pt idx="2">
                    <c:v>0.28901734104046217</c:v>
                  </c:pt>
                </c:numCache>
              </c:numRef>
            </c:plus>
            <c:minus>
              <c:numRef>
                <c:f>Sheet1!$I$359:$I$361</c:f>
                <c:numCache>
                  <c:formatCode>General</c:formatCode>
                  <c:ptCount val="3"/>
                  <c:pt idx="0">
                    <c:v>8.8296256164852482E-2</c:v>
                  </c:pt>
                  <c:pt idx="1">
                    <c:v>0.11560693641618502</c:v>
                  </c:pt>
                  <c:pt idx="2">
                    <c:v>0.28901734104046217</c:v>
                  </c:pt>
                </c:numCache>
              </c:numRef>
            </c:minus>
          </c:errBars>
          <c:cat>
            <c:strRef>
              <c:f>Sheet1!$G$358:$H$358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Sheet1!$G$359:$H$359</c:f>
              <c:numCache>
                <c:formatCode>General</c:formatCode>
                <c:ptCount val="2"/>
                <c:pt idx="0">
                  <c:v>7.7666666666666666</c:v>
                </c:pt>
                <c:pt idx="1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BD-4890-86C6-D11FC39D976C}"/>
            </c:ext>
          </c:extLst>
        </c:ser>
        <c:ser>
          <c:idx val="1"/>
          <c:order val="1"/>
          <c:tx>
            <c:strRef>
              <c:f>Sheet1!$F$360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Sheet1!$I$359:$I$361</c:f>
                <c:numCache>
                  <c:formatCode>General</c:formatCode>
                  <c:ptCount val="3"/>
                  <c:pt idx="0">
                    <c:v>8.8296256164852482E-2</c:v>
                  </c:pt>
                  <c:pt idx="1">
                    <c:v>0.11560693641618502</c:v>
                  </c:pt>
                  <c:pt idx="2">
                    <c:v>0.28901734104046217</c:v>
                  </c:pt>
                </c:numCache>
              </c:numRef>
            </c:plus>
            <c:minus>
              <c:numRef>
                <c:f>Sheet1!$I$359:$I$361</c:f>
                <c:numCache>
                  <c:formatCode>General</c:formatCode>
                  <c:ptCount val="3"/>
                  <c:pt idx="0">
                    <c:v>8.8296256164852482E-2</c:v>
                  </c:pt>
                  <c:pt idx="1">
                    <c:v>0.11560693641618502</c:v>
                  </c:pt>
                  <c:pt idx="2">
                    <c:v>0.28901734104046217</c:v>
                  </c:pt>
                </c:numCache>
              </c:numRef>
            </c:minus>
          </c:errBars>
          <c:cat>
            <c:strRef>
              <c:f>Sheet1!$G$358:$H$358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Sheet1!$G$360:$H$360</c:f>
              <c:numCache>
                <c:formatCode>General</c:formatCode>
                <c:ptCount val="2"/>
                <c:pt idx="0">
                  <c:v>8.7666666666666675</c:v>
                </c:pt>
                <c:pt idx="1">
                  <c:v>13.533333333333333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BD-4890-86C6-D11FC39D976C}"/>
            </c:ext>
          </c:extLst>
        </c:ser>
        <c:ser>
          <c:idx val="2"/>
          <c:order val="2"/>
          <c:tx>
            <c:strRef>
              <c:f>Sheet1!$F$361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plus>
            <c:min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Sheet1!$G$358:$H$358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Sheet1!$G$361:$H$361</c:f>
              <c:numCache>
                <c:formatCode>General</c:formatCode>
                <c:ptCount val="2"/>
                <c:pt idx="0">
                  <c:v>10.366666666666665</c:v>
                </c:pt>
                <c:pt idx="1">
                  <c:v>14.966666666666667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D-4890-86C6-D11FC39D9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51064"/>
        <c:axId val="188453416"/>
      </c:barChart>
      <c:catAx>
        <c:axId val="188451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3416"/>
        <c:crosses val="autoZero"/>
        <c:auto val="1"/>
        <c:lblAlgn val="ctr"/>
        <c:lblOffset val="100"/>
        <c:noMultiLvlLbl val="0"/>
      </c:catAx>
      <c:valAx>
        <c:axId val="188453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FLAVONOIDS mg g-1 FW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10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221391076115485"/>
          <c:y val="4.687445319335079E-2"/>
          <c:w val="0.18704195598954015"/>
          <c:h val="7.7281345581187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Sheet1!$F$379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Sheet1!$I$379:$I$381</c:f>
                <c:numCache>
                  <c:formatCode>General</c:formatCode>
                  <c:ptCount val="3"/>
                  <c:pt idx="0">
                    <c:v>0.23360993551025366</c:v>
                  </c:pt>
                  <c:pt idx="1">
                    <c:v>0.17659251232970472</c:v>
                  </c:pt>
                  <c:pt idx="2">
                    <c:v>0.17341040462427734</c:v>
                  </c:pt>
                </c:numCache>
              </c:numRef>
            </c:plus>
            <c:minus>
              <c:numRef>
                <c:f>Sheet1!$I$379:$I$381</c:f>
                <c:numCache>
                  <c:formatCode>General</c:formatCode>
                  <c:ptCount val="3"/>
                  <c:pt idx="0">
                    <c:v>0.23360993551025366</c:v>
                  </c:pt>
                  <c:pt idx="1">
                    <c:v>0.17659251232970472</c:v>
                  </c:pt>
                  <c:pt idx="2">
                    <c:v>0.17341040462427734</c:v>
                  </c:pt>
                </c:numCache>
              </c:numRef>
            </c:minus>
          </c:errBars>
          <c:cat>
            <c:strRef>
              <c:f>Sheet1!$G$378:$H$378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Sheet1!$G$379:$H$379</c:f>
              <c:numCache>
                <c:formatCode>General</c:formatCode>
                <c:ptCount val="2"/>
                <c:pt idx="0">
                  <c:v>2.5333333333333332</c:v>
                </c:pt>
                <c:pt idx="1">
                  <c:v>4.166666666666667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869-4DAA-A8E3-D75D9A01220C}"/>
            </c:ext>
          </c:extLst>
        </c:ser>
        <c:ser>
          <c:idx val="1"/>
          <c:order val="1"/>
          <c:tx>
            <c:strRef>
              <c:f>Sheet1!$F$380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Sheet1!$J$379:$J$381</c:f>
                <c:numCache>
                  <c:formatCode>General</c:formatCode>
                  <c:ptCount val="3"/>
                  <c:pt idx="0">
                    <c:v>0.20299910891816458</c:v>
                  </c:pt>
                  <c:pt idx="1">
                    <c:v>0.3218360903369954</c:v>
                  </c:pt>
                  <c:pt idx="2">
                    <c:v>0.20841336852393005</c:v>
                  </c:pt>
                </c:numCache>
              </c:numRef>
            </c:plus>
            <c:minus>
              <c:numRef>
                <c:f>Sheet1!$J$379:$J$381</c:f>
                <c:numCache>
                  <c:formatCode>General</c:formatCode>
                  <c:ptCount val="3"/>
                  <c:pt idx="0">
                    <c:v>0.20299910891816458</c:v>
                  </c:pt>
                  <c:pt idx="1">
                    <c:v>0.3218360903369954</c:v>
                  </c:pt>
                  <c:pt idx="2">
                    <c:v>0.20841336852393005</c:v>
                  </c:pt>
                </c:numCache>
              </c:numRef>
            </c:minus>
          </c:errBars>
          <c:cat>
            <c:strRef>
              <c:f>Sheet1!$G$378:$H$378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Sheet1!$G$380:$H$380</c:f>
              <c:numCache>
                <c:formatCode>General</c:formatCode>
                <c:ptCount val="2"/>
                <c:pt idx="0">
                  <c:v>3.0333333333333337</c:v>
                </c:pt>
                <c:pt idx="1">
                  <c:v>4.8000000000000007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869-4DAA-A8E3-D75D9A01220C}"/>
            </c:ext>
          </c:extLst>
        </c:ser>
        <c:ser>
          <c:idx val="2"/>
          <c:order val="2"/>
          <c:tx>
            <c:strRef>
              <c:f>Sheet1!$F$381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plus>
            <c:min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Sheet1!$G$378:$H$378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Sheet1!$G$381:$H$381</c:f>
              <c:numCache>
                <c:formatCode>General</c:formatCode>
                <c:ptCount val="2"/>
                <c:pt idx="0">
                  <c:v>3.7999999999999994</c:v>
                </c:pt>
                <c:pt idx="1">
                  <c:v>5.3999999999999995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869-4DAA-A8E3-D75D9A012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54984"/>
        <c:axId val="188450280"/>
      </c:barChart>
      <c:catAx>
        <c:axId val="188454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0280"/>
        <c:crosses val="autoZero"/>
        <c:auto val="1"/>
        <c:lblAlgn val="ctr"/>
        <c:lblOffset val="100"/>
        <c:noMultiLvlLbl val="0"/>
      </c:catAx>
      <c:valAx>
        <c:axId val="188450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ascorbic acid  Ug-1 FW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49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221391076115485"/>
          <c:y val="4.687445319335079E-2"/>
          <c:w val="0.18704195598954015"/>
          <c:h val="7.7281345581187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Sheet1!$F$400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Sheet1!$I$400:$J$400</c:f>
                <c:numCache>
                  <c:formatCode>General</c:formatCode>
                  <c:ptCount val="2"/>
                  <c:pt idx="0">
                    <c:v>5.7803468208092379E-3</c:v>
                  </c:pt>
                  <c:pt idx="1">
                    <c:v>1.1560693641618507E-2</c:v>
                  </c:pt>
                </c:numCache>
              </c:numRef>
            </c:plus>
            <c:minus>
              <c:numRef>
                <c:f>Sheet1!$I$400:$J$400</c:f>
                <c:numCache>
                  <c:formatCode>General</c:formatCode>
                  <c:ptCount val="2"/>
                  <c:pt idx="0">
                    <c:v>5.7803468208092379E-3</c:v>
                  </c:pt>
                  <c:pt idx="1">
                    <c:v>1.1560693641618507E-2</c:v>
                  </c:pt>
                </c:numCache>
              </c:numRef>
            </c:minus>
          </c:errBars>
          <c:cat>
            <c:strRef>
              <c:f>Sheet1!$G$399:$H$399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Sheet1!$G$400:$H$400</c:f>
              <c:numCache>
                <c:formatCode>General</c:formatCode>
                <c:ptCount val="2"/>
                <c:pt idx="0">
                  <c:v>0.3666666666666667</c:v>
                </c:pt>
                <c:pt idx="1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D-45C5-AA80-9534D2C9ACCF}"/>
            </c:ext>
          </c:extLst>
        </c:ser>
        <c:ser>
          <c:idx val="1"/>
          <c:order val="1"/>
          <c:tx>
            <c:strRef>
              <c:f>Sheet1!$F$401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Sheet1!$I$401:$J$401</c:f>
                <c:numCache>
                  <c:formatCode>General</c:formatCode>
                  <c:ptCount val="2"/>
                  <c:pt idx="0">
                    <c:v>5.7803468208092535E-3</c:v>
                  </c:pt>
                  <c:pt idx="1">
                    <c:v>8.8296256164852489E-3</c:v>
                  </c:pt>
                </c:numCache>
              </c:numRef>
            </c:plus>
            <c:minus>
              <c:numRef>
                <c:f>Sheet1!$I$401:$J$401</c:f>
                <c:numCache>
                  <c:formatCode>General</c:formatCode>
                  <c:ptCount val="2"/>
                  <c:pt idx="0">
                    <c:v>5.7803468208092535E-3</c:v>
                  </c:pt>
                  <c:pt idx="1">
                    <c:v>8.8296256164852489E-3</c:v>
                  </c:pt>
                </c:numCache>
              </c:numRef>
            </c:minus>
          </c:errBars>
          <c:cat>
            <c:strRef>
              <c:f>Sheet1!$G$399:$H$399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Sheet1!$G$401:$H$401</c:f>
              <c:numCache>
                <c:formatCode>General</c:formatCode>
                <c:ptCount val="2"/>
                <c:pt idx="0">
                  <c:v>0.46666666666666673</c:v>
                </c:pt>
                <c:pt idx="1">
                  <c:v>0.7533333333333333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4D-45C5-AA80-9534D2C9ACCF}"/>
            </c:ext>
          </c:extLst>
        </c:ser>
        <c:ser>
          <c:idx val="2"/>
          <c:order val="2"/>
          <c:tx>
            <c:strRef>
              <c:f>Sheet1!$F$402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Sheet1!$I$402:$J$402</c:f>
                <c:numCache>
                  <c:formatCode>General</c:formatCode>
                  <c:ptCount val="2"/>
                  <c:pt idx="0">
                    <c:v>8.8296256164852351E-3</c:v>
                  </c:pt>
                  <c:pt idx="1">
                    <c:v>2.0841336852393019E-2</c:v>
                  </c:pt>
                </c:numCache>
              </c:numRef>
            </c:plus>
            <c:minus>
              <c:numRef>
                <c:f>Sheet1!$I$402:$J$402</c:f>
                <c:numCache>
                  <c:formatCode>General</c:formatCode>
                  <c:ptCount val="2"/>
                  <c:pt idx="0">
                    <c:v>8.8296256164852351E-3</c:v>
                  </c:pt>
                  <c:pt idx="1">
                    <c:v>2.0841336852393019E-2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Sheet1!$G$399:$H$399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Sheet1!$G$402:$H$402</c:f>
              <c:numCache>
                <c:formatCode>General</c:formatCode>
                <c:ptCount val="2"/>
                <c:pt idx="0">
                  <c:v>0.96666666666666667</c:v>
                </c:pt>
                <c:pt idx="1">
                  <c:v>0.81333333333333335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4D-45C5-AA80-9534D2C9A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52240"/>
        <c:axId val="188448712"/>
      </c:barChart>
      <c:catAx>
        <c:axId val="18845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48712"/>
        <c:crosses val="autoZero"/>
        <c:auto val="1"/>
        <c:lblAlgn val="ctr"/>
        <c:lblOffset val="100"/>
        <c:noMultiLvlLbl val="0"/>
      </c:catAx>
      <c:valAx>
        <c:axId val="188448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anthocyanin mg g-1 FW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22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221391076115485"/>
          <c:y val="4.687445319335079E-2"/>
          <c:w val="0.18704195598954015"/>
          <c:h val="7.7281345581187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Sheet1!$F$35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Sheet1!$I$35:$I$37</c:f>
                <c:numCache>
                  <c:formatCode>General</c:formatCode>
                  <c:ptCount val="3"/>
                  <c:pt idx="0">
                    <c:v>0.17341040462427787</c:v>
                  </c:pt>
                  <c:pt idx="1">
                    <c:v>0.29093774317035676</c:v>
                  </c:pt>
                  <c:pt idx="2">
                    <c:v>0.27316853330939772</c:v>
                  </c:pt>
                </c:numCache>
              </c:numRef>
            </c:plus>
            <c:minus>
              <c:numRef>
                <c:f>Sheet1!$I$35:$I$37</c:f>
                <c:numCache>
                  <c:formatCode>General</c:formatCode>
                  <c:ptCount val="3"/>
                  <c:pt idx="0">
                    <c:v>0.17341040462427787</c:v>
                  </c:pt>
                  <c:pt idx="1">
                    <c:v>0.29093774317035676</c:v>
                  </c:pt>
                  <c:pt idx="2">
                    <c:v>0.27316853330939772</c:v>
                  </c:pt>
                </c:numCache>
              </c:numRef>
            </c:minus>
          </c:errBars>
          <c:cat>
            <c:strRef>
              <c:f>Sheet1!$G$34:$H$34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Sheet1!$G$35:$H$35</c:f>
              <c:numCache>
                <c:formatCode>General</c:formatCode>
                <c:ptCount val="2"/>
                <c:pt idx="0">
                  <c:v>60.1</c:v>
                </c:pt>
                <c:pt idx="1">
                  <c:v>45.300000000000004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1E-4179-86EC-7A43025A42B6}"/>
            </c:ext>
          </c:extLst>
        </c:ser>
        <c:ser>
          <c:idx val="1"/>
          <c:order val="1"/>
          <c:tx>
            <c:strRef>
              <c:f>Sheet1!$F$36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Sheet1!$J$35:$J$37</c:f>
                <c:numCache>
                  <c:formatCode>General</c:formatCode>
                  <c:ptCount val="3"/>
                  <c:pt idx="0">
                    <c:v>0.20841336852393072</c:v>
                  </c:pt>
                  <c:pt idx="1">
                    <c:v>0.14546887158517813</c:v>
                  </c:pt>
                  <c:pt idx="2">
                    <c:v>0.17341040462427787</c:v>
                  </c:pt>
                </c:numCache>
              </c:numRef>
            </c:plus>
            <c:minus>
              <c:numRef>
                <c:f>Sheet1!$J$35:$J$37</c:f>
                <c:numCache>
                  <c:formatCode>General</c:formatCode>
                  <c:ptCount val="3"/>
                  <c:pt idx="0">
                    <c:v>0.20841336852393072</c:v>
                  </c:pt>
                  <c:pt idx="1">
                    <c:v>0.14546887158517813</c:v>
                  </c:pt>
                  <c:pt idx="2">
                    <c:v>0.17341040462427787</c:v>
                  </c:pt>
                </c:numCache>
              </c:numRef>
            </c:minus>
          </c:errBars>
          <c:cat>
            <c:strRef>
              <c:f>Sheet1!$G$34:$H$34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Sheet1!$G$36:$H$36</c:f>
              <c:numCache>
                <c:formatCode>General</c:formatCode>
                <c:ptCount val="2"/>
                <c:pt idx="0">
                  <c:v>69.666666666666671</c:v>
                </c:pt>
                <c:pt idx="1">
                  <c:v>54.366666666666667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1E-4179-86EC-7A43025A42B6}"/>
            </c:ext>
          </c:extLst>
        </c:ser>
        <c:ser>
          <c:idx val="2"/>
          <c:order val="2"/>
          <c:tx>
            <c:strRef>
              <c:f>Sheet1!$F$37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plus>
            <c:min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Sheet1!$G$34:$H$34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Sheet1!$G$37:$H$37</c:f>
              <c:numCache>
                <c:formatCode>General</c:formatCode>
                <c:ptCount val="2"/>
                <c:pt idx="0">
                  <c:v>79.766666666666666</c:v>
                </c:pt>
                <c:pt idx="1">
                  <c:v>61.199999999999996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71E-4179-86EC-7A43025A4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77024"/>
        <c:axId val="187379376"/>
      </c:barChart>
      <c:catAx>
        <c:axId val="18737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9376"/>
        <c:crosses val="autoZero"/>
        <c:auto val="1"/>
        <c:lblAlgn val="ctr"/>
        <c:lblOffset val="100"/>
        <c:noMultiLvlLbl val="0"/>
      </c:catAx>
      <c:valAx>
        <c:axId val="187379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Plant</a:t>
                </a:r>
                <a:r>
                  <a:rPr lang="en-US" baseline="0"/>
                  <a:t>  leaf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70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221391076115485"/>
          <c:y val="4.687445319335079E-2"/>
          <c:w val="0.18704195598954015"/>
          <c:h val="7.7281345581187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Sheet1!$F$422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Sheet1!$G$421:$H$421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Sheet1!$G$422:$H$422</c:f>
              <c:numCache>
                <c:formatCode>General</c:formatCode>
                <c:ptCount val="2"/>
                <c:pt idx="0">
                  <c:v>10.566666666666666</c:v>
                </c:pt>
                <c:pt idx="1">
                  <c:v>18.333333333333332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9AB-4469-80AA-88174FFA4282}"/>
            </c:ext>
          </c:extLst>
        </c:ser>
        <c:ser>
          <c:idx val="1"/>
          <c:order val="1"/>
          <c:tx>
            <c:strRef>
              <c:f>Sheet1!$F$423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</c:errBars>
          <c:cat>
            <c:strRef>
              <c:f>Sheet1!$G$421:$H$421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Sheet1!$G$423:$H$423</c:f>
              <c:numCache>
                <c:formatCode>General</c:formatCode>
                <c:ptCount val="2"/>
                <c:pt idx="0">
                  <c:v>12.300000000000002</c:v>
                </c:pt>
                <c:pt idx="1">
                  <c:v>23.666666666666668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9AB-4469-80AA-88174FFA4282}"/>
            </c:ext>
          </c:extLst>
        </c:ser>
        <c:ser>
          <c:idx val="2"/>
          <c:order val="2"/>
          <c:tx>
            <c:strRef>
              <c:f>Sheet1!$F$424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plus>
            <c:min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Sheet1!$G$421:$H$421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Sheet1!$G$424:$H$424</c:f>
              <c:numCache>
                <c:formatCode>General</c:formatCode>
                <c:ptCount val="2"/>
                <c:pt idx="0">
                  <c:v>13.200000000000001</c:v>
                </c:pt>
                <c:pt idx="1">
                  <c:v>26.599999999999998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9AB-4469-80AA-88174FFA4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52632"/>
        <c:axId val="188900328"/>
      </c:barChart>
      <c:catAx>
        <c:axId val="188452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0328"/>
        <c:crosses val="autoZero"/>
        <c:auto val="1"/>
        <c:lblAlgn val="ctr"/>
        <c:lblOffset val="100"/>
        <c:noMultiLvlLbl val="0"/>
      </c:catAx>
      <c:valAx>
        <c:axId val="188900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soluble sugars mg g-1 FW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26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221391076115485"/>
          <c:y val="4.687445319335079E-2"/>
          <c:w val="0.18704195598954015"/>
          <c:h val="7.7281345581187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Sheet1!$F$441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Sheet1!$I$441:$J$441</c:f>
                <c:numCache>
                  <c:formatCode>General</c:formatCode>
                  <c:ptCount val="2"/>
                  <c:pt idx="0">
                    <c:v>1.098265895953757</c:v>
                  </c:pt>
                  <c:pt idx="1">
                    <c:v>1.8959537572254335</c:v>
                  </c:pt>
                </c:numCache>
              </c:numRef>
            </c:plus>
            <c:minus>
              <c:numRef>
                <c:f>Sheet1!$I$441:$J$441</c:f>
                <c:numCache>
                  <c:formatCode>General</c:formatCode>
                  <c:ptCount val="2"/>
                  <c:pt idx="0">
                    <c:v>1.098265895953757</c:v>
                  </c:pt>
                  <c:pt idx="1">
                    <c:v>1.8959537572254335</c:v>
                  </c:pt>
                </c:numCache>
              </c:numRef>
            </c:minus>
          </c:errBars>
          <c:cat>
            <c:strRef>
              <c:f>Sheet1!$G$440:$H$440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Sheet1!$G$441:$H$441</c:f>
              <c:numCache>
                <c:formatCode>General</c:formatCode>
                <c:ptCount val="2"/>
                <c:pt idx="0">
                  <c:v>1.8999999999999997</c:v>
                </c:pt>
                <c:pt idx="1">
                  <c:v>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CD-4E8C-97DD-7BC3BCC65A9F}"/>
            </c:ext>
          </c:extLst>
        </c:ser>
        <c:ser>
          <c:idx val="1"/>
          <c:order val="1"/>
          <c:tx>
            <c:strRef>
              <c:f>Sheet1!$F$442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Sheet1!$I$442:$J$442</c:f>
                <c:numCache>
                  <c:formatCode>General</c:formatCode>
                  <c:ptCount val="2"/>
                  <c:pt idx="0">
                    <c:v>1.3680154142581888</c:v>
                  </c:pt>
                  <c:pt idx="1">
                    <c:v>2.5298651252408475</c:v>
                  </c:pt>
                </c:numCache>
              </c:numRef>
            </c:plus>
            <c:minus>
              <c:numRef>
                <c:f>Sheet1!$I$442:$J$442</c:f>
                <c:numCache>
                  <c:formatCode>General</c:formatCode>
                  <c:ptCount val="2"/>
                  <c:pt idx="0">
                    <c:v>1.3680154142581888</c:v>
                  </c:pt>
                  <c:pt idx="1">
                    <c:v>2.5298651252408475</c:v>
                  </c:pt>
                </c:numCache>
              </c:numRef>
            </c:minus>
          </c:errBars>
          <c:cat>
            <c:strRef>
              <c:f>Sheet1!$G$440:$H$440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Sheet1!$G$442:$H$442</c:f>
              <c:numCache>
                <c:formatCode>General</c:formatCode>
                <c:ptCount val="2"/>
                <c:pt idx="0">
                  <c:v>2.3666666666666667</c:v>
                </c:pt>
                <c:pt idx="1">
                  <c:v>4.376666666666666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CD-4E8C-97DD-7BC3BCC65A9F}"/>
            </c:ext>
          </c:extLst>
        </c:ser>
        <c:ser>
          <c:idx val="2"/>
          <c:order val="2"/>
          <c:tx>
            <c:strRef>
              <c:f>Sheet1!$F$443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plus>
            <c:min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Sheet1!$G$440:$H$440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Sheet1!$G$443:$H$443</c:f>
              <c:numCache>
                <c:formatCode>General</c:formatCode>
                <c:ptCount val="2"/>
                <c:pt idx="0">
                  <c:v>2.5333333333333332</c:v>
                </c:pt>
                <c:pt idx="1">
                  <c:v>5.48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CD-4E8C-97DD-7BC3BCC65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94448"/>
        <c:axId val="188897584"/>
      </c:barChart>
      <c:catAx>
        <c:axId val="18889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7584"/>
        <c:crosses val="autoZero"/>
        <c:auto val="1"/>
        <c:lblAlgn val="ctr"/>
        <c:lblOffset val="100"/>
        <c:noMultiLvlLbl val="0"/>
      </c:catAx>
      <c:valAx>
        <c:axId val="188897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reducing sugars mgg-1 FW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44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221391076115485"/>
          <c:y val="4.687445319335079E-2"/>
          <c:w val="0.18704195598954015"/>
          <c:h val="7.7281345581187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Sheet1!$F$486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Sheet1!$I$486:$I$488</c:f>
                <c:numCache>
                  <c:formatCode>General</c:formatCode>
                  <c:ptCount val="3"/>
                  <c:pt idx="0">
                    <c:v>0.17341040462427748</c:v>
                  </c:pt>
                  <c:pt idx="1">
                    <c:v>0.29093774317035265</c:v>
                  </c:pt>
                  <c:pt idx="2">
                    <c:v>0.20299910891816444</c:v>
                  </c:pt>
                </c:numCache>
              </c:numRef>
            </c:plus>
            <c:minus>
              <c:numRef>
                <c:f>Sheet1!$I$486:$I$488</c:f>
                <c:numCache>
                  <c:formatCode>General</c:formatCode>
                  <c:ptCount val="3"/>
                  <c:pt idx="0">
                    <c:v>0.17341040462427748</c:v>
                  </c:pt>
                  <c:pt idx="1">
                    <c:v>0.29093774317035265</c:v>
                  </c:pt>
                  <c:pt idx="2">
                    <c:v>0.20299910891816444</c:v>
                  </c:pt>
                </c:numCache>
              </c:numRef>
            </c:minus>
          </c:errBars>
          <c:cat>
            <c:strRef>
              <c:f>Sheet1!$G$485:$H$485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Sheet1!$G$486:$H$486</c:f>
              <c:numCache>
                <c:formatCode>General</c:formatCode>
                <c:ptCount val="2"/>
                <c:pt idx="0">
                  <c:v>2.9</c:v>
                </c:pt>
                <c:pt idx="1">
                  <c:v>1.2666666666666666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B-43D1-A4B4-A5B33A1DB72B}"/>
            </c:ext>
          </c:extLst>
        </c:ser>
        <c:ser>
          <c:idx val="1"/>
          <c:order val="1"/>
          <c:tx>
            <c:strRef>
              <c:f>Sheet1!$F$487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Sheet1!$J$486:$J$488</c:f>
                <c:numCache>
                  <c:formatCode>General</c:formatCode>
                  <c:ptCount val="3"/>
                  <c:pt idx="0">
                    <c:v>0.24065502884001533</c:v>
                  </c:pt>
                  <c:pt idx="1">
                    <c:v>0.20841336852392994</c:v>
                  </c:pt>
                  <c:pt idx="2">
                    <c:v>0.29093774317035676</c:v>
                  </c:pt>
                </c:numCache>
              </c:numRef>
            </c:plus>
            <c:minus>
              <c:numRef>
                <c:f>Sheet1!$J$486:$J$488</c:f>
                <c:numCache>
                  <c:formatCode>General</c:formatCode>
                  <c:ptCount val="3"/>
                  <c:pt idx="0">
                    <c:v>0.24065502884001533</c:v>
                  </c:pt>
                  <c:pt idx="1">
                    <c:v>0.20841336852392994</c:v>
                  </c:pt>
                  <c:pt idx="2">
                    <c:v>0.29093774317035676</c:v>
                  </c:pt>
                </c:numCache>
              </c:numRef>
            </c:minus>
          </c:errBars>
          <c:cat>
            <c:strRef>
              <c:f>Sheet1!$G$485:$H$485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Sheet1!$G$487:$H$487</c:f>
              <c:numCache>
                <c:formatCode>General</c:formatCode>
                <c:ptCount val="2"/>
                <c:pt idx="0">
                  <c:v>3.2666666666666671</c:v>
                </c:pt>
                <c:pt idx="1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6B-43D1-A4B4-A5B33A1DB72B}"/>
            </c:ext>
          </c:extLst>
        </c:ser>
        <c:ser>
          <c:idx val="2"/>
          <c:order val="2"/>
          <c:tx>
            <c:strRef>
              <c:f>Sheet1!$F$488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plus>
            <c:min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Sheet1!$G$485:$H$485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Sheet1!$G$488:$H$488</c:f>
              <c:numCache>
                <c:formatCode>General</c:formatCode>
                <c:ptCount val="2"/>
                <c:pt idx="0">
                  <c:v>3.4333333333333331</c:v>
                </c:pt>
                <c:pt idx="1">
                  <c:v>1.8666666666666665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6B-43D1-A4B4-A5B33A1DB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94056"/>
        <c:axId val="188898760"/>
      </c:barChart>
      <c:catAx>
        <c:axId val="18889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8760"/>
        <c:crosses val="autoZero"/>
        <c:auto val="1"/>
        <c:lblAlgn val="ctr"/>
        <c:lblOffset val="100"/>
        <c:noMultiLvlLbl val="0"/>
      </c:catAx>
      <c:valAx>
        <c:axId val="188898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Mg+  mg -1 DW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40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221391076115485"/>
          <c:y val="4.687445319335079E-2"/>
          <c:w val="0.18704195598954015"/>
          <c:h val="7.7281345581187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Sheet1!$F$505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Sheet1!$I$505:$I$507</c:f>
                <c:numCache>
                  <c:formatCode>General</c:formatCode>
                  <c:ptCount val="3"/>
                  <c:pt idx="0">
                    <c:v>0.24065502884001547</c:v>
                  </c:pt>
                  <c:pt idx="1">
                    <c:v>0.41009242107500515</c:v>
                  </c:pt>
                  <c:pt idx="2">
                    <c:v>0.36098254326002271</c:v>
                  </c:pt>
                </c:numCache>
              </c:numRef>
            </c:plus>
            <c:minus>
              <c:numRef>
                <c:f>Sheet1!$I$505:$I$507</c:f>
                <c:numCache>
                  <c:formatCode>General</c:formatCode>
                  <c:ptCount val="3"/>
                  <c:pt idx="0">
                    <c:v>0.24065502884001547</c:v>
                  </c:pt>
                  <c:pt idx="1">
                    <c:v>0.41009242107500515</c:v>
                  </c:pt>
                  <c:pt idx="2">
                    <c:v>0.36098254326002271</c:v>
                  </c:pt>
                </c:numCache>
              </c:numRef>
            </c:minus>
          </c:errBars>
          <c:cat>
            <c:strRef>
              <c:f>Sheet1!$G$504:$H$504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Sheet1!$G$505:$H$505</c:f>
              <c:numCache>
                <c:formatCode>General</c:formatCode>
                <c:ptCount val="2"/>
                <c:pt idx="0">
                  <c:v>9.0666666666666647</c:v>
                </c:pt>
                <c:pt idx="1">
                  <c:v>3.3000000000000003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7-4A57-BBB4-347FFE9EF338}"/>
            </c:ext>
          </c:extLst>
        </c:ser>
        <c:ser>
          <c:idx val="1"/>
          <c:order val="1"/>
          <c:tx>
            <c:strRef>
              <c:f>Sheet1!$F$506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Sheet1!$J$505:$J$507</c:f>
                <c:numCache>
                  <c:formatCode>General</c:formatCode>
                  <c:ptCount val="3"/>
                  <c:pt idx="0">
                    <c:v>0.26488876849455778</c:v>
                  </c:pt>
                  <c:pt idx="1">
                    <c:v>0.31835667903387888</c:v>
                  </c:pt>
                  <c:pt idx="2">
                    <c:v>0.2909377431703567</c:v>
                  </c:pt>
                </c:numCache>
              </c:numRef>
            </c:plus>
            <c:minus>
              <c:numRef>
                <c:f>Sheet1!$J$505:$J$507</c:f>
                <c:numCache>
                  <c:formatCode>General</c:formatCode>
                  <c:ptCount val="3"/>
                  <c:pt idx="0">
                    <c:v>0.26488876849455778</c:v>
                  </c:pt>
                  <c:pt idx="1">
                    <c:v>0.31835667903387888</c:v>
                  </c:pt>
                  <c:pt idx="2">
                    <c:v>0.2909377431703567</c:v>
                  </c:pt>
                </c:numCache>
              </c:numRef>
            </c:minus>
          </c:errBars>
          <c:cat>
            <c:strRef>
              <c:f>Sheet1!$G$504:$H$504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Sheet1!$G$506:$H$506</c:f>
              <c:numCache>
                <c:formatCode>General</c:formatCode>
                <c:ptCount val="2"/>
                <c:pt idx="0">
                  <c:v>13.733333333333334</c:v>
                </c:pt>
                <c:pt idx="1">
                  <c:v>6.166666666666667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7-4A57-BBB4-347FFE9EF338}"/>
            </c:ext>
          </c:extLst>
        </c:ser>
        <c:ser>
          <c:idx val="2"/>
          <c:order val="2"/>
          <c:tx>
            <c:strRef>
              <c:f>Sheet1!$F$507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plus>
            <c:min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Sheet1!$G$504:$H$504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Sheet1!$G$507:$H$507</c:f>
              <c:numCache>
                <c:formatCode>General</c:formatCode>
                <c:ptCount val="2"/>
                <c:pt idx="0">
                  <c:v>16</c:v>
                </c:pt>
                <c:pt idx="1">
                  <c:v>8.3333333333333339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7-4A57-BBB4-347FFE9EF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01112"/>
        <c:axId val="188899544"/>
      </c:barChart>
      <c:catAx>
        <c:axId val="188901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9544"/>
        <c:crosses val="autoZero"/>
        <c:auto val="1"/>
        <c:lblAlgn val="ctr"/>
        <c:lblOffset val="100"/>
        <c:noMultiLvlLbl val="0"/>
      </c:catAx>
      <c:valAx>
        <c:axId val="188899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 mg g-1 DW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11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221391076115485"/>
          <c:y val="4.687445319335079E-2"/>
          <c:w val="0.18704195598954015"/>
          <c:h val="7.7281345581187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Sheet1!$F$524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Sheet1!$I$524:$I$526</c:f>
                <c:numCache>
                  <c:formatCode>General</c:formatCode>
                  <c:ptCount val="3"/>
                  <c:pt idx="0">
                    <c:v>0.32868443370389305</c:v>
                  </c:pt>
                  <c:pt idx="1">
                    <c:v>0.20299910891816458</c:v>
                  </c:pt>
                  <c:pt idx="2">
                    <c:v>0.20841336852393005</c:v>
                  </c:pt>
                </c:numCache>
              </c:numRef>
            </c:plus>
            <c:minus>
              <c:numRef>
                <c:f>Sheet1!$I$524:$I$526</c:f>
                <c:numCache>
                  <c:formatCode>General</c:formatCode>
                  <c:ptCount val="3"/>
                  <c:pt idx="0">
                    <c:v>0.32868443370389305</c:v>
                  </c:pt>
                  <c:pt idx="1">
                    <c:v>0.20299910891816458</c:v>
                  </c:pt>
                  <c:pt idx="2">
                    <c:v>0.20841336852393005</c:v>
                  </c:pt>
                </c:numCache>
              </c:numRef>
            </c:minus>
          </c:errBars>
          <c:cat>
            <c:strRef>
              <c:f>Sheet1!$G$523:$H$523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Sheet1!$G$524:$H$524</c:f>
              <c:numCache>
                <c:formatCode>General</c:formatCode>
                <c:ptCount val="2"/>
                <c:pt idx="0">
                  <c:v>2.4333333333333331</c:v>
                </c:pt>
                <c:pt idx="1">
                  <c:v>1.2666666666666666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B-4542-B1BC-17AC3AAB3617}"/>
            </c:ext>
          </c:extLst>
        </c:ser>
        <c:ser>
          <c:idx val="1"/>
          <c:order val="1"/>
          <c:tx>
            <c:strRef>
              <c:f>Sheet1!$F$525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Sheet1!$J$524:$J$526</c:f>
                <c:numCache>
                  <c:formatCode>General</c:formatCode>
                  <c:ptCount val="3"/>
                  <c:pt idx="0">
                    <c:v>0.31835667903387888</c:v>
                  </c:pt>
                  <c:pt idx="1">
                    <c:v>0.15293360179564042</c:v>
                  </c:pt>
                  <c:pt idx="2">
                    <c:v>0.26065027472964641</c:v>
                  </c:pt>
                </c:numCache>
              </c:numRef>
            </c:plus>
            <c:minus>
              <c:numRef>
                <c:f>Sheet1!$J$524:$J$526</c:f>
                <c:numCache>
                  <c:formatCode>General</c:formatCode>
                  <c:ptCount val="3"/>
                  <c:pt idx="0">
                    <c:v>0.31835667903387888</c:v>
                  </c:pt>
                  <c:pt idx="1">
                    <c:v>0.15293360179564042</c:v>
                  </c:pt>
                  <c:pt idx="2">
                    <c:v>0.26065027472964641</c:v>
                  </c:pt>
                </c:numCache>
              </c:numRef>
            </c:minus>
          </c:errBars>
          <c:cat>
            <c:strRef>
              <c:f>Sheet1!$G$523:$H$523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Sheet1!$G$525:$H$525</c:f>
              <c:numCache>
                <c:formatCode>General</c:formatCode>
                <c:ptCount val="2"/>
                <c:pt idx="0">
                  <c:v>2.8666666666666667</c:v>
                </c:pt>
                <c:pt idx="1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BB-4542-B1BC-17AC3AAB3617}"/>
            </c:ext>
          </c:extLst>
        </c:ser>
        <c:ser>
          <c:idx val="2"/>
          <c:order val="2"/>
          <c:tx>
            <c:strRef>
              <c:f>Sheet1!$F$526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plus>
            <c:min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Sheet1!$G$523:$H$523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Sheet1!$G$526:$H$526</c:f>
              <c:numCache>
                <c:formatCode>General</c:formatCode>
                <c:ptCount val="2"/>
                <c:pt idx="0">
                  <c:v>3.1999999999999997</c:v>
                </c:pt>
                <c:pt idx="1">
                  <c:v>1.8333333333333333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BB-4542-B1BC-17AC3AAB3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95232"/>
        <c:axId val="188896016"/>
      </c:barChart>
      <c:catAx>
        <c:axId val="18889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6016"/>
        <c:crosses val="autoZero"/>
        <c:auto val="1"/>
        <c:lblAlgn val="ctr"/>
        <c:lblOffset val="100"/>
        <c:noMultiLvlLbl val="0"/>
      </c:catAx>
      <c:valAx>
        <c:axId val="188896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 +2 mg g-1 DW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52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221391076115485"/>
          <c:y val="4.687445319335079E-2"/>
          <c:w val="0.18704195598954015"/>
          <c:h val="7.7281345581187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587496431165365E-2"/>
          <c:y val="4.8234793300934151E-2"/>
          <c:w val="0.883874597091998"/>
          <c:h val="0.685354695058940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Sheet1!$F$545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Sheet1!$I$545:$I$547</c:f>
                <c:numCache>
                  <c:formatCode>General</c:formatCode>
                  <c:ptCount val="3"/>
                  <c:pt idx="0">
                    <c:v>0.34682080924855468</c:v>
                  </c:pt>
                  <c:pt idx="1">
                    <c:v>0.35318502465940949</c:v>
                  </c:pt>
                  <c:pt idx="2">
                    <c:v>0.29662436066166947</c:v>
                  </c:pt>
                </c:numCache>
              </c:numRef>
            </c:plus>
            <c:minus>
              <c:numRef>
                <c:f>Sheet1!$I$545:$I$547</c:f>
                <c:numCache>
                  <c:formatCode>General</c:formatCode>
                  <c:ptCount val="3"/>
                  <c:pt idx="0">
                    <c:v>0.34682080924855468</c:v>
                  </c:pt>
                  <c:pt idx="1">
                    <c:v>0.35318502465940949</c:v>
                  </c:pt>
                  <c:pt idx="2">
                    <c:v>0.29662436066166947</c:v>
                  </c:pt>
                </c:numCache>
              </c:numRef>
            </c:minus>
          </c:errBars>
          <c:cat>
            <c:strRef>
              <c:f>Sheet1!$G$544:$H$544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Sheet1!$G$545:$H$545</c:f>
              <c:numCache>
                <c:formatCode>General</c:formatCode>
                <c:ptCount val="2"/>
                <c:pt idx="0">
                  <c:v>16.8</c:v>
                </c:pt>
                <c:pt idx="1">
                  <c:v>7.5666666666666664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6B-4957-A6E4-B48E6C7D80A1}"/>
            </c:ext>
          </c:extLst>
        </c:ser>
        <c:ser>
          <c:idx val="1"/>
          <c:order val="1"/>
          <c:tx>
            <c:strRef>
              <c:f>Sheet1!$F$546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Sheet1!$J$545:$J$547</c:f>
                <c:numCache>
                  <c:formatCode>General</c:formatCode>
                  <c:ptCount val="3"/>
                  <c:pt idx="0">
                    <c:v>0.17659251232970496</c:v>
                  </c:pt>
                  <c:pt idx="1">
                    <c:v>0.29093774317035642</c:v>
                  </c:pt>
                  <c:pt idx="2">
                    <c:v>0.20299910891816483</c:v>
                  </c:pt>
                </c:numCache>
              </c:numRef>
            </c:plus>
            <c:minus>
              <c:numRef>
                <c:f>Sheet1!$J$545:$J$547</c:f>
                <c:numCache>
                  <c:formatCode>General</c:formatCode>
                  <c:ptCount val="3"/>
                  <c:pt idx="0">
                    <c:v>0.17659251232970496</c:v>
                  </c:pt>
                  <c:pt idx="1">
                    <c:v>0.29093774317035642</c:v>
                  </c:pt>
                  <c:pt idx="2">
                    <c:v>0.20299910891816483</c:v>
                  </c:pt>
                </c:numCache>
              </c:numRef>
            </c:minus>
          </c:errBars>
          <c:cat>
            <c:strRef>
              <c:f>Sheet1!$G$544:$H$544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Sheet1!$G$546:$H$546</c:f>
              <c:numCache>
                <c:formatCode>General</c:formatCode>
                <c:ptCount val="2"/>
                <c:pt idx="0">
                  <c:v>19.033333333333331</c:v>
                </c:pt>
                <c:pt idx="1">
                  <c:v>9.8666666666666671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6B-4957-A6E4-B48E6C7D80A1}"/>
            </c:ext>
          </c:extLst>
        </c:ser>
        <c:ser>
          <c:idx val="2"/>
          <c:order val="2"/>
          <c:tx>
            <c:strRef>
              <c:f>Sheet1!$F$547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plus>
            <c:min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Sheet1!$G$544:$H$544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Sheet1!$G$547:$H$547</c:f>
              <c:numCache>
                <c:formatCode>General</c:formatCode>
                <c:ptCount val="2"/>
                <c:pt idx="0">
                  <c:v>23.366666666666664</c:v>
                </c:pt>
                <c:pt idx="1">
                  <c:v>12.533333333333331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6B-4957-A6E4-B48E6C7D8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99936"/>
        <c:axId val="188896408"/>
      </c:barChart>
      <c:catAx>
        <c:axId val="18889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6408"/>
        <c:crosses val="autoZero"/>
        <c:auto val="1"/>
        <c:lblAlgn val="ctr"/>
        <c:lblOffset val="100"/>
        <c:noMultiLvlLbl val="0"/>
      </c:catAx>
      <c:valAx>
        <c:axId val="188896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Ca2+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mg g-1 DW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99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221391076115485"/>
          <c:y val="4.687445319335079E-2"/>
          <c:w val="0.18704195598954015"/>
          <c:h val="7.7281345581187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Sheet1!$I$214:$I$216</c:f>
                <c:numCache>
                  <c:formatCode>General</c:formatCode>
                  <c:ptCount val="3"/>
                  <c:pt idx="0">
                    <c:v>0.32868443370389161</c:v>
                  </c:pt>
                  <c:pt idx="1">
                    <c:v>0.41009242107500515</c:v>
                  </c:pt>
                  <c:pt idx="2">
                    <c:v>0.32868443370389161</c:v>
                  </c:pt>
                </c:numCache>
              </c:numRef>
            </c:plus>
            <c:minus>
              <c:numRef>
                <c:f>Sheet1!$I$214:$I$216</c:f>
                <c:numCache>
                  <c:formatCode>General</c:formatCode>
                  <c:ptCount val="3"/>
                  <c:pt idx="0">
                    <c:v>0.32868443370389161</c:v>
                  </c:pt>
                  <c:pt idx="1">
                    <c:v>0.41009242107500515</c:v>
                  </c:pt>
                  <c:pt idx="2">
                    <c:v>0.32868443370389161</c:v>
                  </c:pt>
                </c:numCache>
              </c:numRef>
            </c:minus>
          </c:errBars>
          <c:cat>
            <c:strRef>
              <c:f>Sheet1!$G$213:$H$213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Sheet1!$G$214:$H$214</c:f>
              <c:numCache>
                <c:formatCode>General</c:formatCode>
                <c:ptCount val="2"/>
                <c:pt idx="0">
                  <c:v>10.966666666666667</c:v>
                </c:pt>
                <c:pt idx="1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D7-4440-A476-3B14E4673C4E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Sheet1!$J$214:$J$216</c:f>
                <c:numCache>
                  <c:formatCode>General</c:formatCode>
                  <c:ptCount val="3"/>
                  <c:pt idx="0">
                    <c:v>0.49387304886228578</c:v>
                  </c:pt>
                  <c:pt idx="1">
                    <c:v>0.35160477053746891</c:v>
                  </c:pt>
                  <c:pt idx="2">
                    <c:v>0.30586720359128222</c:v>
                  </c:pt>
                </c:numCache>
              </c:numRef>
            </c:plus>
            <c:minus>
              <c:numRef>
                <c:f>Sheet1!$J$214:$J$216</c:f>
                <c:numCache>
                  <c:formatCode>General</c:formatCode>
                  <c:ptCount val="3"/>
                  <c:pt idx="0">
                    <c:v>0.49387304886228578</c:v>
                  </c:pt>
                  <c:pt idx="1">
                    <c:v>0.35160477053746891</c:v>
                  </c:pt>
                  <c:pt idx="2">
                    <c:v>0.30586720359128222</c:v>
                  </c:pt>
                </c:numCache>
              </c:numRef>
            </c:minus>
          </c:errBars>
          <c:cat>
            <c:strRef>
              <c:f>Sheet1!$G$213:$H$213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Sheet1!$G$215:$H$215</c:f>
              <c:numCache>
                <c:formatCode>General</c:formatCode>
                <c:ptCount val="2"/>
                <c:pt idx="0">
                  <c:v>11.033333333333333</c:v>
                </c:pt>
                <c:pt idx="1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D7-4440-A476-3B14E4673C4E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plus>
            <c:min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Sheet1!$G$213:$H$213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Sheet1!$G$216:$H$216</c:f>
              <c:numCache>
                <c:formatCode>General</c:formatCode>
                <c:ptCount val="2"/>
                <c:pt idx="0">
                  <c:v>12.433333333333335</c:v>
                </c:pt>
                <c:pt idx="1">
                  <c:v>16.099999999999998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D7-4440-A476-3B14E467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00720"/>
        <c:axId val="188897192"/>
      </c:barChart>
      <c:catAx>
        <c:axId val="18890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7192"/>
        <c:crosses val="autoZero"/>
        <c:auto val="1"/>
        <c:lblAlgn val="ctr"/>
        <c:lblOffset val="100"/>
        <c:noMultiLvlLbl val="0"/>
      </c:catAx>
      <c:valAx>
        <c:axId val="188897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0720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Sheet1!$F$568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Sheet1!$I$568:$J$568</c:f>
                <c:numCache>
                  <c:formatCode>General</c:formatCode>
                  <c:ptCount val="2"/>
                  <c:pt idx="0">
                    <c:v>0.52977753698911301</c:v>
                  </c:pt>
                  <c:pt idx="1">
                    <c:v>0.54938641346370676</c:v>
                  </c:pt>
                </c:numCache>
              </c:numRef>
            </c:plus>
            <c:minus>
              <c:numRef>
                <c:f>Sheet1!$I$568:$J$568</c:f>
                <c:numCache>
                  <c:formatCode>General</c:formatCode>
                  <c:ptCount val="2"/>
                  <c:pt idx="0">
                    <c:v>0.52977753698911301</c:v>
                  </c:pt>
                  <c:pt idx="1">
                    <c:v>0.54938641346370676</c:v>
                  </c:pt>
                </c:numCache>
              </c:numRef>
            </c:minus>
          </c:errBars>
          <c:cat>
            <c:strRef>
              <c:f>Sheet1!$G$567:$H$567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Sheet1!$G$568:$H$568</c:f>
              <c:numCache>
                <c:formatCode>General</c:formatCode>
                <c:ptCount val="2"/>
                <c:pt idx="0">
                  <c:v>74.600000000000009</c:v>
                </c:pt>
                <c:pt idx="1">
                  <c:v>120.16666666666667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44-4224-85FD-352A826A79AA}"/>
            </c:ext>
          </c:extLst>
        </c:ser>
        <c:ser>
          <c:idx val="1"/>
          <c:order val="1"/>
          <c:tx>
            <c:strRef>
              <c:f>Sheet1!$F$569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Sheet1!$I$569:$J$569</c:f>
                <c:numCache>
                  <c:formatCode>General</c:formatCode>
                  <c:ptCount val="2"/>
                  <c:pt idx="0">
                    <c:v>0.4260759997590754</c:v>
                  </c:pt>
                  <c:pt idx="1">
                    <c:v>0.55543488652791984</c:v>
                  </c:pt>
                </c:numCache>
              </c:numRef>
            </c:plus>
            <c:minus>
              <c:numRef>
                <c:f>Sheet1!$I$569:$J$569</c:f>
                <c:numCache>
                  <c:formatCode>General</c:formatCode>
                  <c:ptCount val="2"/>
                  <c:pt idx="0">
                    <c:v>0.4260759997590754</c:v>
                  </c:pt>
                  <c:pt idx="1">
                    <c:v>0.55543488652791984</c:v>
                  </c:pt>
                </c:numCache>
              </c:numRef>
            </c:minus>
          </c:errBars>
          <c:cat>
            <c:strRef>
              <c:f>Sheet1!$G$567:$H$567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Sheet1!$G$569:$H$569</c:f>
              <c:numCache>
                <c:formatCode>General</c:formatCode>
                <c:ptCount val="2"/>
                <c:pt idx="0">
                  <c:v>77.333333333333329</c:v>
                </c:pt>
                <c:pt idx="1">
                  <c:v>124.76666666666665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44-4224-85FD-352A826A79AA}"/>
            </c:ext>
          </c:extLst>
        </c:ser>
        <c:ser>
          <c:idx val="2"/>
          <c:order val="2"/>
          <c:tx>
            <c:strRef>
              <c:f>Sheet1!$F$570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Sheet1!$I$570:$J$570</c:f>
                <c:numCache>
                  <c:formatCode>General</c:formatCode>
                  <c:ptCount val="2"/>
                  <c:pt idx="0">
                    <c:v>0.75440354337001359</c:v>
                  </c:pt>
                  <c:pt idx="1">
                    <c:v>0.60899732675449236</c:v>
                  </c:pt>
                </c:numCache>
              </c:numRef>
            </c:plus>
            <c:minus>
              <c:numRef>
                <c:f>Sheet1!$I$570:$J$570</c:f>
                <c:numCache>
                  <c:formatCode>General</c:formatCode>
                  <c:ptCount val="2"/>
                  <c:pt idx="0">
                    <c:v>0.75440354337001359</c:v>
                  </c:pt>
                  <c:pt idx="1">
                    <c:v>0.60899732675449236</c:v>
                  </c:pt>
                </c:numCache>
              </c:numRef>
            </c:minus>
          </c:errBars>
          <c:cat>
            <c:strRef>
              <c:f>Sheet1!$G$567:$H$567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Sheet1!$G$570:$H$570</c:f>
              <c:numCache>
                <c:formatCode>General</c:formatCode>
                <c:ptCount val="2"/>
                <c:pt idx="0">
                  <c:v>78.066666666666663</c:v>
                </c:pt>
                <c:pt idx="1">
                  <c:v>132.69999999999999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44-4224-85FD-352A826A7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54200"/>
        <c:axId val="188450672"/>
      </c:barChart>
      <c:catAx>
        <c:axId val="188454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0672"/>
        <c:crosses val="autoZero"/>
        <c:auto val="1"/>
        <c:lblAlgn val="ctr"/>
        <c:lblOffset val="100"/>
        <c:noMultiLvlLbl val="0"/>
      </c:catAx>
      <c:valAx>
        <c:axId val="188450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4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221391076115485"/>
          <c:y val="4.687445319335079E-2"/>
          <c:w val="0.18704195598954015"/>
          <c:h val="7.7281345581187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Sheet1!$F$460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Sheet1!$I$460:$J$460</c:f>
                <c:numCache>
                  <c:formatCode>General</c:formatCode>
                  <c:ptCount val="2"/>
                  <c:pt idx="0">
                    <c:v>0.23121387283237016</c:v>
                  </c:pt>
                  <c:pt idx="1">
                    <c:v>0.15293360179564111</c:v>
                  </c:pt>
                </c:numCache>
              </c:numRef>
            </c:plus>
            <c:minus>
              <c:numRef>
                <c:f>Sheet1!$I$460:$J$460</c:f>
                <c:numCache>
                  <c:formatCode>General</c:formatCode>
                  <c:ptCount val="2"/>
                  <c:pt idx="0">
                    <c:v>0.23121387283237016</c:v>
                  </c:pt>
                  <c:pt idx="1">
                    <c:v>0.15293360179564111</c:v>
                  </c:pt>
                </c:numCache>
              </c:numRef>
            </c:minus>
          </c:errBars>
          <c:cat>
            <c:strRef>
              <c:f>Sheet1!$G$459:$H$459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Sheet1!$G$460:$H$460</c:f>
              <c:numCache>
                <c:formatCode>General</c:formatCode>
                <c:ptCount val="2"/>
                <c:pt idx="0">
                  <c:v>19.8</c:v>
                </c:pt>
                <c:pt idx="1">
                  <c:v>6.6000000000000005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4B2-485A-98A2-BB623C809745}"/>
            </c:ext>
          </c:extLst>
        </c:ser>
        <c:ser>
          <c:idx val="1"/>
          <c:order val="1"/>
          <c:tx>
            <c:strRef>
              <c:f>Sheet1!$F$461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Sheet1!$I$461:$J$461</c:f>
                <c:numCache>
                  <c:formatCode>General</c:formatCode>
                  <c:ptCount val="2"/>
                  <c:pt idx="0">
                    <c:v>0.32868443370389216</c:v>
                  </c:pt>
                  <c:pt idx="1">
                    <c:v>0.28901734104046267</c:v>
                  </c:pt>
                </c:numCache>
              </c:numRef>
            </c:plus>
            <c:minus>
              <c:numRef>
                <c:f>Sheet1!$I$461:$J$461</c:f>
                <c:numCache>
                  <c:formatCode>General</c:formatCode>
                  <c:ptCount val="2"/>
                  <c:pt idx="0">
                    <c:v>0.32868443370389216</c:v>
                  </c:pt>
                  <c:pt idx="1">
                    <c:v>0.28901734104046267</c:v>
                  </c:pt>
                </c:numCache>
              </c:numRef>
            </c:minus>
          </c:errBars>
          <c:cat>
            <c:strRef>
              <c:f>Sheet1!$G$459:$H$459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Sheet1!$G$461:$H$461</c:f>
              <c:numCache>
                <c:formatCode>General</c:formatCode>
                <c:ptCount val="2"/>
                <c:pt idx="0">
                  <c:v>22.966666666666669</c:v>
                </c:pt>
                <c:pt idx="1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4B2-485A-98A2-BB623C809745}"/>
            </c:ext>
          </c:extLst>
        </c:ser>
        <c:ser>
          <c:idx val="2"/>
          <c:order val="2"/>
          <c:tx>
            <c:strRef>
              <c:f>Sheet1!$F$462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Sheet1!$I$462:$J$462</c:f>
                <c:numCache>
                  <c:formatCode>General</c:formatCode>
                  <c:ptCount val="2"/>
                  <c:pt idx="0">
                    <c:v>0.20299910891816428</c:v>
                  </c:pt>
                  <c:pt idx="1">
                    <c:v>8.8296256164852108E-2</c:v>
                  </c:pt>
                </c:numCache>
              </c:numRef>
            </c:plus>
            <c:minus>
              <c:numRef>
                <c:f>Sheet1!$I$462:$J$462</c:f>
                <c:numCache>
                  <c:formatCode>General</c:formatCode>
                  <c:ptCount val="2"/>
                  <c:pt idx="0">
                    <c:v>0.20299910891816428</c:v>
                  </c:pt>
                  <c:pt idx="1">
                    <c:v>8.8296256164852108E-2</c:v>
                  </c:pt>
                </c:numCache>
              </c:numRef>
            </c:minus>
          </c:errBars>
          <c:cat>
            <c:strRef>
              <c:f>Sheet1!$G$459:$H$459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Sheet1!$G$462:$H$462</c:f>
              <c:numCache>
                <c:formatCode>General</c:formatCode>
                <c:ptCount val="2"/>
                <c:pt idx="0">
                  <c:v>29.833333333333332</c:v>
                </c:pt>
                <c:pt idx="1">
                  <c:v>9.0666666666666664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4B2-485A-98A2-BB623C809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53200"/>
        <c:axId val="194552808"/>
      </c:barChart>
      <c:catAx>
        <c:axId val="19455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52808"/>
        <c:crosses val="autoZero"/>
        <c:auto val="1"/>
        <c:lblAlgn val="ctr"/>
        <c:lblOffset val="100"/>
        <c:noMultiLvlLbl val="0"/>
      </c:catAx>
      <c:valAx>
        <c:axId val="194552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soluble sugars mg g-1 FW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53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221391076115485"/>
          <c:y val="4.687445319335079E-2"/>
          <c:w val="0.18704195598954015"/>
          <c:h val="7.7281345581187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Sheet1!$E$596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Sheet1!$H$596:$I$596</c:f>
                <c:numCache>
                  <c:formatCode>General</c:formatCode>
                  <c:ptCount val="2"/>
                  <c:pt idx="0">
                    <c:v>0.55140994301557777</c:v>
                  </c:pt>
                  <c:pt idx="1">
                    <c:v>0.42607599975907695</c:v>
                  </c:pt>
                </c:numCache>
              </c:numRef>
            </c:plus>
            <c:minus>
              <c:numRef>
                <c:f>Sheet1!$H$596:$I$596</c:f>
                <c:numCache>
                  <c:formatCode>General</c:formatCode>
                  <c:ptCount val="2"/>
                  <c:pt idx="0">
                    <c:v>0.55140994301557777</c:v>
                  </c:pt>
                  <c:pt idx="1">
                    <c:v>0.42607599975907695</c:v>
                  </c:pt>
                </c:numCache>
              </c:numRef>
            </c:minus>
          </c:errBars>
          <c:cat>
            <c:strRef>
              <c:f>Sheet1!$F$595:$G$595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Sheet1!$F$596:$G$596</c:f>
              <c:numCache>
                <c:formatCode>General</c:formatCode>
                <c:ptCount val="2"/>
                <c:pt idx="0">
                  <c:v>169.2</c:v>
                </c:pt>
                <c:pt idx="1">
                  <c:v>79.366666666666674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42-4A6B-8437-0FA72EDD4A80}"/>
            </c:ext>
          </c:extLst>
        </c:ser>
        <c:ser>
          <c:idx val="1"/>
          <c:order val="1"/>
          <c:tx>
            <c:strRef>
              <c:f>Sheet1!$E$597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Sheet1!$H$597:$I$597</c:f>
                <c:numCache>
                  <c:formatCode>General</c:formatCode>
                  <c:ptCount val="2"/>
                  <c:pt idx="0">
                    <c:v>0.93978793050152387</c:v>
                  </c:pt>
                  <c:pt idx="1">
                    <c:v>0.5780346820809249</c:v>
                  </c:pt>
                </c:numCache>
              </c:numRef>
            </c:plus>
            <c:minus>
              <c:numRef>
                <c:f>Sheet1!$H$597:$I$597</c:f>
                <c:numCache>
                  <c:formatCode>General</c:formatCode>
                  <c:ptCount val="2"/>
                  <c:pt idx="0">
                    <c:v>0.93978793050152387</c:v>
                  </c:pt>
                  <c:pt idx="1">
                    <c:v>0.5780346820809249</c:v>
                  </c:pt>
                </c:numCache>
              </c:numRef>
            </c:minus>
          </c:errBars>
          <c:cat>
            <c:strRef>
              <c:f>Sheet1!$F$595:$G$595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Sheet1!$F$597:$G$597</c:f>
              <c:numCache>
                <c:formatCode>General</c:formatCode>
                <c:ptCount val="2"/>
                <c:pt idx="0">
                  <c:v>170.53333333333333</c:v>
                </c:pt>
                <c:pt idx="1">
                  <c:v>84.2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F42-4A6B-8437-0FA72EDD4A80}"/>
            </c:ext>
          </c:extLst>
        </c:ser>
        <c:ser>
          <c:idx val="2"/>
          <c:order val="2"/>
          <c:tx>
            <c:strRef>
              <c:f>Sheet1!$E$598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Sheet1!$H$598:$I$598</c:f>
                <c:numCache>
                  <c:formatCode>General</c:formatCode>
                  <c:ptCount val="2"/>
                  <c:pt idx="0">
                    <c:v>1.9976374610069798</c:v>
                  </c:pt>
                  <c:pt idx="1">
                    <c:v>0.6393317927952592</c:v>
                  </c:pt>
                </c:numCache>
              </c:numRef>
            </c:plus>
            <c:minus>
              <c:numRef>
                <c:f>Sheet1!$H$598:$I$598</c:f>
                <c:numCache>
                  <c:formatCode>General</c:formatCode>
                  <c:ptCount val="2"/>
                  <c:pt idx="0">
                    <c:v>1.9976374610069798</c:v>
                  </c:pt>
                  <c:pt idx="1">
                    <c:v>0.6393317927952592</c:v>
                  </c:pt>
                </c:numCache>
              </c:numRef>
            </c:minus>
          </c:errBars>
          <c:cat>
            <c:strRef>
              <c:f>Sheet1!$F$595:$G$595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Sheet1!$F$598:$G$598</c:f>
              <c:numCache>
                <c:formatCode>General</c:formatCode>
                <c:ptCount val="2"/>
                <c:pt idx="0">
                  <c:v>172.5333333333333</c:v>
                </c:pt>
                <c:pt idx="1">
                  <c:v>88.433333333333323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F42-4A6B-8437-0FA72EDD4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55160"/>
        <c:axId val="194557512"/>
      </c:barChart>
      <c:catAx>
        <c:axId val="194555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57512"/>
        <c:crosses val="autoZero"/>
        <c:auto val="1"/>
        <c:lblAlgn val="ctr"/>
        <c:lblOffset val="100"/>
        <c:noMultiLvlLbl val="0"/>
      </c:catAx>
      <c:valAx>
        <c:axId val="194557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551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221391076115485"/>
          <c:y val="4.687445319335079E-2"/>
          <c:w val="0.18704195598954015"/>
          <c:h val="7.7281345581187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Sheet1!$F$55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Sheet1!$I$55:$I$57</c:f>
                <c:numCache>
                  <c:formatCode>General</c:formatCode>
                  <c:ptCount val="3"/>
                  <c:pt idx="0">
                    <c:v>5.7803468208092283E-2</c:v>
                  </c:pt>
                  <c:pt idx="1">
                    <c:v>0.11560693641618508</c:v>
                  </c:pt>
                  <c:pt idx="2">
                    <c:v>0.31835667903387915</c:v>
                  </c:pt>
                </c:numCache>
              </c:numRef>
            </c:plus>
            <c:minus>
              <c:numRef>
                <c:f>Sheet1!$I$55:$I$57</c:f>
                <c:numCache>
                  <c:formatCode>General</c:formatCode>
                  <c:ptCount val="3"/>
                  <c:pt idx="0">
                    <c:v>5.7803468208092283E-2</c:v>
                  </c:pt>
                  <c:pt idx="1">
                    <c:v>0.11560693641618508</c:v>
                  </c:pt>
                  <c:pt idx="2">
                    <c:v>0.31835667903387915</c:v>
                  </c:pt>
                </c:numCache>
              </c:numRef>
            </c:minus>
          </c:errBars>
          <c:cat>
            <c:strRef>
              <c:f>Sheet1!$G$54:$H$54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Sheet1!$G$55:$H$55</c:f>
              <c:numCache>
                <c:formatCode>General</c:formatCode>
                <c:ptCount val="2"/>
                <c:pt idx="0">
                  <c:v>8.4</c:v>
                </c:pt>
                <c:pt idx="1">
                  <c:v>5.2333333333333334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4B-439E-AC76-D6118A1F5003}"/>
            </c:ext>
          </c:extLst>
        </c:ser>
        <c:ser>
          <c:idx val="1"/>
          <c:order val="1"/>
          <c:tx>
            <c:strRef>
              <c:f>Sheet1!$F$56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Sheet1!$J$55:$J$57</c:f>
                <c:numCache>
                  <c:formatCode>General</c:formatCode>
                  <c:ptCount val="3"/>
                  <c:pt idx="0">
                    <c:v>0.23360993551025314</c:v>
                  </c:pt>
                  <c:pt idx="1">
                    <c:v>0.41009242107500515</c:v>
                  </c:pt>
                  <c:pt idx="2">
                    <c:v>0.11560693641618508</c:v>
                  </c:pt>
                </c:numCache>
              </c:numRef>
            </c:plus>
            <c:minus>
              <c:numRef>
                <c:f>Sheet1!$J$55:$J$57</c:f>
                <c:numCache>
                  <c:formatCode>General</c:formatCode>
                  <c:ptCount val="3"/>
                  <c:pt idx="0">
                    <c:v>0.23360993551025314</c:v>
                  </c:pt>
                  <c:pt idx="1">
                    <c:v>0.41009242107500515</c:v>
                  </c:pt>
                  <c:pt idx="2">
                    <c:v>0.11560693641618508</c:v>
                  </c:pt>
                </c:numCache>
              </c:numRef>
            </c:minus>
          </c:errBars>
          <c:cat>
            <c:strRef>
              <c:f>Sheet1!$G$54:$H$54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Sheet1!$G$56:$H$56</c:f>
              <c:numCache>
                <c:formatCode>General</c:formatCode>
                <c:ptCount val="2"/>
                <c:pt idx="0">
                  <c:v>11.5</c:v>
                </c:pt>
                <c:pt idx="1">
                  <c:v>6.2666666666666666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4B-439E-AC76-D6118A1F5003}"/>
            </c:ext>
          </c:extLst>
        </c:ser>
        <c:ser>
          <c:idx val="2"/>
          <c:order val="2"/>
          <c:tx>
            <c:strRef>
              <c:f>Sheet1!$F$57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plus>
            <c:min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Sheet1!$G$54:$H$54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Sheet1!$G$57:$H$57</c:f>
              <c:numCache>
                <c:formatCode>General</c:formatCode>
                <c:ptCount val="2"/>
                <c:pt idx="0">
                  <c:v>13.233333333333334</c:v>
                </c:pt>
                <c:pt idx="1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4B-439E-AC76-D6118A1F5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81336"/>
        <c:axId val="187375848"/>
      </c:barChart>
      <c:catAx>
        <c:axId val="187381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5848"/>
        <c:crosses val="autoZero"/>
        <c:auto val="1"/>
        <c:lblAlgn val="ctr"/>
        <c:lblOffset val="100"/>
        <c:noMultiLvlLbl val="0"/>
      </c:catAx>
      <c:valAx>
        <c:axId val="187375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 of leaves under water stress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7829291227644272E-2"/>
              <c:y val="0.111353973361756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13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221391076115485"/>
          <c:y val="4.687445319335079E-2"/>
          <c:w val="0.18704195598954015"/>
          <c:h val="7.7281345581187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Sheet1!$E$622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Sheet1!$H$622:$I$622</c:f>
                <c:numCache>
                  <c:formatCode>General</c:formatCode>
                  <c:ptCount val="2"/>
                  <c:pt idx="0">
                    <c:v>0.12032751442000744</c:v>
                  </c:pt>
                  <c:pt idx="1">
                    <c:v>0.15088070867400299</c:v>
                  </c:pt>
                </c:numCache>
              </c:numRef>
            </c:plus>
            <c:minus>
              <c:numRef>
                <c:f>Sheet1!$H$622:$I$622</c:f>
                <c:numCache>
                  <c:formatCode>General</c:formatCode>
                  <c:ptCount val="2"/>
                  <c:pt idx="0">
                    <c:v>0.12032751442000744</c:v>
                  </c:pt>
                  <c:pt idx="1">
                    <c:v>0.15088070867400299</c:v>
                  </c:pt>
                </c:numCache>
              </c:numRef>
            </c:minus>
          </c:errBars>
          <c:cat>
            <c:strRef>
              <c:f>Sheet1!$F$621:$G$621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Sheet1!$F$622:$G$622</c:f>
              <c:numCache>
                <c:formatCode>General</c:formatCode>
                <c:ptCount val="2"/>
                <c:pt idx="0">
                  <c:v>7.9666666666666677</c:v>
                </c:pt>
                <c:pt idx="1">
                  <c:v>3.2266666666666666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7E7-4444-A59F-C7BF1E3C3A61}"/>
            </c:ext>
          </c:extLst>
        </c:ser>
        <c:ser>
          <c:idx val="1"/>
          <c:order val="1"/>
          <c:tx>
            <c:strRef>
              <c:f>Sheet1!$E$623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Sheet1!$H$623:$I$623</c:f>
                <c:numCache>
                  <c:formatCode>General</c:formatCode>
                  <c:ptCount val="2"/>
                  <c:pt idx="0">
                    <c:v>0.12032751442000782</c:v>
                  </c:pt>
                  <c:pt idx="1">
                    <c:v>0.20299910891816444</c:v>
                  </c:pt>
                </c:numCache>
              </c:numRef>
            </c:plus>
            <c:minus>
              <c:numRef>
                <c:f>Sheet1!$H$623:$I$623</c:f>
                <c:numCache>
                  <c:formatCode>General</c:formatCode>
                  <c:ptCount val="2"/>
                  <c:pt idx="0">
                    <c:v>0.12032751442000782</c:v>
                  </c:pt>
                  <c:pt idx="1">
                    <c:v>0.20299910891816444</c:v>
                  </c:pt>
                </c:numCache>
              </c:numRef>
            </c:minus>
          </c:errBars>
          <c:cat>
            <c:strRef>
              <c:f>Sheet1!$F$621:$G$621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Sheet1!$F$623:$G$623</c:f>
              <c:numCache>
                <c:formatCode>General</c:formatCode>
                <c:ptCount val="2"/>
                <c:pt idx="0">
                  <c:v>8.2666666666666675</c:v>
                </c:pt>
                <c:pt idx="1">
                  <c:v>4.2666666666666666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7E7-4444-A59F-C7BF1E3C3A61}"/>
            </c:ext>
          </c:extLst>
        </c:ser>
        <c:ser>
          <c:idx val="2"/>
          <c:order val="2"/>
          <c:tx>
            <c:strRef>
              <c:f>Sheet1!$E$624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Sheet1!$H$624:$I$624</c:f>
                <c:numCache>
                  <c:formatCode>General</c:formatCode>
                  <c:ptCount val="2"/>
                  <c:pt idx="0">
                    <c:v>8.8296256164852649E-2</c:v>
                  </c:pt>
                  <c:pt idx="1">
                    <c:v>5.780346820809254E-2</c:v>
                  </c:pt>
                </c:numCache>
              </c:numRef>
            </c:plus>
            <c:minus>
              <c:numRef>
                <c:f>Sheet1!$H$624:$I$624</c:f>
                <c:numCache>
                  <c:formatCode>General</c:formatCode>
                  <c:ptCount val="2"/>
                  <c:pt idx="0">
                    <c:v>8.8296256164852649E-2</c:v>
                  </c:pt>
                  <c:pt idx="1">
                    <c:v>5.780346820809254E-2</c:v>
                  </c:pt>
                </c:numCache>
              </c:numRef>
            </c:minus>
          </c:errBars>
          <c:cat>
            <c:strRef>
              <c:f>Sheet1!$F$621:$G$621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Sheet1!$F$624:$G$624</c:f>
              <c:numCache>
                <c:formatCode>General</c:formatCode>
                <c:ptCount val="2"/>
                <c:pt idx="0">
                  <c:v>8.2333333333333343</c:v>
                </c:pt>
                <c:pt idx="1">
                  <c:v>4.8000000000000007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7E7-4444-A59F-C7BF1E3C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55944"/>
        <c:axId val="194556728"/>
      </c:barChart>
      <c:catAx>
        <c:axId val="194555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56728"/>
        <c:crosses val="autoZero"/>
        <c:auto val="1"/>
        <c:lblAlgn val="ctr"/>
        <c:lblOffset val="100"/>
        <c:noMultiLvlLbl val="0"/>
      </c:catAx>
      <c:valAx>
        <c:axId val="194556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559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221391076115485"/>
          <c:y val="4.687445319335079E-2"/>
          <c:w val="0.18704195598954015"/>
          <c:h val="7.7281345581187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Sheet1!$F$75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Sheet1!$I$75:$I$77</c:f>
                <c:numCache>
                  <c:formatCode>General</c:formatCode>
                  <c:ptCount val="3"/>
                  <c:pt idx="0">
                    <c:v>0.21884039868209165</c:v>
                  </c:pt>
                  <c:pt idx="1">
                    <c:v>0.20841336852392983</c:v>
                  </c:pt>
                  <c:pt idx="2">
                    <c:v>0.3183566790338781</c:v>
                  </c:pt>
                </c:numCache>
              </c:numRef>
            </c:plus>
            <c:minus>
              <c:numRef>
                <c:f>Sheet1!$I$75:$I$77</c:f>
                <c:numCache>
                  <c:formatCode>General</c:formatCode>
                  <c:ptCount val="3"/>
                  <c:pt idx="0">
                    <c:v>0.21884039868209165</c:v>
                  </c:pt>
                  <c:pt idx="1">
                    <c:v>0.20841336852392983</c:v>
                  </c:pt>
                  <c:pt idx="2">
                    <c:v>0.3183566790338781</c:v>
                  </c:pt>
                </c:numCache>
              </c:numRef>
            </c:minus>
          </c:errBars>
          <c:cat>
            <c:strRef>
              <c:f>Sheet1!$G$74:$H$74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Sheet1!$G$75:$H$75</c:f>
              <c:numCache>
                <c:formatCode>General</c:formatCode>
                <c:ptCount val="2"/>
                <c:pt idx="0">
                  <c:v>16.033333333333335</c:v>
                </c:pt>
                <c:pt idx="1">
                  <c:v>11.166666666666666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6D-42B4-A7C0-2796D9B6CA39}"/>
            </c:ext>
          </c:extLst>
        </c:ser>
        <c:ser>
          <c:idx val="1"/>
          <c:order val="1"/>
          <c:tx>
            <c:strRef>
              <c:f>Sheet1!$F$76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Sheet1!$J$75:$J$77</c:f>
                <c:numCache>
                  <c:formatCode>General</c:formatCode>
                  <c:ptCount val="3"/>
                  <c:pt idx="0">
                    <c:v>0.24065502884001563</c:v>
                  </c:pt>
                  <c:pt idx="1">
                    <c:v>0.46721987102050683</c:v>
                  </c:pt>
                  <c:pt idx="2">
                    <c:v>0.36098254326002288</c:v>
                  </c:pt>
                </c:numCache>
              </c:numRef>
            </c:plus>
            <c:minus>
              <c:numRef>
                <c:f>Sheet1!$J$75:$J$77</c:f>
                <c:numCache>
                  <c:formatCode>General</c:formatCode>
                  <c:ptCount val="3"/>
                  <c:pt idx="0">
                    <c:v>0.24065502884001563</c:v>
                  </c:pt>
                  <c:pt idx="1">
                    <c:v>0.46721987102050683</c:v>
                  </c:pt>
                  <c:pt idx="2">
                    <c:v>0.36098254326002288</c:v>
                  </c:pt>
                </c:numCache>
              </c:numRef>
            </c:minus>
          </c:errBars>
          <c:cat>
            <c:strRef>
              <c:f>Sheet1!$G$74:$H$74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Sheet1!$G$76:$H$76</c:f>
              <c:numCache>
                <c:formatCode>General</c:formatCode>
                <c:ptCount val="2"/>
                <c:pt idx="0">
                  <c:v>18.000000000000004</c:v>
                </c:pt>
                <c:pt idx="1">
                  <c:v>13.066666666666668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6D-42B4-A7C0-2796D9B6CA39}"/>
            </c:ext>
          </c:extLst>
        </c:ser>
        <c:ser>
          <c:idx val="2"/>
          <c:order val="2"/>
          <c:tx>
            <c:strRef>
              <c:f>Sheet1!$F$77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plus>
            <c:min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Sheet1!$G$74:$H$74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Sheet1!$G$77:$H$77</c:f>
              <c:numCache>
                <c:formatCode>General</c:formatCode>
                <c:ptCount val="2"/>
                <c:pt idx="0">
                  <c:v>22.666666666666668</c:v>
                </c:pt>
                <c:pt idx="1">
                  <c:v>15.199999999999998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6D-42B4-A7C0-2796D9B6C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78592"/>
        <c:axId val="187380944"/>
      </c:barChart>
      <c:catAx>
        <c:axId val="18737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0944"/>
        <c:crosses val="autoZero"/>
        <c:auto val="1"/>
        <c:lblAlgn val="ctr"/>
        <c:lblOffset val="100"/>
        <c:noMultiLvlLbl val="0"/>
      </c:catAx>
      <c:valAx>
        <c:axId val="187380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Root Length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85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221391076115485"/>
          <c:y val="4.687445319335079E-2"/>
          <c:w val="0.18704195598954015"/>
          <c:h val="7.7281345581187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Sheet1!$F$96</c:f>
              <c:strCache>
                <c:ptCount val="1"/>
                <c:pt idx="0">
                  <c:v>T1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Sheet1!$I$96:$I$98</c:f>
                <c:numCache>
                  <c:formatCode>General</c:formatCode>
                  <c:ptCount val="3"/>
                  <c:pt idx="0">
                    <c:v>0.32868443370389216</c:v>
                  </c:pt>
                  <c:pt idx="1">
                    <c:v>0.32183609033699584</c:v>
                  </c:pt>
                  <c:pt idx="2">
                    <c:v>0.32868443370389017</c:v>
                  </c:pt>
                </c:numCache>
              </c:numRef>
            </c:plus>
            <c:minus>
              <c:numRef>
                <c:f>Sheet1!$I$96:$I$98</c:f>
                <c:numCache>
                  <c:formatCode>General</c:formatCode>
                  <c:ptCount val="3"/>
                  <c:pt idx="0">
                    <c:v>0.32868443370389216</c:v>
                  </c:pt>
                  <c:pt idx="1">
                    <c:v>0.32183609033699584</c:v>
                  </c:pt>
                  <c:pt idx="2">
                    <c:v>0.32868443370389017</c:v>
                  </c:pt>
                </c:numCache>
              </c:numRef>
            </c:minus>
          </c:errBars>
          <c:cat>
            <c:strRef>
              <c:f>Sheet1!$G$95:$H$95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Sheet1!$G$96:$H$96</c:f>
              <c:numCache>
                <c:formatCode>General</c:formatCode>
                <c:ptCount val="2"/>
                <c:pt idx="0">
                  <c:v>26.333333333333332</c:v>
                </c:pt>
                <c:pt idx="1">
                  <c:v>19.233333333333334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C7-4602-9CBC-3FBF8D437E4D}"/>
            </c:ext>
          </c:extLst>
        </c:ser>
        <c:ser>
          <c:idx val="1"/>
          <c:order val="1"/>
          <c:tx>
            <c:strRef>
              <c:f>Sheet1!$F$97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Sheet1!$J$96:$J$98</c:f>
                <c:numCache>
                  <c:formatCode>General</c:formatCode>
                  <c:ptCount val="3"/>
                  <c:pt idx="0">
                    <c:v>0.31835667903387915</c:v>
                  </c:pt>
                  <c:pt idx="1">
                    <c:v>0.3934600743094826</c:v>
                  </c:pt>
                  <c:pt idx="2">
                    <c:v>0.26065027472964669</c:v>
                  </c:pt>
                </c:numCache>
              </c:numRef>
            </c:plus>
            <c:minus>
              <c:numRef>
                <c:f>Sheet1!$J$96:$J$98</c:f>
                <c:numCache>
                  <c:formatCode>General</c:formatCode>
                  <c:ptCount val="3"/>
                  <c:pt idx="0">
                    <c:v>0.31835667903387915</c:v>
                  </c:pt>
                  <c:pt idx="1">
                    <c:v>0.3934600743094826</c:v>
                  </c:pt>
                  <c:pt idx="2">
                    <c:v>0.26065027472964669</c:v>
                  </c:pt>
                </c:numCache>
              </c:numRef>
            </c:minus>
          </c:errBars>
          <c:cat>
            <c:strRef>
              <c:f>Sheet1!$G$95:$H$95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Sheet1!$G$97:$H$97</c:f>
              <c:numCache>
                <c:formatCode>General</c:formatCode>
                <c:ptCount val="2"/>
                <c:pt idx="0">
                  <c:v>28.600000000000005</c:v>
                </c:pt>
                <c:pt idx="1">
                  <c:v>22.733333333333334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C7-4602-9CBC-3FBF8D437E4D}"/>
            </c:ext>
          </c:extLst>
        </c:ser>
        <c:ser>
          <c:idx val="2"/>
          <c:order val="2"/>
          <c:tx>
            <c:strRef>
              <c:f>Sheet1!$F$98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plus>
            <c:min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Sheet1!$G$95:$H$95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Sheet1!$G$98:$H$98</c:f>
              <c:numCache>
                <c:formatCode>General</c:formatCode>
                <c:ptCount val="2"/>
                <c:pt idx="0">
                  <c:v>34.333333333333336</c:v>
                </c:pt>
                <c:pt idx="1">
                  <c:v>25.766666666666666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C7-4602-9CBC-3FBF8D437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78984"/>
        <c:axId val="187380160"/>
      </c:barChart>
      <c:catAx>
        <c:axId val="18737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0160"/>
        <c:crosses val="autoZero"/>
        <c:auto val="1"/>
        <c:lblAlgn val="ctr"/>
        <c:lblOffset val="100"/>
        <c:noMultiLvlLbl val="0"/>
      </c:catAx>
      <c:valAx>
        <c:axId val="187380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Root fresh weight 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89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221391076115485"/>
          <c:y val="4.687445319335079E-2"/>
          <c:w val="0.18704195598954015"/>
          <c:h val="7.7281345581187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Sheet1!$F$117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Sheet1!$I$117:$I$119</c:f>
                <c:numCache>
                  <c:formatCode>General</c:formatCode>
                  <c:ptCount val="3"/>
                  <c:pt idx="0">
                    <c:v>0.26065027472964714</c:v>
                  </c:pt>
                  <c:pt idx="1">
                    <c:v>0.23360993551025341</c:v>
                  </c:pt>
                  <c:pt idx="2">
                    <c:v>0.34682080924855524</c:v>
                  </c:pt>
                </c:numCache>
              </c:numRef>
            </c:plus>
            <c:minus>
              <c:numRef>
                <c:f>Sheet1!$I$117:$I$119</c:f>
                <c:numCache>
                  <c:formatCode>General</c:formatCode>
                  <c:ptCount val="3"/>
                  <c:pt idx="0">
                    <c:v>0.26065027472964714</c:v>
                  </c:pt>
                  <c:pt idx="1">
                    <c:v>0.23360993551025341</c:v>
                  </c:pt>
                  <c:pt idx="2">
                    <c:v>0.34682080924855524</c:v>
                  </c:pt>
                </c:numCache>
              </c:numRef>
            </c:minus>
          </c:errBars>
          <c:cat>
            <c:strRef>
              <c:f>Sheet1!$G$116:$H$116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Sheet1!$G$117:$H$117</c:f>
              <c:numCache>
                <c:formatCode>General</c:formatCode>
                <c:ptCount val="2"/>
                <c:pt idx="0">
                  <c:v>7.2333333333333334</c:v>
                </c:pt>
                <c:pt idx="1">
                  <c:v>4.0666666666666664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F1-4C96-964A-6992BB0AF358}"/>
            </c:ext>
          </c:extLst>
        </c:ser>
        <c:ser>
          <c:idx val="1"/>
          <c:order val="1"/>
          <c:tx>
            <c:strRef>
              <c:f>Sheet1!$F$118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Sheet1!$J$117:$J$119</c:f>
                <c:numCache>
                  <c:formatCode>General</c:formatCode>
                  <c:ptCount val="3"/>
                  <c:pt idx="0">
                    <c:v>0.4672198710205086</c:v>
                  </c:pt>
                  <c:pt idx="1">
                    <c:v>0.31835667903387888</c:v>
                  </c:pt>
                  <c:pt idx="2">
                    <c:v>0.34842276146483869</c:v>
                  </c:pt>
                </c:numCache>
              </c:numRef>
            </c:plus>
            <c:minus>
              <c:numRef>
                <c:f>Sheet1!$J$117:$J$119</c:f>
                <c:numCache>
                  <c:formatCode>General</c:formatCode>
                  <c:ptCount val="3"/>
                  <c:pt idx="0">
                    <c:v>0.4672198710205086</c:v>
                  </c:pt>
                  <c:pt idx="1">
                    <c:v>0.31835667903387888</c:v>
                  </c:pt>
                  <c:pt idx="2">
                    <c:v>0.34842276146483869</c:v>
                  </c:pt>
                </c:numCache>
              </c:numRef>
            </c:minus>
          </c:errBars>
          <c:cat>
            <c:strRef>
              <c:f>Sheet1!$G$116:$H$116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Sheet1!$G$118:$H$118</c:f>
              <c:numCache>
                <c:formatCode>General</c:formatCode>
                <c:ptCount val="2"/>
                <c:pt idx="0">
                  <c:v>9.4666666666666668</c:v>
                </c:pt>
                <c:pt idx="1">
                  <c:v>6.333333333333333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F1-4C96-964A-6992BB0AF358}"/>
            </c:ext>
          </c:extLst>
        </c:ser>
        <c:ser>
          <c:idx val="2"/>
          <c:order val="2"/>
          <c:tx>
            <c:strRef>
              <c:f>Sheet1!$F$119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plus>
            <c:min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Sheet1!$G$116:$H$116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Sheet1!$G$119:$H$119</c:f>
              <c:numCache>
                <c:formatCode>General</c:formatCode>
                <c:ptCount val="2"/>
                <c:pt idx="0">
                  <c:v>12.200000000000001</c:v>
                </c:pt>
                <c:pt idx="1">
                  <c:v>8.3333333333333339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F1-4C96-964A-6992BB0AF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79768"/>
        <c:axId val="187838952"/>
      </c:barChart>
      <c:catAx>
        <c:axId val="187379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8952"/>
        <c:crosses val="autoZero"/>
        <c:auto val="1"/>
        <c:lblAlgn val="ctr"/>
        <c:lblOffset val="100"/>
        <c:noMultiLvlLbl val="0"/>
      </c:catAx>
      <c:valAx>
        <c:axId val="187838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Dry Root weight 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97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221391076115485"/>
          <c:y val="4.687445319335079E-2"/>
          <c:w val="0.18704195598954015"/>
          <c:h val="7.7281345581187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Sheet1!$F$133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Sheet1!$I$133:$I$135</c:f>
                <c:numCache>
                  <c:formatCode>General</c:formatCode>
                  <c:ptCount val="3"/>
                  <c:pt idx="0">
                    <c:v>0.34842276146483897</c:v>
                  </c:pt>
                  <c:pt idx="1">
                    <c:v>0.14546887158517818</c:v>
                  </c:pt>
                  <c:pt idx="2">
                    <c:v>0.24065502884001505</c:v>
                  </c:pt>
                </c:numCache>
              </c:numRef>
            </c:plus>
            <c:minus>
              <c:numRef>
                <c:f>Sheet1!$I$133:$I$135</c:f>
                <c:numCache>
                  <c:formatCode>General</c:formatCode>
                  <c:ptCount val="3"/>
                  <c:pt idx="0">
                    <c:v>0.34842276146483897</c:v>
                  </c:pt>
                  <c:pt idx="1">
                    <c:v>0.14546887158517818</c:v>
                  </c:pt>
                  <c:pt idx="2">
                    <c:v>0.24065502884001505</c:v>
                  </c:pt>
                </c:numCache>
              </c:numRef>
            </c:minus>
          </c:errBars>
          <c:cat>
            <c:strRef>
              <c:f>Sheet1!$G$132:$H$132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Sheet1!$G$133:$H$133</c:f>
              <c:numCache>
                <c:formatCode>General</c:formatCode>
                <c:ptCount val="2"/>
                <c:pt idx="0">
                  <c:v>8.8333333333333339</c:v>
                </c:pt>
                <c:pt idx="1">
                  <c:v>6.2666666666666657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39-4880-8F3F-7E03E9F5A161}"/>
            </c:ext>
          </c:extLst>
        </c:ser>
        <c:ser>
          <c:idx val="1"/>
          <c:order val="1"/>
          <c:tx>
            <c:strRef>
              <c:f>Sheet1!$F$134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Sheet1!$J$133:$J$135</c:f>
                <c:numCache>
                  <c:formatCode>General</c:formatCode>
                  <c:ptCount val="3"/>
                  <c:pt idx="0">
                    <c:v>0.20299910891816433</c:v>
                  </c:pt>
                  <c:pt idx="1">
                    <c:v>0.29662436066166964</c:v>
                  </c:pt>
                  <c:pt idx="2">
                    <c:v>0.26488876849455728</c:v>
                  </c:pt>
                </c:numCache>
              </c:numRef>
            </c:plus>
            <c:minus>
              <c:numRef>
                <c:f>Sheet1!$J$133:$J$135</c:f>
                <c:numCache>
                  <c:formatCode>General</c:formatCode>
                  <c:ptCount val="3"/>
                  <c:pt idx="0">
                    <c:v>0.20299910891816433</c:v>
                  </c:pt>
                  <c:pt idx="1">
                    <c:v>0.29662436066166964</c:v>
                  </c:pt>
                  <c:pt idx="2">
                    <c:v>0.26488876849455728</c:v>
                  </c:pt>
                </c:numCache>
              </c:numRef>
            </c:minus>
          </c:errBars>
          <c:cat>
            <c:strRef>
              <c:f>Sheet1!$G$132:$H$132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Sheet1!$G$134:$H$134</c:f>
              <c:numCache>
                <c:formatCode>General</c:formatCode>
                <c:ptCount val="2"/>
                <c:pt idx="0">
                  <c:v>11.666666666666666</c:v>
                </c:pt>
                <c:pt idx="1">
                  <c:v>7.833333333333333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9-4880-8F3F-7E03E9F5A161}"/>
            </c:ext>
          </c:extLst>
        </c:ser>
        <c:ser>
          <c:idx val="2"/>
          <c:order val="2"/>
          <c:tx>
            <c:strRef>
              <c:f>Sheet1!$F$135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plus>
            <c:min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Sheet1!$G$132:$H$132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Sheet1!$G$135:$H$135</c:f>
              <c:numCache>
                <c:formatCode>General</c:formatCode>
                <c:ptCount val="2"/>
                <c:pt idx="0">
                  <c:v>14.266666666666667</c:v>
                </c:pt>
                <c:pt idx="1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39-4880-8F3F-7E03E9F5A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37776"/>
        <c:axId val="187839736"/>
      </c:barChart>
      <c:catAx>
        <c:axId val="18783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9736"/>
        <c:crosses val="autoZero"/>
        <c:auto val="1"/>
        <c:lblAlgn val="ctr"/>
        <c:lblOffset val="100"/>
        <c:noMultiLvlLbl val="0"/>
      </c:catAx>
      <c:valAx>
        <c:axId val="187839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Leaf Freash Weight 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77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221391076115485"/>
          <c:y val="4.687445319335079E-2"/>
          <c:w val="0.18704195598954015"/>
          <c:h val="7.7281345581187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Sheet1!$F$153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Sheet1!$I$153:$I$155</c:f>
                <c:numCache>
                  <c:formatCode>General</c:formatCode>
                  <c:ptCount val="3"/>
                  <c:pt idx="0">
                    <c:v>0.21884039868209137</c:v>
                  </c:pt>
                  <c:pt idx="1">
                    <c:v>0.14546887158517821</c:v>
                  </c:pt>
                  <c:pt idx="2">
                    <c:v>0.23360993551025314</c:v>
                  </c:pt>
                </c:numCache>
              </c:numRef>
            </c:plus>
            <c:minus>
              <c:numRef>
                <c:f>Sheet1!$I$153:$I$155</c:f>
                <c:numCache>
                  <c:formatCode>General</c:formatCode>
                  <c:ptCount val="3"/>
                  <c:pt idx="0">
                    <c:v>0.21884039868209137</c:v>
                  </c:pt>
                  <c:pt idx="1">
                    <c:v>0.14546887158517821</c:v>
                  </c:pt>
                  <c:pt idx="2">
                    <c:v>0.23360993551025314</c:v>
                  </c:pt>
                </c:numCache>
              </c:numRef>
            </c:minus>
          </c:errBars>
          <c:cat>
            <c:strRef>
              <c:f>Sheet1!$G$152:$H$152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Sheet1!$G$153:$H$153</c:f>
              <c:numCache>
                <c:formatCode>General</c:formatCode>
                <c:ptCount val="2"/>
                <c:pt idx="0">
                  <c:v>3.6333333333333333</c:v>
                </c:pt>
                <c:pt idx="1">
                  <c:v>1.8666666666666665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1-4FC8-B113-C13F43489E18}"/>
            </c:ext>
          </c:extLst>
        </c:ser>
        <c:ser>
          <c:idx val="1"/>
          <c:order val="1"/>
          <c:tx>
            <c:strRef>
              <c:f>Sheet1!$F$154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Sheet1!$J$153:$J$155</c:f>
                <c:numCache>
                  <c:formatCode>General</c:formatCode>
                  <c:ptCount val="3"/>
                  <c:pt idx="0">
                    <c:v>0.20299910891816503</c:v>
                  </c:pt>
                  <c:pt idx="1">
                    <c:v>0.29093774317035781</c:v>
                  </c:pt>
                  <c:pt idx="2">
                    <c:v>0.11560693641618494</c:v>
                  </c:pt>
                </c:numCache>
              </c:numRef>
            </c:plus>
            <c:minus>
              <c:numRef>
                <c:f>Sheet1!$J$153:$J$155</c:f>
                <c:numCache>
                  <c:formatCode>General</c:formatCode>
                  <c:ptCount val="3"/>
                  <c:pt idx="0">
                    <c:v>0.20299910891816503</c:v>
                  </c:pt>
                  <c:pt idx="1">
                    <c:v>0.29093774317035781</c:v>
                  </c:pt>
                  <c:pt idx="2">
                    <c:v>0.11560693641618494</c:v>
                  </c:pt>
                </c:numCache>
              </c:numRef>
            </c:minus>
          </c:errBars>
          <c:cat>
            <c:strRef>
              <c:f>Sheet1!$G$152:$H$152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Sheet1!$G$154:$H$154</c:f>
              <c:numCache>
                <c:formatCode>General</c:formatCode>
                <c:ptCount val="2"/>
                <c:pt idx="0">
                  <c:v>4.5666666666666664</c:v>
                </c:pt>
                <c:pt idx="1">
                  <c:v>2.7333333333333329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1-4FC8-B113-C13F43489E18}"/>
            </c:ext>
          </c:extLst>
        </c:ser>
        <c:ser>
          <c:idx val="2"/>
          <c:order val="2"/>
          <c:tx>
            <c:strRef>
              <c:f>Sheet1!$F$155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plus>
            <c:min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Sheet1!$G$152:$H$152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Sheet1!$G$155:$H$155</c:f>
              <c:numCache>
                <c:formatCode>General</c:formatCode>
                <c:ptCount val="2"/>
                <c:pt idx="0">
                  <c:v>4.833333333333333</c:v>
                </c:pt>
                <c:pt idx="1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21-4FC8-B113-C13F43489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40520"/>
        <c:axId val="187843656"/>
      </c:barChart>
      <c:catAx>
        <c:axId val="187840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3656"/>
        <c:crosses val="autoZero"/>
        <c:auto val="1"/>
        <c:lblAlgn val="ctr"/>
        <c:lblOffset val="100"/>
        <c:noMultiLvlLbl val="0"/>
      </c:catAx>
      <c:valAx>
        <c:axId val="187843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Leaf Dry Weight 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05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221391076115485"/>
          <c:y val="4.687445319335079E-2"/>
          <c:w val="0.18704195598954015"/>
          <c:h val="7.7281345581187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Sheet1!$F$173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Sheet1!$I$173:$I$175</c:f>
                <c:numCache>
                  <c:formatCode>General</c:formatCode>
                  <c:ptCount val="3"/>
                  <c:pt idx="0">
                    <c:v>0.15293360179564106</c:v>
                  </c:pt>
                  <c:pt idx="1">
                    <c:v>5.780346820809254E-2</c:v>
                  </c:pt>
                  <c:pt idx="2">
                    <c:v>0.12032751442000776</c:v>
                  </c:pt>
                </c:numCache>
              </c:numRef>
            </c:plus>
            <c:minus>
              <c:numRef>
                <c:f>Sheet1!$I$173:$I$175</c:f>
                <c:numCache>
                  <c:formatCode>General</c:formatCode>
                  <c:ptCount val="3"/>
                  <c:pt idx="0">
                    <c:v>0.15293360179564106</c:v>
                  </c:pt>
                  <c:pt idx="1">
                    <c:v>5.780346820809254E-2</c:v>
                  </c:pt>
                  <c:pt idx="2">
                    <c:v>0.12032751442000776</c:v>
                  </c:pt>
                </c:numCache>
              </c:numRef>
            </c:minus>
          </c:errBars>
          <c:cat>
            <c:strRef>
              <c:f>Sheet1!$G$172:$H$172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Sheet1!$G$173:$H$173</c:f>
              <c:numCache>
                <c:formatCode>General</c:formatCode>
                <c:ptCount val="2"/>
                <c:pt idx="0">
                  <c:v>2.1999999999999997</c:v>
                </c:pt>
                <c:pt idx="1">
                  <c:v>1.4000000000000001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E3-41CE-B0B3-E76390123FE6}"/>
            </c:ext>
          </c:extLst>
        </c:ser>
        <c:ser>
          <c:idx val="1"/>
          <c:order val="1"/>
          <c:tx>
            <c:strRef>
              <c:f>Sheet1!$F$174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Sheet1!$J$173:$J$175</c:f>
                <c:numCache>
                  <c:formatCode>General</c:formatCode>
                  <c:ptCount val="3"/>
                  <c:pt idx="0">
                    <c:v>5.7803468208092471E-2</c:v>
                  </c:pt>
                  <c:pt idx="1">
                    <c:v>0.15293360179564042</c:v>
                  </c:pt>
                  <c:pt idx="2">
                    <c:v>0.14546887158517821</c:v>
                  </c:pt>
                </c:numCache>
              </c:numRef>
            </c:plus>
            <c:minus>
              <c:numRef>
                <c:f>Sheet1!$J$173:$J$175</c:f>
                <c:numCache>
                  <c:formatCode>General</c:formatCode>
                  <c:ptCount val="3"/>
                  <c:pt idx="0">
                    <c:v>5.7803468208092471E-2</c:v>
                  </c:pt>
                  <c:pt idx="1">
                    <c:v>0.15293360179564042</c:v>
                  </c:pt>
                  <c:pt idx="2">
                    <c:v>0.14546887158517821</c:v>
                  </c:pt>
                </c:numCache>
              </c:numRef>
            </c:minus>
          </c:errBars>
          <c:cat>
            <c:strRef>
              <c:f>Sheet1!$G$172:$H$172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Sheet1!$G$174:$H$174</c:f>
              <c:numCache>
                <c:formatCode>General</c:formatCode>
                <c:ptCount val="2"/>
                <c:pt idx="0">
                  <c:v>3</c:v>
                </c:pt>
                <c:pt idx="1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E3-41CE-B0B3-E76390123FE6}"/>
            </c:ext>
          </c:extLst>
        </c:ser>
        <c:ser>
          <c:idx val="2"/>
          <c:order val="2"/>
          <c:tx>
            <c:strRef>
              <c:f>Sheet1!$F$175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plus>
            <c:minus>
              <c:numRef>
                <c:f>Sheet1!$Q$4:$R$4</c:f>
                <c:numCache>
                  <c:formatCode>General</c:formatCode>
                  <c:ptCount val="2"/>
                  <c:pt idx="0">
                    <c:v>0.14546887158517838</c:v>
                  </c:pt>
                  <c:pt idx="1">
                    <c:v>0.23360993551025341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Sheet1!$G$172:$H$172</c:f>
              <c:strCache>
                <c:ptCount val="2"/>
                <c:pt idx="0">
                  <c:v>Control</c:v>
                </c:pt>
                <c:pt idx="1">
                  <c:v>Drought</c:v>
                </c:pt>
              </c:strCache>
            </c:strRef>
          </c:cat>
          <c:val>
            <c:numRef>
              <c:f>Sheet1!$G$175:$H$175</c:f>
              <c:numCache>
                <c:formatCode>General</c:formatCode>
                <c:ptCount val="2"/>
                <c:pt idx="0">
                  <c:v>3.0333333333333337</c:v>
                </c:pt>
                <c:pt idx="1">
                  <c:v>2.1666666666666665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E3-41CE-B0B3-E76390123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38560"/>
        <c:axId val="187844440"/>
      </c:barChart>
      <c:catAx>
        <c:axId val="18783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4440"/>
        <c:crosses val="autoZero"/>
        <c:auto val="1"/>
        <c:lblAlgn val="ctr"/>
        <c:lblOffset val="100"/>
        <c:noMultiLvlLbl val="0"/>
      </c:catAx>
      <c:valAx>
        <c:axId val="187844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Chlorophyll contents mg g</a:t>
                </a:r>
                <a:r>
                  <a:rPr lang="en-US" sz="1000" b="1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85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221391076115485"/>
          <c:y val="4.687445319335079E-2"/>
          <c:w val="0.18704195598954015"/>
          <c:h val="7.7281345581187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216940</xdr:colOff>
      <xdr:row>1</xdr:row>
      <xdr:rowOff>9248</xdr:rowOff>
    </xdr:from>
    <xdr:to>
      <xdr:col>34</xdr:col>
      <xdr:colOff>550188</xdr:colOff>
      <xdr:row>15</xdr:row>
      <xdr:rowOff>85448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8F96A-B6E0-45E1-B730-34B193EF2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13607</xdr:colOff>
      <xdr:row>22</xdr:row>
      <xdr:rowOff>102611</xdr:rowOff>
    </xdr:from>
    <xdr:to>
      <xdr:col>29</xdr:col>
      <xdr:colOff>281420</xdr:colOff>
      <xdr:row>37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385EFF-F545-4744-8648-C83F6C581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458931</xdr:colOff>
      <xdr:row>46</xdr:row>
      <xdr:rowOff>29007</xdr:rowOff>
    </xdr:from>
    <xdr:to>
      <xdr:col>29</xdr:col>
      <xdr:colOff>340178</xdr:colOff>
      <xdr:row>61</xdr:row>
      <xdr:rowOff>136070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74F285-837B-442F-ACAC-EC4818705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108856</xdr:colOff>
      <xdr:row>66</xdr:row>
      <xdr:rowOff>33337</xdr:rowOff>
    </xdr:from>
    <xdr:to>
      <xdr:col>29</xdr:col>
      <xdr:colOff>503463</xdr:colOff>
      <xdr:row>81</xdr:row>
      <xdr:rowOff>163286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810CF6-65E1-4B6A-8CF6-A2A0DE4D0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435428</xdr:colOff>
      <xdr:row>89</xdr:row>
      <xdr:rowOff>187779</xdr:rowOff>
    </xdr:from>
    <xdr:to>
      <xdr:col>29</xdr:col>
      <xdr:colOff>381000</xdr:colOff>
      <xdr:row>105</xdr:row>
      <xdr:rowOff>122465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120643-93D5-4C55-B0A1-396E99BCE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404813</xdr:colOff>
      <xdr:row>109</xdr:row>
      <xdr:rowOff>3571</xdr:rowOff>
    </xdr:from>
    <xdr:to>
      <xdr:col>29</xdr:col>
      <xdr:colOff>315516</xdr:colOff>
      <xdr:row>126</xdr:row>
      <xdr:rowOff>95251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19DC629-D803-48FE-935E-55402FD54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397645</xdr:colOff>
      <xdr:row>130</xdr:row>
      <xdr:rowOff>175175</xdr:rowOff>
    </xdr:from>
    <xdr:to>
      <xdr:col>37</xdr:col>
      <xdr:colOff>86662</xdr:colOff>
      <xdr:row>148</xdr:row>
      <xdr:rowOff>89833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42D75BF-C08D-43EE-AB9F-406905F7A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245126</xdr:colOff>
      <xdr:row>149</xdr:row>
      <xdr:rowOff>39765</xdr:rowOff>
    </xdr:from>
    <xdr:to>
      <xdr:col>32</xdr:col>
      <xdr:colOff>129466</xdr:colOff>
      <xdr:row>165</xdr:row>
      <xdr:rowOff>193143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16C0E4A-C005-47A5-96A7-B58274CB4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115659</xdr:colOff>
      <xdr:row>168</xdr:row>
      <xdr:rowOff>179613</xdr:rowOff>
    </xdr:from>
    <xdr:to>
      <xdr:col>29</xdr:col>
      <xdr:colOff>598713</xdr:colOff>
      <xdr:row>187</xdr:row>
      <xdr:rowOff>40821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58875A2-C6D0-45B9-9E66-90FAD9120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319765</xdr:colOff>
      <xdr:row>188</xdr:row>
      <xdr:rowOff>97972</xdr:rowOff>
    </xdr:from>
    <xdr:to>
      <xdr:col>30</xdr:col>
      <xdr:colOff>176892</xdr:colOff>
      <xdr:row>205</xdr:row>
      <xdr:rowOff>81643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6910C43-7ECA-46C7-9336-B5B63F823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440531</xdr:colOff>
      <xdr:row>225</xdr:row>
      <xdr:rowOff>28235</xdr:rowOff>
    </xdr:from>
    <xdr:to>
      <xdr:col>29</xdr:col>
      <xdr:colOff>345281</xdr:colOff>
      <xdr:row>238</xdr:row>
      <xdr:rowOff>107156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327544-F0BA-4221-B5B5-1EF35DB1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600681</xdr:colOff>
      <xdr:row>242</xdr:row>
      <xdr:rowOff>161743</xdr:rowOff>
    </xdr:from>
    <xdr:to>
      <xdr:col>33</xdr:col>
      <xdr:colOff>600682</xdr:colOff>
      <xdr:row>259</xdr:row>
      <xdr:rowOff>118202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CF8FA8-D8E2-40E5-B448-26EB4823B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388541</xdr:colOff>
      <xdr:row>262</xdr:row>
      <xdr:rowOff>45673</xdr:rowOff>
    </xdr:from>
    <xdr:to>
      <xdr:col>33</xdr:col>
      <xdr:colOff>483791</xdr:colOff>
      <xdr:row>283</xdr:row>
      <xdr:rowOff>29346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30BF84-6E5B-4C05-9A8D-229E1B943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382555</xdr:colOff>
      <xdr:row>283</xdr:row>
      <xdr:rowOff>52068</xdr:rowOff>
    </xdr:from>
    <xdr:to>
      <xdr:col>34</xdr:col>
      <xdr:colOff>511824</xdr:colOff>
      <xdr:row>300</xdr:row>
      <xdr:rowOff>76561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471644-3BD3-4169-AE56-DEEA7D94B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456986</xdr:colOff>
      <xdr:row>304</xdr:row>
      <xdr:rowOff>70756</xdr:rowOff>
    </xdr:from>
    <xdr:to>
      <xdr:col>34</xdr:col>
      <xdr:colOff>491004</xdr:colOff>
      <xdr:row>323</xdr:row>
      <xdr:rowOff>68035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957C78-0C1C-44B9-99D2-D03F440C7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53196</xdr:colOff>
      <xdr:row>325</xdr:row>
      <xdr:rowOff>59280</xdr:rowOff>
    </xdr:from>
    <xdr:to>
      <xdr:col>35</xdr:col>
      <xdr:colOff>209680</xdr:colOff>
      <xdr:row>345</xdr:row>
      <xdr:rowOff>138202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7B5E6FE-D247-4A66-A6D3-02B505079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367309</xdr:colOff>
      <xdr:row>348</xdr:row>
      <xdr:rowOff>166008</xdr:rowOff>
    </xdr:from>
    <xdr:to>
      <xdr:col>33</xdr:col>
      <xdr:colOff>387721</xdr:colOff>
      <xdr:row>364</xdr:row>
      <xdr:rowOff>122466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27D579A-E489-4250-9921-C25646743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350751</xdr:colOff>
      <xdr:row>365</xdr:row>
      <xdr:rowOff>117971</xdr:rowOff>
    </xdr:from>
    <xdr:to>
      <xdr:col>33</xdr:col>
      <xdr:colOff>248698</xdr:colOff>
      <xdr:row>388</xdr:row>
      <xdr:rowOff>47214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DDE8B52-C9F7-4470-8A41-48B369863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7785</xdr:colOff>
      <xdr:row>389</xdr:row>
      <xdr:rowOff>185515</xdr:rowOff>
    </xdr:from>
    <xdr:to>
      <xdr:col>33</xdr:col>
      <xdr:colOff>459527</xdr:colOff>
      <xdr:row>412</xdr:row>
      <xdr:rowOff>14919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12CB090-C7C8-491B-ACC3-FCEE560E8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</xdr:col>
      <xdr:colOff>22213</xdr:colOff>
      <xdr:row>414</xdr:row>
      <xdr:rowOff>112398</xdr:rowOff>
    </xdr:from>
    <xdr:to>
      <xdr:col>35</xdr:col>
      <xdr:colOff>137876</xdr:colOff>
      <xdr:row>430</xdr:row>
      <xdr:rowOff>191320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C23A5A1-2787-4599-B147-20F26DD52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60082</xdr:colOff>
      <xdr:row>431</xdr:row>
      <xdr:rowOff>167646</xdr:rowOff>
    </xdr:from>
    <xdr:to>
      <xdr:col>34</xdr:col>
      <xdr:colOff>80493</xdr:colOff>
      <xdr:row>448</xdr:row>
      <xdr:rowOff>37870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07D6A22-44F6-413A-B7C1-E718A8EEC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100412</xdr:colOff>
      <xdr:row>477</xdr:row>
      <xdr:rowOff>156662</xdr:rowOff>
    </xdr:from>
    <xdr:to>
      <xdr:col>32</xdr:col>
      <xdr:colOff>202467</xdr:colOff>
      <xdr:row>495</xdr:row>
      <xdr:rowOff>72298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44A52BB-CBF3-43AC-8A2E-CE7F387AD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156972</xdr:colOff>
      <xdr:row>497</xdr:row>
      <xdr:rowOff>84364</xdr:rowOff>
    </xdr:from>
    <xdr:to>
      <xdr:col>31</xdr:col>
      <xdr:colOff>190991</xdr:colOff>
      <xdr:row>515</xdr:row>
      <xdr:rowOff>68036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FBEC445-9F11-4530-BBFC-B04482172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565841</xdr:colOff>
      <xdr:row>517</xdr:row>
      <xdr:rowOff>116659</xdr:rowOff>
    </xdr:from>
    <xdr:to>
      <xdr:col>31</xdr:col>
      <xdr:colOff>599860</xdr:colOff>
      <xdr:row>533</xdr:row>
      <xdr:rowOff>59510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D431D54-4385-43F4-8AE8-59A0965A4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22</xdr:col>
      <xdr:colOff>171110</xdr:colOff>
      <xdr:row>536</xdr:row>
      <xdr:rowOff>150799</xdr:rowOff>
    </xdr:from>
    <xdr:to>
      <xdr:col>32</xdr:col>
      <xdr:colOff>232343</xdr:colOff>
      <xdr:row>552</xdr:row>
      <xdr:rowOff>188899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472B236-B2CA-4135-B26D-A942419A0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20</xdr:col>
      <xdr:colOff>464762</xdr:colOff>
      <xdr:row>209</xdr:row>
      <xdr:rowOff>3334</xdr:rowOff>
    </xdr:from>
    <xdr:to>
      <xdr:col>28</xdr:col>
      <xdr:colOff>229423</xdr:colOff>
      <xdr:row>223</xdr:row>
      <xdr:rowOff>60110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CE5B8FA-2417-AD2B-0D42-00D33EFC7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287055</xdr:colOff>
      <xdr:row>561</xdr:row>
      <xdr:rowOff>13048</xdr:rowOff>
    </xdr:from>
    <xdr:to>
      <xdr:col>31</xdr:col>
      <xdr:colOff>274007</xdr:colOff>
      <xdr:row>580</xdr:row>
      <xdr:rowOff>169623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830713C-3A52-C884-6D1B-3965CD2DD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23</xdr:col>
      <xdr:colOff>556864</xdr:colOff>
      <xdr:row>451</xdr:row>
      <xdr:rowOff>68036</xdr:rowOff>
    </xdr:from>
    <xdr:to>
      <xdr:col>32</xdr:col>
      <xdr:colOff>476250</xdr:colOff>
      <xdr:row>470</xdr:row>
      <xdr:rowOff>17009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E4E433F-CD81-6B83-628F-9B04D2EF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22</xdr:col>
      <xdr:colOff>119457</xdr:colOff>
      <xdr:row>583</xdr:row>
      <xdr:rowOff>1</xdr:rowOff>
    </xdr:from>
    <xdr:to>
      <xdr:col>31</xdr:col>
      <xdr:colOff>157006</xdr:colOff>
      <xdr:row>602</xdr:row>
      <xdr:rowOff>146409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3C97430-1659-0ADF-07FE-893DC57DB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22</xdr:col>
      <xdr:colOff>203868</xdr:colOff>
      <xdr:row>605</xdr:row>
      <xdr:rowOff>150396</xdr:rowOff>
    </xdr:from>
    <xdr:to>
      <xdr:col>31</xdr:col>
      <xdr:colOff>116973</xdr:colOff>
      <xdr:row>625</xdr:row>
      <xdr:rowOff>150394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F7F1C39-146F-7A72-ED0F-79227E992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05"/>
  <sheetViews>
    <sheetView zoomScale="103" zoomScaleNormal="91" workbookViewId="0">
      <selection activeCell="J664" sqref="J664:J667"/>
    </sheetView>
  </sheetViews>
  <sheetFormatPr defaultRowHeight="14.5" x14ac:dyDescent="0.35"/>
  <sheetData>
    <row r="1" spans="1:20" x14ac:dyDescent="0.35">
      <c r="A1" s="12" t="s">
        <v>0</v>
      </c>
      <c r="B1" s="12"/>
      <c r="C1" s="12"/>
      <c r="D1" s="12"/>
      <c r="G1" s="10" t="s">
        <v>4</v>
      </c>
      <c r="H1" s="10"/>
      <c r="I1" s="10"/>
      <c r="J1" s="10"/>
      <c r="K1" s="10"/>
      <c r="L1" s="10" t="s">
        <v>5</v>
      </c>
      <c r="M1" s="10"/>
      <c r="N1" s="10"/>
      <c r="O1" t="s">
        <v>4</v>
      </c>
      <c r="P1" t="s">
        <v>5</v>
      </c>
      <c r="Q1" t="s">
        <v>34</v>
      </c>
      <c r="R1" t="s">
        <v>35</v>
      </c>
      <c r="S1" t="s">
        <v>36</v>
      </c>
      <c r="T1" t="s">
        <v>37</v>
      </c>
    </row>
    <row r="2" spans="1:20" x14ac:dyDescent="0.35">
      <c r="B2" t="s">
        <v>1</v>
      </c>
      <c r="C2" t="s">
        <v>2</v>
      </c>
      <c r="D2" t="s">
        <v>3</v>
      </c>
      <c r="E2" t="s">
        <v>6</v>
      </c>
      <c r="F2" t="s">
        <v>1</v>
      </c>
      <c r="G2">
        <v>31.1</v>
      </c>
      <c r="H2">
        <v>30.8</v>
      </c>
      <c r="I2">
        <v>31.2</v>
      </c>
      <c r="J2">
        <v>24.1</v>
      </c>
      <c r="K2">
        <v>24.4</v>
      </c>
      <c r="L2">
        <v>23.8</v>
      </c>
      <c r="M2">
        <f>AVERAGE(G2:I2)</f>
        <v>31.033333333333335</v>
      </c>
      <c r="N2">
        <f>AVERAGE(J2:L2)</f>
        <v>24.099999999999998</v>
      </c>
      <c r="O2">
        <f>_xlfn.STDEV.S(G2:I2)</f>
        <v>0.20816659994661282</v>
      </c>
      <c r="P2">
        <f>_xlfn.STDEV.S(J2:L2)</f>
        <v>0.29999999999999893</v>
      </c>
      <c r="Q2">
        <f>O2/1.73</f>
        <v>0.12032751442000741</v>
      </c>
      <c r="R2">
        <f>P2/1.73</f>
        <v>0.17341040462427684</v>
      </c>
      <c r="S2">
        <f>R2/1.73</f>
        <v>0.1002372281065184</v>
      </c>
      <c r="T2">
        <f>R2/1.73</f>
        <v>0.1002372281065184</v>
      </c>
    </row>
    <row r="3" spans="1:20" x14ac:dyDescent="0.35">
      <c r="A3" s="10" t="s">
        <v>4</v>
      </c>
      <c r="B3">
        <v>31.1</v>
      </c>
      <c r="C3">
        <v>35.6</v>
      </c>
      <c r="D3">
        <v>42.1</v>
      </c>
      <c r="E3">
        <f>AVERAGE(B3:B5)</f>
        <v>31.033333333333335</v>
      </c>
      <c r="F3" t="s">
        <v>2</v>
      </c>
      <c r="G3">
        <v>35.6</v>
      </c>
      <c r="H3">
        <v>35.1</v>
      </c>
      <c r="I3">
        <v>35.799999999999997</v>
      </c>
      <c r="J3">
        <v>26.8</v>
      </c>
      <c r="K3">
        <v>25.9</v>
      </c>
      <c r="L3">
        <v>26.4</v>
      </c>
      <c r="M3">
        <f>AVERAGE(G3:I3)</f>
        <v>35.5</v>
      </c>
      <c r="N3">
        <f t="shared" ref="N3:N4" si="0">AVERAGE(J3:L3)</f>
        <v>26.366666666666664</v>
      </c>
      <c r="O3">
        <f>_xlfn.STDEV.S(G3:I3)</f>
        <v>0.36055512754639718</v>
      </c>
      <c r="P3">
        <f t="shared" ref="P3:P4" si="1">_xlfn.STDEV.S(J3:L3)</f>
        <v>0.45092497528229047</v>
      </c>
      <c r="Q3">
        <f t="shared" ref="Q3:Q4" si="2">O3/1.73</f>
        <v>0.208413368523929</v>
      </c>
      <c r="R3">
        <f t="shared" ref="R3:R4" si="3">P3/1.73</f>
        <v>0.26065027472964769</v>
      </c>
      <c r="S3">
        <f t="shared" ref="S3:S4" si="4">R3/1.73</f>
        <v>0.15066489868765762</v>
      </c>
      <c r="T3">
        <f t="shared" ref="T3:T4" si="5">R3/1.73</f>
        <v>0.15066489868765762</v>
      </c>
    </row>
    <row r="4" spans="1:20" x14ac:dyDescent="0.35">
      <c r="A4" s="10"/>
      <c r="B4">
        <v>30.8</v>
      </c>
      <c r="C4">
        <v>35.1</v>
      </c>
      <c r="D4">
        <v>41.8</v>
      </c>
      <c r="F4" t="s">
        <v>3</v>
      </c>
      <c r="G4">
        <v>42.1</v>
      </c>
      <c r="H4">
        <v>41.8</v>
      </c>
      <c r="I4">
        <v>42.3</v>
      </c>
      <c r="J4">
        <v>30.2</v>
      </c>
      <c r="K4">
        <v>30.5</v>
      </c>
      <c r="L4">
        <v>29.7</v>
      </c>
      <c r="M4">
        <f>AVERAGE(G4:I4)</f>
        <v>42.06666666666667</v>
      </c>
      <c r="N4">
        <f t="shared" si="0"/>
        <v>30.133333333333336</v>
      </c>
      <c r="O4">
        <f>_xlfn.STDEV.S(G4:I4)</f>
        <v>0.2516611478423586</v>
      </c>
      <c r="P4">
        <f t="shared" si="1"/>
        <v>0.40414518843273839</v>
      </c>
      <c r="Q4">
        <f t="shared" si="2"/>
        <v>0.14546887158517838</v>
      </c>
      <c r="R4">
        <f t="shared" si="3"/>
        <v>0.23360993551025341</v>
      </c>
      <c r="S4">
        <f t="shared" si="4"/>
        <v>0.13503464480361468</v>
      </c>
      <c r="T4">
        <f t="shared" si="5"/>
        <v>0.13503464480361468</v>
      </c>
    </row>
    <row r="5" spans="1:20" x14ac:dyDescent="0.35">
      <c r="A5" s="10"/>
      <c r="B5">
        <v>31.2</v>
      </c>
      <c r="C5">
        <v>35.799999999999997</v>
      </c>
      <c r="D5">
        <v>42.3</v>
      </c>
    </row>
    <row r="6" spans="1:20" x14ac:dyDescent="0.35">
      <c r="A6" s="10" t="s">
        <v>5</v>
      </c>
      <c r="B6">
        <v>24.1</v>
      </c>
      <c r="C6">
        <v>26.8</v>
      </c>
      <c r="D6">
        <v>30.2</v>
      </c>
      <c r="G6" t="s">
        <v>4</v>
      </c>
      <c r="H6" t="s">
        <v>38</v>
      </c>
      <c r="I6" t="s">
        <v>36</v>
      </c>
      <c r="J6" t="s">
        <v>40</v>
      </c>
    </row>
    <row r="7" spans="1:20" x14ac:dyDescent="0.35">
      <c r="A7" s="10"/>
      <c r="B7">
        <v>24.4</v>
      </c>
      <c r="C7">
        <v>25.9</v>
      </c>
      <c r="D7">
        <v>30.5</v>
      </c>
      <c r="F7" t="s">
        <v>1</v>
      </c>
      <c r="G7">
        <v>31.033333333333335</v>
      </c>
      <c r="H7">
        <v>24.099999999999998</v>
      </c>
      <c r="I7">
        <v>0.120327514420007</v>
      </c>
      <c r="J7">
        <v>0.17341040462427684</v>
      </c>
      <c r="L7" t="s">
        <v>49</v>
      </c>
      <c r="M7" t="s">
        <v>50</v>
      </c>
      <c r="N7" t="s">
        <v>50</v>
      </c>
    </row>
    <row r="8" spans="1:20" x14ac:dyDescent="0.35">
      <c r="A8" s="10"/>
      <c r="B8">
        <v>23.8</v>
      </c>
      <c r="C8">
        <v>26.4</v>
      </c>
      <c r="D8">
        <v>29.7</v>
      </c>
      <c r="F8" t="s">
        <v>2</v>
      </c>
      <c r="G8">
        <v>35.5</v>
      </c>
      <c r="H8">
        <v>26.366666666666664</v>
      </c>
      <c r="I8">
        <v>0.208413368523929</v>
      </c>
      <c r="J8">
        <v>0.26065027472964769</v>
      </c>
      <c r="L8" s="4">
        <f>(M2-N2)/M2</f>
        <v>0.22341568206229873</v>
      </c>
      <c r="M8" s="4">
        <f>(N2-N3)/N2</f>
        <v>-9.405255878284921E-2</v>
      </c>
      <c r="N8" s="4">
        <f>(N2-N4)/N2</f>
        <v>-0.25034578146611364</v>
      </c>
    </row>
    <row r="9" spans="1:20" x14ac:dyDescent="0.35">
      <c r="A9" s="12" t="s">
        <v>7</v>
      </c>
      <c r="B9" s="12"/>
      <c r="C9" s="12"/>
      <c r="D9" s="12"/>
      <c r="F9" t="s">
        <v>3</v>
      </c>
      <c r="G9">
        <v>42.06666666666667</v>
      </c>
      <c r="H9">
        <v>30.133333333333336</v>
      </c>
      <c r="I9">
        <v>0.14546887158517838</v>
      </c>
      <c r="J9">
        <v>0.23360993551025341</v>
      </c>
    </row>
    <row r="10" spans="1:20" x14ac:dyDescent="0.35">
      <c r="A10" s="10" t="s">
        <v>4</v>
      </c>
      <c r="B10">
        <v>60.1</v>
      </c>
      <c r="C10">
        <v>69.2</v>
      </c>
      <c r="D10">
        <v>79.400000000000006</v>
      </c>
    </row>
    <row r="11" spans="1:20" x14ac:dyDescent="0.35">
      <c r="A11" s="10"/>
      <c r="B11">
        <v>59.8</v>
      </c>
      <c r="C11">
        <v>70.2</v>
      </c>
      <c r="D11">
        <v>80.3</v>
      </c>
      <c r="G11" s="8" t="s">
        <v>51</v>
      </c>
      <c r="H11" s="8"/>
      <c r="I11" s="8"/>
      <c r="J11" s="8" t="s">
        <v>38</v>
      </c>
      <c r="K11" s="8"/>
      <c r="L11" s="8"/>
      <c r="M11" t="s">
        <v>51</v>
      </c>
      <c r="N11" t="s">
        <v>52</v>
      </c>
      <c r="O11" t="s">
        <v>34</v>
      </c>
      <c r="P11" t="s">
        <v>35</v>
      </c>
      <c r="Q11" t="s">
        <v>36</v>
      </c>
      <c r="R11" t="s">
        <v>37</v>
      </c>
    </row>
    <row r="12" spans="1:20" x14ac:dyDescent="0.35">
      <c r="A12" s="10"/>
      <c r="B12">
        <v>60.4</v>
      </c>
      <c r="C12">
        <v>69.599999999999994</v>
      </c>
      <c r="D12">
        <v>79.599999999999994</v>
      </c>
      <c r="F12" t="s">
        <v>1</v>
      </c>
      <c r="G12">
        <v>60.1</v>
      </c>
      <c r="H12">
        <v>59.8</v>
      </c>
      <c r="I12">
        <v>60.4</v>
      </c>
      <c r="J12">
        <v>45.4</v>
      </c>
      <c r="K12">
        <v>44.9</v>
      </c>
      <c r="L12">
        <v>45.6</v>
      </c>
      <c r="M12">
        <f>AVERAGE(G12:I12)</f>
        <v>60.1</v>
      </c>
      <c r="N12">
        <f>AVERAGE(J12:L12)</f>
        <v>45.300000000000004</v>
      </c>
      <c r="O12">
        <f>_xlfn.STDEV.S(G12:I12)</f>
        <v>0.30000000000000071</v>
      </c>
      <c r="P12">
        <f>_xlfn.STDEV.S(J12:L12)</f>
        <v>0.36055512754640012</v>
      </c>
      <c r="Q12">
        <f>O12/1.73</f>
        <v>0.17341040462427787</v>
      </c>
      <c r="R12">
        <f>P12/1.73</f>
        <v>0.20841336852393072</v>
      </c>
    </row>
    <row r="13" spans="1:20" x14ac:dyDescent="0.35">
      <c r="A13" s="10" t="s">
        <v>5</v>
      </c>
      <c r="B13">
        <v>45.4</v>
      </c>
      <c r="C13">
        <v>54.6</v>
      </c>
      <c r="D13">
        <v>61.2</v>
      </c>
      <c r="F13" t="s">
        <v>2</v>
      </c>
      <c r="G13">
        <v>69.2</v>
      </c>
      <c r="H13">
        <v>70.2</v>
      </c>
      <c r="I13">
        <v>69.599999999999994</v>
      </c>
      <c r="J13">
        <v>54.6</v>
      </c>
      <c r="K13">
        <v>54.4</v>
      </c>
      <c r="L13">
        <v>54.1</v>
      </c>
      <c r="M13">
        <f>AVERAGE(G13:I13)</f>
        <v>69.666666666666671</v>
      </c>
      <c r="N13">
        <f t="shared" ref="N13:N14" si="6">AVERAGE(J13:L13)</f>
        <v>54.366666666666667</v>
      </c>
      <c r="O13">
        <f t="shared" ref="O13:O14" si="7">_xlfn.STDEV.S(G13:I13)</f>
        <v>0.5033222956847172</v>
      </c>
      <c r="P13">
        <f t="shared" ref="P13:P14" si="8">_xlfn.STDEV.S(J13:L13)</f>
        <v>0.25166114784235816</v>
      </c>
      <c r="Q13">
        <f t="shared" ref="Q13:Q14" si="9">O13/1.73</f>
        <v>0.29093774317035676</v>
      </c>
      <c r="R13">
        <f t="shared" ref="R13:R14" si="10">P13/1.73</f>
        <v>0.14546887158517813</v>
      </c>
    </row>
    <row r="14" spans="1:20" x14ac:dyDescent="0.35">
      <c r="A14" s="10"/>
      <c r="B14">
        <v>44.9</v>
      </c>
      <c r="C14">
        <v>54.4</v>
      </c>
      <c r="D14">
        <v>61.5</v>
      </c>
      <c r="F14" t="s">
        <v>3</v>
      </c>
      <c r="G14">
        <v>79.400000000000006</v>
      </c>
      <c r="H14">
        <v>80.3</v>
      </c>
      <c r="I14">
        <v>79.599999999999994</v>
      </c>
      <c r="J14">
        <v>61.2</v>
      </c>
      <c r="K14">
        <v>61.5</v>
      </c>
      <c r="L14">
        <v>60.9</v>
      </c>
      <c r="M14">
        <f>AVERAGE(G14:I14)</f>
        <v>79.766666666666666</v>
      </c>
      <c r="N14">
        <f t="shared" si="6"/>
        <v>61.199999999999996</v>
      </c>
      <c r="O14">
        <f t="shared" si="7"/>
        <v>0.47258156262525802</v>
      </c>
      <c r="P14">
        <f t="shared" si="8"/>
        <v>0.30000000000000071</v>
      </c>
      <c r="Q14">
        <f t="shared" si="9"/>
        <v>0.27316853330939772</v>
      </c>
      <c r="R14">
        <f t="shared" si="10"/>
        <v>0.17341040462427787</v>
      </c>
    </row>
    <row r="15" spans="1:20" x14ac:dyDescent="0.35">
      <c r="A15" s="10"/>
      <c r="B15">
        <v>45.6</v>
      </c>
      <c r="C15">
        <v>54.1</v>
      </c>
      <c r="D15">
        <v>60.9</v>
      </c>
    </row>
    <row r="16" spans="1:20" x14ac:dyDescent="0.35">
      <c r="A16" s="12" t="s">
        <v>8</v>
      </c>
      <c r="B16" s="12"/>
      <c r="C16" s="12"/>
      <c r="D16" s="12"/>
    </row>
    <row r="17" spans="1:20" x14ac:dyDescent="0.35">
      <c r="A17" s="10" t="s">
        <v>4</v>
      </c>
      <c r="B17">
        <v>8.4</v>
      </c>
      <c r="C17">
        <v>11.5</v>
      </c>
      <c r="D17">
        <v>13.8</v>
      </c>
      <c r="O17" t="s">
        <v>49</v>
      </c>
      <c r="P17" t="s">
        <v>50</v>
      </c>
      <c r="Q17" t="s">
        <v>50</v>
      </c>
    </row>
    <row r="18" spans="1:20" x14ac:dyDescent="0.35">
      <c r="A18" s="10"/>
      <c r="B18">
        <v>8.4</v>
      </c>
      <c r="C18">
        <v>11.5</v>
      </c>
      <c r="D18">
        <v>13.2</v>
      </c>
      <c r="O18" s="4">
        <f>(M12-N12)/M12</f>
        <v>0.24625623960066551</v>
      </c>
      <c r="P18" s="4">
        <f>(N12-N13)/N12</f>
        <v>-0.20014716703458416</v>
      </c>
      <c r="Q18" s="4">
        <f>(N12-N14)/N12</f>
        <v>-0.3509933774834435</v>
      </c>
    </row>
    <row r="19" spans="1:20" x14ac:dyDescent="0.35">
      <c r="A19" s="10"/>
      <c r="B19">
        <v>8.4</v>
      </c>
      <c r="C19">
        <v>11.5</v>
      </c>
      <c r="D19">
        <v>12.7</v>
      </c>
    </row>
    <row r="20" spans="1:20" x14ac:dyDescent="0.35">
      <c r="A20" s="10" t="s">
        <v>5</v>
      </c>
      <c r="B20">
        <v>5.6</v>
      </c>
      <c r="C20">
        <v>6.9</v>
      </c>
      <c r="D20">
        <v>8.9</v>
      </c>
    </row>
    <row r="21" spans="1:20" x14ac:dyDescent="0.35">
      <c r="A21" s="10"/>
      <c r="B21">
        <v>5.3</v>
      </c>
      <c r="C21">
        <v>5.5</v>
      </c>
      <c r="D21">
        <v>7.8</v>
      </c>
      <c r="T21" t="s">
        <v>104</v>
      </c>
    </row>
    <row r="22" spans="1:20" x14ac:dyDescent="0.35">
      <c r="A22" s="10"/>
      <c r="B22">
        <v>4.8</v>
      </c>
      <c r="C22">
        <v>6.4</v>
      </c>
      <c r="D22">
        <v>8.5</v>
      </c>
    </row>
    <row r="23" spans="1:20" x14ac:dyDescent="0.35">
      <c r="A23" s="12" t="s">
        <v>9</v>
      </c>
      <c r="B23" s="12"/>
      <c r="C23" s="12"/>
      <c r="D23" s="12"/>
    </row>
    <row r="24" spans="1:20" x14ac:dyDescent="0.35">
      <c r="A24" s="10" t="s">
        <v>4</v>
      </c>
      <c r="B24">
        <v>16.2</v>
      </c>
      <c r="C24">
        <v>18.3</v>
      </c>
      <c r="D24">
        <v>22.7</v>
      </c>
    </row>
    <row r="25" spans="1:20" x14ac:dyDescent="0.35">
      <c r="A25" s="10"/>
      <c r="B25">
        <v>16.3</v>
      </c>
      <c r="C25">
        <v>18.100000000000001</v>
      </c>
      <c r="D25">
        <v>22.1</v>
      </c>
    </row>
    <row r="26" spans="1:20" x14ac:dyDescent="0.35">
      <c r="A26" s="10"/>
      <c r="B26">
        <v>15.6</v>
      </c>
      <c r="C26">
        <v>17.600000000000001</v>
      </c>
      <c r="D26">
        <v>23.2</v>
      </c>
      <c r="K26" s="9" t="s">
        <v>7</v>
      </c>
      <c r="L26" s="8"/>
      <c r="M26" s="8"/>
      <c r="N26" s="8"/>
    </row>
    <row r="27" spans="1:20" x14ac:dyDescent="0.35">
      <c r="A27" s="10" t="s">
        <v>5</v>
      </c>
      <c r="B27">
        <v>11.3</v>
      </c>
      <c r="C27">
        <v>13.8</v>
      </c>
      <c r="D27">
        <v>15.4</v>
      </c>
      <c r="G27" s="8" t="s">
        <v>4</v>
      </c>
      <c r="H27" s="8"/>
      <c r="I27" s="8"/>
      <c r="J27" s="8" t="s">
        <v>5</v>
      </c>
      <c r="K27" s="8"/>
      <c r="L27" s="8"/>
      <c r="M27" t="s">
        <v>4</v>
      </c>
      <c r="N27" t="s">
        <v>5</v>
      </c>
      <c r="O27" t="s">
        <v>34</v>
      </c>
      <c r="P27" t="s">
        <v>39</v>
      </c>
      <c r="Q27" t="s">
        <v>36</v>
      </c>
      <c r="R27" t="s">
        <v>40</v>
      </c>
    </row>
    <row r="28" spans="1:20" x14ac:dyDescent="0.35">
      <c r="A28" s="10"/>
      <c r="B28">
        <v>11.5</v>
      </c>
      <c r="C28">
        <v>13.2</v>
      </c>
      <c r="D28">
        <v>14.5</v>
      </c>
      <c r="F28" t="s">
        <v>1</v>
      </c>
      <c r="G28">
        <v>60.1</v>
      </c>
      <c r="H28">
        <v>59.8</v>
      </c>
      <c r="I28">
        <v>60.4</v>
      </c>
      <c r="J28">
        <v>45.4</v>
      </c>
      <c r="K28">
        <v>44.9</v>
      </c>
      <c r="L28">
        <v>45.6</v>
      </c>
      <c r="M28">
        <f>AVERAGE(G28:I28)</f>
        <v>60.1</v>
      </c>
      <c r="N28">
        <f>AVERAGE(J28:L28)</f>
        <v>45.300000000000004</v>
      </c>
      <c r="O28">
        <f>_xlfn.STDEV.S(G28:I28)</f>
        <v>0.30000000000000071</v>
      </c>
      <c r="P28">
        <f>_xlfn.STDEV.S(J28:L28)</f>
        <v>0.36055512754640012</v>
      </c>
      <c r="Q28">
        <f>O28/1.73</f>
        <v>0.17341040462427787</v>
      </c>
      <c r="R28">
        <f>P28/1.73</f>
        <v>0.20841336852393072</v>
      </c>
    </row>
    <row r="29" spans="1:20" x14ac:dyDescent="0.35">
      <c r="A29" s="10"/>
      <c r="B29">
        <v>10.7</v>
      </c>
      <c r="C29">
        <v>12.2</v>
      </c>
      <c r="D29">
        <v>15.7</v>
      </c>
      <c r="F29" t="s">
        <v>2</v>
      </c>
      <c r="G29">
        <v>69.2</v>
      </c>
      <c r="H29">
        <v>70.2</v>
      </c>
      <c r="I29">
        <v>69.599999999999994</v>
      </c>
      <c r="J29">
        <v>54.6</v>
      </c>
      <c r="K29">
        <v>54.4</v>
      </c>
      <c r="L29">
        <v>54.1</v>
      </c>
      <c r="M29">
        <f>AVERAGE(G29:I29)</f>
        <v>69.666666666666671</v>
      </c>
      <c r="N29">
        <f t="shared" ref="N29:N30" si="11">AVERAGE(J29:L29)</f>
        <v>54.366666666666667</v>
      </c>
      <c r="O29">
        <f>_xlfn.STDEV.S(G29:I29)</f>
        <v>0.5033222956847172</v>
      </c>
      <c r="P29">
        <f t="shared" ref="P29:P30" si="12">_xlfn.STDEV.S(J29:L29)</f>
        <v>0.25166114784235816</v>
      </c>
      <c r="Q29">
        <f t="shared" ref="Q29:Q30" si="13">O29/1.73</f>
        <v>0.29093774317035676</v>
      </c>
      <c r="R29">
        <f t="shared" ref="R29:R30" si="14">P29/1.73</f>
        <v>0.14546887158517813</v>
      </c>
    </row>
    <row r="30" spans="1:20" x14ac:dyDescent="0.35">
      <c r="A30" s="12" t="s">
        <v>10</v>
      </c>
      <c r="B30" s="12"/>
      <c r="C30" s="12"/>
      <c r="D30" s="12"/>
      <c r="F30" t="s">
        <v>3</v>
      </c>
      <c r="G30">
        <v>79.400000000000006</v>
      </c>
      <c r="H30">
        <v>80.3</v>
      </c>
      <c r="I30">
        <v>79.599999999999994</v>
      </c>
      <c r="J30">
        <v>61.2</v>
      </c>
      <c r="K30">
        <v>61.5</v>
      </c>
      <c r="L30">
        <v>60.9</v>
      </c>
      <c r="M30">
        <f>AVERAGE(G30:I30)</f>
        <v>79.766666666666666</v>
      </c>
      <c r="N30">
        <f t="shared" si="11"/>
        <v>61.199999999999996</v>
      </c>
      <c r="O30">
        <f>_xlfn.STDEV.S(G30:I30)</f>
        <v>0.47258156262525802</v>
      </c>
      <c r="P30">
        <f t="shared" si="12"/>
        <v>0.30000000000000071</v>
      </c>
      <c r="Q30">
        <f t="shared" si="13"/>
        <v>0.27316853330939772</v>
      </c>
      <c r="R30">
        <f t="shared" si="14"/>
        <v>0.17341040462427787</v>
      </c>
    </row>
    <row r="31" spans="1:20" x14ac:dyDescent="0.35">
      <c r="A31" s="10" t="s">
        <v>4</v>
      </c>
      <c r="B31">
        <v>26.5</v>
      </c>
      <c r="C31">
        <v>28.7</v>
      </c>
      <c r="D31">
        <v>34.5</v>
      </c>
    </row>
    <row r="32" spans="1:20" x14ac:dyDescent="0.35">
      <c r="A32" s="10"/>
      <c r="B32">
        <v>25.7</v>
      </c>
      <c r="C32">
        <v>28</v>
      </c>
      <c r="D32">
        <v>33.700000000000003</v>
      </c>
    </row>
    <row r="33" spans="1:17" x14ac:dyDescent="0.35">
      <c r="A33" s="10"/>
      <c r="B33">
        <v>26.8</v>
      </c>
      <c r="C33">
        <v>29.1</v>
      </c>
      <c r="D33">
        <v>34.799999999999997</v>
      </c>
      <c r="M33" t="s">
        <v>49</v>
      </c>
      <c r="N33" t="s">
        <v>50</v>
      </c>
      <c r="O33" t="s">
        <v>50</v>
      </c>
    </row>
    <row r="34" spans="1:17" x14ac:dyDescent="0.35">
      <c r="A34" s="10" t="s">
        <v>5</v>
      </c>
      <c r="B34">
        <v>19.2</v>
      </c>
      <c r="C34">
        <v>22.5</v>
      </c>
      <c r="D34">
        <v>25.8</v>
      </c>
      <c r="G34" t="s">
        <v>4</v>
      </c>
      <c r="H34" t="s">
        <v>5</v>
      </c>
      <c r="I34" t="s">
        <v>36</v>
      </c>
      <c r="J34" t="s">
        <v>40</v>
      </c>
      <c r="M34" s="4">
        <f>(M28-N28)/M28</f>
        <v>0.24625623960066551</v>
      </c>
      <c r="N34" s="4">
        <f>(N28-N29)/N28</f>
        <v>-0.20014716703458416</v>
      </c>
      <c r="O34" s="4">
        <f>(N28-N30)/N28</f>
        <v>-0.3509933774834435</v>
      </c>
    </row>
    <row r="35" spans="1:17" x14ac:dyDescent="0.35">
      <c r="A35" s="10"/>
      <c r="B35">
        <v>19.8</v>
      </c>
      <c r="C35">
        <v>22.2</v>
      </c>
      <c r="D35">
        <v>25.3</v>
      </c>
      <c r="F35" t="s">
        <v>1</v>
      </c>
      <c r="G35">
        <v>60.1</v>
      </c>
      <c r="H35">
        <v>45.300000000000004</v>
      </c>
      <c r="I35">
        <v>0.17341040462427787</v>
      </c>
      <c r="J35">
        <v>0.20841336852393072</v>
      </c>
    </row>
    <row r="36" spans="1:17" x14ac:dyDescent="0.35">
      <c r="A36" s="10"/>
      <c r="B36">
        <v>18.7</v>
      </c>
      <c r="C36">
        <v>23.5</v>
      </c>
      <c r="D36">
        <v>26.2</v>
      </c>
      <c r="F36" t="s">
        <v>2</v>
      </c>
      <c r="G36">
        <v>69.666666666666671</v>
      </c>
      <c r="H36">
        <v>54.366666666666667</v>
      </c>
      <c r="I36">
        <v>0.29093774317035676</v>
      </c>
      <c r="J36">
        <v>0.14546887158517813</v>
      </c>
    </row>
    <row r="37" spans="1:17" x14ac:dyDescent="0.35">
      <c r="A37" s="12" t="s">
        <v>11</v>
      </c>
      <c r="B37" s="12"/>
      <c r="C37" s="12"/>
      <c r="D37" s="12"/>
      <c r="F37" t="s">
        <v>3</v>
      </c>
      <c r="G37">
        <v>79.766666666666666</v>
      </c>
      <c r="H37">
        <v>61.199999999999996</v>
      </c>
      <c r="I37">
        <v>0.27316853330939772</v>
      </c>
      <c r="J37">
        <v>0.17341040462427787</v>
      </c>
    </row>
    <row r="38" spans="1:17" x14ac:dyDescent="0.35">
      <c r="A38" s="10" t="s">
        <v>4</v>
      </c>
      <c r="B38">
        <v>7.2</v>
      </c>
      <c r="C38">
        <v>9.4</v>
      </c>
      <c r="D38">
        <v>12.8</v>
      </c>
    </row>
    <row r="39" spans="1:17" x14ac:dyDescent="0.35">
      <c r="A39" s="10"/>
      <c r="B39">
        <v>6.8</v>
      </c>
      <c r="C39">
        <v>9.1</v>
      </c>
      <c r="D39">
        <v>12.2</v>
      </c>
    </row>
    <row r="40" spans="1:17" x14ac:dyDescent="0.35">
      <c r="A40" s="10"/>
      <c r="B40">
        <v>7.7</v>
      </c>
      <c r="C40">
        <v>9.9</v>
      </c>
      <c r="D40">
        <v>11.6</v>
      </c>
    </row>
    <row r="41" spans="1:17" x14ac:dyDescent="0.35">
      <c r="A41" s="10" t="s">
        <v>5</v>
      </c>
      <c r="B41">
        <v>4.2</v>
      </c>
      <c r="C41">
        <v>6.3</v>
      </c>
      <c r="D41">
        <v>8.4</v>
      </c>
    </row>
    <row r="42" spans="1:17" x14ac:dyDescent="0.35">
      <c r="A42" s="10"/>
      <c r="B42">
        <v>4.8</v>
      </c>
      <c r="C42">
        <v>6.9</v>
      </c>
      <c r="D42">
        <v>7.7</v>
      </c>
    </row>
    <row r="43" spans="1:17" x14ac:dyDescent="0.35">
      <c r="A43" s="10"/>
      <c r="B43">
        <v>3.2</v>
      </c>
      <c r="C43">
        <v>5.8</v>
      </c>
      <c r="D43">
        <v>8.9</v>
      </c>
    </row>
    <row r="44" spans="1:17" x14ac:dyDescent="0.35">
      <c r="A44" s="12" t="s">
        <v>12</v>
      </c>
      <c r="B44" s="12"/>
      <c r="C44" s="12"/>
      <c r="D44" s="12"/>
    </row>
    <row r="45" spans="1:17" x14ac:dyDescent="0.35">
      <c r="A45" s="10" t="s">
        <v>4</v>
      </c>
      <c r="B45">
        <v>8.9</v>
      </c>
      <c r="C45">
        <v>11.4</v>
      </c>
      <c r="D45">
        <v>14.4</v>
      </c>
    </row>
    <row r="46" spans="1:17" x14ac:dyDescent="0.35">
      <c r="A46" s="10"/>
      <c r="B46">
        <v>8.1999999999999993</v>
      </c>
      <c r="C46">
        <v>11.7</v>
      </c>
      <c r="D46">
        <v>13.8</v>
      </c>
    </row>
    <row r="47" spans="1:17" x14ac:dyDescent="0.35">
      <c r="A47" s="10"/>
      <c r="B47">
        <v>9.4</v>
      </c>
      <c r="C47">
        <v>11.9</v>
      </c>
      <c r="D47">
        <v>14.6</v>
      </c>
    </row>
    <row r="48" spans="1:17" x14ac:dyDescent="0.35">
      <c r="A48" s="10" t="s">
        <v>5</v>
      </c>
      <c r="B48">
        <v>6.3</v>
      </c>
      <c r="C48">
        <v>7.4</v>
      </c>
      <c r="D48">
        <v>9.5</v>
      </c>
      <c r="L48" s="9" t="s">
        <v>41</v>
      </c>
      <c r="M48" s="8"/>
      <c r="N48" s="8"/>
      <c r="O48" s="8"/>
      <c r="P48" s="8"/>
      <c r="Q48" s="8"/>
    </row>
    <row r="49" spans="1:18" x14ac:dyDescent="0.35">
      <c r="A49" s="10"/>
      <c r="B49">
        <v>6.6</v>
      </c>
      <c r="C49">
        <v>8.4</v>
      </c>
      <c r="D49">
        <v>9.1999999999999993</v>
      </c>
      <c r="G49" s="8" t="s">
        <v>4</v>
      </c>
      <c r="H49" s="8"/>
      <c r="I49" s="8"/>
      <c r="J49" s="8" t="s">
        <v>5</v>
      </c>
      <c r="K49" s="8"/>
      <c r="L49" s="8"/>
      <c r="M49" t="s">
        <v>4</v>
      </c>
      <c r="N49" t="s">
        <v>5</v>
      </c>
      <c r="O49" t="s">
        <v>34</v>
      </c>
      <c r="P49" t="s">
        <v>35</v>
      </c>
      <c r="Q49" t="s">
        <v>36</v>
      </c>
      <c r="R49" t="s">
        <v>40</v>
      </c>
    </row>
    <row r="50" spans="1:18" x14ac:dyDescent="0.35">
      <c r="A50" s="10"/>
      <c r="B50">
        <v>5.9</v>
      </c>
      <c r="C50">
        <v>7.7</v>
      </c>
      <c r="D50">
        <v>10.1</v>
      </c>
      <c r="F50" t="s">
        <v>1</v>
      </c>
      <c r="G50">
        <v>8.3000000000000007</v>
      </c>
      <c r="H50">
        <v>8.4</v>
      </c>
      <c r="I50">
        <v>8.5</v>
      </c>
      <c r="J50">
        <v>5.6</v>
      </c>
      <c r="K50">
        <v>5.3</v>
      </c>
      <c r="L50">
        <v>4.8</v>
      </c>
      <c r="M50">
        <f>AVERAGE(G50:I50)</f>
        <v>8.4</v>
      </c>
      <c r="N50">
        <f>AVERAGE(J50:L50)</f>
        <v>5.2333333333333334</v>
      </c>
      <c r="O50">
        <f>_xlfn.STDEV.S(G50:I50)</f>
        <v>9.9999999999999645E-2</v>
      </c>
      <c r="P50">
        <f>_xlfn.STDEV.S(J50:L50)</f>
        <v>0.40414518843273795</v>
      </c>
      <c r="Q50">
        <f>O50/1.73</f>
        <v>5.7803468208092283E-2</v>
      </c>
      <c r="R50">
        <f>P50/1.73</f>
        <v>0.23360993551025314</v>
      </c>
    </row>
    <row r="51" spans="1:18" x14ac:dyDescent="0.35">
      <c r="A51" s="12" t="s">
        <v>13</v>
      </c>
      <c r="B51" s="12"/>
      <c r="C51" s="12"/>
      <c r="D51" s="12"/>
      <c r="F51" t="s">
        <v>2</v>
      </c>
      <c r="G51">
        <v>11.5</v>
      </c>
      <c r="H51">
        <v>11.7</v>
      </c>
      <c r="I51">
        <v>11.9</v>
      </c>
      <c r="J51">
        <v>6.9</v>
      </c>
      <c r="K51">
        <v>5.5</v>
      </c>
      <c r="L51">
        <v>6.4</v>
      </c>
      <c r="M51">
        <f>AVERAGE(G51:I51)</f>
        <v>11.700000000000001</v>
      </c>
      <c r="N51">
        <f t="shared" ref="N51:N52" si="15">AVERAGE(J51:L51)</f>
        <v>6.2666666666666666</v>
      </c>
      <c r="O51">
        <f>_xlfn.STDEV.S(G51:I51)</f>
        <v>0.20000000000000018</v>
      </c>
      <c r="P51">
        <f t="shared" ref="P51:P52" si="16">_xlfn.STDEV.S(J51:L51)</f>
        <v>0.70945988845975894</v>
      </c>
      <c r="Q51">
        <f t="shared" ref="Q51:Q52" si="17">O51/1.73</f>
        <v>0.11560693641618508</v>
      </c>
      <c r="R51">
        <f t="shared" ref="R51:R52" si="18">P51/1.73</f>
        <v>0.41009242107500515</v>
      </c>
    </row>
    <row r="52" spans="1:18" x14ac:dyDescent="0.35">
      <c r="A52" s="10" t="s">
        <v>4</v>
      </c>
      <c r="B52">
        <v>3.2</v>
      </c>
      <c r="C52">
        <v>4.3</v>
      </c>
      <c r="D52">
        <v>4.9000000000000004</v>
      </c>
      <c r="F52" t="s">
        <v>3</v>
      </c>
      <c r="G52">
        <v>13.8</v>
      </c>
      <c r="H52">
        <v>13.2</v>
      </c>
      <c r="I52">
        <v>12.7</v>
      </c>
      <c r="J52">
        <v>8.9</v>
      </c>
      <c r="K52">
        <v>9.1</v>
      </c>
      <c r="L52">
        <v>9.3000000000000007</v>
      </c>
      <c r="M52">
        <f>AVERAGE(G52:I52)</f>
        <v>13.233333333333334</v>
      </c>
      <c r="N52">
        <f t="shared" si="15"/>
        <v>9.1</v>
      </c>
      <c r="O52">
        <f>_xlfn.STDEV.S(G52:I52)</f>
        <v>0.55075705472861092</v>
      </c>
      <c r="P52">
        <f t="shared" si="16"/>
        <v>0.20000000000000018</v>
      </c>
      <c r="Q52">
        <f t="shared" si="17"/>
        <v>0.31835667903387915</v>
      </c>
      <c r="R52">
        <f t="shared" si="18"/>
        <v>0.11560693641618508</v>
      </c>
    </row>
    <row r="53" spans="1:18" x14ac:dyDescent="0.35">
      <c r="A53" s="10"/>
      <c r="B53">
        <v>3.8</v>
      </c>
      <c r="C53">
        <v>4.5999999999999996</v>
      </c>
      <c r="D53">
        <v>4.4000000000000004</v>
      </c>
    </row>
    <row r="54" spans="1:18" x14ac:dyDescent="0.35">
      <c r="A54" s="10"/>
      <c r="B54">
        <v>3.9</v>
      </c>
      <c r="C54">
        <v>4.8</v>
      </c>
      <c r="D54">
        <v>5.2</v>
      </c>
      <c r="G54" t="s">
        <v>4</v>
      </c>
      <c r="H54" t="s">
        <v>5</v>
      </c>
      <c r="I54" t="s">
        <v>36</v>
      </c>
      <c r="J54" t="s">
        <v>40</v>
      </c>
    </row>
    <row r="55" spans="1:18" x14ac:dyDescent="0.35">
      <c r="A55" s="10" t="s">
        <v>5</v>
      </c>
      <c r="B55">
        <v>1.5</v>
      </c>
      <c r="C55">
        <v>2.2000000000000002</v>
      </c>
      <c r="D55">
        <v>2.9</v>
      </c>
      <c r="F55" t="s">
        <v>1</v>
      </c>
      <c r="G55">
        <v>8.4</v>
      </c>
      <c r="H55">
        <v>5.2333333333333334</v>
      </c>
      <c r="I55">
        <v>5.7803468208092283E-2</v>
      </c>
      <c r="J55">
        <v>0.23360993551025314</v>
      </c>
      <c r="M55" t="s">
        <v>49</v>
      </c>
      <c r="N55" t="s">
        <v>50</v>
      </c>
      <c r="O55" t="s">
        <v>50</v>
      </c>
    </row>
    <row r="56" spans="1:18" x14ac:dyDescent="0.35">
      <c r="A56" s="10"/>
      <c r="B56">
        <v>1.9</v>
      </c>
      <c r="C56">
        <v>2.8</v>
      </c>
      <c r="D56">
        <v>3.1</v>
      </c>
      <c r="F56" t="s">
        <v>2</v>
      </c>
      <c r="G56">
        <v>11.5</v>
      </c>
      <c r="H56">
        <v>6.2666666666666666</v>
      </c>
      <c r="I56">
        <v>0.11560693641618508</v>
      </c>
      <c r="J56">
        <v>0.41009242107500515</v>
      </c>
      <c r="M56" s="4">
        <f>(M50-N50)/M50</f>
        <v>0.37698412698412698</v>
      </c>
      <c r="N56" s="4">
        <f>(N50-N51)/N50</f>
        <v>-0.19745222929936304</v>
      </c>
      <c r="O56" s="4">
        <f>(N50-N52)/N50</f>
        <v>-0.73885350318471332</v>
      </c>
    </row>
    <row r="57" spans="1:18" x14ac:dyDescent="0.35">
      <c r="A57" s="10"/>
      <c r="B57">
        <v>2.2000000000000002</v>
      </c>
      <c r="C57">
        <v>3.2</v>
      </c>
      <c r="D57">
        <v>2.7</v>
      </c>
      <c r="F57" t="s">
        <v>3</v>
      </c>
      <c r="G57">
        <v>13.233333333333334</v>
      </c>
      <c r="H57">
        <v>8.9</v>
      </c>
      <c r="I57">
        <v>0.31835667903387915</v>
      </c>
      <c r="J57">
        <v>0.11560693641618508</v>
      </c>
    </row>
    <row r="58" spans="1:18" x14ac:dyDescent="0.35">
      <c r="A58" s="12" t="s">
        <v>14</v>
      </c>
      <c r="B58" s="12"/>
      <c r="C58" s="12"/>
      <c r="D58" s="12"/>
      <c r="G58" s="9"/>
      <c r="H58" s="9"/>
      <c r="I58" s="9"/>
      <c r="J58" s="9"/>
      <c r="K58" s="9"/>
      <c r="L58" s="9"/>
    </row>
    <row r="59" spans="1:18" x14ac:dyDescent="0.35">
      <c r="A59" s="10" t="s">
        <v>4</v>
      </c>
      <c r="B59">
        <v>2.2999999999999998</v>
      </c>
      <c r="C59">
        <v>2.9</v>
      </c>
      <c r="D59">
        <v>3.2</v>
      </c>
      <c r="G59" s="1"/>
    </row>
    <row r="60" spans="1:18" x14ac:dyDescent="0.35">
      <c r="A60" s="10"/>
      <c r="B60">
        <v>2.4</v>
      </c>
      <c r="C60">
        <v>3.1</v>
      </c>
      <c r="D60">
        <v>3.1</v>
      </c>
      <c r="G60" s="1"/>
    </row>
    <row r="61" spans="1:18" x14ac:dyDescent="0.35">
      <c r="A61" s="10"/>
      <c r="B61">
        <v>1.9</v>
      </c>
      <c r="C61">
        <v>3</v>
      </c>
      <c r="D61">
        <v>2.8</v>
      </c>
      <c r="G61" s="1"/>
    </row>
    <row r="62" spans="1:18" x14ac:dyDescent="0.35">
      <c r="A62" s="10">
        <v>9</v>
      </c>
      <c r="B62">
        <v>1.4</v>
      </c>
      <c r="C62">
        <v>1.9</v>
      </c>
      <c r="D62">
        <v>2.2000000000000002</v>
      </c>
      <c r="G62" s="1"/>
    </row>
    <row r="63" spans="1:18" x14ac:dyDescent="0.35">
      <c r="A63" s="10"/>
      <c r="B63">
        <v>1.5</v>
      </c>
      <c r="C63">
        <v>1.8</v>
      </c>
      <c r="D63">
        <v>1.9</v>
      </c>
      <c r="G63" s="1"/>
    </row>
    <row r="64" spans="1:18" x14ac:dyDescent="0.35">
      <c r="A64" s="10"/>
      <c r="B64">
        <v>1.3</v>
      </c>
      <c r="C64">
        <v>1.4</v>
      </c>
      <c r="D64">
        <v>2.4</v>
      </c>
      <c r="G64" s="1"/>
    </row>
    <row r="65" spans="1:18" x14ac:dyDescent="0.35">
      <c r="A65" s="12" t="s">
        <v>15</v>
      </c>
      <c r="B65" s="12"/>
      <c r="C65" s="12"/>
      <c r="D65" s="12"/>
    </row>
    <row r="66" spans="1:18" x14ac:dyDescent="0.35">
      <c r="A66" s="10" t="s">
        <v>4</v>
      </c>
      <c r="B66">
        <v>1.1000000000000001</v>
      </c>
      <c r="C66">
        <v>1.3</v>
      </c>
      <c r="D66">
        <v>1.6</v>
      </c>
    </row>
    <row r="67" spans="1:18" x14ac:dyDescent="0.35">
      <c r="A67" s="10"/>
      <c r="B67">
        <v>0.9</v>
      </c>
      <c r="C67">
        <v>1.2</v>
      </c>
      <c r="D67">
        <v>1.4</v>
      </c>
    </row>
    <row r="68" spans="1:18" x14ac:dyDescent="0.35">
      <c r="A68" s="10"/>
      <c r="B68">
        <v>1.4</v>
      </c>
      <c r="C68">
        <v>1.5</v>
      </c>
      <c r="D68">
        <v>1.9</v>
      </c>
    </row>
    <row r="69" spans="1:18" x14ac:dyDescent="0.35">
      <c r="A69" s="10" t="s">
        <v>5</v>
      </c>
      <c r="B69">
        <v>0.4</v>
      </c>
      <c r="C69">
        <v>0.6</v>
      </c>
      <c r="D69">
        <v>0.9</v>
      </c>
      <c r="K69" s="9" t="s">
        <v>9</v>
      </c>
      <c r="L69" s="8"/>
      <c r="M69" s="8"/>
      <c r="N69" s="8"/>
      <c r="O69" s="8"/>
    </row>
    <row r="70" spans="1:18" x14ac:dyDescent="0.35">
      <c r="A70" s="10"/>
      <c r="B70">
        <v>0.1</v>
      </c>
      <c r="C70">
        <v>0.1</v>
      </c>
      <c r="D70">
        <v>0.5</v>
      </c>
      <c r="G70" s="8" t="s">
        <v>4</v>
      </c>
      <c r="H70" s="8"/>
      <c r="I70" s="8"/>
      <c r="J70" s="8" t="s">
        <v>5</v>
      </c>
      <c r="K70" s="8"/>
      <c r="L70" s="8"/>
      <c r="M70" t="s">
        <v>4</v>
      </c>
      <c r="N70" t="s">
        <v>5</v>
      </c>
      <c r="O70" t="s">
        <v>34</v>
      </c>
      <c r="P70" t="s">
        <v>35</v>
      </c>
      <c r="Q70" t="s">
        <v>36</v>
      </c>
      <c r="R70" t="s">
        <v>40</v>
      </c>
    </row>
    <row r="71" spans="1:18" x14ac:dyDescent="0.35">
      <c r="A71" s="10"/>
      <c r="B71">
        <v>0.7</v>
      </c>
      <c r="C71">
        <v>0.8</v>
      </c>
      <c r="D71">
        <v>1.2</v>
      </c>
      <c r="F71" t="s">
        <v>1</v>
      </c>
      <c r="G71">
        <v>16.2</v>
      </c>
      <c r="H71">
        <v>16.3</v>
      </c>
      <c r="I71">
        <v>15.6</v>
      </c>
      <c r="J71">
        <v>11.3</v>
      </c>
      <c r="K71">
        <v>11.5</v>
      </c>
      <c r="L71">
        <v>10.7</v>
      </c>
      <c r="M71">
        <f>AVERAGE(G71:I71)</f>
        <v>16.033333333333335</v>
      </c>
      <c r="N71">
        <f>AVERAGE(J71:L71)</f>
        <v>11.166666666666666</v>
      </c>
      <c r="O71">
        <f>_xlfn.STDEV.S(G71:I71)</f>
        <v>0.37859388972001856</v>
      </c>
      <c r="P71">
        <f>_xlfn.STDEV.S(J71:L71)</f>
        <v>0.41633319989322704</v>
      </c>
      <c r="Q71">
        <f>O71/1.73</f>
        <v>0.21884039868209165</v>
      </c>
      <c r="R71">
        <f>P71/1.73</f>
        <v>0.24065502884001563</v>
      </c>
    </row>
    <row r="72" spans="1:18" x14ac:dyDescent="0.35">
      <c r="A72" s="12" t="s">
        <v>16</v>
      </c>
      <c r="B72" s="12"/>
      <c r="C72" s="12"/>
      <c r="D72" s="12"/>
      <c r="F72" t="s">
        <v>2</v>
      </c>
      <c r="G72">
        <v>18.3</v>
      </c>
      <c r="H72">
        <v>18.100000000000001</v>
      </c>
      <c r="I72">
        <v>17.600000000000001</v>
      </c>
      <c r="J72">
        <v>13.8</v>
      </c>
      <c r="K72">
        <v>13.2</v>
      </c>
      <c r="L72">
        <v>12.2</v>
      </c>
      <c r="M72">
        <f>AVERAGE(G72:I72)</f>
        <v>18.000000000000004</v>
      </c>
      <c r="N72">
        <f t="shared" ref="N72:N73" si="19">AVERAGE(J72:L72)</f>
        <v>13.066666666666668</v>
      </c>
      <c r="O72">
        <f>_xlfn.STDEV.S(G72:I72)</f>
        <v>0.36055512754639862</v>
      </c>
      <c r="P72">
        <f t="shared" ref="P72:P73" si="20">_xlfn.STDEV.S(J72:L72)</f>
        <v>0.80829037686547678</v>
      </c>
      <c r="Q72">
        <f t="shared" ref="Q72:Q73" si="21">O72/1.73</f>
        <v>0.20841336852392983</v>
      </c>
      <c r="R72">
        <f t="shared" ref="R72:R73" si="22">P72/1.73</f>
        <v>0.46721987102050683</v>
      </c>
    </row>
    <row r="73" spans="1:18" x14ac:dyDescent="0.35">
      <c r="A73" s="10" t="s">
        <v>4</v>
      </c>
      <c r="B73">
        <v>10.5</v>
      </c>
      <c r="C73">
        <v>9.3000000000000007</v>
      </c>
      <c r="D73">
        <v>8.5</v>
      </c>
      <c r="F73" t="s">
        <v>3</v>
      </c>
      <c r="G73">
        <v>22.7</v>
      </c>
      <c r="H73">
        <v>22.1</v>
      </c>
      <c r="I73">
        <v>23.2</v>
      </c>
      <c r="J73">
        <v>15.4</v>
      </c>
      <c r="K73">
        <v>14.5</v>
      </c>
      <c r="L73">
        <v>15.7</v>
      </c>
      <c r="M73">
        <f>AVERAGE(G73:I73)</f>
        <v>22.666666666666668</v>
      </c>
      <c r="N73">
        <f t="shared" si="19"/>
        <v>15.199999999999998</v>
      </c>
      <c r="O73">
        <f>_xlfn.STDEV.S(G73:I73)</f>
        <v>0.55075705472860914</v>
      </c>
      <c r="P73">
        <f t="shared" si="20"/>
        <v>0.62449979983983961</v>
      </c>
      <c r="Q73">
        <f t="shared" si="21"/>
        <v>0.3183566790338781</v>
      </c>
      <c r="R73">
        <f t="shared" si="22"/>
        <v>0.36098254326002288</v>
      </c>
    </row>
    <row r="74" spans="1:18" x14ac:dyDescent="0.35">
      <c r="A74" s="10"/>
      <c r="B74">
        <v>10.8</v>
      </c>
      <c r="C74">
        <v>9.6</v>
      </c>
      <c r="D74">
        <v>8.1</v>
      </c>
      <c r="G74" t="s">
        <v>4</v>
      </c>
      <c r="H74" t="s">
        <v>5</v>
      </c>
      <c r="I74" t="s">
        <v>36</v>
      </c>
      <c r="J74" t="s">
        <v>40</v>
      </c>
    </row>
    <row r="75" spans="1:18" x14ac:dyDescent="0.35">
      <c r="A75" s="10"/>
      <c r="B75">
        <v>11.6</v>
      </c>
      <c r="C75">
        <v>9.4</v>
      </c>
      <c r="D75">
        <v>8.9</v>
      </c>
      <c r="F75" t="s">
        <v>1</v>
      </c>
      <c r="G75">
        <v>16.033333333333335</v>
      </c>
      <c r="H75">
        <v>11.166666666666666</v>
      </c>
      <c r="I75">
        <v>0.21884039868209165</v>
      </c>
      <c r="J75">
        <v>0.24065502884001563</v>
      </c>
    </row>
    <row r="76" spans="1:18" x14ac:dyDescent="0.35">
      <c r="A76" s="10" t="s">
        <v>5</v>
      </c>
      <c r="B76">
        <v>62.3</v>
      </c>
      <c r="C76">
        <v>60.2</v>
      </c>
      <c r="D76">
        <v>49.6</v>
      </c>
      <c r="F76" t="s">
        <v>2</v>
      </c>
      <c r="G76">
        <v>18.000000000000004</v>
      </c>
      <c r="H76">
        <v>13.066666666666668</v>
      </c>
      <c r="I76">
        <v>0.20841336852392983</v>
      </c>
      <c r="J76">
        <v>0.46721987102050683</v>
      </c>
      <c r="M76" t="s">
        <v>49</v>
      </c>
      <c r="N76" t="s">
        <v>50</v>
      </c>
      <c r="O76" t="s">
        <v>50</v>
      </c>
    </row>
    <row r="77" spans="1:18" x14ac:dyDescent="0.35">
      <c r="A77" s="10"/>
      <c r="B77">
        <v>62.5</v>
      </c>
      <c r="C77">
        <v>60.9</v>
      </c>
      <c r="D77">
        <v>50.4</v>
      </c>
      <c r="F77" t="s">
        <v>3</v>
      </c>
      <c r="G77">
        <v>22.666666666666668</v>
      </c>
      <c r="H77">
        <v>15.199999999999998</v>
      </c>
      <c r="I77">
        <v>0.3183566790338781</v>
      </c>
      <c r="J77">
        <v>0.36098254326002288</v>
      </c>
      <c r="M77" s="4">
        <f>(M71-N71)/M71</f>
        <v>0.30353430353430366</v>
      </c>
      <c r="N77" s="4">
        <f>(N71-N72)/N71</f>
        <v>-0.17014925373134349</v>
      </c>
      <c r="O77" s="4">
        <f>(N71-N73)/N71</f>
        <v>-0.36119402985074611</v>
      </c>
    </row>
    <row r="78" spans="1:18" x14ac:dyDescent="0.35">
      <c r="A78" s="10"/>
      <c r="B78">
        <v>61.7</v>
      </c>
      <c r="C78">
        <v>61.6</v>
      </c>
      <c r="D78">
        <v>50.9</v>
      </c>
    </row>
    <row r="79" spans="1:18" x14ac:dyDescent="0.35">
      <c r="A79" s="12" t="s">
        <v>17</v>
      </c>
      <c r="B79" s="12"/>
      <c r="C79" s="12"/>
      <c r="D79" s="12"/>
    </row>
    <row r="80" spans="1:18" x14ac:dyDescent="0.35">
      <c r="A80" s="10" t="s">
        <v>4</v>
      </c>
      <c r="B80">
        <v>22.3</v>
      </c>
      <c r="C80">
        <v>20.5</v>
      </c>
      <c r="D80">
        <v>19.5</v>
      </c>
    </row>
    <row r="81" spans="1:18" x14ac:dyDescent="0.35">
      <c r="A81" s="10"/>
      <c r="B81">
        <v>22.6</v>
      </c>
      <c r="C81">
        <v>20.9</v>
      </c>
      <c r="D81">
        <v>19.8</v>
      </c>
    </row>
    <row r="82" spans="1:18" x14ac:dyDescent="0.35">
      <c r="A82" s="10"/>
      <c r="B82">
        <v>21.6</v>
      </c>
      <c r="C82">
        <v>19.899999999999999</v>
      </c>
      <c r="D82">
        <v>19.100000000000001</v>
      </c>
    </row>
    <row r="83" spans="1:18" x14ac:dyDescent="0.35">
      <c r="A83" s="10" t="s">
        <v>5</v>
      </c>
      <c r="B83">
        <v>120.4</v>
      </c>
      <c r="C83">
        <v>100.3</v>
      </c>
      <c r="D83">
        <v>80.5</v>
      </c>
    </row>
    <row r="84" spans="1:18" x14ac:dyDescent="0.35">
      <c r="A84" s="10"/>
      <c r="B84">
        <v>120.8</v>
      </c>
      <c r="C84">
        <v>100.8</v>
      </c>
      <c r="D84">
        <v>80.900000000000006</v>
      </c>
    </row>
    <row r="85" spans="1:18" x14ac:dyDescent="0.35">
      <c r="A85" s="10"/>
      <c r="B85">
        <v>121.7</v>
      </c>
      <c r="C85">
        <v>99.7</v>
      </c>
      <c r="D85">
        <v>79.400000000000006</v>
      </c>
    </row>
    <row r="86" spans="1:18" x14ac:dyDescent="0.35">
      <c r="A86" s="12" t="s">
        <v>18</v>
      </c>
      <c r="B86" s="12"/>
      <c r="C86" s="12"/>
      <c r="D86" s="12"/>
    </row>
    <row r="87" spans="1:18" x14ac:dyDescent="0.35">
      <c r="A87" s="10" t="s">
        <v>4</v>
      </c>
      <c r="B87">
        <v>9.9</v>
      </c>
      <c r="C87">
        <v>8.5</v>
      </c>
      <c r="D87">
        <v>5.3</v>
      </c>
    </row>
    <row r="88" spans="1:18" x14ac:dyDescent="0.35">
      <c r="A88" s="10"/>
      <c r="B88">
        <v>9.4</v>
      </c>
      <c r="C88">
        <v>8.1</v>
      </c>
      <c r="D88">
        <v>5.4</v>
      </c>
    </row>
    <row r="89" spans="1:18" x14ac:dyDescent="0.35">
      <c r="A89" s="10"/>
      <c r="B89">
        <v>10.5</v>
      </c>
      <c r="C89">
        <v>9.1999999999999993</v>
      </c>
      <c r="D89">
        <v>6.2</v>
      </c>
    </row>
    <row r="90" spans="1:18" x14ac:dyDescent="0.35">
      <c r="A90" s="10" t="s">
        <v>5</v>
      </c>
      <c r="B90">
        <v>68.5</v>
      </c>
      <c r="C90">
        <v>61.3</v>
      </c>
      <c r="D90">
        <v>58.6</v>
      </c>
      <c r="K90" s="9" t="s">
        <v>42</v>
      </c>
      <c r="L90" s="8"/>
      <c r="M90" s="8"/>
      <c r="N90" s="8"/>
      <c r="O90" s="8"/>
    </row>
    <row r="91" spans="1:18" x14ac:dyDescent="0.35">
      <c r="A91" s="10"/>
      <c r="B91">
        <v>69.3</v>
      </c>
      <c r="C91">
        <v>61.5</v>
      </c>
      <c r="D91">
        <v>58.1</v>
      </c>
      <c r="G91" s="8" t="s">
        <v>4</v>
      </c>
      <c r="H91" s="8"/>
      <c r="I91" s="8"/>
      <c r="J91" s="8" t="s">
        <v>5</v>
      </c>
      <c r="K91" s="8"/>
      <c r="L91" s="8"/>
      <c r="M91" t="s">
        <v>4</v>
      </c>
      <c r="N91" t="s">
        <v>5</v>
      </c>
      <c r="O91" t="s">
        <v>34</v>
      </c>
      <c r="P91" t="s">
        <v>35</v>
      </c>
      <c r="Q91" t="s">
        <v>36</v>
      </c>
      <c r="R91" t="s">
        <v>40</v>
      </c>
    </row>
    <row r="92" spans="1:18" x14ac:dyDescent="0.35">
      <c r="A92" s="10"/>
      <c r="B92">
        <v>68.400000000000006</v>
      </c>
      <c r="C92">
        <v>62.4</v>
      </c>
      <c r="D92">
        <v>59.4</v>
      </c>
      <c r="F92" t="s">
        <v>1</v>
      </c>
      <c r="G92">
        <v>26.5</v>
      </c>
      <c r="H92">
        <v>25.7</v>
      </c>
      <c r="I92">
        <v>26.8</v>
      </c>
      <c r="J92">
        <v>19.2</v>
      </c>
      <c r="K92">
        <v>19.8</v>
      </c>
      <c r="L92">
        <v>18.7</v>
      </c>
      <c r="M92">
        <f>AVERAGE(G92:I92)</f>
        <v>26.333333333333332</v>
      </c>
      <c r="N92">
        <f>AVERAGE(J92:L92)</f>
        <v>19.233333333333334</v>
      </c>
      <c r="O92">
        <f>_xlfn.STDEV.S(G92:I92)</f>
        <v>0.56862407030773343</v>
      </c>
      <c r="P92">
        <f>_xlfn.STDEV.S(J92:L92)</f>
        <v>0.55075705472861092</v>
      </c>
      <c r="Q92">
        <f>O92/1.73</f>
        <v>0.32868443370389216</v>
      </c>
      <c r="R92">
        <f>P92/1.73</f>
        <v>0.31835667903387915</v>
      </c>
    </row>
    <row r="93" spans="1:18" x14ac:dyDescent="0.35">
      <c r="A93" s="12" t="s">
        <v>19</v>
      </c>
      <c r="B93" s="12"/>
      <c r="C93" s="12"/>
      <c r="D93" s="12"/>
      <c r="F93" t="s">
        <v>2</v>
      </c>
      <c r="G93">
        <v>28.7</v>
      </c>
      <c r="H93">
        <v>28</v>
      </c>
      <c r="I93">
        <v>29.1</v>
      </c>
      <c r="J93">
        <v>22.5</v>
      </c>
      <c r="K93">
        <v>22.2</v>
      </c>
      <c r="L93">
        <v>23.5</v>
      </c>
      <c r="M93">
        <f>AVERAGE(G93:I93)</f>
        <v>28.600000000000005</v>
      </c>
      <c r="N93">
        <f t="shared" ref="N93:N94" si="23">AVERAGE(J93:L93)</f>
        <v>22.733333333333334</v>
      </c>
      <c r="O93">
        <f>_xlfn.STDEV.S(G93:I93)</f>
        <v>0.55677643628300277</v>
      </c>
      <c r="P93">
        <f t="shared" ref="P93:P94" si="24">_xlfn.STDEV.S(J93:L93)</f>
        <v>0.68068592855540488</v>
      </c>
      <c r="Q93">
        <f t="shared" ref="Q93:Q94" si="25">O93/1.73</f>
        <v>0.32183609033699584</v>
      </c>
      <c r="R93">
        <f t="shared" ref="R93:R94" si="26">P93/1.73</f>
        <v>0.3934600743094826</v>
      </c>
    </row>
    <row r="94" spans="1:18" x14ac:dyDescent="0.35">
      <c r="A94" s="10" t="s">
        <v>4</v>
      </c>
      <c r="B94">
        <v>18.600000000000001</v>
      </c>
      <c r="C94">
        <v>19.399999999999999</v>
      </c>
      <c r="D94">
        <v>21.5</v>
      </c>
      <c r="F94" t="s">
        <v>3</v>
      </c>
      <c r="G94">
        <v>34.5</v>
      </c>
      <c r="H94">
        <v>33.700000000000003</v>
      </c>
      <c r="I94">
        <v>34.799999999999997</v>
      </c>
      <c r="J94">
        <v>25.8</v>
      </c>
      <c r="K94">
        <v>25.3</v>
      </c>
      <c r="L94">
        <v>26.2</v>
      </c>
      <c r="M94">
        <f>AVERAGE(G94:I94)</f>
        <v>34.333333333333336</v>
      </c>
      <c r="N94">
        <f t="shared" si="23"/>
        <v>25.766666666666666</v>
      </c>
      <c r="O94">
        <f>_xlfn.STDEV.S(G94:I94)</f>
        <v>0.56862407030772999</v>
      </c>
      <c r="P94">
        <f t="shared" si="24"/>
        <v>0.45092497528228875</v>
      </c>
      <c r="Q94">
        <f t="shared" si="25"/>
        <v>0.32868443370389017</v>
      </c>
      <c r="R94">
        <f t="shared" si="26"/>
        <v>0.26065027472964669</v>
      </c>
    </row>
    <row r="95" spans="1:18" x14ac:dyDescent="0.35">
      <c r="A95" s="10"/>
      <c r="B95">
        <v>18.100000000000001</v>
      </c>
      <c r="C95">
        <v>19.899999999999999</v>
      </c>
      <c r="D95">
        <v>21.1</v>
      </c>
      <c r="G95" t="s">
        <v>4</v>
      </c>
      <c r="H95" t="s">
        <v>5</v>
      </c>
      <c r="I95" t="s">
        <v>36</v>
      </c>
      <c r="J95" t="s">
        <v>40</v>
      </c>
    </row>
    <row r="96" spans="1:18" x14ac:dyDescent="0.35">
      <c r="A96" s="10"/>
      <c r="B96">
        <v>19.3</v>
      </c>
      <c r="C96">
        <v>19.100000000000001</v>
      </c>
      <c r="D96">
        <v>22.3</v>
      </c>
      <c r="F96" t="s">
        <v>43</v>
      </c>
      <c r="G96">
        <v>26.333333333333332</v>
      </c>
      <c r="H96">
        <v>19.233333333333334</v>
      </c>
      <c r="I96">
        <v>0.32868443370389216</v>
      </c>
      <c r="J96">
        <v>0.31835667903387915</v>
      </c>
    </row>
    <row r="97" spans="1:18" x14ac:dyDescent="0.35">
      <c r="A97" s="10" t="s">
        <v>5</v>
      </c>
      <c r="B97">
        <v>60.1</v>
      </c>
      <c r="C97">
        <v>62.5</v>
      </c>
      <c r="D97">
        <v>67.2</v>
      </c>
      <c r="F97" t="s">
        <v>2</v>
      </c>
      <c r="G97">
        <v>28.600000000000005</v>
      </c>
      <c r="H97">
        <v>22.733333333333334</v>
      </c>
      <c r="I97">
        <v>0.32183609033699584</v>
      </c>
      <c r="J97">
        <v>0.3934600743094826</v>
      </c>
      <c r="M97" t="s">
        <v>49</v>
      </c>
      <c r="N97" t="s">
        <v>50</v>
      </c>
      <c r="O97" t="s">
        <v>50</v>
      </c>
    </row>
    <row r="98" spans="1:18" x14ac:dyDescent="0.35">
      <c r="A98" s="10"/>
      <c r="B98">
        <v>59.6</v>
      </c>
      <c r="C98">
        <v>62.9</v>
      </c>
      <c r="D98">
        <v>66.7</v>
      </c>
      <c r="F98" t="s">
        <v>3</v>
      </c>
      <c r="G98">
        <v>34.333333333333336</v>
      </c>
      <c r="H98">
        <v>25.766666666666666</v>
      </c>
      <c r="I98">
        <v>0.32868443370389017</v>
      </c>
      <c r="J98">
        <v>0.26065027472964669</v>
      </c>
      <c r="M98" s="4">
        <f>(M92-N92)/M92</f>
        <v>0.2696202531645569</v>
      </c>
      <c r="N98" s="4">
        <f>(N92-N93)/N92</f>
        <v>-0.18197573656845753</v>
      </c>
      <c r="O98" s="4">
        <f>(N92-N94)/N92</f>
        <v>-0.33968804159445398</v>
      </c>
    </row>
    <row r="99" spans="1:18" x14ac:dyDescent="0.35">
      <c r="A99" s="10"/>
      <c r="B99">
        <v>60.8</v>
      </c>
      <c r="C99">
        <v>62.1</v>
      </c>
      <c r="D99">
        <v>67.900000000000006</v>
      </c>
    </row>
    <row r="100" spans="1:18" x14ac:dyDescent="0.35">
      <c r="A100" s="12" t="s">
        <v>20</v>
      </c>
      <c r="B100" s="12"/>
      <c r="C100" s="12"/>
      <c r="D100" s="12"/>
    </row>
    <row r="101" spans="1:18" x14ac:dyDescent="0.35">
      <c r="A101" s="10" t="s">
        <v>4</v>
      </c>
      <c r="B101">
        <v>20.6</v>
      </c>
      <c r="C101">
        <v>39.700000000000003</v>
      </c>
      <c r="D101">
        <v>45.6</v>
      </c>
    </row>
    <row r="102" spans="1:18" x14ac:dyDescent="0.35">
      <c r="A102" s="10"/>
      <c r="B102">
        <v>20.9</v>
      </c>
      <c r="C102">
        <v>38.4</v>
      </c>
      <c r="D102">
        <v>44.7</v>
      </c>
    </row>
    <row r="103" spans="1:18" x14ac:dyDescent="0.35">
      <c r="A103" s="10"/>
      <c r="B103">
        <v>21.5</v>
      </c>
      <c r="C103">
        <v>38.799999999999997</v>
      </c>
      <c r="D103">
        <v>45.8</v>
      </c>
    </row>
    <row r="104" spans="1:18" x14ac:dyDescent="0.35">
      <c r="A104" s="10" t="s">
        <v>5</v>
      </c>
      <c r="B104">
        <v>150.19999999999999</v>
      </c>
      <c r="C104">
        <v>158.5</v>
      </c>
      <c r="D104">
        <v>170.6</v>
      </c>
    </row>
    <row r="105" spans="1:18" x14ac:dyDescent="0.35">
      <c r="A105" s="10"/>
      <c r="B105">
        <v>150.9</v>
      </c>
      <c r="C105">
        <v>158.1</v>
      </c>
      <c r="D105">
        <v>171.5</v>
      </c>
    </row>
    <row r="106" spans="1:18" x14ac:dyDescent="0.35">
      <c r="A106" s="10"/>
      <c r="B106">
        <v>149.5</v>
      </c>
      <c r="C106">
        <v>159.4</v>
      </c>
      <c r="D106">
        <v>170.8</v>
      </c>
    </row>
    <row r="107" spans="1:18" x14ac:dyDescent="0.35">
      <c r="A107" s="12" t="s">
        <v>21</v>
      </c>
      <c r="B107" s="12"/>
      <c r="C107" s="12"/>
      <c r="D107" s="12"/>
    </row>
    <row r="108" spans="1:18" x14ac:dyDescent="0.35">
      <c r="A108" s="10" t="s">
        <v>4</v>
      </c>
      <c r="B108">
        <v>91.5</v>
      </c>
      <c r="C108">
        <v>96.6</v>
      </c>
      <c r="D108">
        <v>100.5</v>
      </c>
    </row>
    <row r="109" spans="1:18" x14ac:dyDescent="0.35">
      <c r="A109" s="10"/>
      <c r="B109">
        <v>91.9</v>
      </c>
      <c r="C109">
        <v>97.3</v>
      </c>
      <c r="D109">
        <v>100.8</v>
      </c>
    </row>
    <row r="110" spans="1:18" x14ac:dyDescent="0.35">
      <c r="A110" s="10"/>
      <c r="B110">
        <v>92.4</v>
      </c>
      <c r="C110">
        <v>96.1</v>
      </c>
      <c r="D110">
        <v>99.4</v>
      </c>
    </row>
    <row r="111" spans="1:18" ht="15.5" x14ac:dyDescent="0.35">
      <c r="A111" s="10" t="s">
        <v>5</v>
      </c>
      <c r="B111">
        <v>157.4</v>
      </c>
      <c r="C111">
        <v>320.39999999999998</v>
      </c>
      <c r="D111">
        <v>350.7</v>
      </c>
      <c r="K111" s="11" t="s">
        <v>44</v>
      </c>
      <c r="L111" s="8"/>
      <c r="M111" s="8"/>
      <c r="N111" s="8"/>
      <c r="O111" s="8"/>
    </row>
    <row r="112" spans="1:18" x14ac:dyDescent="0.35">
      <c r="A112" s="10"/>
      <c r="B112">
        <v>157.9</v>
      </c>
      <c r="C112">
        <v>321.60000000000002</v>
      </c>
      <c r="D112">
        <v>351.4</v>
      </c>
      <c r="G112" s="8" t="s">
        <v>4</v>
      </c>
      <c r="H112" s="8"/>
      <c r="I112" s="8"/>
      <c r="J112" s="8" t="s">
        <v>5</v>
      </c>
      <c r="K112" s="8"/>
      <c r="L112" s="8"/>
      <c r="M112" t="s">
        <v>4</v>
      </c>
      <c r="N112" t="s">
        <v>5</v>
      </c>
      <c r="O112" t="s">
        <v>34</v>
      </c>
      <c r="P112" t="s">
        <v>35</v>
      </c>
      <c r="Q112" t="s">
        <v>36</v>
      </c>
      <c r="R112" t="s">
        <v>40</v>
      </c>
    </row>
    <row r="113" spans="1:18" x14ac:dyDescent="0.35">
      <c r="A113" s="10"/>
      <c r="B113">
        <v>158.5</v>
      </c>
      <c r="C113">
        <v>320.89999999999998</v>
      </c>
      <c r="D113">
        <v>350.9</v>
      </c>
      <c r="F113" t="s">
        <v>45</v>
      </c>
      <c r="G113">
        <v>7.2</v>
      </c>
      <c r="H113">
        <v>6.8</v>
      </c>
      <c r="I113">
        <v>7.7</v>
      </c>
      <c r="J113">
        <v>4.2</v>
      </c>
      <c r="K113">
        <v>4.8</v>
      </c>
      <c r="L113">
        <v>3.2</v>
      </c>
      <c r="M113">
        <f>AVERAGE(G113:I113)</f>
        <v>7.2333333333333334</v>
      </c>
      <c r="N113">
        <f>AVERAGE(J113:L113)</f>
        <v>4.0666666666666664</v>
      </c>
      <c r="O113">
        <f>_xlfn.STDEV.S(G113:I113)</f>
        <v>0.45092497528228959</v>
      </c>
      <c r="P113">
        <f>_xlfn.STDEV.S(J113:L113)</f>
        <v>0.80829037686547989</v>
      </c>
      <c r="Q113">
        <f>O113/1.73</f>
        <v>0.26065027472964714</v>
      </c>
      <c r="R113">
        <f>P113/1.73</f>
        <v>0.4672198710205086</v>
      </c>
    </row>
    <row r="114" spans="1:18" x14ac:dyDescent="0.35">
      <c r="A114" s="12" t="s">
        <v>22</v>
      </c>
      <c r="B114" s="12"/>
      <c r="C114" s="12"/>
      <c r="D114" s="12"/>
      <c r="F114" t="s">
        <v>2</v>
      </c>
      <c r="G114">
        <v>9.4</v>
      </c>
      <c r="H114">
        <v>9.1</v>
      </c>
      <c r="I114">
        <v>9.9</v>
      </c>
      <c r="J114">
        <v>6.3</v>
      </c>
      <c r="K114">
        <v>6.2</v>
      </c>
      <c r="L114">
        <v>5.8</v>
      </c>
      <c r="M114">
        <f>AVERAGE(G114:I114)</f>
        <v>9.4666666666666668</v>
      </c>
      <c r="N114">
        <f t="shared" ref="N114:N115" si="27">AVERAGE(J114:L114)</f>
        <v>6.1000000000000005</v>
      </c>
      <c r="O114">
        <f>_xlfn.STDEV.S(G114:I114)</f>
        <v>0.40414518843273839</v>
      </c>
      <c r="P114">
        <f t="shared" ref="P114:P115" si="28">_xlfn.STDEV.S(J114:L114)</f>
        <v>0.26457513110645914</v>
      </c>
      <c r="Q114">
        <f t="shared" ref="Q114:Q115" si="29">O114/1.73</f>
        <v>0.23360993551025341</v>
      </c>
      <c r="R114">
        <f t="shared" ref="R114:R115" si="30">P114/1.73</f>
        <v>0.15293360179564111</v>
      </c>
    </row>
    <row r="115" spans="1:18" x14ac:dyDescent="0.35">
      <c r="A115" s="10" t="s">
        <v>4</v>
      </c>
      <c r="B115">
        <v>120.5</v>
      </c>
      <c r="C115">
        <v>125.8</v>
      </c>
      <c r="D115">
        <v>130.6</v>
      </c>
      <c r="F115" t="s">
        <v>3</v>
      </c>
      <c r="G115">
        <v>12.8</v>
      </c>
      <c r="H115">
        <v>12.2</v>
      </c>
      <c r="I115">
        <v>11.6</v>
      </c>
      <c r="J115">
        <v>6.5</v>
      </c>
      <c r="K115">
        <v>6.1</v>
      </c>
      <c r="L115">
        <v>7.5</v>
      </c>
      <c r="M115">
        <f>AVERAGE(G115:I115)</f>
        <v>12.200000000000001</v>
      </c>
      <c r="N115">
        <f t="shared" si="27"/>
        <v>6.7</v>
      </c>
      <c r="O115">
        <f>_xlfn.STDEV.S(G115:I115)</f>
        <v>0.60000000000000053</v>
      </c>
      <c r="P115">
        <f t="shared" si="28"/>
        <v>0.72111025509279802</v>
      </c>
      <c r="Q115">
        <f t="shared" si="29"/>
        <v>0.34682080924855524</v>
      </c>
      <c r="R115">
        <f t="shared" si="30"/>
        <v>0.41682673704786011</v>
      </c>
    </row>
    <row r="116" spans="1:18" x14ac:dyDescent="0.35">
      <c r="A116" s="10"/>
      <c r="B116">
        <v>120.1</v>
      </c>
      <c r="C116">
        <v>126.5</v>
      </c>
      <c r="D116">
        <v>131.5</v>
      </c>
      <c r="G116" t="s">
        <v>4</v>
      </c>
      <c r="H116" t="s">
        <v>5</v>
      </c>
      <c r="I116" t="s">
        <v>36</v>
      </c>
      <c r="J116" t="s">
        <v>40</v>
      </c>
    </row>
    <row r="117" spans="1:18" x14ac:dyDescent="0.35">
      <c r="A117" s="10"/>
      <c r="B117">
        <v>121.4</v>
      </c>
      <c r="C117">
        <v>125.3</v>
      </c>
      <c r="D117">
        <v>130.9</v>
      </c>
      <c r="F117" t="s">
        <v>1</v>
      </c>
      <c r="G117">
        <v>7.2333333333333334</v>
      </c>
      <c r="H117">
        <v>4.0666666666666664</v>
      </c>
      <c r="I117">
        <v>0.26065027472964714</v>
      </c>
      <c r="J117">
        <v>0.4672198710205086</v>
      </c>
    </row>
    <row r="118" spans="1:18" x14ac:dyDescent="0.35">
      <c r="A118" s="10" t="s">
        <v>5</v>
      </c>
      <c r="B118">
        <v>480.6</v>
      </c>
      <c r="C118">
        <v>510.7</v>
      </c>
      <c r="D118">
        <v>550.6</v>
      </c>
      <c r="F118" t="s">
        <v>2</v>
      </c>
      <c r="G118">
        <v>9.4666666666666668</v>
      </c>
      <c r="H118">
        <v>6.333333333333333</v>
      </c>
      <c r="I118">
        <v>0.23360993551025341</v>
      </c>
      <c r="J118">
        <v>0.31835667903387888</v>
      </c>
      <c r="M118" t="s">
        <v>49</v>
      </c>
      <c r="N118" t="s">
        <v>50</v>
      </c>
      <c r="O118" t="s">
        <v>50</v>
      </c>
    </row>
    <row r="119" spans="1:18" x14ac:dyDescent="0.35">
      <c r="A119" s="10"/>
      <c r="B119">
        <v>480.1</v>
      </c>
      <c r="C119">
        <v>511.4</v>
      </c>
      <c r="D119">
        <v>551.29999999999995</v>
      </c>
      <c r="F119" t="s">
        <v>3</v>
      </c>
      <c r="G119">
        <v>12.200000000000001</v>
      </c>
      <c r="H119">
        <v>8.3333333333333339</v>
      </c>
      <c r="I119">
        <v>0.34682080924855524</v>
      </c>
      <c r="J119">
        <v>0.34842276146483869</v>
      </c>
      <c r="M119" s="4">
        <f>(M113-N113)/M113</f>
        <v>0.43778801843317977</v>
      </c>
      <c r="N119" s="4">
        <f>(N113-N114)/N113</f>
        <v>-0.50000000000000022</v>
      </c>
      <c r="O119" s="4">
        <f>(N113-N115)/N113</f>
        <v>-0.64754098360655754</v>
      </c>
    </row>
    <row r="120" spans="1:18" x14ac:dyDescent="0.35">
      <c r="A120" s="10"/>
      <c r="B120">
        <v>481.6</v>
      </c>
      <c r="C120">
        <v>510.5</v>
      </c>
      <c r="D120">
        <v>550.1</v>
      </c>
    </row>
    <row r="121" spans="1:18" x14ac:dyDescent="0.35">
      <c r="A121" s="12" t="s">
        <v>23</v>
      </c>
      <c r="B121" s="12"/>
      <c r="C121" s="12"/>
      <c r="D121" s="12"/>
    </row>
    <row r="122" spans="1:18" x14ac:dyDescent="0.35">
      <c r="A122" s="10" t="s">
        <v>4</v>
      </c>
      <c r="B122">
        <v>11.8</v>
      </c>
      <c r="C122">
        <v>15.7</v>
      </c>
      <c r="D122">
        <v>18.3</v>
      </c>
    </row>
    <row r="123" spans="1:18" x14ac:dyDescent="0.35">
      <c r="A123" s="10"/>
      <c r="B123">
        <v>12.4</v>
      </c>
      <c r="C123">
        <v>16.5</v>
      </c>
      <c r="D123">
        <v>18.899999999999999</v>
      </c>
    </row>
    <row r="124" spans="1:18" x14ac:dyDescent="0.35">
      <c r="A124" s="10"/>
      <c r="B124">
        <v>11.5</v>
      </c>
      <c r="C124">
        <v>15.3</v>
      </c>
      <c r="D124">
        <v>17.5</v>
      </c>
    </row>
    <row r="125" spans="1:18" x14ac:dyDescent="0.35">
      <c r="A125" s="10" t="s">
        <v>5</v>
      </c>
      <c r="B125">
        <v>39.4</v>
      </c>
      <c r="C125">
        <v>42.6</v>
      </c>
      <c r="D125">
        <v>44.8</v>
      </c>
    </row>
    <row r="126" spans="1:18" x14ac:dyDescent="0.35">
      <c r="A126" s="10"/>
      <c r="B126">
        <v>39.9</v>
      </c>
      <c r="C126">
        <v>42.5</v>
      </c>
      <c r="D126">
        <v>43.2</v>
      </c>
    </row>
    <row r="127" spans="1:18" ht="15.5" x14ac:dyDescent="0.35">
      <c r="A127" s="10"/>
      <c r="B127">
        <v>40.1</v>
      </c>
      <c r="C127">
        <v>43.6</v>
      </c>
      <c r="D127">
        <v>44.5</v>
      </c>
      <c r="K127" s="11" t="s">
        <v>12</v>
      </c>
      <c r="L127" s="8"/>
      <c r="M127" s="8"/>
      <c r="N127" s="8"/>
      <c r="O127" s="8"/>
    </row>
    <row r="128" spans="1:18" x14ac:dyDescent="0.35">
      <c r="A128" s="12" t="s">
        <v>24</v>
      </c>
      <c r="B128" s="12"/>
      <c r="C128" s="12"/>
      <c r="D128" s="12"/>
      <c r="G128" s="8" t="s">
        <v>4</v>
      </c>
      <c r="H128" s="8"/>
      <c r="I128" s="8"/>
      <c r="J128" s="8" t="s">
        <v>5</v>
      </c>
      <c r="K128" s="8"/>
      <c r="L128" s="8"/>
      <c r="M128" t="s">
        <v>4</v>
      </c>
      <c r="N128" t="s">
        <v>5</v>
      </c>
      <c r="O128" t="s">
        <v>34</v>
      </c>
      <c r="P128" t="s">
        <v>35</v>
      </c>
      <c r="Q128" t="s">
        <v>36</v>
      </c>
      <c r="R128" t="s">
        <v>40</v>
      </c>
    </row>
    <row r="129" spans="1:18" x14ac:dyDescent="0.35">
      <c r="A129" s="10" t="s">
        <v>4</v>
      </c>
      <c r="B129">
        <v>0.6</v>
      </c>
      <c r="C129">
        <v>0.7</v>
      </c>
      <c r="D129">
        <v>1.4</v>
      </c>
      <c r="F129" t="s">
        <v>45</v>
      </c>
      <c r="G129">
        <v>8.9</v>
      </c>
      <c r="H129">
        <v>8.1999999999999993</v>
      </c>
      <c r="I129">
        <v>9.4</v>
      </c>
      <c r="J129">
        <v>6.3</v>
      </c>
      <c r="K129">
        <v>6.6</v>
      </c>
      <c r="L129">
        <v>5.9</v>
      </c>
      <c r="M129">
        <f>AVERAGE(G129:I129)</f>
        <v>8.8333333333333339</v>
      </c>
      <c r="N129">
        <f>AVERAGE(J129:L129)</f>
        <v>6.2666666666666657</v>
      </c>
      <c r="O129">
        <f>_xlfn.STDEV.S(G129:I129)</f>
        <v>0.60277137733417141</v>
      </c>
      <c r="P129">
        <f>_xlfn.STDEV.S(J129:L129)</f>
        <v>0.35118845842842428</v>
      </c>
      <c r="Q129">
        <f>O129/1.73</f>
        <v>0.34842276146483897</v>
      </c>
      <c r="R129">
        <f>P129/1.73</f>
        <v>0.20299910891816433</v>
      </c>
    </row>
    <row r="130" spans="1:18" x14ac:dyDescent="0.35">
      <c r="A130" s="10"/>
      <c r="B130">
        <v>0.3</v>
      </c>
      <c r="C130">
        <v>0.9</v>
      </c>
      <c r="D130">
        <v>1.9</v>
      </c>
      <c r="F130" t="s">
        <v>2</v>
      </c>
      <c r="G130">
        <v>11.4</v>
      </c>
      <c r="H130">
        <v>11.7</v>
      </c>
      <c r="I130">
        <v>11.9</v>
      </c>
      <c r="J130">
        <v>7.4</v>
      </c>
      <c r="K130">
        <v>8.4</v>
      </c>
      <c r="L130">
        <v>7.7</v>
      </c>
      <c r="M130">
        <f>AVERAGE(G130:I130)</f>
        <v>11.666666666666666</v>
      </c>
      <c r="N130">
        <f t="shared" ref="N130:N131" si="31">AVERAGE(J130:L130)</f>
        <v>7.833333333333333</v>
      </c>
      <c r="O130">
        <f>_xlfn.STDEV.S(G130:I130)</f>
        <v>0.25166114784235827</v>
      </c>
      <c r="P130">
        <f t="shared" ref="P130:P131" si="32">_xlfn.STDEV.S(J130:L130)</f>
        <v>0.51316014394468845</v>
      </c>
      <c r="Q130">
        <f t="shared" ref="Q130:Q131" si="33">O130/1.73</f>
        <v>0.14546887158517818</v>
      </c>
      <c r="R130">
        <f t="shared" ref="R130:R131" si="34">P130/1.73</f>
        <v>0.29662436066166964</v>
      </c>
    </row>
    <row r="131" spans="1:18" x14ac:dyDescent="0.35">
      <c r="A131" s="10"/>
      <c r="B131">
        <v>0.5</v>
      </c>
      <c r="C131">
        <v>0.5</v>
      </c>
      <c r="D131">
        <v>0.9</v>
      </c>
      <c r="F131" t="s">
        <v>3</v>
      </c>
      <c r="G131">
        <v>14.4</v>
      </c>
      <c r="H131">
        <v>13.8</v>
      </c>
      <c r="I131">
        <v>14.6</v>
      </c>
      <c r="J131">
        <v>9.5</v>
      </c>
      <c r="K131">
        <v>9.1999999999999993</v>
      </c>
      <c r="L131">
        <v>10.1</v>
      </c>
      <c r="M131">
        <f>AVERAGE(G131:I131)</f>
        <v>14.266666666666667</v>
      </c>
      <c r="N131">
        <f t="shared" si="31"/>
        <v>9.6</v>
      </c>
      <c r="O131">
        <f>_xlfn.STDEV.S(G131:I131)</f>
        <v>0.41633319989322604</v>
      </c>
      <c r="P131">
        <f t="shared" si="32"/>
        <v>0.45825756949558411</v>
      </c>
      <c r="Q131">
        <f t="shared" si="33"/>
        <v>0.24065502884001505</v>
      </c>
      <c r="R131">
        <f t="shared" si="34"/>
        <v>0.26488876849455728</v>
      </c>
    </row>
    <row r="132" spans="1:18" x14ac:dyDescent="0.35">
      <c r="A132" s="10" t="s">
        <v>5</v>
      </c>
      <c r="B132">
        <v>2.6</v>
      </c>
      <c r="C132">
        <v>2.8</v>
      </c>
      <c r="D132">
        <v>3.1</v>
      </c>
      <c r="G132" t="s">
        <v>4</v>
      </c>
      <c r="H132" t="s">
        <v>5</v>
      </c>
      <c r="I132" t="s">
        <v>36</v>
      </c>
      <c r="J132" t="s">
        <v>40</v>
      </c>
    </row>
    <row r="133" spans="1:18" x14ac:dyDescent="0.35">
      <c r="A133" s="10"/>
      <c r="B133">
        <v>2.8</v>
      </c>
      <c r="C133">
        <v>2.2999999999999998</v>
      </c>
      <c r="D133">
        <v>3.3</v>
      </c>
      <c r="F133" t="s">
        <v>1</v>
      </c>
      <c r="G133">
        <v>8.8333333333333339</v>
      </c>
      <c r="H133">
        <v>6.2666666666666657</v>
      </c>
      <c r="I133">
        <v>0.34842276146483897</v>
      </c>
      <c r="J133">
        <v>0.20299910891816433</v>
      </c>
    </row>
    <row r="134" spans="1:18" x14ac:dyDescent="0.35">
      <c r="A134" s="10"/>
      <c r="B134">
        <v>3.3</v>
      </c>
      <c r="C134">
        <v>3.4</v>
      </c>
      <c r="D134">
        <v>3.9</v>
      </c>
      <c r="F134" t="s">
        <v>2</v>
      </c>
      <c r="G134">
        <v>11.666666666666666</v>
      </c>
      <c r="H134">
        <v>7.833333333333333</v>
      </c>
      <c r="I134">
        <v>0.14546887158517818</v>
      </c>
      <c r="J134">
        <v>0.29662436066166964</v>
      </c>
      <c r="M134" t="s">
        <v>49</v>
      </c>
      <c r="N134" t="s">
        <v>50</v>
      </c>
      <c r="O134" t="s">
        <v>50</v>
      </c>
    </row>
    <row r="135" spans="1:18" x14ac:dyDescent="0.35">
      <c r="A135" s="12" t="s">
        <v>25</v>
      </c>
      <c r="B135" s="12"/>
      <c r="C135" s="12"/>
      <c r="D135" s="12"/>
      <c r="F135" t="s">
        <v>3</v>
      </c>
      <c r="G135">
        <v>14.266666666666667</v>
      </c>
      <c r="H135">
        <v>9.6</v>
      </c>
      <c r="I135">
        <v>0.24065502884001505</v>
      </c>
      <c r="J135">
        <v>0.26488876849455728</v>
      </c>
      <c r="M135" s="4">
        <f>(M129-N129)/M129</f>
        <v>0.29056603773584921</v>
      </c>
      <c r="N135" s="4">
        <f>(N129-N130)/N129</f>
        <v>-0.25000000000000017</v>
      </c>
      <c r="O135" s="4">
        <f>(N129-N131)/N129</f>
        <v>-0.53191489361702149</v>
      </c>
    </row>
    <row r="136" spans="1:18" x14ac:dyDescent="0.35">
      <c r="A136" s="10" t="s">
        <v>4</v>
      </c>
      <c r="B136">
        <v>2.6</v>
      </c>
      <c r="C136">
        <v>3.3</v>
      </c>
      <c r="D136">
        <v>3.5</v>
      </c>
    </row>
    <row r="137" spans="1:18" x14ac:dyDescent="0.35">
      <c r="A137" s="10"/>
      <c r="B137">
        <v>2.9</v>
      </c>
      <c r="C137">
        <v>3.1</v>
      </c>
      <c r="D137">
        <v>3.8</v>
      </c>
    </row>
    <row r="138" spans="1:18" x14ac:dyDescent="0.35">
      <c r="A138" s="10"/>
      <c r="B138">
        <v>2.1</v>
      </c>
      <c r="C138">
        <v>2.7</v>
      </c>
      <c r="D138">
        <v>4.0999999999999996</v>
      </c>
    </row>
    <row r="139" spans="1:18" x14ac:dyDescent="0.35">
      <c r="A139" s="10" t="s">
        <v>5</v>
      </c>
      <c r="B139">
        <v>4.2</v>
      </c>
      <c r="C139">
        <v>4.9000000000000004</v>
      </c>
      <c r="D139">
        <v>5.3</v>
      </c>
    </row>
    <row r="140" spans="1:18" x14ac:dyDescent="0.35">
      <c r="A140" s="10"/>
      <c r="B140">
        <v>4.5</v>
      </c>
      <c r="C140">
        <v>4.2</v>
      </c>
      <c r="D140">
        <v>5.0999999999999996</v>
      </c>
    </row>
    <row r="141" spans="1:18" x14ac:dyDescent="0.35">
      <c r="A141" s="10"/>
      <c r="B141">
        <v>3.8</v>
      </c>
      <c r="C141">
        <v>5.3</v>
      </c>
      <c r="D141">
        <v>5.8</v>
      </c>
    </row>
    <row r="142" spans="1:18" x14ac:dyDescent="0.35">
      <c r="A142" s="12" t="s">
        <v>26</v>
      </c>
      <c r="B142" s="12"/>
      <c r="C142" s="12"/>
      <c r="D142" s="12"/>
    </row>
    <row r="143" spans="1:18" x14ac:dyDescent="0.35">
      <c r="A143" s="1"/>
    </row>
    <row r="144" spans="1:18" x14ac:dyDescent="0.35">
      <c r="A144" s="10" t="s">
        <v>4</v>
      </c>
      <c r="B144">
        <v>0.3</v>
      </c>
      <c r="C144">
        <v>0.4</v>
      </c>
      <c r="D144">
        <v>1.2</v>
      </c>
    </row>
    <row r="145" spans="1:18" x14ac:dyDescent="0.35">
      <c r="A145" s="10"/>
      <c r="B145">
        <v>0.7</v>
      </c>
      <c r="C145">
        <v>0.7</v>
      </c>
      <c r="D145">
        <v>0.6</v>
      </c>
    </row>
    <row r="146" spans="1:18" x14ac:dyDescent="0.35">
      <c r="A146" s="10"/>
      <c r="B146">
        <v>0.1</v>
      </c>
      <c r="C146">
        <v>0.3</v>
      </c>
      <c r="D146">
        <v>1.1000000000000001</v>
      </c>
    </row>
    <row r="147" spans="1:18" ht="15.5" x14ac:dyDescent="0.35">
      <c r="A147" s="10" t="s">
        <v>5</v>
      </c>
      <c r="B147">
        <v>1.3</v>
      </c>
      <c r="C147">
        <v>1.5</v>
      </c>
      <c r="D147">
        <v>1.9</v>
      </c>
      <c r="K147" s="11" t="s">
        <v>13</v>
      </c>
      <c r="L147" s="8"/>
      <c r="M147" s="8"/>
      <c r="N147" s="8"/>
      <c r="O147" s="8"/>
    </row>
    <row r="148" spans="1:18" x14ac:dyDescent="0.35">
      <c r="A148" s="10"/>
      <c r="B148">
        <v>1.7</v>
      </c>
      <c r="C148">
        <v>1.2</v>
      </c>
      <c r="D148">
        <v>2.1</v>
      </c>
      <c r="G148" s="8" t="s">
        <v>4</v>
      </c>
      <c r="H148" s="8"/>
      <c r="I148" s="8"/>
      <c r="J148" s="8" t="s">
        <v>5</v>
      </c>
      <c r="K148" s="8"/>
      <c r="L148" s="8"/>
      <c r="M148" t="s">
        <v>4</v>
      </c>
      <c r="N148" t="s">
        <v>5</v>
      </c>
      <c r="O148" t="s">
        <v>34</v>
      </c>
      <c r="P148" t="s">
        <v>35</v>
      </c>
      <c r="Q148" t="s">
        <v>36</v>
      </c>
      <c r="R148" t="s">
        <v>40</v>
      </c>
    </row>
    <row r="149" spans="1:18" x14ac:dyDescent="0.35">
      <c r="A149" s="10"/>
      <c r="B149">
        <v>1.1000000000000001</v>
      </c>
      <c r="C149">
        <v>2.1</v>
      </c>
      <c r="D149">
        <v>1.6</v>
      </c>
      <c r="F149" t="s">
        <v>45</v>
      </c>
      <c r="G149">
        <v>3.2</v>
      </c>
      <c r="H149">
        <v>3.8</v>
      </c>
      <c r="I149">
        <v>3.9</v>
      </c>
      <c r="J149">
        <v>1.5</v>
      </c>
      <c r="K149">
        <v>1.9</v>
      </c>
      <c r="L149">
        <v>2.2000000000000002</v>
      </c>
      <c r="M149">
        <f>AVERAGE(G149:I149)</f>
        <v>3.6333333333333333</v>
      </c>
      <c r="N149">
        <f>AVERAGE(J149:L149)</f>
        <v>1.8666666666666665</v>
      </c>
      <c r="O149">
        <f>_xlfn.STDEV.S(G149:I149)</f>
        <v>0.37859388972001806</v>
      </c>
      <c r="P149">
        <f>_xlfn.STDEV.S(J149:L149)</f>
        <v>0.3511884584284255</v>
      </c>
      <c r="Q149">
        <f>O149/1.73</f>
        <v>0.21884039868209137</v>
      </c>
      <c r="R149">
        <f>P149/1.73</f>
        <v>0.20299910891816503</v>
      </c>
    </row>
    <row r="150" spans="1:18" x14ac:dyDescent="0.35">
      <c r="A150" s="12" t="s">
        <v>27</v>
      </c>
      <c r="B150" s="12"/>
      <c r="C150" s="12"/>
      <c r="D150" s="12"/>
      <c r="F150" t="s">
        <v>2</v>
      </c>
      <c r="G150">
        <v>4.3</v>
      </c>
      <c r="H150">
        <v>4.5999999999999996</v>
      </c>
      <c r="I150">
        <v>4.8</v>
      </c>
      <c r="J150">
        <v>2.2000000000000002</v>
      </c>
      <c r="K150">
        <v>2.8</v>
      </c>
      <c r="L150">
        <v>3.2</v>
      </c>
      <c r="M150">
        <f>AVERAGE(G150:I150)</f>
        <v>4.5666666666666664</v>
      </c>
      <c r="N150">
        <f t="shared" ref="N150:N151" si="35">AVERAGE(J150:L150)</f>
        <v>2.7333333333333329</v>
      </c>
      <c r="O150">
        <f>_xlfn.STDEV.S(G150:I150)</f>
        <v>0.25166114784235832</v>
      </c>
      <c r="P150">
        <f t="shared" ref="P150:P151" si="36">_xlfn.STDEV.S(J150:L150)</f>
        <v>0.50332229568471898</v>
      </c>
      <c r="Q150">
        <f t="shared" ref="Q150:Q151" si="37">O150/1.73</f>
        <v>0.14546887158517821</v>
      </c>
      <c r="R150">
        <f t="shared" ref="R150:R151" si="38">P150/1.73</f>
        <v>0.29093774317035781</v>
      </c>
    </row>
    <row r="151" spans="1:18" x14ac:dyDescent="0.35">
      <c r="A151" s="10" t="s">
        <v>4</v>
      </c>
      <c r="B151">
        <v>16.3</v>
      </c>
      <c r="C151">
        <v>18.5</v>
      </c>
      <c r="D151">
        <v>21.3</v>
      </c>
      <c r="F151" t="s">
        <v>3</v>
      </c>
      <c r="G151">
        <v>4.9000000000000004</v>
      </c>
      <c r="H151">
        <v>4.4000000000000004</v>
      </c>
      <c r="I151">
        <v>5.2</v>
      </c>
      <c r="J151">
        <v>2.9</v>
      </c>
      <c r="K151">
        <v>3.1</v>
      </c>
      <c r="L151">
        <v>2.7</v>
      </c>
      <c r="M151">
        <f>AVERAGE(G151:I151)</f>
        <v>4.833333333333333</v>
      </c>
      <c r="N151">
        <f t="shared" si="35"/>
        <v>2.9</v>
      </c>
      <c r="O151">
        <f>_xlfn.STDEV.S(G151:I151)</f>
        <v>0.40414518843273795</v>
      </c>
      <c r="P151">
        <f t="shared" si="36"/>
        <v>0.19999999999999996</v>
      </c>
      <c r="Q151">
        <f t="shared" si="37"/>
        <v>0.23360993551025314</v>
      </c>
      <c r="R151">
        <f t="shared" si="38"/>
        <v>0.11560693641618494</v>
      </c>
    </row>
    <row r="152" spans="1:18" x14ac:dyDescent="0.35">
      <c r="A152" s="10"/>
      <c r="B152">
        <v>16.7</v>
      </c>
      <c r="C152">
        <v>18.2</v>
      </c>
      <c r="D152">
        <v>20.5</v>
      </c>
      <c r="G152" t="s">
        <v>4</v>
      </c>
      <c r="H152" t="s">
        <v>5</v>
      </c>
      <c r="I152" t="s">
        <v>36</v>
      </c>
      <c r="J152" t="s">
        <v>40</v>
      </c>
    </row>
    <row r="153" spans="1:18" x14ac:dyDescent="0.35">
      <c r="A153" s="10"/>
      <c r="B153">
        <v>17.399999999999999</v>
      </c>
      <c r="C153">
        <v>18</v>
      </c>
      <c r="D153">
        <v>21.7</v>
      </c>
      <c r="F153" t="s">
        <v>1</v>
      </c>
      <c r="G153">
        <v>3.6333333333333333</v>
      </c>
      <c r="H153">
        <v>1.8666666666666665</v>
      </c>
      <c r="I153">
        <v>0.21884039868209137</v>
      </c>
      <c r="J153">
        <v>0.20299910891816503</v>
      </c>
    </row>
    <row r="154" spans="1:18" x14ac:dyDescent="0.35">
      <c r="A154" s="10" t="s">
        <v>5</v>
      </c>
      <c r="B154">
        <v>6.5</v>
      </c>
      <c r="C154">
        <v>9.5</v>
      </c>
      <c r="D154">
        <v>12.5</v>
      </c>
      <c r="F154" t="s">
        <v>2</v>
      </c>
      <c r="G154">
        <v>4.5666666666666664</v>
      </c>
      <c r="H154">
        <v>2.7333333333333329</v>
      </c>
      <c r="I154">
        <v>0.14546887158517821</v>
      </c>
      <c r="J154">
        <v>0.29093774317035781</v>
      </c>
      <c r="M154" t="s">
        <v>49</v>
      </c>
      <c r="N154" t="s">
        <v>50</v>
      </c>
      <c r="O154" t="s">
        <v>50</v>
      </c>
    </row>
    <row r="155" spans="1:18" x14ac:dyDescent="0.35">
      <c r="A155" s="10"/>
      <c r="B155">
        <v>5.3</v>
      </c>
      <c r="C155">
        <v>9.1</v>
      </c>
      <c r="D155">
        <v>12.7</v>
      </c>
      <c r="F155" t="s">
        <v>3</v>
      </c>
      <c r="G155">
        <v>4.833333333333333</v>
      </c>
      <c r="H155">
        <v>2.9</v>
      </c>
      <c r="I155">
        <v>0.23360993551025314</v>
      </c>
      <c r="J155">
        <v>0.11560693641618494</v>
      </c>
      <c r="M155" s="4">
        <f>(M149-N149)/M149</f>
        <v>0.48623853211009177</v>
      </c>
      <c r="N155" s="4">
        <f>(N149-N150)/N149</f>
        <v>-0.46428571428571425</v>
      </c>
      <c r="O155" s="4">
        <f>(N149-N151)/N149</f>
        <v>-0.55357142857142871</v>
      </c>
    </row>
    <row r="156" spans="1:18" x14ac:dyDescent="0.35">
      <c r="A156" s="10"/>
      <c r="B156">
        <v>6.8</v>
      </c>
      <c r="C156">
        <v>10.3</v>
      </c>
      <c r="D156">
        <v>11.5</v>
      </c>
    </row>
    <row r="157" spans="1:18" x14ac:dyDescent="0.35">
      <c r="A157" s="12" t="s">
        <v>28</v>
      </c>
      <c r="B157" s="12"/>
      <c r="C157" s="12"/>
      <c r="D157" s="12"/>
    </row>
    <row r="158" spans="1:18" x14ac:dyDescent="0.35">
      <c r="A158" s="10" t="s">
        <v>4</v>
      </c>
      <c r="B158">
        <v>1.9</v>
      </c>
      <c r="C158">
        <v>2.2999999999999998</v>
      </c>
      <c r="D158">
        <v>2.5</v>
      </c>
    </row>
    <row r="159" spans="1:18" x14ac:dyDescent="0.35">
      <c r="A159" s="10"/>
      <c r="B159">
        <v>2.2000000000000002</v>
      </c>
      <c r="C159">
        <v>2.1</v>
      </c>
      <c r="D159">
        <v>2.2000000000000002</v>
      </c>
    </row>
    <row r="160" spans="1:18" x14ac:dyDescent="0.35">
      <c r="A160" s="10"/>
      <c r="B160">
        <v>1.6</v>
      </c>
      <c r="C160">
        <v>2.7</v>
      </c>
      <c r="D160">
        <v>2.9</v>
      </c>
    </row>
    <row r="161" spans="1:18" x14ac:dyDescent="0.35">
      <c r="A161" s="10" t="s">
        <v>5</v>
      </c>
      <c r="B161">
        <v>0.6</v>
      </c>
      <c r="C161">
        <v>0.8</v>
      </c>
      <c r="D161">
        <v>1.3</v>
      </c>
    </row>
    <row r="162" spans="1:18" x14ac:dyDescent="0.35">
      <c r="A162" s="10"/>
      <c r="B162">
        <v>0.4</v>
      </c>
      <c r="C162">
        <v>0.2</v>
      </c>
      <c r="D162">
        <v>1.2</v>
      </c>
    </row>
    <row r="163" spans="1:18" x14ac:dyDescent="0.35">
      <c r="A163" s="10"/>
      <c r="B163">
        <v>0.9</v>
      </c>
      <c r="C163">
        <v>0.4</v>
      </c>
      <c r="D163">
        <v>1.9</v>
      </c>
    </row>
    <row r="164" spans="1:18" x14ac:dyDescent="0.35">
      <c r="A164" s="12" t="s">
        <v>29</v>
      </c>
      <c r="B164" s="12"/>
      <c r="C164" s="12"/>
      <c r="D164" s="12"/>
    </row>
    <row r="165" spans="1:18" x14ac:dyDescent="0.35">
      <c r="A165" s="10" t="s">
        <v>4</v>
      </c>
      <c r="B165">
        <v>19.399999999999999</v>
      </c>
      <c r="C165">
        <v>23.6</v>
      </c>
      <c r="D165">
        <v>29.5</v>
      </c>
    </row>
    <row r="166" spans="1:18" x14ac:dyDescent="0.35">
      <c r="A166" s="10"/>
      <c r="B166">
        <v>19.8</v>
      </c>
      <c r="C166">
        <v>22.8</v>
      </c>
      <c r="D166">
        <v>29.8</v>
      </c>
    </row>
    <row r="167" spans="1:18" ht="15.5" x14ac:dyDescent="0.35">
      <c r="A167" s="10"/>
      <c r="B167">
        <v>20.2</v>
      </c>
      <c r="C167">
        <v>22.5</v>
      </c>
      <c r="D167">
        <v>30.2</v>
      </c>
      <c r="K167" s="11" t="s">
        <v>97</v>
      </c>
      <c r="L167" s="8"/>
      <c r="M167" s="8"/>
      <c r="N167" s="8"/>
      <c r="O167" s="8"/>
    </row>
    <row r="168" spans="1:18" x14ac:dyDescent="0.35">
      <c r="A168" s="10" t="s">
        <v>5</v>
      </c>
      <c r="B168">
        <v>6.5</v>
      </c>
      <c r="C168">
        <v>8.3000000000000007</v>
      </c>
      <c r="D168">
        <v>14.3</v>
      </c>
      <c r="G168" s="8" t="s">
        <v>4</v>
      </c>
      <c r="H168" s="8"/>
      <c r="I168" s="8"/>
      <c r="J168" s="8" t="s">
        <v>5</v>
      </c>
      <c r="K168" s="8"/>
      <c r="L168" s="8"/>
      <c r="M168" t="s">
        <v>4</v>
      </c>
      <c r="N168" t="s">
        <v>5</v>
      </c>
      <c r="O168" t="s">
        <v>34</v>
      </c>
      <c r="P168" t="s">
        <v>35</v>
      </c>
      <c r="Q168" t="s">
        <v>36</v>
      </c>
      <c r="R168" t="s">
        <v>40</v>
      </c>
    </row>
    <row r="169" spans="1:18" x14ac:dyDescent="0.35">
      <c r="A169" s="10"/>
      <c r="B169">
        <v>6.4</v>
      </c>
      <c r="C169">
        <v>7.8</v>
      </c>
      <c r="D169">
        <v>14.1</v>
      </c>
      <c r="F169" t="s">
        <v>45</v>
      </c>
      <c r="G169">
        <v>2.2999999999999998</v>
      </c>
      <c r="H169">
        <v>2.4</v>
      </c>
      <c r="I169">
        <v>1.9</v>
      </c>
      <c r="J169">
        <v>1.4</v>
      </c>
      <c r="K169">
        <v>1.5</v>
      </c>
      <c r="L169">
        <v>1.3</v>
      </c>
      <c r="M169">
        <f>AVERAGE(G169:I169)</f>
        <v>2.1999999999999997</v>
      </c>
      <c r="N169">
        <f>AVERAGE(J169:L169)</f>
        <v>1.4000000000000001</v>
      </c>
      <c r="O169">
        <f>_xlfn.STDEV.S(G169:I169)</f>
        <v>0.26457513110645903</v>
      </c>
      <c r="P169">
        <f>_xlfn.STDEV.S(J169:L169)</f>
        <v>9.9999999999999978E-2</v>
      </c>
      <c r="Q169">
        <f t="shared" ref="Q169:Q171" si="39">O169/1.73</f>
        <v>0.15293360179564106</v>
      </c>
      <c r="R169">
        <f>P169/1.73</f>
        <v>5.7803468208092471E-2</v>
      </c>
    </row>
    <row r="170" spans="1:18" x14ac:dyDescent="0.35">
      <c r="A170" s="10"/>
      <c r="B170">
        <v>6.9</v>
      </c>
      <c r="C170">
        <v>8.8000000000000007</v>
      </c>
      <c r="D170">
        <v>15.3</v>
      </c>
      <c r="F170" t="s">
        <v>2</v>
      </c>
      <c r="G170">
        <v>2.9</v>
      </c>
      <c r="H170">
        <v>3.1</v>
      </c>
      <c r="I170">
        <v>3</v>
      </c>
      <c r="J170">
        <v>1.9</v>
      </c>
      <c r="K170">
        <v>1.8</v>
      </c>
      <c r="L170">
        <v>1.4</v>
      </c>
      <c r="M170">
        <f>AVERAGE(G170:I170)</f>
        <v>3</v>
      </c>
      <c r="N170">
        <f t="shared" ref="N170:N171" si="40">AVERAGE(J170:L170)</f>
        <v>1.7</v>
      </c>
      <c r="O170">
        <f>_xlfn.STDEV.S(G170:I170)</f>
        <v>0.10000000000000009</v>
      </c>
      <c r="P170">
        <f t="shared" ref="P170:P171" si="41">_xlfn.STDEV.S(J170:L170)</f>
        <v>0.26457513110645792</v>
      </c>
      <c r="Q170">
        <f t="shared" si="39"/>
        <v>5.780346820809254E-2</v>
      </c>
      <c r="R170">
        <f t="shared" ref="R170:R171" si="42">P170/1.73</f>
        <v>0.15293360179564042</v>
      </c>
    </row>
    <row r="171" spans="1:18" x14ac:dyDescent="0.35">
      <c r="A171" s="12" t="s">
        <v>30</v>
      </c>
      <c r="B171" s="12"/>
      <c r="C171" s="12"/>
      <c r="D171" s="12"/>
      <c r="F171" t="s">
        <v>3</v>
      </c>
      <c r="G171">
        <v>3.2</v>
      </c>
      <c r="H171">
        <v>3.1</v>
      </c>
      <c r="I171">
        <v>2.8</v>
      </c>
      <c r="J171">
        <v>2.2000000000000002</v>
      </c>
      <c r="K171">
        <v>1.9</v>
      </c>
      <c r="L171">
        <v>2.4</v>
      </c>
      <c r="M171">
        <f>AVERAGE(G171:I171)</f>
        <v>3.0333333333333337</v>
      </c>
      <c r="N171">
        <f t="shared" si="40"/>
        <v>2.1666666666666665</v>
      </c>
      <c r="O171">
        <f>_xlfn.STDEV.S(G171:I171)</f>
        <v>0.20816659994661343</v>
      </c>
      <c r="P171">
        <f t="shared" si="41"/>
        <v>0.25166114784235832</v>
      </c>
      <c r="Q171">
        <f t="shared" si="39"/>
        <v>0.12032751442000776</v>
      </c>
      <c r="R171">
        <f t="shared" si="42"/>
        <v>0.14546887158517821</v>
      </c>
    </row>
    <row r="172" spans="1:18" x14ac:dyDescent="0.35">
      <c r="A172" s="10" t="s">
        <v>4</v>
      </c>
      <c r="B172">
        <v>2.9</v>
      </c>
      <c r="C172">
        <v>3.2</v>
      </c>
      <c r="D172">
        <v>3.4</v>
      </c>
      <c r="G172" t="s">
        <v>4</v>
      </c>
      <c r="H172" t="s">
        <v>5</v>
      </c>
      <c r="I172" t="s">
        <v>36</v>
      </c>
      <c r="J172" t="s">
        <v>40</v>
      </c>
    </row>
    <row r="173" spans="1:18" x14ac:dyDescent="0.35">
      <c r="A173" s="10"/>
      <c r="B173">
        <v>2.6</v>
      </c>
      <c r="C173">
        <v>3.8</v>
      </c>
      <c r="D173">
        <v>3.8</v>
      </c>
      <c r="F173" t="s">
        <v>1</v>
      </c>
      <c r="G173">
        <v>2.1999999999999997</v>
      </c>
      <c r="H173">
        <v>1.4000000000000001</v>
      </c>
      <c r="I173">
        <v>0.15293360179564106</v>
      </c>
      <c r="J173">
        <v>5.7803468208092471E-2</v>
      </c>
    </row>
    <row r="174" spans="1:18" x14ac:dyDescent="0.35">
      <c r="A174" s="10"/>
      <c r="B174">
        <v>3.2</v>
      </c>
      <c r="C174">
        <v>2.8</v>
      </c>
      <c r="D174">
        <v>3.1</v>
      </c>
      <c r="F174" t="s">
        <v>2</v>
      </c>
      <c r="G174">
        <v>3</v>
      </c>
      <c r="H174">
        <v>1.7</v>
      </c>
      <c r="I174">
        <v>5.780346820809254E-2</v>
      </c>
      <c r="J174">
        <v>0.15293360179564042</v>
      </c>
      <c r="M174" t="s">
        <v>49</v>
      </c>
      <c r="N174" t="s">
        <v>50</v>
      </c>
      <c r="O174" t="s">
        <v>50</v>
      </c>
    </row>
    <row r="175" spans="1:18" x14ac:dyDescent="0.35">
      <c r="A175" s="10" t="s">
        <v>5</v>
      </c>
      <c r="B175">
        <v>1.4</v>
      </c>
      <c r="C175">
        <v>1.6</v>
      </c>
      <c r="D175">
        <v>1.8</v>
      </c>
      <c r="F175" t="s">
        <v>3</v>
      </c>
      <c r="G175">
        <v>3.0333333333333337</v>
      </c>
      <c r="H175">
        <v>2.1666666666666665</v>
      </c>
      <c r="I175">
        <v>0.12032751442000776</v>
      </c>
      <c r="J175">
        <v>0.14546887158517821</v>
      </c>
      <c r="M175" s="4">
        <f>(M169-N169)/M169</f>
        <v>0.36363636363636348</v>
      </c>
      <c r="N175" s="4">
        <f>(N169-N170)/N169</f>
        <v>-0.21428571428571414</v>
      </c>
      <c r="O175" s="4">
        <f>(N169-N171)/N169</f>
        <v>-0.54761904761904734</v>
      </c>
    </row>
    <row r="176" spans="1:18" x14ac:dyDescent="0.35">
      <c r="A176" s="10"/>
      <c r="B176">
        <v>1.6</v>
      </c>
      <c r="C176">
        <v>1.4</v>
      </c>
      <c r="D176">
        <v>2.4</v>
      </c>
    </row>
    <row r="177" spans="1:18" x14ac:dyDescent="0.35">
      <c r="A177" s="10"/>
      <c r="B177">
        <v>0.8</v>
      </c>
      <c r="C177">
        <v>2.1</v>
      </c>
      <c r="D177">
        <v>1.4</v>
      </c>
    </row>
    <row r="178" spans="1:18" x14ac:dyDescent="0.35">
      <c r="A178" s="9" t="s">
        <v>31</v>
      </c>
      <c r="B178" s="8"/>
      <c r="C178" s="8"/>
      <c r="D178" s="8"/>
    </row>
    <row r="179" spans="1:18" x14ac:dyDescent="0.35">
      <c r="A179" s="10" t="s">
        <v>4</v>
      </c>
      <c r="B179">
        <v>9.1999999999999993</v>
      </c>
      <c r="C179">
        <v>13.6</v>
      </c>
      <c r="D179">
        <v>16.5</v>
      </c>
      <c r="G179" s="5"/>
    </row>
    <row r="180" spans="1:18" x14ac:dyDescent="0.35">
      <c r="A180" s="10"/>
      <c r="B180">
        <v>8.6</v>
      </c>
      <c r="C180">
        <v>13.1</v>
      </c>
      <c r="D180">
        <v>15.3</v>
      </c>
      <c r="F180" s="4"/>
      <c r="G180" s="4"/>
    </row>
    <row r="181" spans="1:18" x14ac:dyDescent="0.35">
      <c r="A181" s="10"/>
      <c r="B181">
        <v>9.4</v>
      </c>
      <c r="C181">
        <v>14.5</v>
      </c>
      <c r="D181">
        <v>16.2</v>
      </c>
    </row>
    <row r="182" spans="1:18" x14ac:dyDescent="0.35">
      <c r="A182" s="10" t="s">
        <v>5</v>
      </c>
      <c r="B182">
        <v>3.2</v>
      </c>
      <c r="C182">
        <v>6.2</v>
      </c>
      <c r="D182">
        <v>8.4</v>
      </c>
    </row>
    <row r="183" spans="1:18" x14ac:dyDescent="0.35">
      <c r="A183" s="10"/>
      <c r="B183">
        <v>3.8</v>
      </c>
      <c r="C183">
        <v>6.7</v>
      </c>
      <c r="D183">
        <v>7.8</v>
      </c>
    </row>
    <row r="184" spans="1:18" x14ac:dyDescent="0.35">
      <c r="A184" s="10"/>
      <c r="B184">
        <v>2.9</v>
      </c>
      <c r="C184">
        <v>5.6</v>
      </c>
      <c r="D184">
        <v>8.8000000000000007</v>
      </c>
    </row>
    <row r="185" spans="1:18" ht="16.5" x14ac:dyDescent="0.35">
      <c r="A185" s="9" t="s">
        <v>32</v>
      </c>
      <c r="B185" s="8"/>
      <c r="C185" s="8"/>
      <c r="D185" s="8"/>
    </row>
    <row r="186" spans="1:18" x14ac:dyDescent="0.35">
      <c r="A186" s="10" t="s">
        <v>4</v>
      </c>
      <c r="B186">
        <v>2.6</v>
      </c>
      <c r="C186">
        <v>2.9</v>
      </c>
      <c r="D186">
        <v>3.3</v>
      </c>
    </row>
    <row r="187" spans="1:18" x14ac:dyDescent="0.35">
      <c r="A187" s="10"/>
      <c r="B187">
        <v>2.9</v>
      </c>
      <c r="C187">
        <v>3.2</v>
      </c>
      <c r="D187">
        <v>3.5</v>
      </c>
    </row>
    <row r="188" spans="1:18" x14ac:dyDescent="0.35">
      <c r="A188" s="10"/>
      <c r="B188">
        <v>1.8</v>
      </c>
      <c r="C188">
        <v>2.5</v>
      </c>
      <c r="D188">
        <v>2.8</v>
      </c>
    </row>
    <row r="189" spans="1:18" ht="15.5" x14ac:dyDescent="0.35">
      <c r="A189" s="10" t="s">
        <v>5</v>
      </c>
      <c r="B189">
        <v>1.3</v>
      </c>
      <c r="C189">
        <v>1.6</v>
      </c>
      <c r="D189">
        <v>1.8</v>
      </c>
      <c r="K189" s="11" t="s">
        <v>15</v>
      </c>
      <c r="L189" s="8"/>
      <c r="M189" s="8"/>
      <c r="N189" s="8"/>
      <c r="O189" s="8"/>
    </row>
    <row r="190" spans="1:18" x14ac:dyDescent="0.35">
      <c r="A190" s="10"/>
      <c r="B190">
        <v>1.8</v>
      </c>
      <c r="C190">
        <v>1.7</v>
      </c>
      <c r="D190">
        <v>1.4</v>
      </c>
      <c r="G190" s="8" t="s">
        <v>4</v>
      </c>
      <c r="H190" s="8"/>
      <c r="I190" s="8"/>
      <c r="J190" s="8" t="s">
        <v>5</v>
      </c>
      <c r="K190" s="8"/>
      <c r="L190" s="8"/>
      <c r="M190" t="s">
        <v>4</v>
      </c>
      <c r="N190" t="s">
        <v>5</v>
      </c>
      <c r="O190" t="s">
        <v>34</v>
      </c>
      <c r="P190" t="s">
        <v>35</v>
      </c>
      <c r="Q190" t="s">
        <v>36</v>
      </c>
      <c r="R190" t="s">
        <v>40</v>
      </c>
    </row>
    <row r="191" spans="1:18" x14ac:dyDescent="0.35">
      <c r="A191" s="10"/>
      <c r="B191">
        <v>0.7</v>
      </c>
      <c r="C191">
        <v>2.1</v>
      </c>
      <c r="D191">
        <v>2.2999999999999998</v>
      </c>
      <c r="F191" t="s">
        <v>45</v>
      </c>
      <c r="G191">
        <v>1.1000000000000001</v>
      </c>
      <c r="H191">
        <v>0.9</v>
      </c>
      <c r="I191">
        <v>1.4</v>
      </c>
      <c r="J191">
        <v>0.4</v>
      </c>
      <c r="K191">
        <v>0.1</v>
      </c>
      <c r="L191">
        <v>0.7</v>
      </c>
      <c r="M191">
        <f>AVERAGE(G191:I191)</f>
        <v>1.1333333333333333</v>
      </c>
      <c r="N191">
        <f>AVERAGE(J191:L191)</f>
        <v>0.39999999999999997</v>
      </c>
      <c r="O191">
        <f>_xlfn.STDEV.S(G191:I191)</f>
        <v>0.25166114784235905</v>
      </c>
      <c r="P191">
        <f>_xlfn.STDEV.S(J191:L191)</f>
        <v>0.29999999999999993</v>
      </c>
      <c r="Q191">
        <f t="shared" ref="Q191:Q193" si="43">O191/1.73</f>
        <v>0.14546887158517863</v>
      </c>
      <c r="R191">
        <f>P191/1.73</f>
        <v>0.17341040462427743</v>
      </c>
    </row>
    <row r="192" spans="1:18" ht="16.5" x14ac:dyDescent="0.35">
      <c r="A192" s="9" t="s">
        <v>33</v>
      </c>
      <c r="B192" s="8"/>
      <c r="C192" s="8"/>
      <c r="D192" s="8"/>
      <c r="F192" t="s">
        <v>2</v>
      </c>
      <c r="G192">
        <v>1.3</v>
      </c>
      <c r="H192">
        <v>1.2</v>
      </c>
      <c r="I192">
        <v>1.5</v>
      </c>
      <c r="J192">
        <v>0.6</v>
      </c>
      <c r="K192">
        <v>0.4</v>
      </c>
      <c r="L192">
        <v>0.8</v>
      </c>
      <c r="M192">
        <f>AVERAGE(G192:I192)</f>
        <v>1.3333333333333333</v>
      </c>
      <c r="N192">
        <f t="shared" ref="N192:N193" si="44">AVERAGE(J192:L192)</f>
        <v>0.6</v>
      </c>
      <c r="O192">
        <f>_xlfn.STDEV.S(G192:I192)</f>
        <v>0.15275252316519469</v>
      </c>
      <c r="P192">
        <f t="shared" ref="P192:P193" si="45">_xlfn.STDEV.S(J192:L192)</f>
        <v>0.20000000000000009</v>
      </c>
      <c r="Q192">
        <f t="shared" si="43"/>
        <v>8.8296256164852427E-2</v>
      </c>
      <c r="R192">
        <f t="shared" ref="R192:R193" si="46">P192/1.73</f>
        <v>0.11560693641618502</v>
      </c>
    </row>
    <row r="193" spans="1:18" x14ac:dyDescent="0.35">
      <c r="A193" s="10" t="s">
        <v>4</v>
      </c>
      <c r="B193">
        <v>16.8</v>
      </c>
      <c r="C193">
        <v>18.5</v>
      </c>
      <c r="D193">
        <v>23.5</v>
      </c>
      <c r="F193" t="s">
        <v>3</v>
      </c>
      <c r="G193">
        <v>1.6</v>
      </c>
      <c r="H193">
        <v>1.4</v>
      </c>
      <c r="I193">
        <v>1.8</v>
      </c>
      <c r="J193">
        <v>0.9</v>
      </c>
      <c r="K193">
        <v>0.7</v>
      </c>
      <c r="L193">
        <v>0.5</v>
      </c>
      <c r="M193">
        <f>AVERAGE(G193:I193)</f>
        <v>1.5999999999999999</v>
      </c>
      <c r="N193">
        <f t="shared" si="44"/>
        <v>0.70000000000000007</v>
      </c>
      <c r="O193">
        <f>_xlfn.STDEV.S(G193:I193)</f>
        <v>0.2000000000000012</v>
      </c>
      <c r="P193">
        <f t="shared" si="45"/>
        <v>0.20000000000000009</v>
      </c>
      <c r="Q193">
        <f t="shared" si="43"/>
        <v>0.11560693641618566</v>
      </c>
      <c r="R193">
        <f t="shared" si="46"/>
        <v>0.11560693641618502</v>
      </c>
    </row>
    <row r="194" spans="1:18" x14ac:dyDescent="0.35">
      <c r="A194" s="10"/>
      <c r="B194">
        <v>16.2</v>
      </c>
      <c r="C194">
        <v>18.899999999999999</v>
      </c>
      <c r="D194">
        <v>23.8</v>
      </c>
      <c r="G194" t="s">
        <v>4</v>
      </c>
      <c r="H194" t="s">
        <v>5</v>
      </c>
      <c r="I194" t="s">
        <v>36</v>
      </c>
      <c r="J194" t="s">
        <v>40</v>
      </c>
    </row>
    <row r="195" spans="1:18" x14ac:dyDescent="0.35">
      <c r="A195" s="10"/>
      <c r="B195">
        <v>17.399999999999999</v>
      </c>
      <c r="C195">
        <v>19.7</v>
      </c>
      <c r="D195">
        <v>22.8</v>
      </c>
      <c r="F195" t="s">
        <v>1</v>
      </c>
      <c r="G195">
        <v>1.1333333333333333</v>
      </c>
      <c r="H195">
        <v>0.39999999999999997</v>
      </c>
      <c r="I195">
        <v>0.14546887158517863</v>
      </c>
      <c r="J195">
        <v>0.17341040462427743</v>
      </c>
    </row>
    <row r="196" spans="1:18" x14ac:dyDescent="0.35">
      <c r="A196" s="10" t="s">
        <v>5</v>
      </c>
      <c r="B196">
        <v>7.3</v>
      </c>
      <c r="C196">
        <v>9.8000000000000007</v>
      </c>
      <c r="D196">
        <v>12.5</v>
      </c>
      <c r="F196" t="s">
        <v>2</v>
      </c>
      <c r="G196">
        <v>1.3333333333333333</v>
      </c>
      <c r="H196">
        <v>0.5</v>
      </c>
      <c r="I196">
        <v>8.8296256164852427E-2</v>
      </c>
      <c r="J196">
        <v>0.20841336852393011</v>
      </c>
      <c r="M196" t="s">
        <v>49</v>
      </c>
      <c r="N196" t="s">
        <v>50</v>
      </c>
      <c r="O196" t="s">
        <v>50</v>
      </c>
    </row>
    <row r="197" spans="1:18" x14ac:dyDescent="0.35">
      <c r="A197" s="10"/>
      <c r="B197">
        <v>7.9</v>
      </c>
      <c r="C197">
        <v>10.4</v>
      </c>
      <c r="D197">
        <v>12.9</v>
      </c>
      <c r="F197" t="s">
        <v>3</v>
      </c>
      <c r="G197">
        <v>1.6333333333333335</v>
      </c>
      <c r="H197">
        <v>0.86666666666666659</v>
      </c>
      <c r="I197">
        <v>0.14546887158517735</v>
      </c>
      <c r="J197">
        <v>0.20299910891816486</v>
      </c>
      <c r="M197" s="4">
        <f>(M191-N191)/M191</f>
        <v>0.6470588235294118</v>
      </c>
      <c r="N197" s="4">
        <f>(N191-N192)/N191</f>
        <v>-0.50000000000000011</v>
      </c>
      <c r="O197" s="4">
        <f>(N191-N193)/N191</f>
        <v>-0.75000000000000033</v>
      </c>
    </row>
    <row r="198" spans="1:18" x14ac:dyDescent="0.35">
      <c r="A198" s="10"/>
      <c r="B198">
        <v>7.5</v>
      </c>
      <c r="C198">
        <v>9.4</v>
      </c>
      <c r="D198">
        <v>12.2</v>
      </c>
    </row>
    <row r="208" spans="1:18" ht="15.5" x14ac:dyDescent="0.35">
      <c r="K208" s="11" t="s">
        <v>16</v>
      </c>
      <c r="L208" s="8"/>
      <c r="M208" s="8"/>
      <c r="N208" s="8"/>
      <c r="O208" s="8"/>
    </row>
    <row r="209" spans="6:18" x14ac:dyDescent="0.35">
      <c r="G209" s="8" t="s">
        <v>4</v>
      </c>
      <c r="H209" s="8"/>
      <c r="I209" s="8"/>
      <c r="J209" s="8" t="s">
        <v>5</v>
      </c>
      <c r="K209" s="8"/>
      <c r="L209" s="8"/>
      <c r="M209" t="s">
        <v>4</v>
      </c>
      <c r="N209" t="s">
        <v>5</v>
      </c>
      <c r="O209" t="s">
        <v>34</v>
      </c>
      <c r="P209" t="s">
        <v>35</v>
      </c>
      <c r="Q209" t="s">
        <v>36</v>
      </c>
      <c r="R209" t="s">
        <v>40</v>
      </c>
    </row>
    <row r="210" spans="6:18" x14ac:dyDescent="0.35">
      <c r="F210" t="s">
        <v>45</v>
      </c>
      <c r="G210">
        <v>10.5</v>
      </c>
      <c r="H210">
        <v>10.8</v>
      </c>
      <c r="I210">
        <v>11.6</v>
      </c>
      <c r="J210">
        <v>20.100000000000001</v>
      </c>
      <c r="K210">
        <v>18.399999999999999</v>
      </c>
      <c r="L210">
        <v>19.100000000000001</v>
      </c>
      <c r="M210">
        <f>AVERAGE(G210:I210)</f>
        <v>10.966666666666667</v>
      </c>
      <c r="N210">
        <f>AVERAGE(J210:L210)</f>
        <v>19.2</v>
      </c>
      <c r="O210">
        <f>_xlfn.STDEV.S(G210:I210)</f>
        <v>0.56862407030773243</v>
      </c>
      <c r="P210">
        <f>_xlfn.STDEV.S(J210:L210)</f>
        <v>0.85440037453175444</v>
      </c>
      <c r="Q210">
        <f>O210/1.73</f>
        <v>0.32868443370389161</v>
      </c>
      <c r="R210">
        <f>P210/1.73</f>
        <v>0.49387304886228578</v>
      </c>
    </row>
    <row r="211" spans="6:18" x14ac:dyDescent="0.35">
      <c r="F211" t="s">
        <v>2</v>
      </c>
      <c r="G211">
        <v>11.8</v>
      </c>
      <c r="H211">
        <v>10.4</v>
      </c>
      <c r="I211">
        <v>10.9</v>
      </c>
      <c r="J211">
        <v>18.2</v>
      </c>
      <c r="K211">
        <v>17.2</v>
      </c>
      <c r="L211">
        <v>17.100000000000001</v>
      </c>
      <c r="M211">
        <f>AVERAGE(G211:I211)</f>
        <v>11.033333333333333</v>
      </c>
      <c r="N211">
        <f t="shared" ref="N211:N212" si="47">AVERAGE(J211:L211)</f>
        <v>17.5</v>
      </c>
      <c r="O211">
        <f>_xlfn.STDEV.S(G211:I211)</f>
        <v>0.70945988845975894</v>
      </c>
      <c r="P211">
        <f t="shared" ref="P211:P212" si="48">_xlfn.STDEV.S(J211:L211)</f>
        <v>0.60827625302982125</v>
      </c>
      <c r="Q211">
        <f t="shared" ref="Q211:Q212" si="49">O211/1.73</f>
        <v>0.41009242107500515</v>
      </c>
      <c r="R211">
        <f t="shared" ref="R211:R212" si="50">P211/1.73</f>
        <v>0.35160477053746891</v>
      </c>
    </row>
    <row r="212" spans="6:18" x14ac:dyDescent="0.35">
      <c r="F212" t="s">
        <v>3</v>
      </c>
      <c r="G212">
        <v>12.9</v>
      </c>
      <c r="H212">
        <v>11.8</v>
      </c>
      <c r="I212">
        <v>12.6</v>
      </c>
      <c r="J212">
        <v>16.5</v>
      </c>
      <c r="K212">
        <v>15.5</v>
      </c>
      <c r="L212">
        <v>16.3</v>
      </c>
      <c r="M212">
        <f>AVERAGE(G212:I212)</f>
        <v>12.433333333333335</v>
      </c>
      <c r="N212">
        <f t="shared" si="47"/>
        <v>16.099999999999998</v>
      </c>
      <c r="O212">
        <f>_xlfn.STDEV.S(G212:I212)</f>
        <v>0.56862407030773243</v>
      </c>
      <c r="P212">
        <f t="shared" si="48"/>
        <v>0.52915026221291828</v>
      </c>
      <c r="Q212">
        <f t="shared" si="49"/>
        <v>0.32868443370389161</v>
      </c>
      <c r="R212">
        <f t="shared" si="50"/>
        <v>0.30586720359128222</v>
      </c>
    </row>
    <row r="213" spans="6:18" x14ac:dyDescent="0.35">
      <c r="G213" t="s">
        <v>4</v>
      </c>
      <c r="H213" t="s">
        <v>5</v>
      </c>
      <c r="I213" t="s">
        <v>36</v>
      </c>
      <c r="J213" t="s">
        <v>40</v>
      </c>
      <c r="O213" t="s">
        <v>53</v>
      </c>
    </row>
    <row r="214" spans="6:18" x14ac:dyDescent="0.35">
      <c r="F214" t="s">
        <v>1</v>
      </c>
      <c r="G214">
        <v>10.966666666666667</v>
      </c>
      <c r="H214">
        <v>19.2</v>
      </c>
      <c r="I214">
        <v>0.32868443370389161</v>
      </c>
      <c r="J214">
        <v>0.49387304886228578</v>
      </c>
    </row>
    <row r="215" spans="6:18" x14ac:dyDescent="0.35">
      <c r="F215" t="s">
        <v>2</v>
      </c>
      <c r="G215">
        <v>11.033333333333333</v>
      </c>
      <c r="H215">
        <v>17.5</v>
      </c>
      <c r="I215">
        <v>0.41009242107500515</v>
      </c>
      <c r="J215">
        <v>0.35160477053746891</v>
      </c>
      <c r="M215" s="4"/>
      <c r="N215" s="4"/>
      <c r="O215" s="4"/>
    </row>
    <row r="216" spans="6:18" x14ac:dyDescent="0.35">
      <c r="F216" t="s">
        <v>3</v>
      </c>
      <c r="G216">
        <v>12.433333333333335</v>
      </c>
      <c r="H216">
        <v>16.099999999999998</v>
      </c>
      <c r="I216">
        <v>0.32868443370389161</v>
      </c>
      <c r="J216">
        <v>0.30586720359128222</v>
      </c>
      <c r="M216" s="4"/>
      <c r="N216" s="4"/>
      <c r="O216" s="4"/>
      <c r="P216" t="s">
        <v>53</v>
      </c>
    </row>
    <row r="219" spans="6:18" x14ac:dyDescent="0.35">
      <c r="G219" t="s">
        <v>49</v>
      </c>
      <c r="H219" t="s">
        <v>50</v>
      </c>
      <c r="K219" t="s">
        <v>50</v>
      </c>
    </row>
    <row r="220" spans="6:18" x14ac:dyDescent="0.35">
      <c r="G220" s="4">
        <f>(G214-H214)/G214</f>
        <v>-0.7507598784194528</v>
      </c>
      <c r="H220" s="4">
        <f>(H214-H215)/H214</f>
        <v>8.854166666666663E-2</v>
      </c>
      <c r="I220" s="4"/>
      <c r="J220" s="4"/>
      <c r="K220" s="4">
        <f>(H214-H216)/H214</f>
        <v>0.16145833333333343</v>
      </c>
    </row>
    <row r="227" spans="6:18" x14ac:dyDescent="0.35">
      <c r="K227" s="9" t="s">
        <v>17</v>
      </c>
      <c r="L227" s="8"/>
      <c r="M227" s="8"/>
      <c r="N227" s="8"/>
      <c r="O227" s="8"/>
    </row>
    <row r="228" spans="6:18" x14ac:dyDescent="0.35">
      <c r="G228" s="8" t="s">
        <v>4</v>
      </c>
      <c r="H228" s="8"/>
      <c r="I228" s="8"/>
      <c r="J228" s="8" t="s">
        <v>5</v>
      </c>
      <c r="K228" s="8"/>
      <c r="L228" s="8"/>
      <c r="M228" t="s">
        <v>4</v>
      </c>
      <c r="N228" t="s">
        <v>5</v>
      </c>
      <c r="O228" t="s">
        <v>34</v>
      </c>
      <c r="P228" t="s">
        <v>35</v>
      </c>
      <c r="Q228" t="s">
        <v>36</v>
      </c>
      <c r="R228" t="s">
        <v>40</v>
      </c>
    </row>
    <row r="229" spans="6:18" x14ac:dyDescent="0.35">
      <c r="F229" t="s">
        <v>1</v>
      </c>
      <c r="G229">
        <v>22.3</v>
      </c>
      <c r="H229">
        <v>22.6</v>
      </c>
      <c r="I229">
        <v>21.6</v>
      </c>
      <c r="J229">
        <v>33.5</v>
      </c>
      <c r="K229">
        <v>31.6</v>
      </c>
      <c r="L229">
        <v>32.6</v>
      </c>
      <c r="M229">
        <f>AVERAGE(G229:I229)</f>
        <v>22.166666666666668</v>
      </c>
      <c r="N229">
        <f>AVERAGE(J229:L229)</f>
        <v>32.566666666666663</v>
      </c>
      <c r="O229">
        <f>_xlfn.STDEV.S(G229:I229)</f>
        <v>0.51316014394468834</v>
      </c>
      <c r="P229">
        <f>_xlfn.STDEV.S(J229:L229)</f>
        <v>0.95043849529221625</v>
      </c>
      <c r="Q229">
        <f>O229/1.73</f>
        <v>0.29662436066166958</v>
      </c>
      <c r="R229">
        <f>P229/1.73</f>
        <v>0.54938641346370887</v>
      </c>
    </row>
    <row r="230" spans="6:18" x14ac:dyDescent="0.35">
      <c r="F230" t="s">
        <v>2</v>
      </c>
      <c r="G230">
        <v>24.3</v>
      </c>
      <c r="H230">
        <v>23.4</v>
      </c>
      <c r="I230">
        <v>22.9</v>
      </c>
      <c r="J230">
        <v>28.1</v>
      </c>
      <c r="K230">
        <v>27.4</v>
      </c>
      <c r="L230">
        <v>26.6</v>
      </c>
      <c r="M230">
        <f>AVERAGE(G230:I230)</f>
        <v>23.533333333333331</v>
      </c>
      <c r="N230">
        <f t="shared" ref="N230:N231" si="51">AVERAGE(J230:L230)</f>
        <v>27.366666666666664</v>
      </c>
      <c r="O230">
        <f>_xlfn.STDEV.S(G230:I230)</f>
        <v>0.70945988845975994</v>
      </c>
      <c r="P230">
        <f t="shared" ref="P230:P231" si="52">_xlfn.STDEV.S(J230:L230)</f>
        <v>0.75055534994651341</v>
      </c>
      <c r="Q230">
        <f t="shared" ref="Q230:Q231" si="53">O230/1.73</f>
        <v>0.41009242107500576</v>
      </c>
      <c r="R230">
        <f t="shared" ref="R230:R231" si="54">P230/1.73</f>
        <v>0.43384702309047019</v>
      </c>
    </row>
    <row r="231" spans="6:18" x14ac:dyDescent="0.35">
      <c r="F231" t="s">
        <v>3</v>
      </c>
      <c r="G231">
        <v>26.4</v>
      </c>
      <c r="H231">
        <v>25.7</v>
      </c>
      <c r="I231">
        <v>24.9</v>
      </c>
      <c r="J231">
        <v>25.1</v>
      </c>
      <c r="K231">
        <v>23.1</v>
      </c>
      <c r="L231">
        <v>24.2</v>
      </c>
      <c r="M231">
        <f>AVERAGE(G231:I231)</f>
        <v>25.666666666666668</v>
      </c>
      <c r="N231">
        <f t="shared" si="51"/>
        <v>24.133333333333336</v>
      </c>
      <c r="O231">
        <f>_xlfn.STDEV.S(G231:I231)</f>
        <v>0.75055534994651341</v>
      </c>
      <c r="P231">
        <f t="shared" si="52"/>
        <v>1.0016652800877812</v>
      </c>
      <c r="Q231">
        <f t="shared" si="53"/>
        <v>0.43384702309047019</v>
      </c>
      <c r="R231">
        <f t="shared" si="54"/>
        <v>0.57899727172704119</v>
      </c>
    </row>
    <row r="232" spans="6:18" x14ac:dyDescent="0.35">
      <c r="G232" t="s">
        <v>4</v>
      </c>
      <c r="H232" t="s">
        <v>5</v>
      </c>
      <c r="I232" t="s">
        <v>36</v>
      </c>
      <c r="J232" t="s">
        <v>40</v>
      </c>
    </row>
    <row r="233" spans="6:18" x14ac:dyDescent="0.35">
      <c r="F233" t="s">
        <v>43</v>
      </c>
      <c r="G233">
        <v>22.166666666666668</v>
      </c>
      <c r="H233">
        <v>32.566666666666663</v>
      </c>
      <c r="I233">
        <v>0.29662436066166958</v>
      </c>
      <c r="J233">
        <v>0.9035355751594113</v>
      </c>
    </row>
    <row r="234" spans="6:18" x14ac:dyDescent="0.35">
      <c r="F234" t="s">
        <v>2</v>
      </c>
      <c r="G234">
        <v>23.533333333333331</v>
      </c>
      <c r="H234">
        <v>27.366666666666664</v>
      </c>
      <c r="I234">
        <v>0.29093774317035653</v>
      </c>
      <c r="J234">
        <v>0.43384702309047019</v>
      </c>
    </row>
    <row r="235" spans="6:18" x14ac:dyDescent="0.35">
      <c r="F235" t="s">
        <v>3</v>
      </c>
      <c r="G235">
        <v>25.666666666666668</v>
      </c>
      <c r="H235">
        <v>24.133333333333336</v>
      </c>
      <c r="I235">
        <v>0.20299910891816428</v>
      </c>
      <c r="J235">
        <v>0.63408411067068782</v>
      </c>
      <c r="M235" s="4"/>
      <c r="N235" s="4"/>
      <c r="O235" s="4"/>
    </row>
    <row r="238" spans="6:18" x14ac:dyDescent="0.35">
      <c r="G238" t="s">
        <v>49</v>
      </c>
      <c r="H238" t="s">
        <v>50</v>
      </c>
      <c r="K238" t="s">
        <v>50</v>
      </c>
    </row>
    <row r="239" spans="6:18" x14ac:dyDescent="0.35">
      <c r="G239" s="4">
        <f>(G233-H233)/G233</f>
        <v>-0.4691729323308268</v>
      </c>
      <c r="H239" s="4">
        <f>(H233-H234)/H233</f>
        <v>0.15967246673490276</v>
      </c>
      <c r="I239" s="4"/>
      <c r="J239" s="4"/>
      <c r="K239" s="4">
        <f>(H233-H235)/H233</f>
        <v>0.25895598771750239</v>
      </c>
    </row>
    <row r="245" spans="6:18" x14ac:dyDescent="0.35">
      <c r="K245" s="9" t="s">
        <v>18</v>
      </c>
      <c r="L245" s="8"/>
      <c r="M245" s="8"/>
      <c r="N245" s="8"/>
      <c r="O245" s="8"/>
    </row>
    <row r="246" spans="6:18" x14ac:dyDescent="0.35">
      <c r="G246" s="8" t="s">
        <v>4</v>
      </c>
      <c r="H246" s="8"/>
      <c r="I246" s="8"/>
      <c r="J246" s="8" t="s">
        <v>5</v>
      </c>
      <c r="K246" s="8"/>
      <c r="L246" s="8"/>
      <c r="M246" t="s">
        <v>4</v>
      </c>
      <c r="N246" t="s">
        <v>5</v>
      </c>
      <c r="O246" t="s">
        <v>34</v>
      </c>
      <c r="P246" t="s">
        <v>35</v>
      </c>
      <c r="Q246" t="s">
        <v>36</v>
      </c>
      <c r="R246" t="s">
        <v>40</v>
      </c>
    </row>
    <row r="247" spans="6:18" x14ac:dyDescent="0.35">
      <c r="F247" t="s">
        <v>1</v>
      </c>
      <c r="G247">
        <v>9.9</v>
      </c>
      <c r="H247">
        <v>9.4</v>
      </c>
      <c r="I247">
        <v>10.5</v>
      </c>
      <c r="J247">
        <v>15.5</v>
      </c>
      <c r="K247">
        <v>14.5</v>
      </c>
      <c r="L247">
        <v>15</v>
      </c>
      <c r="M247">
        <f>AVERAGE(G247:I247)</f>
        <v>9.9333333333333336</v>
      </c>
      <c r="N247">
        <f>AVERAGE(J247:L247)</f>
        <v>15</v>
      </c>
      <c r="O247">
        <f>_xlfn.STDEV.S(G247:I247)</f>
        <v>0.55075705472861003</v>
      </c>
      <c r="P247">
        <f>_xlfn.STDEV.S(J247:L247)</f>
        <v>0.5</v>
      </c>
      <c r="Q247">
        <f>O247/1.73</f>
        <v>0.31835667903387865</v>
      </c>
      <c r="R247">
        <f>P247/1.73</f>
        <v>0.28901734104046245</v>
      </c>
    </row>
    <row r="248" spans="6:18" x14ac:dyDescent="0.35">
      <c r="F248" t="s">
        <v>2</v>
      </c>
      <c r="G248">
        <v>8.5</v>
      </c>
      <c r="H248">
        <v>8.1</v>
      </c>
      <c r="I248">
        <v>9.1999999999999993</v>
      </c>
      <c r="J248">
        <v>13.5</v>
      </c>
      <c r="K248">
        <v>12</v>
      </c>
      <c r="L248">
        <v>11.8</v>
      </c>
      <c r="M248">
        <f>AVERAGE(G248:I248)</f>
        <v>8.6</v>
      </c>
      <c r="N248">
        <f t="shared" ref="N248:N249" si="55">AVERAGE(J248:L248)</f>
        <v>12.433333333333332</v>
      </c>
      <c r="O248">
        <f>_xlfn.STDEV.S(G248:I248)</f>
        <v>0.556776436283002</v>
      </c>
      <c r="P248">
        <f t="shared" ref="P248:P249" si="56">_xlfn.STDEV.S(J248:L248)</f>
        <v>0.92915732431775677</v>
      </c>
      <c r="Q248">
        <f t="shared" ref="Q248:Q249" si="57">O248/1.73</f>
        <v>0.3218360903369954</v>
      </c>
      <c r="R248">
        <f t="shared" ref="R248:R249" si="58">P248/1.73</f>
        <v>0.53708515856517736</v>
      </c>
    </row>
    <row r="249" spans="6:18" x14ac:dyDescent="0.35">
      <c r="F249" t="s">
        <v>3</v>
      </c>
      <c r="G249">
        <v>5.3</v>
      </c>
      <c r="H249">
        <v>5.4</v>
      </c>
      <c r="I249">
        <v>6.2</v>
      </c>
      <c r="J249">
        <v>10</v>
      </c>
      <c r="K249">
        <v>8.5</v>
      </c>
      <c r="L249">
        <v>9</v>
      </c>
      <c r="M249">
        <f>AVERAGE(G249:I249)</f>
        <v>5.6333333333333329</v>
      </c>
      <c r="N249">
        <f t="shared" si="55"/>
        <v>9.1666666666666661</v>
      </c>
      <c r="O249">
        <f>_xlfn.STDEV.S(G249:I249)</f>
        <v>0.4932882862316248</v>
      </c>
      <c r="P249">
        <f t="shared" si="56"/>
        <v>0.76376261582597338</v>
      </c>
      <c r="Q249">
        <f t="shared" si="57"/>
        <v>0.28513773770614148</v>
      </c>
      <c r="R249">
        <f t="shared" si="58"/>
        <v>0.44148128082426208</v>
      </c>
    </row>
    <row r="251" spans="6:18" x14ac:dyDescent="0.35">
      <c r="G251" t="s">
        <v>4</v>
      </c>
      <c r="H251" t="s">
        <v>5</v>
      </c>
      <c r="I251" t="s">
        <v>36</v>
      </c>
      <c r="J251" t="s">
        <v>40</v>
      </c>
    </row>
    <row r="252" spans="6:18" x14ac:dyDescent="0.35">
      <c r="F252" t="s">
        <v>43</v>
      </c>
      <c r="G252">
        <v>9.9333333333333336</v>
      </c>
      <c r="H252">
        <v>15</v>
      </c>
      <c r="I252">
        <v>0.31835667903387865</v>
      </c>
      <c r="J252">
        <v>0.28901734104046245</v>
      </c>
    </row>
    <row r="253" spans="6:18" x14ac:dyDescent="0.35">
      <c r="F253" t="s">
        <v>2</v>
      </c>
      <c r="G253">
        <v>8.6</v>
      </c>
      <c r="H253">
        <v>12.433333333333332</v>
      </c>
      <c r="I253">
        <v>0.3218360903369954</v>
      </c>
      <c r="J253">
        <v>0.53708515856517736</v>
      </c>
      <c r="M253" s="4"/>
      <c r="N253" s="4"/>
      <c r="O253" s="4"/>
    </row>
    <row r="254" spans="6:18" x14ac:dyDescent="0.35">
      <c r="F254" t="s">
        <v>3</v>
      </c>
      <c r="G254">
        <v>5.6333333333333329</v>
      </c>
      <c r="H254">
        <v>9.1666666666666661</v>
      </c>
      <c r="I254">
        <v>0.28513773770614148</v>
      </c>
      <c r="J254">
        <v>0.44148128082426208</v>
      </c>
    </row>
    <row r="257" spans="6:21" x14ac:dyDescent="0.35">
      <c r="G257" t="s">
        <v>49</v>
      </c>
      <c r="H257" t="s">
        <v>50</v>
      </c>
      <c r="I257" t="s">
        <v>50</v>
      </c>
    </row>
    <row r="258" spans="6:21" x14ac:dyDescent="0.35">
      <c r="G258" s="4">
        <f>(G252-H252)/G252</f>
        <v>-0.51006711409395966</v>
      </c>
      <c r="H258" s="4">
        <f>(H252-H253)/H252</f>
        <v>0.17111111111111121</v>
      </c>
      <c r="I258" s="4">
        <f>(H252-H254)/H252</f>
        <v>0.38888888888888895</v>
      </c>
    </row>
    <row r="262" spans="6:21" x14ac:dyDescent="0.35">
      <c r="U262">
        <f>G266</f>
        <v>18.600000000000001</v>
      </c>
    </row>
    <row r="263" spans="6:21" x14ac:dyDescent="0.35">
      <c r="U263">
        <f>H266</f>
        <v>18.100000000000001</v>
      </c>
    </row>
    <row r="264" spans="6:21" x14ac:dyDescent="0.35">
      <c r="K264" s="9" t="s">
        <v>19</v>
      </c>
      <c r="L264" s="8"/>
      <c r="M264" s="8"/>
      <c r="N264" s="8"/>
      <c r="O264" s="8"/>
      <c r="U264">
        <f>I266</f>
        <v>19.3</v>
      </c>
    </row>
    <row r="265" spans="6:21" x14ac:dyDescent="0.35">
      <c r="G265" s="8" t="s">
        <v>4</v>
      </c>
      <c r="H265" s="8"/>
      <c r="I265" s="8"/>
      <c r="J265" s="8" t="s">
        <v>5</v>
      </c>
      <c r="K265" s="8"/>
      <c r="L265" s="8"/>
      <c r="M265" t="s">
        <v>4</v>
      </c>
      <c r="N265" t="s">
        <v>5</v>
      </c>
      <c r="O265" t="s">
        <v>34</v>
      </c>
      <c r="P265" t="s">
        <v>35</v>
      </c>
      <c r="Q265" t="s">
        <v>36</v>
      </c>
      <c r="R265" t="s">
        <v>40</v>
      </c>
      <c r="U265">
        <f>G267</f>
        <v>19.399999999999999</v>
      </c>
    </row>
    <row r="266" spans="6:21" x14ac:dyDescent="0.35">
      <c r="F266" t="s">
        <v>1</v>
      </c>
      <c r="G266">
        <v>18.600000000000001</v>
      </c>
      <c r="H266">
        <v>18.100000000000001</v>
      </c>
      <c r="I266">
        <v>19.3</v>
      </c>
      <c r="J266">
        <v>30</v>
      </c>
      <c r="K266">
        <v>27.7</v>
      </c>
      <c r="L266">
        <v>28</v>
      </c>
      <c r="M266">
        <f>AVERAGE(G266:I266)</f>
        <v>18.666666666666668</v>
      </c>
      <c r="N266">
        <f>AVERAGE(J266:L266)</f>
        <v>28.566666666666666</v>
      </c>
      <c r="O266">
        <f>_xlfn.STDEV.S(G266:I266)</f>
        <v>0.60277137733417041</v>
      </c>
      <c r="P266">
        <f>_xlfn.STDEV.S(J266:L266)</f>
        <v>1.250333288900737</v>
      </c>
      <c r="Q266">
        <f>O266/1.73</f>
        <v>0.34842276146483842</v>
      </c>
      <c r="R266">
        <f>P266/1.73</f>
        <v>0.72273600514493475</v>
      </c>
      <c r="S266">
        <f>H267</f>
        <v>19.899999999999999</v>
      </c>
    </row>
    <row r="267" spans="6:21" x14ac:dyDescent="0.35">
      <c r="F267" t="s">
        <v>2</v>
      </c>
      <c r="G267">
        <v>19.399999999999999</v>
      </c>
      <c r="H267">
        <v>19.899999999999999</v>
      </c>
      <c r="I267">
        <v>19.100000000000001</v>
      </c>
      <c r="J267">
        <v>32.4</v>
      </c>
      <c r="K267">
        <v>33.6</v>
      </c>
      <c r="L267">
        <v>35.6</v>
      </c>
      <c r="M267">
        <f>AVERAGE(G267:I267)</f>
        <v>19.466666666666665</v>
      </c>
      <c r="N267">
        <f>AVERAGE(J267:L267)</f>
        <v>33.866666666666667</v>
      </c>
      <c r="O267">
        <f>_xlfn.STDEV.S(G267:I267)</f>
        <v>0.40414518843273672</v>
      </c>
      <c r="P267">
        <f>_xlfn.STDEV.S(J267:L267)</f>
        <v>1.6165807537309536</v>
      </c>
      <c r="Q267">
        <f t="shared" ref="Q267:Q268" si="59">O267/1.73</f>
        <v>0.23360993551025244</v>
      </c>
      <c r="R267">
        <f t="shared" ref="R267:R268" si="60">P267/1.73</f>
        <v>0.93443974204101365</v>
      </c>
      <c r="S267">
        <f>I267</f>
        <v>19.100000000000001</v>
      </c>
    </row>
    <row r="268" spans="6:21" x14ac:dyDescent="0.35">
      <c r="F268" t="s">
        <v>3</v>
      </c>
      <c r="G268">
        <v>21.5</v>
      </c>
      <c r="H268">
        <v>21.1</v>
      </c>
      <c r="I268">
        <v>22.3</v>
      </c>
      <c r="J268">
        <v>36.200000000000003</v>
      </c>
      <c r="K268">
        <v>37.9</v>
      </c>
      <c r="L268">
        <v>38.200000000000003</v>
      </c>
      <c r="M268">
        <f>AVERAGE(G268:I268)</f>
        <v>21.633333333333336</v>
      </c>
      <c r="N268">
        <f>AVERAGE(J268:L268)</f>
        <v>37.43333333333333</v>
      </c>
      <c r="O268">
        <f>_xlfn.STDEV.S(G268:I268)</f>
        <v>0.61101009266077844</v>
      </c>
      <c r="P268">
        <f>_xlfn.STDEV.S(J268:L268)</f>
        <v>1.0785793124908949</v>
      </c>
      <c r="Q268">
        <f t="shared" si="59"/>
        <v>0.35318502465940949</v>
      </c>
      <c r="R268">
        <f t="shared" si="60"/>
        <v>0.62345624999473692</v>
      </c>
      <c r="S268">
        <f>G268</f>
        <v>21.5</v>
      </c>
    </row>
    <row r="269" spans="6:21" x14ac:dyDescent="0.35">
      <c r="S269">
        <f>H268</f>
        <v>21.1</v>
      </c>
    </row>
    <row r="270" spans="6:21" x14ac:dyDescent="0.35">
      <c r="G270" t="s">
        <v>4</v>
      </c>
      <c r="H270" t="s">
        <v>5</v>
      </c>
      <c r="I270" t="s">
        <v>36</v>
      </c>
      <c r="J270" t="s">
        <v>53</v>
      </c>
      <c r="S270">
        <f>I268</f>
        <v>22.3</v>
      </c>
    </row>
    <row r="271" spans="6:21" x14ac:dyDescent="0.35">
      <c r="F271" t="s">
        <v>43</v>
      </c>
      <c r="G271">
        <v>18.666666666666668</v>
      </c>
      <c r="H271">
        <v>28.566666666666666</v>
      </c>
      <c r="I271">
        <v>0.34842276146483842</v>
      </c>
      <c r="J271">
        <v>0.34842276146483731</v>
      </c>
      <c r="M271" t="s">
        <v>49</v>
      </c>
      <c r="N271" t="s">
        <v>50</v>
      </c>
      <c r="O271" t="s">
        <v>50</v>
      </c>
      <c r="S271">
        <f>J266</f>
        <v>30</v>
      </c>
    </row>
    <row r="272" spans="6:21" x14ac:dyDescent="0.35">
      <c r="F272" t="s">
        <v>2</v>
      </c>
      <c r="G272">
        <v>19.466666666666665</v>
      </c>
      <c r="H272">
        <v>33.866666666666667</v>
      </c>
      <c r="I272">
        <v>0.23360993551025244</v>
      </c>
      <c r="J272">
        <v>0.23121387283236913</v>
      </c>
      <c r="M272" s="4">
        <f>(M266-N266)/M266</f>
        <v>-0.53035714285714275</v>
      </c>
      <c r="N272" s="4">
        <f>(N266-N267)/N266</f>
        <v>-0.18553092182030342</v>
      </c>
      <c r="O272" s="4">
        <f>(N266-N268)/N266</f>
        <v>-0.31038506417736278</v>
      </c>
      <c r="S272">
        <f>K266</f>
        <v>27.7</v>
      </c>
    </row>
    <row r="273" spans="6:21" x14ac:dyDescent="0.35">
      <c r="F273" t="s">
        <v>3</v>
      </c>
      <c r="G273">
        <v>21.633333333333336</v>
      </c>
      <c r="H273">
        <v>37.43333333333333</v>
      </c>
      <c r="I273">
        <v>0.35318502465940949</v>
      </c>
      <c r="J273">
        <v>0.34842276146483947</v>
      </c>
      <c r="S273">
        <f>L266</f>
        <v>28</v>
      </c>
    </row>
    <row r="274" spans="6:21" x14ac:dyDescent="0.35">
      <c r="S274">
        <f>J267</f>
        <v>32.4</v>
      </c>
    </row>
    <row r="275" spans="6:21" x14ac:dyDescent="0.35">
      <c r="U275">
        <f>K267</f>
        <v>33.6</v>
      </c>
    </row>
    <row r="276" spans="6:21" x14ac:dyDescent="0.35">
      <c r="U276">
        <f>L267</f>
        <v>35.6</v>
      </c>
    </row>
    <row r="277" spans="6:21" x14ac:dyDescent="0.35">
      <c r="U277">
        <f>J268</f>
        <v>36.200000000000003</v>
      </c>
    </row>
    <row r="278" spans="6:21" x14ac:dyDescent="0.35">
      <c r="U278">
        <f>K268</f>
        <v>37.9</v>
      </c>
    </row>
    <row r="279" spans="6:21" x14ac:dyDescent="0.35">
      <c r="U279">
        <f>L268</f>
        <v>38.200000000000003</v>
      </c>
    </row>
    <row r="284" spans="6:21" x14ac:dyDescent="0.35">
      <c r="U284">
        <f>G288</f>
        <v>91.5</v>
      </c>
    </row>
    <row r="285" spans="6:21" x14ac:dyDescent="0.35">
      <c r="U285">
        <f>H288</f>
        <v>91.9</v>
      </c>
    </row>
    <row r="286" spans="6:21" x14ac:dyDescent="0.35">
      <c r="K286" s="9" t="s">
        <v>21</v>
      </c>
      <c r="L286" s="8"/>
      <c r="M286" s="8"/>
      <c r="N286" s="8"/>
      <c r="O286" s="8"/>
      <c r="U286">
        <f>I288</f>
        <v>92.4</v>
      </c>
    </row>
    <row r="287" spans="6:21" x14ac:dyDescent="0.35">
      <c r="G287" s="8" t="s">
        <v>4</v>
      </c>
      <c r="H287" s="8"/>
      <c r="I287" s="8"/>
      <c r="J287" s="8" t="s">
        <v>5</v>
      </c>
      <c r="K287" s="8"/>
      <c r="L287" s="8"/>
      <c r="M287" t="s">
        <v>4</v>
      </c>
      <c r="N287" t="s">
        <v>5</v>
      </c>
      <c r="O287" t="s">
        <v>34</v>
      </c>
      <c r="P287" t="s">
        <v>35</v>
      </c>
      <c r="Q287" t="s">
        <v>36</v>
      </c>
      <c r="R287" t="s">
        <v>40</v>
      </c>
      <c r="U287">
        <f>G289</f>
        <v>96.6</v>
      </c>
    </row>
    <row r="288" spans="6:21" x14ac:dyDescent="0.35">
      <c r="F288" t="s">
        <v>1</v>
      </c>
      <c r="G288">
        <v>91.5</v>
      </c>
      <c r="H288">
        <v>91.9</v>
      </c>
      <c r="I288">
        <v>92.4</v>
      </c>
      <c r="J288">
        <v>150.19999999999999</v>
      </c>
      <c r="K288">
        <v>147.1</v>
      </c>
      <c r="L288">
        <v>148.19999999999999</v>
      </c>
      <c r="M288">
        <f>AVERAGE(G288:I288)</f>
        <v>91.933333333333337</v>
      </c>
      <c r="N288">
        <f>AVERAGE(J288:L288)</f>
        <v>148.49999999999997</v>
      </c>
      <c r="O288">
        <f>_xlfn.STDEV.S(G288:I288)</f>
        <v>0.4509249752822922</v>
      </c>
      <c r="P288">
        <f>_xlfn.STDEV.S(J288:L288)</f>
        <v>1.5716233645501687</v>
      </c>
      <c r="Q288">
        <f>O288/1.73</f>
        <v>0.26065027472964869</v>
      </c>
      <c r="R288">
        <f>P288/1.73</f>
        <v>0.9084528118787103</v>
      </c>
      <c r="S288">
        <f>H289</f>
        <v>97.3</v>
      </c>
    </row>
    <row r="289" spans="6:21" x14ac:dyDescent="0.35">
      <c r="F289" t="s">
        <v>2</v>
      </c>
      <c r="G289">
        <v>96.6</v>
      </c>
      <c r="H289">
        <v>97.3</v>
      </c>
      <c r="I289">
        <v>96.1</v>
      </c>
      <c r="J289">
        <v>156.69999999999999</v>
      </c>
      <c r="K289">
        <v>154.9</v>
      </c>
      <c r="L289">
        <v>159.19999999999999</v>
      </c>
      <c r="M289">
        <f>AVERAGE(G289:I289)</f>
        <v>96.666666666666671</v>
      </c>
      <c r="N289">
        <f t="shared" ref="N289:N290" si="61">AVERAGE(J289:L289)</f>
        <v>156.93333333333334</v>
      </c>
      <c r="O289">
        <f>_xlfn.STDEV.S(G289:I289)</f>
        <v>0.6027713773341723</v>
      </c>
      <c r="P289">
        <f t="shared" ref="P289:P290" si="62">_xlfn.STDEV.S(J289:L289)</f>
        <v>2.1594752448993941</v>
      </c>
      <c r="Q289">
        <f t="shared" ref="Q289:Q290" si="63">O289/1.73</f>
        <v>0.34842276146483947</v>
      </c>
      <c r="R289">
        <f t="shared" ref="R289:R290" si="64">P289/1.73</f>
        <v>1.2482515866470487</v>
      </c>
      <c r="S289">
        <f>I289</f>
        <v>96.1</v>
      </c>
    </row>
    <row r="290" spans="6:21" x14ac:dyDescent="0.35">
      <c r="F290" t="s">
        <v>3</v>
      </c>
      <c r="G290">
        <v>100.5</v>
      </c>
      <c r="H290">
        <v>100.8</v>
      </c>
      <c r="I290">
        <v>99.4</v>
      </c>
      <c r="J290">
        <v>169.5</v>
      </c>
      <c r="K290">
        <v>171.8</v>
      </c>
      <c r="L290">
        <v>170.7</v>
      </c>
      <c r="M290">
        <f>AVERAGE(G290:I290)</f>
        <v>100.23333333333335</v>
      </c>
      <c r="N290">
        <f t="shared" si="61"/>
        <v>170.66666666666666</v>
      </c>
      <c r="O290">
        <f>_xlfn.STDEV.S(G290:I290)</f>
        <v>0.73711147958319512</v>
      </c>
      <c r="P290">
        <f t="shared" si="62"/>
        <v>1.1503622617824987</v>
      </c>
      <c r="Q290">
        <f t="shared" si="63"/>
        <v>0.42607599975907234</v>
      </c>
      <c r="R290">
        <f t="shared" si="64"/>
        <v>0.66494928426734023</v>
      </c>
      <c r="S290">
        <f>G290</f>
        <v>100.5</v>
      </c>
    </row>
    <row r="291" spans="6:21" x14ac:dyDescent="0.35">
      <c r="S291">
        <f>H290</f>
        <v>100.8</v>
      </c>
    </row>
    <row r="292" spans="6:21" x14ac:dyDescent="0.35">
      <c r="G292" t="s">
        <v>4</v>
      </c>
      <c r="H292" t="s">
        <v>5</v>
      </c>
      <c r="I292" t="s">
        <v>36</v>
      </c>
      <c r="J292" t="s">
        <v>40</v>
      </c>
      <c r="S292">
        <f>I290</f>
        <v>99.4</v>
      </c>
    </row>
    <row r="293" spans="6:21" x14ac:dyDescent="0.35">
      <c r="F293" t="s">
        <v>43</v>
      </c>
      <c r="G293">
        <v>91.933333333333337</v>
      </c>
      <c r="H293">
        <v>148.49999999999997</v>
      </c>
      <c r="I293">
        <v>0.26065027472964869</v>
      </c>
      <c r="J293">
        <v>0.31835667903387704</v>
      </c>
      <c r="M293" t="s">
        <v>49</v>
      </c>
      <c r="N293" t="s">
        <v>50</v>
      </c>
      <c r="O293" t="s">
        <v>50</v>
      </c>
      <c r="S293">
        <f>J288</f>
        <v>150.19999999999999</v>
      </c>
    </row>
    <row r="294" spans="6:21" x14ac:dyDescent="0.35">
      <c r="F294" t="s">
        <v>2</v>
      </c>
      <c r="G294">
        <v>96.666666666666671</v>
      </c>
      <c r="H294">
        <v>156.93333333333334</v>
      </c>
      <c r="I294">
        <v>0.34842276146483947</v>
      </c>
      <c r="J294">
        <v>0.34842276146485246</v>
      </c>
      <c r="M294" s="4">
        <f>(M288-N288)/M288</f>
        <v>-0.61530094271210989</v>
      </c>
      <c r="N294" s="4">
        <f>(N288-N289)/N288</f>
        <v>-5.6790123456790353E-2</v>
      </c>
      <c r="O294" s="4">
        <f>(N288-N290)/N288</f>
        <v>-0.14927048260381609</v>
      </c>
      <c r="S294">
        <f>K288</f>
        <v>147.1</v>
      </c>
    </row>
    <row r="295" spans="6:21" x14ac:dyDescent="0.35">
      <c r="F295" t="s">
        <v>3</v>
      </c>
      <c r="G295">
        <v>100.23333333333335</v>
      </c>
      <c r="H295">
        <v>170.66666666666666</v>
      </c>
      <c r="I295">
        <v>0.42607599975907234</v>
      </c>
      <c r="J295">
        <v>0.20841336852392728</v>
      </c>
      <c r="S295">
        <f>L288</f>
        <v>148.19999999999999</v>
      </c>
    </row>
    <row r="296" spans="6:21" x14ac:dyDescent="0.35">
      <c r="U296">
        <f>J289</f>
        <v>156.69999999999999</v>
      </c>
    </row>
    <row r="297" spans="6:21" x14ac:dyDescent="0.35">
      <c r="U297">
        <f>K289</f>
        <v>154.9</v>
      </c>
    </row>
    <row r="298" spans="6:21" x14ac:dyDescent="0.35">
      <c r="U298">
        <f>L289</f>
        <v>159.19999999999999</v>
      </c>
    </row>
    <row r="299" spans="6:21" x14ac:dyDescent="0.35">
      <c r="U299">
        <f>J290</f>
        <v>169.5</v>
      </c>
    </row>
    <row r="300" spans="6:21" x14ac:dyDescent="0.35">
      <c r="U300">
        <f>K290</f>
        <v>171.8</v>
      </c>
    </row>
    <row r="301" spans="6:21" x14ac:dyDescent="0.35">
      <c r="U301">
        <f>L290</f>
        <v>170.7</v>
      </c>
    </row>
    <row r="303" spans="6:21" x14ac:dyDescent="0.35">
      <c r="S303">
        <f>G307</f>
        <v>120.5</v>
      </c>
    </row>
    <row r="304" spans="6:21" x14ac:dyDescent="0.35">
      <c r="S304">
        <f>H307</f>
        <v>120.1</v>
      </c>
    </row>
    <row r="305" spans="6:21" x14ac:dyDescent="0.35">
      <c r="K305" s="9" t="s">
        <v>22</v>
      </c>
      <c r="L305" s="8"/>
      <c r="M305" s="8"/>
      <c r="N305" s="8"/>
      <c r="O305" s="8"/>
      <c r="S305">
        <f>I307</f>
        <v>121.4</v>
      </c>
    </row>
    <row r="306" spans="6:21" x14ac:dyDescent="0.35">
      <c r="G306" s="8" t="s">
        <v>4</v>
      </c>
      <c r="H306" s="8"/>
      <c r="I306" s="8"/>
      <c r="J306" s="8" t="s">
        <v>5</v>
      </c>
      <c r="K306" s="8"/>
      <c r="L306" s="8"/>
      <c r="M306" t="s">
        <v>4</v>
      </c>
      <c r="N306" t="s">
        <v>5</v>
      </c>
      <c r="O306" t="s">
        <v>34</v>
      </c>
      <c r="P306" t="s">
        <v>35</v>
      </c>
      <c r="Q306" t="s">
        <v>36</v>
      </c>
      <c r="R306" t="s">
        <v>40</v>
      </c>
      <c r="S306">
        <f>G308</f>
        <v>125.8</v>
      </c>
    </row>
    <row r="307" spans="6:21" x14ac:dyDescent="0.35">
      <c r="F307" t="s">
        <v>1</v>
      </c>
      <c r="G307">
        <v>120.5</v>
      </c>
      <c r="H307">
        <v>120.1</v>
      </c>
      <c r="I307">
        <v>121.4</v>
      </c>
      <c r="J307">
        <v>210.1</v>
      </c>
      <c r="K307">
        <v>200.5</v>
      </c>
      <c r="L307">
        <v>199.8</v>
      </c>
      <c r="M307">
        <f>AVERAGE(G307:I307)</f>
        <v>120.66666666666667</v>
      </c>
      <c r="N307">
        <f>AVERAGE(J307:L307)</f>
        <v>203.4666666666667</v>
      </c>
      <c r="O307">
        <f>_xlfn.STDEV.S(G307:I307)</f>
        <v>0.66583281184794485</v>
      </c>
      <c r="P307">
        <f>_xlfn.STDEV.S(J307:L307)</f>
        <v>5.7552874240417609</v>
      </c>
      <c r="Q307">
        <f>O307/1.73</f>
        <v>0.38487445771557505</v>
      </c>
      <c r="R307">
        <f>P307/1.73</f>
        <v>3.3267557364403242</v>
      </c>
      <c r="S307">
        <f>H308</f>
        <v>126.5</v>
      </c>
    </row>
    <row r="308" spans="6:21" x14ac:dyDescent="0.35">
      <c r="F308" t="s">
        <v>2</v>
      </c>
      <c r="G308">
        <v>125.8</v>
      </c>
      <c r="H308">
        <v>126.5</v>
      </c>
      <c r="I308">
        <v>125.3</v>
      </c>
      <c r="J308">
        <v>245.9</v>
      </c>
      <c r="K308">
        <v>230.3</v>
      </c>
      <c r="L308">
        <v>242.9</v>
      </c>
      <c r="M308">
        <f>AVERAGE(G308:I308)</f>
        <v>125.86666666666667</v>
      </c>
      <c r="N308">
        <f t="shared" ref="N308:N309" si="65">AVERAGE(J308:L308)</f>
        <v>239.70000000000002</v>
      </c>
      <c r="O308">
        <f>_xlfn.STDEV.S(G308:I308)</f>
        <v>0.6027713773341723</v>
      </c>
      <c r="P308">
        <f t="shared" ref="P308:P309" si="66">_xlfn.STDEV.S(J308:L308)</f>
        <v>8.2776808346299475</v>
      </c>
      <c r="Q308">
        <f t="shared" ref="Q308:Q309" si="67">O308/1.73</f>
        <v>0.34842276146483947</v>
      </c>
      <c r="R308">
        <f t="shared" ref="R308:R309" si="68">P308/1.73</f>
        <v>4.7847866096126861</v>
      </c>
      <c r="S308">
        <f>I308</f>
        <v>125.3</v>
      </c>
    </row>
    <row r="309" spans="6:21" x14ac:dyDescent="0.35">
      <c r="F309" t="s">
        <v>3</v>
      </c>
      <c r="G309">
        <v>130.6</v>
      </c>
      <c r="H309">
        <v>131.5</v>
      </c>
      <c r="I309">
        <v>130.9</v>
      </c>
      <c r="J309">
        <v>250.8</v>
      </c>
      <c r="K309">
        <v>253.2</v>
      </c>
      <c r="L309">
        <v>254.9</v>
      </c>
      <c r="M309">
        <f>AVERAGE(G309:I309)</f>
        <v>131</v>
      </c>
      <c r="N309">
        <f t="shared" si="65"/>
        <v>252.96666666666667</v>
      </c>
      <c r="O309">
        <f>_xlfn.STDEV.S(G309:I309)</f>
        <v>0.45825756949558588</v>
      </c>
      <c r="P309">
        <f t="shared" si="66"/>
        <v>2.0599352740640464</v>
      </c>
      <c r="Q309">
        <f t="shared" si="67"/>
        <v>0.26488876849455834</v>
      </c>
      <c r="R309">
        <f t="shared" si="68"/>
        <v>1.1907140312508939</v>
      </c>
      <c r="S309">
        <f>G309</f>
        <v>130.6</v>
      </c>
    </row>
    <row r="310" spans="6:21" x14ac:dyDescent="0.35">
      <c r="S310">
        <f>H309</f>
        <v>131.5</v>
      </c>
    </row>
    <row r="311" spans="6:21" x14ac:dyDescent="0.35">
      <c r="G311" t="s">
        <v>4</v>
      </c>
      <c r="H311" t="s">
        <v>5</v>
      </c>
      <c r="I311" t="s">
        <v>36</v>
      </c>
      <c r="J311" t="s">
        <v>40</v>
      </c>
      <c r="S311">
        <f>I309</f>
        <v>130.9</v>
      </c>
    </row>
    <row r="312" spans="6:21" x14ac:dyDescent="0.35">
      <c r="F312" t="s">
        <v>1</v>
      </c>
      <c r="G312">
        <v>120.66666666666667</v>
      </c>
      <c r="H312">
        <v>203.4666666666667</v>
      </c>
      <c r="I312">
        <v>0.38487445771557505</v>
      </c>
      <c r="J312">
        <v>0.44148128082426208</v>
      </c>
      <c r="M312" t="s">
        <v>49</v>
      </c>
      <c r="N312" t="s">
        <v>50</v>
      </c>
      <c r="O312" t="s">
        <v>50</v>
      </c>
      <c r="S312">
        <f>J307</f>
        <v>210.1</v>
      </c>
    </row>
    <row r="313" spans="6:21" x14ac:dyDescent="0.35">
      <c r="F313" t="s">
        <v>2</v>
      </c>
      <c r="G313">
        <v>125.86666666666667</v>
      </c>
      <c r="H313">
        <v>239.70000000000002</v>
      </c>
      <c r="I313">
        <v>0.34842276146483947</v>
      </c>
      <c r="J313">
        <v>0.27316853330939306</v>
      </c>
      <c r="M313" s="4">
        <f>(M307-N307)/M307</f>
        <v>-0.68618784530386756</v>
      </c>
      <c r="N313" s="4">
        <f>(N307-N308)/N307</f>
        <v>-0.17807994757536033</v>
      </c>
      <c r="O313" s="4">
        <f>(N307-N309)/N307</f>
        <v>-0.24328309305373508</v>
      </c>
      <c r="S313">
        <f>K307</f>
        <v>200.5</v>
      </c>
    </row>
    <row r="314" spans="6:21" x14ac:dyDescent="0.35">
      <c r="F314" t="s">
        <v>3</v>
      </c>
      <c r="G314">
        <v>131</v>
      </c>
      <c r="H314">
        <v>252.96666666666667</v>
      </c>
      <c r="I314">
        <v>0.26488876849455834</v>
      </c>
      <c r="J314">
        <v>0.34842276146481793</v>
      </c>
      <c r="S314">
        <f>L307</f>
        <v>199.8</v>
      </c>
    </row>
    <row r="315" spans="6:21" x14ac:dyDescent="0.35">
      <c r="U315">
        <f>J308</f>
        <v>245.9</v>
      </c>
    </row>
    <row r="316" spans="6:21" x14ac:dyDescent="0.35">
      <c r="U316">
        <f>K308</f>
        <v>230.3</v>
      </c>
    </row>
    <row r="317" spans="6:21" x14ac:dyDescent="0.35">
      <c r="U317">
        <f>L308</f>
        <v>242.9</v>
      </c>
    </row>
    <row r="318" spans="6:21" x14ac:dyDescent="0.35">
      <c r="U318">
        <f>J309</f>
        <v>250.8</v>
      </c>
    </row>
    <row r="319" spans="6:21" x14ac:dyDescent="0.35">
      <c r="U319">
        <f>K309</f>
        <v>253.2</v>
      </c>
    </row>
    <row r="320" spans="6:21" x14ac:dyDescent="0.35">
      <c r="U320">
        <f>L309</f>
        <v>254.9</v>
      </c>
    </row>
    <row r="323" spans="6:21" x14ac:dyDescent="0.35">
      <c r="U323">
        <f>G327</f>
        <v>11.8</v>
      </c>
    </row>
    <row r="324" spans="6:21" x14ac:dyDescent="0.35">
      <c r="U324">
        <f>H327</f>
        <v>12.4</v>
      </c>
    </row>
    <row r="325" spans="6:21" x14ac:dyDescent="0.35">
      <c r="K325" s="9" t="s">
        <v>23</v>
      </c>
      <c r="L325" s="8"/>
      <c r="M325" s="8"/>
      <c r="N325" s="8"/>
      <c r="O325" s="8"/>
      <c r="U325">
        <f>I327</f>
        <v>11.5</v>
      </c>
    </row>
    <row r="326" spans="6:21" x14ac:dyDescent="0.35">
      <c r="G326" s="8" t="s">
        <v>4</v>
      </c>
      <c r="H326" s="8"/>
      <c r="I326" s="8"/>
      <c r="J326" s="8" t="s">
        <v>5</v>
      </c>
      <c r="K326" s="8"/>
      <c r="L326" s="8"/>
      <c r="M326" t="s">
        <v>4</v>
      </c>
      <c r="N326" t="s">
        <v>5</v>
      </c>
      <c r="O326" t="s">
        <v>34</v>
      </c>
      <c r="P326" t="s">
        <v>35</v>
      </c>
      <c r="Q326" t="s">
        <v>36</v>
      </c>
      <c r="R326" t="s">
        <v>40</v>
      </c>
      <c r="U326">
        <f>G328</f>
        <v>15.7</v>
      </c>
    </row>
    <row r="327" spans="6:21" x14ac:dyDescent="0.35">
      <c r="F327" t="s">
        <v>1</v>
      </c>
      <c r="G327">
        <v>11.8</v>
      </c>
      <c r="H327">
        <v>12.4</v>
      </c>
      <c r="I327">
        <v>11.5</v>
      </c>
      <c r="J327">
        <v>25.1</v>
      </c>
      <c r="K327">
        <v>24.5</v>
      </c>
      <c r="L327">
        <v>23.6</v>
      </c>
      <c r="M327">
        <f>AVERAGE(G327:L327)</f>
        <v>18.150000000000002</v>
      </c>
      <c r="N327">
        <f>AVERAGE(J327:L327)</f>
        <v>24.400000000000002</v>
      </c>
      <c r="O327">
        <f>_xlfn.STDEV.S(G327:I327)</f>
        <v>0.45825756949558416</v>
      </c>
      <c r="P327">
        <f>_xlfn.STDEV.S(J327:L327)</f>
        <v>0.75498344352707492</v>
      </c>
      <c r="Q327">
        <f>O327/1.73</f>
        <v>0.26488876849455734</v>
      </c>
      <c r="R327">
        <f>P327/1.73</f>
        <v>0.43640661475553466</v>
      </c>
      <c r="S327">
        <f>H328</f>
        <v>16.5</v>
      </c>
    </row>
    <row r="328" spans="6:21" x14ac:dyDescent="0.35">
      <c r="F328" t="s">
        <v>2</v>
      </c>
      <c r="G328">
        <v>15.7</v>
      </c>
      <c r="H328">
        <v>16.5</v>
      </c>
      <c r="I328">
        <v>15.3</v>
      </c>
      <c r="J328">
        <v>30.1</v>
      </c>
      <c r="K328">
        <v>32.4</v>
      </c>
      <c r="L328">
        <v>33.1</v>
      </c>
      <c r="M328">
        <f>AVERAGE(G328:I328)</f>
        <v>15.833333333333334</v>
      </c>
      <c r="N328">
        <f t="shared" ref="N328:N329" si="69">AVERAGE(J328:L328)</f>
        <v>31.866666666666664</v>
      </c>
      <c r="O328">
        <f>_xlfn.STDEV.S(G328:I328)</f>
        <v>0.61101009266077844</v>
      </c>
      <c r="P328">
        <f t="shared" ref="P328:P329" si="70">_xlfn.STDEV.S(J328:L328)</f>
        <v>1.5695009822658066</v>
      </c>
      <c r="Q328">
        <f t="shared" ref="Q328:Q329" si="71">O328/1.73</f>
        <v>0.35318502465940949</v>
      </c>
      <c r="R328">
        <f t="shared" ref="R328:R329" si="72">P328/1.73</f>
        <v>0.90722600130971476</v>
      </c>
      <c r="S328">
        <f>I328</f>
        <v>15.3</v>
      </c>
    </row>
    <row r="329" spans="6:21" x14ac:dyDescent="0.35">
      <c r="F329" t="s">
        <v>3</v>
      </c>
      <c r="G329">
        <v>18.3</v>
      </c>
      <c r="H329">
        <v>18.899999999999999</v>
      </c>
      <c r="I329">
        <v>17.5</v>
      </c>
      <c r="J329">
        <v>40.299999999999997</v>
      </c>
      <c r="K329">
        <v>39.200000000000003</v>
      </c>
      <c r="L329">
        <v>38.1</v>
      </c>
      <c r="M329">
        <f>AVERAGE(G329:I329)</f>
        <v>18.233333333333334</v>
      </c>
      <c r="N329">
        <f t="shared" si="69"/>
        <v>39.199999999999996</v>
      </c>
      <c r="O329">
        <f>_xlfn.STDEV.S(G329:I329)</f>
        <v>0.70237691685684855</v>
      </c>
      <c r="P329">
        <f t="shared" si="70"/>
        <v>1.0999999999999979</v>
      </c>
      <c r="Q329">
        <f t="shared" si="71"/>
        <v>0.40599821783632867</v>
      </c>
      <c r="R329">
        <f t="shared" si="72"/>
        <v>0.63583815028901614</v>
      </c>
      <c r="S329">
        <f>G329</f>
        <v>18.3</v>
      </c>
    </row>
    <row r="330" spans="6:21" x14ac:dyDescent="0.35">
      <c r="S330">
        <f>H329</f>
        <v>18.899999999999999</v>
      </c>
    </row>
    <row r="331" spans="6:21" x14ac:dyDescent="0.35">
      <c r="S331">
        <f>I329</f>
        <v>17.5</v>
      </c>
    </row>
    <row r="332" spans="6:21" x14ac:dyDescent="0.35">
      <c r="G332" t="s">
        <v>4</v>
      </c>
      <c r="H332" t="s">
        <v>5</v>
      </c>
      <c r="I332" t="s">
        <v>36</v>
      </c>
      <c r="J332" t="s">
        <v>40</v>
      </c>
      <c r="M332" t="s">
        <v>49</v>
      </c>
      <c r="N332" t="s">
        <v>50</v>
      </c>
      <c r="O332" t="s">
        <v>50</v>
      </c>
      <c r="S332">
        <f>J327</f>
        <v>25.1</v>
      </c>
    </row>
    <row r="333" spans="6:21" x14ac:dyDescent="0.35">
      <c r="F333" t="s">
        <v>1</v>
      </c>
      <c r="G333">
        <v>11.9</v>
      </c>
      <c r="H333">
        <v>19.400000000000002</v>
      </c>
      <c r="I333">
        <v>0.26488876849455734</v>
      </c>
      <c r="J333">
        <v>0.43640661475553466</v>
      </c>
      <c r="M333" s="4">
        <f>(M327-N327)/M327</f>
        <v>-0.34435261707988979</v>
      </c>
      <c r="N333" s="4">
        <f>(N327-N328)/N327</f>
        <v>-0.30601092896174842</v>
      </c>
      <c r="O333" s="4">
        <f>(N327-N329)/N327</f>
        <v>-0.60655737704918</v>
      </c>
      <c r="S333">
        <f>K327</f>
        <v>24.5</v>
      </c>
    </row>
    <row r="334" spans="6:21" x14ac:dyDescent="0.35">
      <c r="F334" t="s">
        <v>2</v>
      </c>
      <c r="G334">
        <v>15.833333333333334</v>
      </c>
      <c r="H334">
        <v>31.866666666666664</v>
      </c>
      <c r="I334">
        <v>0.35318502465940949</v>
      </c>
      <c r="J334">
        <v>0.90722600130971476</v>
      </c>
      <c r="S334">
        <f>L327</f>
        <v>23.6</v>
      </c>
    </row>
    <row r="335" spans="6:21" x14ac:dyDescent="0.35">
      <c r="F335" t="s">
        <v>3</v>
      </c>
      <c r="G335">
        <v>18.233333333333334</v>
      </c>
      <c r="H335">
        <v>39.199999999999996</v>
      </c>
      <c r="I335">
        <v>0.40599821783632867</v>
      </c>
      <c r="J335">
        <v>0.63583815028901614</v>
      </c>
      <c r="S335">
        <f>J328</f>
        <v>30.1</v>
      </c>
    </row>
    <row r="336" spans="6:21" x14ac:dyDescent="0.35">
      <c r="S336">
        <f>K328</f>
        <v>32.4</v>
      </c>
    </row>
    <row r="337" spans="7:21" x14ac:dyDescent="0.35">
      <c r="U337">
        <f>L328</f>
        <v>33.1</v>
      </c>
    </row>
    <row r="338" spans="7:21" x14ac:dyDescent="0.35">
      <c r="U338">
        <f>J329</f>
        <v>40.299999999999997</v>
      </c>
    </row>
    <row r="339" spans="7:21" x14ac:dyDescent="0.35">
      <c r="U339">
        <f>K329</f>
        <v>39.200000000000003</v>
      </c>
    </row>
    <row r="340" spans="7:21" x14ac:dyDescent="0.35">
      <c r="U340">
        <f>L329</f>
        <v>38.1</v>
      </c>
    </row>
    <row r="349" spans="7:21" x14ac:dyDescent="0.35">
      <c r="U349">
        <f>G353</f>
        <v>8</v>
      </c>
    </row>
    <row r="350" spans="7:21" x14ac:dyDescent="0.35">
      <c r="U350">
        <f>H353</f>
        <v>7.5</v>
      </c>
    </row>
    <row r="351" spans="7:21" x14ac:dyDescent="0.35">
      <c r="K351" s="9" t="s">
        <v>24</v>
      </c>
      <c r="L351" s="8"/>
      <c r="M351" s="8"/>
      <c r="N351" s="8"/>
      <c r="O351" s="8"/>
      <c r="U351">
        <f>I353</f>
        <v>7.8</v>
      </c>
    </row>
    <row r="352" spans="7:21" x14ac:dyDescent="0.35">
      <c r="G352" s="8" t="s">
        <v>4</v>
      </c>
      <c r="H352" s="8"/>
      <c r="I352" s="8"/>
      <c r="J352" s="8" t="s">
        <v>5</v>
      </c>
      <c r="K352" s="8"/>
      <c r="L352" s="8"/>
      <c r="M352" t="s">
        <v>4</v>
      </c>
      <c r="N352" t="s">
        <v>5</v>
      </c>
      <c r="O352" t="s">
        <v>34</v>
      </c>
      <c r="P352" t="s">
        <v>35</v>
      </c>
      <c r="Q352" t="s">
        <v>36</v>
      </c>
      <c r="R352" t="s">
        <v>40</v>
      </c>
      <c r="U352">
        <f>G354</f>
        <v>9</v>
      </c>
    </row>
    <row r="353" spans="6:21" x14ac:dyDescent="0.35">
      <c r="F353" t="s">
        <v>1</v>
      </c>
      <c r="G353">
        <v>8</v>
      </c>
      <c r="H353">
        <v>7.5</v>
      </c>
      <c r="I353">
        <v>7.8</v>
      </c>
      <c r="J353">
        <v>10</v>
      </c>
      <c r="K353">
        <v>9.6999999999999993</v>
      </c>
      <c r="L353">
        <v>9.1</v>
      </c>
      <c r="M353">
        <f>AVERAGE(G353:I353)</f>
        <v>7.7666666666666666</v>
      </c>
      <c r="N353">
        <f>AVERAGE(J353:L353)</f>
        <v>9.6</v>
      </c>
      <c r="O353">
        <f>_xlfn.STDEV.S(G353:I353)</f>
        <v>0.25166114784235832</v>
      </c>
      <c r="P353">
        <f>_xlfn.STDEV.S(J353:L353)</f>
        <v>0.45825756949558411</v>
      </c>
      <c r="Q353">
        <f>O353/1.73</f>
        <v>0.14546887158517821</v>
      </c>
      <c r="R353">
        <f>P353/1.73</f>
        <v>0.26488876849455728</v>
      </c>
      <c r="S353">
        <f>H354</f>
        <v>8.5</v>
      </c>
    </row>
    <row r="354" spans="6:21" x14ac:dyDescent="0.35">
      <c r="F354" t="s">
        <v>2</v>
      </c>
      <c r="G354">
        <v>9</v>
      </c>
      <c r="H354">
        <v>8.5</v>
      </c>
      <c r="I354">
        <v>8.8000000000000007</v>
      </c>
      <c r="J354">
        <v>13</v>
      </c>
      <c r="K354">
        <v>13.5</v>
      </c>
      <c r="L354">
        <v>14.1</v>
      </c>
      <c r="M354">
        <f>AVERAGE(G354:I354)</f>
        <v>8.7666666666666675</v>
      </c>
      <c r="N354">
        <f t="shared" ref="N354:N355" si="73">AVERAGE(J354:L354)</f>
        <v>13.533333333333333</v>
      </c>
      <c r="O354">
        <f>_xlfn.STDEV.S(G354:I354)</f>
        <v>0.25166114784235838</v>
      </c>
      <c r="P354">
        <f t="shared" ref="P354:P355" si="74">_xlfn.STDEV.S(J354:L354)</f>
        <v>0.55075705472861003</v>
      </c>
      <c r="Q354">
        <f t="shared" ref="Q354:Q355" si="75">O354/1.73</f>
        <v>0.14546887158517827</v>
      </c>
      <c r="R354">
        <f t="shared" ref="R354:R355" si="76">P354/1.73</f>
        <v>0.31835667903387865</v>
      </c>
      <c r="S354">
        <f>I354</f>
        <v>8.8000000000000007</v>
      </c>
    </row>
    <row r="355" spans="6:21" x14ac:dyDescent="0.35">
      <c r="F355" t="s">
        <v>3</v>
      </c>
      <c r="G355">
        <v>10.1</v>
      </c>
      <c r="H355">
        <v>11.2</v>
      </c>
      <c r="I355">
        <v>9.8000000000000007</v>
      </c>
      <c r="J355">
        <v>14.1</v>
      </c>
      <c r="K355">
        <v>15.1</v>
      </c>
      <c r="L355">
        <v>15.7</v>
      </c>
      <c r="M355">
        <f>AVERAGE(G355:I355)</f>
        <v>10.366666666666665</v>
      </c>
      <c r="N355">
        <f t="shared" si="73"/>
        <v>14.966666666666667</v>
      </c>
      <c r="O355">
        <f>_xlfn.STDEV.S(G355:I355)</f>
        <v>0.73711147958319878</v>
      </c>
      <c r="P355">
        <f t="shared" si="74"/>
        <v>0.80829037686547589</v>
      </c>
      <c r="Q355">
        <f t="shared" si="75"/>
        <v>0.42607599975907445</v>
      </c>
      <c r="R355">
        <f t="shared" si="76"/>
        <v>0.46721987102050627</v>
      </c>
      <c r="S355">
        <f>G355</f>
        <v>10.1</v>
      </c>
    </row>
    <row r="356" spans="6:21" x14ac:dyDescent="0.35">
      <c r="S356">
        <f>H355</f>
        <v>11.2</v>
      </c>
    </row>
    <row r="357" spans="6:21" x14ac:dyDescent="0.35">
      <c r="S357">
        <f>I355</f>
        <v>9.8000000000000007</v>
      </c>
    </row>
    <row r="358" spans="6:21" x14ac:dyDescent="0.35">
      <c r="G358" t="s">
        <v>4</v>
      </c>
      <c r="H358" t="s">
        <v>5</v>
      </c>
      <c r="I358" t="s">
        <v>36</v>
      </c>
      <c r="J358" t="s">
        <v>40</v>
      </c>
      <c r="M358" t="s">
        <v>49</v>
      </c>
      <c r="N358" t="s">
        <v>50</v>
      </c>
      <c r="O358" t="s">
        <v>50</v>
      </c>
      <c r="S358">
        <f>J353</f>
        <v>10</v>
      </c>
    </row>
    <row r="359" spans="6:21" x14ac:dyDescent="0.35">
      <c r="F359" t="s">
        <v>1</v>
      </c>
      <c r="G359">
        <v>7.7666666666666666</v>
      </c>
      <c r="H359">
        <v>9.6</v>
      </c>
      <c r="I359">
        <v>8.8296256164852482E-2</v>
      </c>
      <c r="J359">
        <v>0.20841336852393205</v>
      </c>
      <c r="M359" s="4">
        <f>(M353-N353)/M353</f>
        <v>-0.23605150214592271</v>
      </c>
      <c r="N359" s="4">
        <f>(N353-N354)/N353</f>
        <v>-0.40972222222222227</v>
      </c>
      <c r="O359" s="4">
        <f>(N353-N355)/N353</f>
        <v>-0.5590277777777779</v>
      </c>
      <c r="S359">
        <f>K353</f>
        <v>9.6999999999999993</v>
      </c>
    </row>
    <row r="360" spans="6:21" x14ac:dyDescent="0.35">
      <c r="F360" t="s">
        <v>2</v>
      </c>
      <c r="G360">
        <v>8.7666666666666675</v>
      </c>
      <c r="H360">
        <v>13.533333333333333</v>
      </c>
      <c r="I360">
        <v>0.11560693641618502</v>
      </c>
      <c r="J360">
        <v>0.31835667903387843</v>
      </c>
      <c r="S360">
        <f>L353</f>
        <v>9.1</v>
      </c>
    </row>
    <row r="361" spans="6:21" x14ac:dyDescent="0.35">
      <c r="F361" t="s">
        <v>3</v>
      </c>
      <c r="G361">
        <v>10.366666666666665</v>
      </c>
      <c r="H361">
        <v>14.966666666666667</v>
      </c>
      <c r="I361">
        <v>0.28901734104046217</v>
      </c>
      <c r="J361">
        <v>0.2406550288400153</v>
      </c>
      <c r="S361">
        <f>J354</f>
        <v>13</v>
      </c>
    </row>
    <row r="362" spans="6:21" x14ac:dyDescent="0.35">
      <c r="U362">
        <f>K354</f>
        <v>13.5</v>
      </c>
    </row>
    <row r="363" spans="6:21" x14ac:dyDescent="0.35">
      <c r="U363">
        <f>L354</f>
        <v>14.1</v>
      </c>
    </row>
    <row r="364" spans="6:21" x14ac:dyDescent="0.35">
      <c r="U364">
        <f>J355</f>
        <v>14.1</v>
      </c>
    </row>
    <row r="365" spans="6:21" x14ac:dyDescent="0.35">
      <c r="U365">
        <f>K355</f>
        <v>15.1</v>
      </c>
    </row>
    <row r="366" spans="6:21" x14ac:dyDescent="0.35">
      <c r="L366" s="2"/>
      <c r="U366">
        <f>L355</f>
        <v>15.7</v>
      </c>
    </row>
    <row r="367" spans="6:21" x14ac:dyDescent="0.35">
      <c r="L367" s="2"/>
    </row>
    <row r="368" spans="6:21" x14ac:dyDescent="0.35">
      <c r="L368" s="2"/>
    </row>
    <row r="369" spans="6:21" x14ac:dyDescent="0.35">
      <c r="L369" s="2"/>
      <c r="U369">
        <f>G373</f>
        <v>2.6</v>
      </c>
    </row>
    <row r="370" spans="6:21" x14ac:dyDescent="0.35">
      <c r="L370" s="2"/>
      <c r="U370">
        <f>H373</f>
        <v>2.9</v>
      </c>
    </row>
    <row r="371" spans="6:21" x14ac:dyDescent="0.35">
      <c r="K371" s="9" t="s">
        <v>25</v>
      </c>
      <c r="L371" s="8"/>
      <c r="M371" s="8"/>
      <c r="N371" s="8"/>
      <c r="O371" s="8"/>
      <c r="U371">
        <f>I373</f>
        <v>2.1</v>
      </c>
    </row>
    <row r="372" spans="6:21" x14ac:dyDescent="0.35">
      <c r="G372" s="8" t="s">
        <v>4</v>
      </c>
      <c r="H372" s="8"/>
      <c r="I372" s="8"/>
      <c r="J372" s="8" t="s">
        <v>5</v>
      </c>
      <c r="K372" s="8"/>
      <c r="L372" s="8"/>
      <c r="M372" t="s">
        <v>4</v>
      </c>
      <c r="N372" t="s">
        <v>5</v>
      </c>
      <c r="O372" t="s">
        <v>34</v>
      </c>
      <c r="P372" t="s">
        <v>35</v>
      </c>
      <c r="Q372" t="s">
        <v>36</v>
      </c>
      <c r="R372" t="s">
        <v>40</v>
      </c>
      <c r="U372">
        <f>G374</f>
        <v>3.3</v>
      </c>
    </row>
    <row r="373" spans="6:21" x14ac:dyDescent="0.35">
      <c r="F373" t="s">
        <v>1</v>
      </c>
      <c r="G373">
        <v>2.6</v>
      </c>
      <c r="H373">
        <v>2.9</v>
      </c>
      <c r="I373">
        <v>2.1</v>
      </c>
      <c r="J373">
        <v>4.2</v>
      </c>
      <c r="K373">
        <v>4.5</v>
      </c>
      <c r="L373">
        <v>3.8</v>
      </c>
      <c r="M373">
        <f>AVERAGE(G373:I373)</f>
        <v>2.5333333333333332</v>
      </c>
      <c r="N373">
        <f>AVERAGE(J373:L373)</f>
        <v>4.166666666666667</v>
      </c>
      <c r="O373">
        <f>_xlfn.STDEV.S(G373:I373)</f>
        <v>0.40414518843273883</v>
      </c>
      <c r="P373">
        <f>_xlfn.STDEV.S(J373:L373)</f>
        <v>0.35118845842842472</v>
      </c>
      <c r="Q373">
        <f>O373/1.73</f>
        <v>0.23360993551025366</v>
      </c>
      <c r="R373">
        <f>P373/1.73</f>
        <v>0.20299910891816458</v>
      </c>
      <c r="S373">
        <f>H374</f>
        <v>3.1</v>
      </c>
    </row>
    <row r="374" spans="6:21" x14ac:dyDescent="0.35">
      <c r="F374" t="s">
        <v>2</v>
      </c>
      <c r="G374">
        <v>3.3</v>
      </c>
      <c r="H374">
        <v>3.1</v>
      </c>
      <c r="I374">
        <v>2.7</v>
      </c>
      <c r="J374">
        <v>4.9000000000000004</v>
      </c>
      <c r="K374">
        <v>4.2</v>
      </c>
      <c r="L374">
        <v>5.3</v>
      </c>
      <c r="M374">
        <f>AVERAGE(G374:I374)</f>
        <v>3.0333333333333337</v>
      </c>
      <c r="N374">
        <f t="shared" ref="N374:N375" si="77">AVERAGE(J374:L374)</f>
        <v>4.8000000000000007</v>
      </c>
      <c r="O374">
        <f>_xlfn.STDEV.S(G374:I374)</f>
        <v>0.30550504633038916</v>
      </c>
      <c r="P374">
        <f t="shared" ref="P374:P375" si="78">_xlfn.STDEV.S(J374:L374)</f>
        <v>0.556776436283002</v>
      </c>
      <c r="Q374">
        <f t="shared" ref="Q374:Q375" si="79">O374/1.73</f>
        <v>0.17659251232970472</v>
      </c>
      <c r="R374">
        <f t="shared" ref="R374:R375" si="80">P374/1.73</f>
        <v>0.3218360903369954</v>
      </c>
      <c r="S374">
        <f>I374</f>
        <v>2.7</v>
      </c>
    </row>
    <row r="375" spans="6:21" x14ac:dyDescent="0.35">
      <c r="F375" t="s">
        <v>3</v>
      </c>
      <c r="G375">
        <v>3.5</v>
      </c>
      <c r="H375">
        <v>3.8</v>
      </c>
      <c r="I375">
        <v>4.0999999999999996</v>
      </c>
      <c r="J375">
        <v>5.3</v>
      </c>
      <c r="K375">
        <v>5.0999999999999996</v>
      </c>
      <c r="L375">
        <v>5.8</v>
      </c>
      <c r="M375">
        <f>AVERAGE(G375:I375)</f>
        <v>3.7999999999999994</v>
      </c>
      <c r="N375">
        <f t="shared" si="77"/>
        <v>5.3999999999999995</v>
      </c>
      <c r="O375">
        <f>_xlfn.STDEV.S(G375:I375)</f>
        <v>0.29999999999999982</v>
      </c>
      <c r="P375">
        <f t="shared" si="78"/>
        <v>0.36055512754639901</v>
      </c>
      <c r="Q375">
        <f t="shared" si="79"/>
        <v>0.17341040462427734</v>
      </c>
      <c r="R375">
        <f t="shared" si="80"/>
        <v>0.20841336852393005</v>
      </c>
      <c r="S375">
        <f>G375</f>
        <v>3.5</v>
      </c>
    </row>
    <row r="376" spans="6:21" x14ac:dyDescent="0.35">
      <c r="S376">
        <f>H375</f>
        <v>3.8</v>
      </c>
    </row>
    <row r="377" spans="6:21" x14ac:dyDescent="0.35">
      <c r="S377">
        <f>I375</f>
        <v>4.0999999999999996</v>
      </c>
    </row>
    <row r="378" spans="6:21" x14ac:dyDescent="0.35">
      <c r="G378" t="s">
        <v>4</v>
      </c>
      <c r="H378" t="s">
        <v>5</v>
      </c>
      <c r="I378" t="s">
        <v>36</v>
      </c>
      <c r="J378" t="s">
        <v>40</v>
      </c>
      <c r="M378" t="s">
        <v>49</v>
      </c>
      <c r="N378" t="s">
        <v>50</v>
      </c>
      <c r="O378" t="s">
        <v>50</v>
      </c>
      <c r="S378">
        <f>J373</f>
        <v>4.2</v>
      </c>
    </row>
    <row r="379" spans="6:21" x14ac:dyDescent="0.35">
      <c r="F379" t="s">
        <v>1</v>
      </c>
      <c r="G379">
        <v>2.5333333333333332</v>
      </c>
      <c r="H379">
        <v>4.166666666666667</v>
      </c>
      <c r="I379">
        <v>0.23360993551025366</v>
      </c>
      <c r="J379">
        <v>0.20299910891816458</v>
      </c>
      <c r="M379" s="4">
        <f>(M373-N373)/M373</f>
        <v>-0.64473684210526339</v>
      </c>
      <c r="N379" s="4">
        <f>(N373-N374)/N373</f>
        <v>-0.15200000000000008</v>
      </c>
      <c r="O379" s="4">
        <f>(N373-N375)/N373</f>
        <v>-0.29599999999999976</v>
      </c>
      <c r="S379">
        <f>K373</f>
        <v>4.5</v>
      </c>
    </row>
    <row r="380" spans="6:21" x14ac:dyDescent="0.35">
      <c r="F380" t="s">
        <v>2</v>
      </c>
      <c r="G380">
        <v>3.0333333333333337</v>
      </c>
      <c r="H380">
        <v>4.8000000000000007</v>
      </c>
      <c r="I380">
        <v>0.17659251232970472</v>
      </c>
      <c r="J380">
        <v>0.3218360903369954</v>
      </c>
      <c r="S380">
        <f>L373</f>
        <v>3.8</v>
      </c>
    </row>
    <row r="381" spans="6:21" x14ac:dyDescent="0.35">
      <c r="F381" t="s">
        <v>3</v>
      </c>
      <c r="G381">
        <v>3.7999999999999994</v>
      </c>
      <c r="H381">
        <v>5.3999999999999995</v>
      </c>
      <c r="I381">
        <v>0.17341040462427734</v>
      </c>
      <c r="J381">
        <v>0.20841336852393005</v>
      </c>
      <c r="S381">
        <f>J374</f>
        <v>4.9000000000000004</v>
      </c>
    </row>
    <row r="382" spans="6:21" x14ac:dyDescent="0.35">
      <c r="S382">
        <f>K374</f>
        <v>4.2</v>
      </c>
    </row>
    <row r="383" spans="6:21" x14ac:dyDescent="0.35">
      <c r="S383">
        <f>L374</f>
        <v>5.3</v>
      </c>
    </row>
    <row r="384" spans="6:21" x14ac:dyDescent="0.35">
      <c r="S384">
        <f>J375</f>
        <v>5.3</v>
      </c>
    </row>
    <row r="385" spans="6:21" x14ac:dyDescent="0.35">
      <c r="S385">
        <f>K375</f>
        <v>5.0999999999999996</v>
      </c>
    </row>
    <row r="386" spans="6:21" x14ac:dyDescent="0.35">
      <c r="U386">
        <f>L375</f>
        <v>5.8</v>
      </c>
    </row>
    <row r="391" spans="6:21" x14ac:dyDescent="0.35">
      <c r="U391">
        <f>G395</f>
        <v>0.27</v>
      </c>
    </row>
    <row r="392" spans="6:21" x14ac:dyDescent="0.35">
      <c r="U392">
        <f>H395</f>
        <v>0.28999999999999998</v>
      </c>
    </row>
    <row r="393" spans="6:21" x14ac:dyDescent="0.35">
      <c r="K393" s="9" t="s">
        <v>26</v>
      </c>
      <c r="L393" s="8"/>
      <c r="M393" s="8"/>
      <c r="N393" s="8"/>
      <c r="O393" s="8"/>
      <c r="U393">
        <f>I395</f>
        <v>0.28000000000000003</v>
      </c>
    </row>
    <row r="394" spans="6:21" x14ac:dyDescent="0.35">
      <c r="G394" s="8" t="s">
        <v>4</v>
      </c>
      <c r="H394" s="8"/>
      <c r="I394" s="8"/>
      <c r="J394" s="8" t="s">
        <v>5</v>
      </c>
      <c r="K394" s="8"/>
      <c r="L394" s="8"/>
      <c r="M394" t="s">
        <v>4</v>
      </c>
      <c r="N394" t="s">
        <v>5</v>
      </c>
      <c r="O394" t="s">
        <v>34</v>
      </c>
      <c r="P394" t="s">
        <v>35</v>
      </c>
      <c r="Q394" t="s">
        <v>36</v>
      </c>
      <c r="R394" t="s">
        <v>40</v>
      </c>
      <c r="U394">
        <f>G396</f>
        <v>0.31</v>
      </c>
    </row>
    <row r="395" spans="6:21" x14ac:dyDescent="0.35">
      <c r="F395" t="s">
        <v>1</v>
      </c>
      <c r="G395">
        <v>0.27</v>
      </c>
      <c r="H395">
        <v>0.28999999999999998</v>
      </c>
      <c r="I395">
        <v>0.28000000000000003</v>
      </c>
      <c r="J395">
        <v>0.45</v>
      </c>
      <c r="K395">
        <v>0.43</v>
      </c>
      <c r="L395">
        <v>0.41</v>
      </c>
      <c r="M395">
        <f>AVERAGE(G395:I395)</f>
        <v>0.28000000000000003</v>
      </c>
      <c r="N395">
        <f>AVERAGE(J395:L395)</f>
        <v>0.43</v>
      </c>
      <c r="O395">
        <f>_xlfn.STDEV.S(G395:I395)</f>
        <v>9.9999999999999811E-3</v>
      </c>
      <c r="P395">
        <f>_xlfn.STDEV.S(J395:L395)</f>
        <v>2.0000000000000018E-2</v>
      </c>
      <c r="Q395">
        <f>O395/1.73</f>
        <v>5.7803468208092379E-3</v>
      </c>
      <c r="R395">
        <f>P395/1.73</f>
        <v>1.1560693641618507E-2</v>
      </c>
      <c r="S395">
        <f>H396</f>
        <v>0.33</v>
      </c>
    </row>
    <row r="396" spans="6:21" x14ac:dyDescent="0.35">
      <c r="F396" t="s">
        <v>2</v>
      </c>
      <c r="G396">
        <v>0.31</v>
      </c>
      <c r="H396">
        <v>0.33</v>
      </c>
      <c r="I396">
        <v>0.32</v>
      </c>
      <c r="J396">
        <v>0.65</v>
      </c>
      <c r="K396">
        <v>0.67</v>
      </c>
      <c r="L396">
        <v>0.64</v>
      </c>
      <c r="M396">
        <f>AVERAGE(G396:I396)</f>
        <v>0.32</v>
      </c>
      <c r="N396">
        <f t="shared" ref="N396:N397" si="81">AVERAGE(J396:L396)</f>
        <v>0.65333333333333332</v>
      </c>
      <c r="O396">
        <f>_xlfn.STDEV.S(G396:I396)</f>
        <v>1.0000000000000009E-2</v>
      </c>
      <c r="P396">
        <f t="shared" ref="P396:P397" si="82">_xlfn.STDEV.S(J396:L396)</f>
        <v>1.527525231651948E-2</v>
      </c>
      <c r="Q396">
        <f t="shared" ref="Q396:Q397" si="83">O396/1.73</f>
        <v>5.7803468208092535E-3</v>
      </c>
      <c r="R396">
        <f t="shared" ref="R396:R397" si="84">P396/1.73</f>
        <v>8.8296256164852489E-3</v>
      </c>
      <c r="S396">
        <f>I396</f>
        <v>0.32</v>
      </c>
    </row>
    <row r="397" spans="6:21" x14ac:dyDescent="0.35">
      <c r="F397" t="s">
        <v>3</v>
      </c>
      <c r="G397">
        <v>0.35</v>
      </c>
      <c r="H397">
        <v>0.34</v>
      </c>
      <c r="I397">
        <v>0.32</v>
      </c>
      <c r="J397">
        <v>0.71</v>
      </c>
      <c r="K397">
        <v>0.76</v>
      </c>
      <c r="L397">
        <v>0.69</v>
      </c>
      <c r="M397">
        <f>AVERAGE(G397:I397)</f>
        <v>0.33666666666666667</v>
      </c>
      <c r="N397">
        <f t="shared" si="81"/>
        <v>0.72000000000000008</v>
      </c>
      <c r="O397">
        <f>_xlfn.STDEV.S(G397:I397)</f>
        <v>1.5275252316519456E-2</v>
      </c>
      <c r="P397">
        <f t="shared" si="82"/>
        <v>3.6055512754639925E-2</v>
      </c>
      <c r="Q397">
        <f t="shared" si="83"/>
        <v>8.8296256164852351E-3</v>
      </c>
      <c r="R397">
        <f t="shared" si="84"/>
        <v>2.0841336852393019E-2</v>
      </c>
      <c r="S397">
        <f>G397</f>
        <v>0.35</v>
      </c>
    </row>
    <row r="398" spans="6:21" x14ac:dyDescent="0.35">
      <c r="S398">
        <f>H397</f>
        <v>0.34</v>
      </c>
    </row>
    <row r="399" spans="6:21" x14ac:dyDescent="0.35">
      <c r="G399" t="s">
        <v>4</v>
      </c>
      <c r="H399" t="s">
        <v>5</v>
      </c>
      <c r="I399" t="s">
        <v>36</v>
      </c>
      <c r="J399" t="s">
        <v>40</v>
      </c>
      <c r="S399">
        <f>I397</f>
        <v>0.32</v>
      </c>
    </row>
    <row r="400" spans="6:21" x14ac:dyDescent="0.35">
      <c r="F400" t="s">
        <v>1</v>
      </c>
      <c r="G400">
        <v>0.3666666666666667</v>
      </c>
      <c r="H400">
        <v>0.43</v>
      </c>
      <c r="I400">
        <v>5.7803468208092379E-3</v>
      </c>
      <c r="J400">
        <v>1.1560693641618507E-2</v>
      </c>
      <c r="M400" t="s">
        <v>49</v>
      </c>
      <c r="N400" t="s">
        <v>50</v>
      </c>
      <c r="O400" t="s">
        <v>50</v>
      </c>
      <c r="S400">
        <f>J395</f>
        <v>0.45</v>
      </c>
    </row>
    <row r="401" spans="6:21" x14ac:dyDescent="0.35">
      <c r="F401" t="s">
        <v>2</v>
      </c>
      <c r="G401">
        <v>0.46666666666666673</v>
      </c>
      <c r="H401">
        <v>0.7533333333333333</v>
      </c>
      <c r="I401">
        <v>5.7803468208092535E-3</v>
      </c>
      <c r="J401">
        <v>8.8296256164852489E-3</v>
      </c>
      <c r="M401" s="4">
        <f>(M395-N395)/M395</f>
        <v>-0.53571428571428559</v>
      </c>
      <c r="N401" s="4">
        <f>(N395-N396)/N395</f>
        <v>-0.51937984496124034</v>
      </c>
      <c r="O401" s="4">
        <f>(N395-N397)/N395</f>
        <v>-0.67441860465116299</v>
      </c>
      <c r="S401">
        <f>K395</f>
        <v>0.43</v>
      </c>
    </row>
    <row r="402" spans="6:21" x14ac:dyDescent="0.35">
      <c r="F402" t="s">
        <v>3</v>
      </c>
      <c r="G402">
        <v>0.96666666666666667</v>
      </c>
      <c r="H402">
        <v>0.81333333333333335</v>
      </c>
      <c r="I402">
        <v>8.8296256164852351E-3</v>
      </c>
      <c r="J402">
        <v>2.0841336852393019E-2</v>
      </c>
      <c r="S402">
        <f>L395</f>
        <v>0.41</v>
      </c>
    </row>
    <row r="403" spans="6:21" x14ac:dyDescent="0.35">
      <c r="S403">
        <f>J396</f>
        <v>0.65</v>
      </c>
    </row>
    <row r="404" spans="6:21" x14ac:dyDescent="0.35">
      <c r="S404">
        <f>K396</f>
        <v>0.67</v>
      </c>
    </row>
    <row r="405" spans="6:21" x14ac:dyDescent="0.35">
      <c r="S405">
        <f>L396</f>
        <v>0.64</v>
      </c>
    </row>
    <row r="406" spans="6:21" x14ac:dyDescent="0.35">
      <c r="U406">
        <f>J397</f>
        <v>0.71</v>
      </c>
    </row>
    <row r="407" spans="6:21" x14ac:dyDescent="0.35">
      <c r="U407">
        <f>K397</f>
        <v>0.76</v>
      </c>
    </row>
    <row r="408" spans="6:21" x14ac:dyDescent="0.35">
      <c r="U408">
        <f>L397</f>
        <v>0.69</v>
      </c>
    </row>
    <row r="412" spans="6:21" x14ac:dyDescent="0.35">
      <c r="U412">
        <f>G416</f>
        <v>11</v>
      </c>
    </row>
    <row r="413" spans="6:21" x14ac:dyDescent="0.35">
      <c r="U413">
        <f>H416</f>
        <v>10.5</v>
      </c>
    </row>
    <row r="414" spans="6:21" x14ac:dyDescent="0.35">
      <c r="K414" s="9" t="s">
        <v>27</v>
      </c>
      <c r="L414" s="8"/>
      <c r="M414" s="8"/>
      <c r="N414" s="8"/>
      <c r="O414" s="8"/>
      <c r="U414">
        <f>I416</f>
        <v>10.199999999999999</v>
      </c>
    </row>
    <row r="415" spans="6:21" x14ac:dyDescent="0.35">
      <c r="G415" s="8" t="s">
        <v>4</v>
      </c>
      <c r="H415" s="8"/>
      <c r="I415" s="8"/>
      <c r="J415" s="8" t="s">
        <v>5</v>
      </c>
      <c r="K415" s="8"/>
      <c r="L415" s="8"/>
      <c r="M415" t="s">
        <v>4</v>
      </c>
      <c r="N415" t="s">
        <v>5</v>
      </c>
      <c r="O415" t="s">
        <v>34</v>
      </c>
      <c r="P415" t="s">
        <v>35</v>
      </c>
      <c r="Q415" t="s">
        <v>36</v>
      </c>
      <c r="R415" t="s">
        <v>40</v>
      </c>
      <c r="U415">
        <f>G417</f>
        <v>12.1</v>
      </c>
    </row>
    <row r="416" spans="6:21" x14ac:dyDescent="0.35">
      <c r="F416" t="s">
        <v>1</v>
      </c>
      <c r="G416">
        <v>11</v>
      </c>
      <c r="H416">
        <v>10.5</v>
      </c>
      <c r="I416">
        <v>10.199999999999999</v>
      </c>
      <c r="J416">
        <v>19.3</v>
      </c>
      <c r="K416">
        <v>18.399999999999999</v>
      </c>
      <c r="L416">
        <v>17.3</v>
      </c>
      <c r="M416">
        <f>AVERAGE(G416:I416)</f>
        <v>10.566666666666666</v>
      </c>
      <c r="N416">
        <f>AVERAGE(J416:L416)</f>
        <v>18.333333333333332</v>
      </c>
      <c r="O416">
        <f>_xlfn.STDEV.S(G416:I416)</f>
        <v>0.40414518843273839</v>
      </c>
      <c r="P416">
        <f>_xlfn.STDEV.S(J416:L416)</f>
        <v>1.0016652800877812</v>
      </c>
      <c r="Q416">
        <f>O416/1.73</f>
        <v>0.23360993551025341</v>
      </c>
      <c r="R416">
        <f>P416/1.73</f>
        <v>0.57899727172704119</v>
      </c>
      <c r="S416">
        <f>H417</f>
        <v>12.5</v>
      </c>
    </row>
    <row r="417" spans="6:21" x14ac:dyDescent="0.35">
      <c r="F417" t="s">
        <v>2</v>
      </c>
      <c r="G417">
        <v>12.1</v>
      </c>
      <c r="H417">
        <v>12.5</v>
      </c>
      <c r="I417">
        <v>12.3</v>
      </c>
      <c r="J417">
        <v>22.8</v>
      </c>
      <c r="K417">
        <v>23.7</v>
      </c>
      <c r="L417">
        <v>24.5</v>
      </c>
      <c r="M417">
        <f>AVERAGE(G417:I417)</f>
        <v>12.300000000000002</v>
      </c>
      <c r="N417">
        <f t="shared" ref="N417:N418" si="85">AVERAGE(J417:L417)</f>
        <v>23.666666666666668</v>
      </c>
      <c r="O417">
        <f>_xlfn.STDEV.S(G417:I417)</f>
        <v>0.20000000000000021</v>
      </c>
      <c r="P417">
        <f t="shared" ref="P417:P418" si="86">_xlfn.STDEV.S(J417:L417)</f>
        <v>0.85049005481153783</v>
      </c>
      <c r="Q417">
        <f t="shared" ref="Q417:Q418" si="87">O417/1.73</f>
        <v>0.11560693641618509</v>
      </c>
      <c r="R417">
        <f t="shared" ref="R417:R418" si="88">P417/1.73</f>
        <v>0.49161274844597563</v>
      </c>
      <c r="S417">
        <f>I417</f>
        <v>12.3</v>
      </c>
    </row>
    <row r="418" spans="6:21" x14ac:dyDescent="0.35">
      <c r="F418" t="s">
        <v>3</v>
      </c>
      <c r="G418">
        <v>13</v>
      </c>
      <c r="H418">
        <v>13.1</v>
      </c>
      <c r="I418">
        <v>13.5</v>
      </c>
      <c r="J418">
        <v>25.3</v>
      </c>
      <c r="K418">
        <v>26.7</v>
      </c>
      <c r="L418">
        <v>27.8</v>
      </c>
      <c r="M418">
        <f>AVERAGE(G418:I418)</f>
        <v>13.200000000000001</v>
      </c>
      <c r="N418">
        <f t="shared" si="85"/>
        <v>26.599999999999998</v>
      </c>
      <c r="O418">
        <f>_xlfn.STDEV.S(G418:I418)</f>
        <v>0.26457513110645914</v>
      </c>
      <c r="P418">
        <f t="shared" si="86"/>
        <v>1.2529964086141667</v>
      </c>
      <c r="Q418">
        <f t="shared" si="87"/>
        <v>0.15293360179564111</v>
      </c>
      <c r="R418">
        <f t="shared" si="88"/>
        <v>0.72427538070183051</v>
      </c>
      <c r="S418">
        <f>G418</f>
        <v>13</v>
      </c>
    </row>
    <row r="419" spans="6:21" x14ac:dyDescent="0.35">
      <c r="S419">
        <f>H418</f>
        <v>13.1</v>
      </c>
    </row>
    <row r="420" spans="6:21" x14ac:dyDescent="0.35">
      <c r="S420">
        <f>I418</f>
        <v>13.5</v>
      </c>
    </row>
    <row r="421" spans="6:21" x14ac:dyDescent="0.35">
      <c r="G421" t="s">
        <v>4</v>
      </c>
      <c r="H421" t="s">
        <v>5</v>
      </c>
      <c r="I421" t="s">
        <v>36</v>
      </c>
      <c r="J421" t="s">
        <v>40</v>
      </c>
      <c r="M421" t="s">
        <v>49</v>
      </c>
      <c r="N421" t="s">
        <v>50</v>
      </c>
      <c r="O421" t="s">
        <v>50</v>
      </c>
      <c r="S421">
        <f>J416</f>
        <v>19.3</v>
      </c>
    </row>
    <row r="422" spans="6:21" x14ac:dyDescent="0.35">
      <c r="F422" t="s">
        <v>1</v>
      </c>
      <c r="G422">
        <v>10.566666666666666</v>
      </c>
      <c r="H422">
        <v>18.333333333333332</v>
      </c>
      <c r="I422">
        <v>0.23360993551025341</v>
      </c>
      <c r="J422">
        <v>0.57899727172704119</v>
      </c>
      <c r="M422" s="4">
        <f>(M416-N416)/M416</f>
        <v>-0.73501577287066244</v>
      </c>
      <c r="N422" s="4">
        <f>(N416-N417)/N416</f>
        <v>-0.29090909090909106</v>
      </c>
      <c r="O422" s="4">
        <f>(N416-N418)/N416</f>
        <v>-0.45090909090909087</v>
      </c>
      <c r="S422">
        <f>K416</f>
        <v>18.399999999999999</v>
      </c>
    </row>
    <row r="423" spans="6:21" x14ac:dyDescent="0.35">
      <c r="F423" t="s">
        <v>2</v>
      </c>
      <c r="G423">
        <v>12.300000000000002</v>
      </c>
      <c r="H423">
        <v>23.666666666666668</v>
      </c>
      <c r="I423">
        <v>0.11560693641618509</v>
      </c>
      <c r="J423">
        <v>0.49161274844597563</v>
      </c>
      <c r="S423">
        <f>L416</f>
        <v>17.3</v>
      </c>
    </row>
    <row r="424" spans="6:21" x14ac:dyDescent="0.35">
      <c r="F424" t="s">
        <v>3</v>
      </c>
      <c r="G424">
        <v>13.200000000000001</v>
      </c>
      <c r="H424">
        <v>26.599999999999998</v>
      </c>
      <c r="I424">
        <v>0.15293360179564111</v>
      </c>
      <c r="J424">
        <v>0.72427538070183051</v>
      </c>
      <c r="S424">
        <f>J417</f>
        <v>22.8</v>
      </c>
    </row>
    <row r="425" spans="6:21" x14ac:dyDescent="0.35">
      <c r="S425">
        <f>K417</f>
        <v>23.7</v>
      </c>
    </row>
    <row r="426" spans="6:21" x14ac:dyDescent="0.35">
      <c r="S426">
        <f>L417</f>
        <v>24.5</v>
      </c>
    </row>
    <row r="427" spans="6:21" x14ac:dyDescent="0.35">
      <c r="S427">
        <f>J418</f>
        <v>25.3</v>
      </c>
    </row>
    <row r="428" spans="6:21" x14ac:dyDescent="0.35">
      <c r="S428">
        <f>K418</f>
        <v>26.7</v>
      </c>
    </row>
    <row r="429" spans="6:21" x14ac:dyDescent="0.35">
      <c r="U429">
        <f>L418</f>
        <v>27.8</v>
      </c>
    </row>
    <row r="432" spans="6:21" x14ac:dyDescent="0.35">
      <c r="U432">
        <f>G436</f>
        <v>1.92</v>
      </c>
    </row>
    <row r="433" spans="6:21" x14ac:dyDescent="0.35">
      <c r="U433">
        <f>H436</f>
        <v>1.95</v>
      </c>
    </row>
    <row r="434" spans="6:21" x14ac:dyDescent="0.35">
      <c r="K434" s="9" t="s">
        <v>28</v>
      </c>
      <c r="L434" s="8"/>
      <c r="M434" s="8"/>
      <c r="N434" s="8"/>
      <c r="O434" s="8"/>
      <c r="U434">
        <f>I436</f>
        <v>1.89</v>
      </c>
    </row>
    <row r="435" spans="6:21" x14ac:dyDescent="0.35">
      <c r="G435" s="8" t="s">
        <v>4</v>
      </c>
      <c r="H435" s="8"/>
      <c r="I435" s="8"/>
      <c r="J435" s="8" t="s">
        <v>5</v>
      </c>
      <c r="K435" s="8"/>
      <c r="L435" s="8"/>
      <c r="M435" t="s">
        <v>4</v>
      </c>
      <c r="N435" t="s">
        <v>5</v>
      </c>
      <c r="O435" t="s">
        <v>34</v>
      </c>
      <c r="P435" t="s">
        <v>35</v>
      </c>
      <c r="Q435" t="s">
        <v>36</v>
      </c>
      <c r="R435" t="s">
        <v>40</v>
      </c>
      <c r="U435">
        <f>G437</f>
        <v>2.3199999999999998</v>
      </c>
    </row>
    <row r="436" spans="6:21" x14ac:dyDescent="0.35">
      <c r="F436" t="s">
        <v>1</v>
      </c>
      <c r="G436">
        <v>1.92</v>
      </c>
      <c r="H436">
        <v>1.95</v>
      </c>
      <c r="I436">
        <v>1.89</v>
      </c>
      <c r="J436">
        <v>3.12</v>
      </c>
      <c r="K436">
        <v>3.46</v>
      </c>
      <c r="L436">
        <v>3.26</v>
      </c>
      <c r="M436">
        <f>AVERAGE(G436:I436)</f>
        <v>1.92</v>
      </c>
      <c r="N436">
        <f>AVERAGE(J436:L436)</f>
        <v>3.28</v>
      </c>
      <c r="O436">
        <f>_xlfn.STDEV.S(G436:I436)</f>
        <v>3.0000000000000027E-2</v>
      </c>
      <c r="P436">
        <f>_xlfn.STDEV.S(J436:L436)</f>
        <v>0.17088007490635057</v>
      </c>
      <c r="Q436">
        <f>O436/1.73</f>
        <v>1.7341040462427761E-2</v>
      </c>
      <c r="R436">
        <f>P436/1.73</f>
        <v>9.8774609772456973E-2</v>
      </c>
      <c r="S436">
        <f>H437</f>
        <v>2.13</v>
      </c>
    </row>
    <row r="437" spans="6:21" x14ac:dyDescent="0.35">
      <c r="F437" t="s">
        <v>2</v>
      </c>
      <c r="G437">
        <v>2.3199999999999998</v>
      </c>
      <c r="H437">
        <v>2.13</v>
      </c>
      <c r="I437">
        <v>2.21</v>
      </c>
      <c r="J437">
        <v>4.12</v>
      </c>
      <c r="K437">
        <v>4.45</v>
      </c>
      <c r="L437">
        <v>4.5599999999999996</v>
      </c>
      <c r="M437">
        <f>AVERAGE(G437:I437)</f>
        <v>2.2199999999999998</v>
      </c>
      <c r="N437">
        <f t="shared" ref="N437:N438" si="89">AVERAGE(J437:L437)</f>
        <v>4.376666666666666</v>
      </c>
      <c r="O437">
        <f>_xlfn.STDEV.S(G437:I437)</f>
        <v>9.5393920141694524E-2</v>
      </c>
      <c r="P437">
        <f t="shared" ref="P437:P438" si="90">_xlfn.STDEV.S(J437:L437)</f>
        <v>0.22898325994127441</v>
      </c>
      <c r="Q437">
        <f t="shared" ref="Q437:Q438" si="91">O437/1.73</f>
        <v>5.5140994301557528E-2</v>
      </c>
      <c r="R437">
        <f t="shared" ref="R437:R438" si="92">P437/1.73</f>
        <v>0.13236026586200833</v>
      </c>
      <c r="S437">
        <f>I437</f>
        <v>2.21</v>
      </c>
    </row>
    <row r="438" spans="6:21" x14ac:dyDescent="0.35">
      <c r="F438" t="s">
        <v>3</v>
      </c>
      <c r="G438">
        <v>2.52</v>
      </c>
      <c r="H438">
        <v>2.21</v>
      </c>
      <c r="I438">
        <v>2.72</v>
      </c>
      <c r="J438">
        <v>5.51</v>
      </c>
      <c r="K438">
        <v>5.45</v>
      </c>
      <c r="L438">
        <v>5.48</v>
      </c>
      <c r="M438">
        <f>AVERAGE(G438:I438)</f>
        <v>2.4833333333333338</v>
      </c>
      <c r="N438">
        <f t="shared" si="89"/>
        <v>5.48</v>
      </c>
      <c r="O438">
        <f>_xlfn.STDEV.S(G438:I438)</f>
        <v>0.2569695182961072</v>
      </c>
      <c r="P438">
        <f t="shared" si="90"/>
        <v>2.9999999999999805E-2</v>
      </c>
      <c r="Q438">
        <f t="shared" si="91"/>
        <v>0.14853729381277872</v>
      </c>
      <c r="R438">
        <f t="shared" si="92"/>
        <v>1.7341040462427633E-2</v>
      </c>
      <c r="S438">
        <f>G438</f>
        <v>2.52</v>
      </c>
    </row>
    <row r="439" spans="6:21" x14ac:dyDescent="0.35">
      <c r="S439">
        <f>H438</f>
        <v>2.21</v>
      </c>
    </row>
    <row r="440" spans="6:21" x14ac:dyDescent="0.35">
      <c r="G440" t="s">
        <v>4</v>
      </c>
      <c r="H440" t="s">
        <v>5</v>
      </c>
      <c r="I440" t="s">
        <v>36</v>
      </c>
      <c r="J440" t="s">
        <v>40</v>
      </c>
      <c r="S440">
        <f>I438</f>
        <v>2.72</v>
      </c>
    </row>
    <row r="441" spans="6:21" x14ac:dyDescent="0.35">
      <c r="F441" t="s">
        <v>1</v>
      </c>
      <c r="G441">
        <v>1.8999999999999997</v>
      </c>
      <c r="H441">
        <v>3.28</v>
      </c>
      <c r="I441">
        <f t="shared" ref="I441:J443" si="93">G441/1.73</f>
        <v>1.098265895953757</v>
      </c>
      <c r="J441">
        <f t="shared" si="93"/>
        <v>1.8959537572254335</v>
      </c>
      <c r="M441" t="s">
        <v>49</v>
      </c>
      <c r="N441" t="s">
        <v>50</v>
      </c>
      <c r="O441" t="s">
        <v>50</v>
      </c>
      <c r="S441">
        <f>J436</f>
        <v>3.12</v>
      </c>
    </row>
    <row r="442" spans="6:21" x14ac:dyDescent="0.35">
      <c r="F442" t="s">
        <v>2</v>
      </c>
      <c r="G442">
        <v>2.3666666666666667</v>
      </c>
      <c r="H442">
        <v>4.376666666666666</v>
      </c>
      <c r="I442">
        <f t="shared" si="93"/>
        <v>1.3680154142581888</v>
      </c>
      <c r="J442">
        <f t="shared" si="93"/>
        <v>2.5298651252408475</v>
      </c>
      <c r="M442" s="4">
        <f>(M436-N436)/M436</f>
        <v>-0.70833333333333326</v>
      </c>
      <c r="N442" s="4">
        <f>(N436-N437)/N436</f>
        <v>-0.33434959349593485</v>
      </c>
      <c r="O442" s="4">
        <f>(N436-N438)/N436</f>
        <v>-0.67073170731707343</v>
      </c>
      <c r="S442">
        <f>K436</f>
        <v>3.46</v>
      </c>
    </row>
    <row r="443" spans="6:21" x14ac:dyDescent="0.35">
      <c r="F443" t="s">
        <v>3</v>
      </c>
      <c r="G443">
        <v>2.5333333333333332</v>
      </c>
      <c r="H443">
        <v>5.48</v>
      </c>
      <c r="I443">
        <f t="shared" si="93"/>
        <v>1.464354527938343</v>
      </c>
      <c r="J443">
        <f t="shared" si="93"/>
        <v>3.1676300578034686</v>
      </c>
      <c r="S443">
        <f>L436</f>
        <v>3.26</v>
      </c>
    </row>
    <row r="444" spans="6:21" x14ac:dyDescent="0.35">
      <c r="S444">
        <f>J437</f>
        <v>4.12</v>
      </c>
    </row>
    <row r="445" spans="6:21" x14ac:dyDescent="0.35">
      <c r="S445">
        <f>K437</f>
        <v>4.45</v>
      </c>
    </row>
    <row r="446" spans="6:21" x14ac:dyDescent="0.35">
      <c r="S446">
        <f>L437</f>
        <v>4.5599999999999996</v>
      </c>
    </row>
    <row r="447" spans="6:21" x14ac:dyDescent="0.35">
      <c r="U447">
        <f>J438</f>
        <v>5.51</v>
      </c>
    </row>
    <row r="448" spans="6:21" x14ac:dyDescent="0.35">
      <c r="U448">
        <f>K438</f>
        <v>5.45</v>
      </c>
    </row>
    <row r="449" spans="6:21" x14ac:dyDescent="0.35">
      <c r="U449">
        <f>L438</f>
        <v>5.48</v>
      </c>
    </row>
    <row r="451" spans="6:21" x14ac:dyDescent="0.35">
      <c r="U451">
        <f>G455</f>
        <v>19.399999999999999</v>
      </c>
    </row>
    <row r="452" spans="6:21" x14ac:dyDescent="0.35">
      <c r="U452">
        <f>H455</f>
        <v>19.8</v>
      </c>
    </row>
    <row r="453" spans="6:21" x14ac:dyDescent="0.35">
      <c r="K453" s="9" t="s">
        <v>29</v>
      </c>
      <c r="L453" s="8"/>
      <c r="M453" s="8"/>
      <c r="N453" s="8"/>
      <c r="O453" s="8"/>
      <c r="U453">
        <f>I455</f>
        <v>20.2</v>
      </c>
    </row>
    <row r="454" spans="6:21" x14ac:dyDescent="0.35">
      <c r="G454" s="8" t="s">
        <v>4</v>
      </c>
      <c r="H454" s="8"/>
      <c r="I454" s="8"/>
      <c r="J454" s="8" t="s">
        <v>5</v>
      </c>
      <c r="K454" s="8"/>
      <c r="L454" s="8"/>
      <c r="M454" t="s">
        <v>4</v>
      </c>
      <c r="N454" t="s">
        <v>5</v>
      </c>
      <c r="O454" t="s">
        <v>34</v>
      </c>
      <c r="P454" t="s">
        <v>35</v>
      </c>
      <c r="Q454" t="s">
        <v>36</v>
      </c>
      <c r="R454" t="s">
        <v>40</v>
      </c>
      <c r="U454">
        <f>G456</f>
        <v>23.6</v>
      </c>
    </row>
    <row r="455" spans="6:21" x14ac:dyDescent="0.35">
      <c r="F455" t="s">
        <v>1</v>
      </c>
      <c r="G455">
        <v>19.399999999999999</v>
      </c>
      <c r="H455">
        <v>19.8</v>
      </c>
      <c r="I455">
        <v>20.2</v>
      </c>
      <c r="J455">
        <v>6.5</v>
      </c>
      <c r="K455">
        <v>6.4</v>
      </c>
      <c r="L455">
        <v>6.9</v>
      </c>
      <c r="M455">
        <f>AVERAGE(G455:I455)</f>
        <v>19.8</v>
      </c>
      <c r="N455">
        <f>AVERAGE(J455:L455)</f>
        <v>6.6000000000000005</v>
      </c>
      <c r="O455">
        <f>_xlfn.STDEV.S(G455:I455)</f>
        <v>0.40000000000000036</v>
      </c>
      <c r="P455">
        <f>_xlfn.STDEV.S(J455:L455)</f>
        <v>0.26457513110645914</v>
      </c>
      <c r="Q455">
        <f>O455/1.73</f>
        <v>0.23121387283237016</v>
      </c>
      <c r="R455">
        <f>P455/1.73</f>
        <v>0.15293360179564111</v>
      </c>
      <c r="S455">
        <f>H456</f>
        <v>22.8</v>
      </c>
    </row>
    <row r="456" spans="6:21" x14ac:dyDescent="0.35">
      <c r="F456" t="s">
        <v>2</v>
      </c>
      <c r="G456">
        <v>23.6</v>
      </c>
      <c r="H456">
        <v>22.8</v>
      </c>
      <c r="I456">
        <v>22.5</v>
      </c>
      <c r="J456">
        <v>8.3000000000000007</v>
      </c>
      <c r="K456">
        <v>7.8</v>
      </c>
      <c r="L456">
        <v>8.8000000000000007</v>
      </c>
      <c r="M456">
        <f>AVERAGE(G456:I456)</f>
        <v>22.966666666666669</v>
      </c>
      <c r="N456">
        <f t="shared" ref="N456:N457" si="94">AVERAGE(J456:L456)</f>
        <v>8.3000000000000007</v>
      </c>
      <c r="O456">
        <f>_xlfn.STDEV.S(G456:I456)</f>
        <v>0.56862407030773343</v>
      </c>
      <c r="P456">
        <f t="shared" ref="P456:P457" si="95">_xlfn.STDEV.S(J456:L456)</f>
        <v>0.50000000000000044</v>
      </c>
      <c r="Q456">
        <f t="shared" ref="Q456:Q457" si="96">O456/1.73</f>
        <v>0.32868443370389216</v>
      </c>
      <c r="R456">
        <f t="shared" ref="R456:R457" si="97">P456/1.73</f>
        <v>0.28901734104046267</v>
      </c>
      <c r="S456">
        <f>I456</f>
        <v>22.5</v>
      </c>
    </row>
    <row r="457" spans="6:21" x14ac:dyDescent="0.35">
      <c r="F457" t="s">
        <v>3</v>
      </c>
      <c r="G457">
        <v>29.5</v>
      </c>
      <c r="H457">
        <v>29.8</v>
      </c>
      <c r="I457">
        <v>30.2</v>
      </c>
      <c r="J457">
        <v>9.1</v>
      </c>
      <c r="K457">
        <v>8.9</v>
      </c>
      <c r="L457">
        <v>9.1999999999999993</v>
      </c>
      <c r="M457">
        <f>AVERAGE(G457:I457)</f>
        <v>29.833333333333332</v>
      </c>
      <c r="N457">
        <f t="shared" si="94"/>
        <v>9.0666666666666664</v>
      </c>
      <c r="O457">
        <f>_xlfn.STDEV.S(G457:I457)</f>
        <v>0.35118845842842422</v>
      </c>
      <c r="P457">
        <f t="shared" si="95"/>
        <v>0.15275252316519414</v>
      </c>
      <c r="Q457">
        <f t="shared" si="96"/>
        <v>0.20299910891816428</v>
      </c>
      <c r="R457">
        <f t="shared" si="97"/>
        <v>8.8296256164852108E-2</v>
      </c>
      <c r="S457">
        <f>G457</f>
        <v>29.5</v>
      </c>
    </row>
    <row r="458" spans="6:21" x14ac:dyDescent="0.35">
      <c r="S458">
        <f>H457</f>
        <v>29.8</v>
      </c>
    </row>
    <row r="459" spans="6:21" x14ac:dyDescent="0.35">
      <c r="G459" t="s">
        <v>4</v>
      </c>
      <c r="H459" t="s">
        <v>5</v>
      </c>
      <c r="I459" t="s">
        <v>36</v>
      </c>
      <c r="J459" t="s">
        <v>40</v>
      </c>
      <c r="S459">
        <f>I457</f>
        <v>30.2</v>
      </c>
    </row>
    <row r="460" spans="6:21" x14ac:dyDescent="0.35">
      <c r="F460" t="s">
        <v>1</v>
      </c>
      <c r="G460">
        <v>19.8</v>
      </c>
      <c r="H460">
        <v>6.6000000000000005</v>
      </c>
      <c r="I460">
        <v>0.23121387283237016</v>
      </c>
      <c r="J460">
        <v>0.15293360179564111</v>
      </c>
      <c r="M460" t="s">
        <v>49</v>
      </c>
      <c r="N460" t="s">
        <v>50</v>
      </c>
      <c r="O460" t="s">
        <v>50</v>
      </c>
      <c r="S460">
        <f>J455</f>
        <v>6.5</v>
      </c>
    </row>
    <row r="461" spans="6:21" x14ac:dyDescent="0.35">
      <c r="F461" t="s">
        <v>2</v>
      </c>
      <c r="G461">
        <v>22.966666666666669</v>
      </c>
      <c r="H461">
        <v>8.3000000000000007</v>
      </c>
      <c r="I461">
        <v>0.32868443370389216</v>
      </c>
      <c r="J461">
        <v>0.28901734104046267</v>
      </c>
      <c r="M461" s="4">
        <f>(M455-N455)/M455</f>
        <v>0.66666666666666663</v>
      </c>
      <c r="N461" s="4">
        <f>(N455-N456)/N455</f>
        <v>-0.25757575757575757</v>
      </c>
      <c r="O461" s="4">
        <f>(N455-N457)/N455</f>
        <v>-0.37373737373737359</v>
      </c>
      <c r="S461">
        <f>K455</f>
        <v>6.4</v>
      </c>
    </row>
    <row r="462" spans="6:21" x14ac:dyDescent="0.35">
      <c r="F462" t="s">
        <v>3</v>
      </c>
      <c r="G462">
        <v>29.833333333333332</v>
      </c>
      <c r="H462">
        <v>9.0666666666666664</v>
      </c>
      <c r="I462">
        <v>0.20299910891816428</v>
      </c>
      <c r="J462">
        <v>8.8296256164852108E-2</v>
      </c>
      <c r="S462">
        <f>L455</f>
        <v>6.9</v>
      </c>
    </row>
    <row r="463" spans="6:21" x14ac:dyDescent="0.35">
      <c r="S463">
        <f>J456</f>
        <v>8.3000000000000007</v>
      </c>
    </row>
    <row r="464" spans="6:21" x14ac:dyDescent="0.35">
      <c r="S464">
        <f>K456</f>
        <v>7.8</v>
      </c>
    </row>
    <row r="465" spans="6:21" x14ac:dyDescent="0.35">
      <c r="F465" s="4"/>
      <c r="S465">
        <f>L456</f>
        <v>8.8000000000000007</v>
      </c>
    </row>
    <row r="466" spans="6:21" x14ac:dyDescent="0.35">
      <c r="S466">
        <f>J457</f>
        <v>9.1</v>
      </c>
    </row>
    <row r="467" spans="6:21" x14ac:dyDescent="0.35">
      <c r="S467">
        <f>K457</f>
        <v>8.9</v>
      </c>
    </row>
    <row r="468" spans="6:21" x14ac:dyDescent="0.35">
      <c r="S468">
        <f>L457</f>
        <v>9.1999999999999993</v>
      </c>
    </row>
    <row r="477" spans="6:21" x14ac:dyDescent="0.35">
      <c r="U477">
        <f>G481</f>
        <v>2.9</v>
      </c>
    </row>
    <row r="478" spans="6:21" x14ac:dyDescent="0.35">
      <c r="U478">
        <f>H481</f>
        <v>2.6</v>
      </c>
    </row>
    <row r="479" spans="6:21" x14ac:dyDescent="0.35">
      <c r="K479" s="9" t="s">
        <v>30</v>
      </c>
      <c r="L479" s="8"/>
      <c r="M479" s="8"/>
      <c r="N479" s="8"/>
      <c r="O479" s="8"/>
      <c r="U479">
        <f>I481</f>
        <v>3.2</v>
      </c>
    </row>
    <row r="480" spans="6:21" x14ac:dyDescent="0.35">
      <c r="G480" s="8" t="s">
        <v>4</v>
      </c>
      <c r="H480" s="8"/>
      <c r="I480" s="8"/>
      <c r="J480" s="8" t="s">
        <v>5</v>
      </c>
      <c r="K480" s="8"/>
      <c r="L480" s="8"/>
      <c r="M480" t="s">
        <v>4</v>
      </c>
      <c r="N480" t="s">
        <v>5</v>
      </c>
      <c r="O480" t="s">
        <v>34</v>
      </c>
      <c r="P480" t="s">
        <v>35</v>
      </c>
      <c r="Q480" t="s">
        <v>36</v>
      </c>
      <c r="R480" t="s">
        <v>40</v>
      </c>
      <c r="U480">
        <f>G482</f>
        <v>3.2</v>
      </c>
    </row>
    <row r="481" spans="6:21" x14ac:dyDescent="0.35">
      <c r="F481" t="s">
        <v>1</v>
      </c>
      <c r="G481">
        <v>2.9</v>
      </c>
      <c r="H481">
        <v>2.6</v>
      </c>
      <c r="I481">
        <v>3.2</v>
      </c>
      <c r="J481">
        <v>1.4</v>
      </c>
      <c r="K481">
        <v>1.6</v>
      </c>
      <c r="L481">
        <v>0.8</v>
      </c>
      <c r="M481">
        <f>AVERAGE(G481:I481)</f>
        <v>2.9</v>
      </c>
      <c r="N481">
        <f>AVERAGE(J481:L481)</f>
        <v>1.2666666666666666</v>
      </c>
      <c r="O481">
        <f>_xlfn.STDEV.S(G481:I481)</f>
        <v>0.30000000000000004</v>
      </c>
      <c r="P481">
        <f>_xlfn.STDEV.S(J481:L481)</f>
        <v>0.41633319989322654</v>
      </c>
      <c r="Q481">
        <f>O481/1.73</f>
        <v>0.17341040462427748</v>
      </c>
      <c r="R481">
        <f>P481/1.73</f>
        <v>0.24065502884001533</v>
      </c>
      <c r="S481">
        <f>H482</f>
        <v>3.8</v>
      </c>
    </row>
    <row r="482" spans="6:21" x14ac:dyDescent="0.35">
      <c r="F482" t="s">
        <v>2</v>
      </c>
      <c r="G482">
        <v>3.2</v>
      </c>
      <c r="H482">
        <v>3.8</v>
      </c>
      <c r="I482">
        <v>2.8</v>
      </c>
      <c r="J482">
        <v>1.6</v>
      </c>
      <c r="K482">
        <v>1.4</v>
      </c>
      <c r="L482">
        <v>2.1</v>
      </c>
      <c r="M482">
        <f>AVERAGE(G482:I482)</f>
        <v>3.2666666666666671</v>
      </c>
      <c r="N482">
        <f t="shared" ref="N482:N483" si="98">AVERAGE(J482:L482)</f>
        <v>1.7</v>
      </c>
      <c r="O482">
        <f>_xlfn.STDEV.S(G482:I482)</f>
        <v>0.5033222956847101</v>
      </c>
      <c r="P482">
        <f t="shared" ref="P482:P483" si="99">_xlfn.STDEV.S(J482:L482)</f>
        <v>0.36055512754639879</v>
      </c>
      <c r="Q482">
        <f t="shared" ref="Q482:Q483" si="100">O482/1.73</f>
        <v>0.29093774317035265</v>
      </c>
      <c r="R482">
        <f t="shared" ref="R482:R483" si="101">P482/1.73</f>
        <v>0.20841336852392994</v>
      </c>
      <c r="S482">
        <f>I482</f>
        <v>2.8</v>
      </c>
    </row>
    <row r="483" spans="6:21" x14ac:dyDescent="0.35">
      <c r="F483" t="s">
        <v>3</v>
      </c>
      <c r="G483">
        <v>3.4</v>
      </c>
      <c r="H483">
        <v>3.8</v>
      </c>
      <c r="I483">
        <v>3.1</v>
      </c>
      <c r="J483">
        <v>1.8</v>
      </c>
      <c r="K483">
        <v>2.4</v>
      </c>
      <c r="L483">
        <v>1.4</v>
      </c>
      <c r="M483">
        <f>AVERAGE(G483:I483)</f>
        <v>3.4333333333333331</v>
      </c>
      <c r="N483">
        <f t="shared" si="98"/>
        <v>1.8666666666666665</v>
      </c>
      <c r="O483">
        <f>_xlfn.STDEV.S(G483:I483)</f>
        <v>0.3511884584284245</v>
      </c>
      <c r="P483">
        <f t="shared" si="99"/>
        <v>0.5033222956847172</v>
      </c>
      <c r="Q483">
        <f t="shared" si="100"/>
        <v>0.20299910891816444</v>
      </c>
      <c r="R483">
        <f t="shared" si="101"/>
        <v>0.29093774317035676</v>
      </c>
      <c r="S483">
        <f>G483</f>
        <v>3.4</v>
      </c>
    </row>
    <row r="484" spans="6:21" x14ac:dyDescent="0.35">
      <c r="S484">
        <f>H483</f>
        <v>3.8</v>
      </c>
    </row>
    <row r="485" spans="6:21" x14ac:dyDescent="0.35">
      <c r="G485" t="s">
        <v>4</v>
      </c>
      <c r="H485" t="s">
        <v>5</v>
      </c>
      <c r="I485" t="s">
        <v>36</v>
      </c>
      <c r="J485" t="s">
        <v>40</v>
      </c>
      <c r="S485">
        <f>I483</f>
        <v>3.1</v>
      </c>
    </row>
    <row r="486" spans="6:21" x14ac:dyDescent="0.35">
      <c r="F486" t="s">
        <v>1</v>
      </c>
      <c r="G486">
        <v>2.9</v>
      </c>
      <c r="H486">
        <v>1.2666666666666666</v>
      </c>
      <c r="I486">
        <v>0.17341040462427748</v>
      </c>
      <c r="J486">
        <v>0.24065502884001533</v>
      </c>
      <c r="M486" t="s">
        <v>49</v>
      </c>
      <c r="N486" t="s">
        <v>50</v>
      </c>
      <c r="O486" t="s">
        <v>50</v>
      </c>
      <c r="S486">
        <f>J481</f>
        <v>1.4</v>
      </c>
    </row>
    <row r="487" spans="6:21" x14ac:dyDescent="0.35">
      <c r="F487" t="s">
        <v>2</v>
      </c>
      <c r="G487">
        <v>3.2666666666666671</v>
      </c>
      <c r="H487">
        <v>1.7</v>
      </c>
      <c r="I487">
        <v>0.29093774317035265</v>
      </c>
      <c r="J487">
        <v>0.20841336852392994</v>
      </c>
      <c r="M487" s="4">
        <f>(M481-N481)/M481</f>
        <v>0.56321839080459768</v>
      </c>
      <c r="N487" s="4">
        <f>(N481-N482)/N481</f>
        <v>-0.34210526315789475</v>
      </c>
      <c r="O487" s="4">
        <f>(N481-N483)/N481</f>
        <v>-0.47368421052631571</v>
      </c>
      <c r="S487">
        <f>K481</f>
        <v>1.6</v>
      </c>
    </row>
    <row r="488" spans="6:21" x14ac:dyDescent="0.35">
      <c r="F488" t="s">
        <v>3</v>
      </c>
      <c r="G488">
        <v>3.4333333333333331</v>
      </c>
      <c r="H488">
        <v>1.8666666666666665</v>
      </c>
      <c r="I488">
        <v>0.20299910891816444</v>
      </c>
      <c r="J488">
        <v>0.29093774317035676</v>
      </c>
      <c r="S488">
        <f>L481</f>
        <v>0.8</v>
      </c>
    </row>
    <row r="489" spans="6:21" x14ac:dyDescent="0.35">
      <c r="S489">
        <f>J482</f>
        <v>1.6</v>
      </c>
    </row>
    <row r="490" spans="6:21" x14ac:dyDescent="0.35">
      <c r="S490">
        <f>K482</f>
        <v>1.4</v>
      </c>
    </row>
    <row r="491" spans="6:21" x14ac:dyDescent="0.35">
      <c r="S491">
        <f>L482</f>
        <v>2.1</v>
      </c>
    </row>
    <row r="492" spans="6:21" x14ac:dyDescent="0.35">
      <c r="S492">
        <f>J483</f>
        <v>1.8</v>
      </c>
    </row>
    <row r="493" spans="6:21" x14ac:dyDescent="0.35">
      <c r="U493">
        <f>K483</f>
        <v>2.4</v>
      </c>
    </row>
    <row r="494" spans="6:21" x14ac:dyDescent="0.35">
      <c r="U494">
        <f>L483</f>
        <v>1.4</v>
      </c>
    </row>
    <row r="496" spans="6:21" x14ac:dyDescent="0.35">
      <c r="U496">
        <f>G500</f>
        <v>9.1999999999999993</v>
      </c>
    </row>
    <row r="497" spans="6:21" x14ac:dyDescent="0.35">
      <c r="U497">
        <f>H500</f>
        <v>8.6</v>
      </c>
    </row>
    <row r="498" spans="6:21" x14ac:dyDescent="0.35">
      <c r="K498" s="9" t="s">
        <v>31</v>
      </c>
      <c r="L498" s="8"/>
      <c r="M498" s="8"/>
      <c r="N498" s="8"/>
      <c r="O498" s="8"/>
      <c r="U498">
        <f>I500</f>
        <v>9.4</v>
      </c>
    </row>
    <row r="499" spans="6:21" x14ac:dyDescent="0.35">
      <c r="G499" s="8" t="s">
        <v>4</v>
      </c>
      <c r="H499" s="8"/>
      <c r="I499" s="8"/>
      <c r="J499" s="8" t="s">
        <v>5</v>
      </c>
      <c r="K499" s="8"/>
      <c r="L499" s="8"/>
      <c r="M499" t="s">
        <v>4</v>
      </c>
      <c r="N499" t="s">
        <v>5</v>
      </c>
      <c r="O499" t="s">
        <v>34</v>
      </c>
      <c r="P499" t="s">
        <v>35</v>
      </c>
      <c r="Q499" t="s">
        <v>36</v>
      </c>
      <c r="R499" t="s">
        <v>40</v>
      </c>
      <c r="U499">
        <f>G501</f>
        <v>13.6</v>
      </c>
    </row>
    <row r="500" spans="6:21" x14ac:dyDescent="0.35">
      <c r="F500" t="s">
        <v>1</v>
      </c>
      <c r="G500">
        <v>9.1999999999999993</v>
      </c>
      <c r="H500">
        <v>8.6</v>
      </c>
      <c r="I500">
        <v>9.4</v>
      </c>
      <c r="J500">
        <v>3.3</v>
      </c>
      <c r="K500">
        <v>4.5</v>
      </c>
      <c r="L500">
        <v>6.5</v>
      </c>
      <c r="M500">
        <f>AVERAGE(G500:I500)</f>
        <v>9.0666666666666647</v>
      </c>
      <c r="N500">
        <f>AVERAGE(J500:L500)</f>
        <v>4.7666666666666666</v>
      </c>
      <c r="O500">
        <f>_xlfn.STDEV.S(G500:I500)</f>
        <v>0.41633319989322676</v>
      </c>
      <c r="P500">
        <f>_xlfn.STDEV.S(J500:L500)</f>
        <v>1.6165807537309511</v>
      </c>
      <c r="Q500">
        <f>O500/1.73</f>
        <v>0.24065502884001547</v>
      </c>
      <c r="R500">
        <f>P500/1.73</f>
        <v>0.93443974204101221</v>
      </c>
      <c r="S500">
        <f>H501</f>
        <v>13.1</v>
      </c>
    </row>
    <row r="501" spans="6:21" x14ac:dyDescent="0.35">
      <c r="F501" t="s">
        <v>2</v>
      </c>
      <c r="G501">
        <v>13.6</v>
      </c>
      <c r="H501">
        <v>13.1</v>
      </c>
      <c r="I501">
        <v>14.5</v>
      </c>
      <c r="J501">
        <v>6.2</v>
      </c>
      <c r="K501">
        <v>6.7</v>
      </c>
      <c r="L501">
        <v>5.6</v>
      </c>
      <c r="M501">
        <f>AVERAGE(G501:I501)</f>
        <v>13.733333333333334</v>
      </c>
      <c r="N501">
        <f t="shared" ref="N501:N502" si="102">AVERAGE(J501:L501)</f>
        <v>6.166666666666667</v>
      </c>
      <c r="O501">
        <f>_xlfn.STDEV.S(G501:I501)</f>
        <v>0.70945988845975894</v>
      </c>
      <c r="P501">
        <f t="shared" ref="P501:P502" si="103">_xlfn.STDEV.S(J501:L501)</f>
        <v>0.55075705472861047</v>
      </c>
      <c r="Q501">
        <f t="shared" ref="Q501:Q502" si="104">O501/1.73</f>
        <v>0.41009242107500515</v>
      </c>
      <c r="R501">
        <f t="shared" ref="R501:R502" si="105">P501/1.73</f>
        <v>0.31835667903387888</v>
      </c>
      <c r="S501">
        <f>I501</f>
        <v>14.5</v>
      </c>
    </row>
    <row r="502" spans="6:21" x14ac:dyDescent="0.35">
      <c r="F502" t="s">
        <v>3</v>
      </c>
      <c r="G502">
        <v>16.5</v>
      </c>
      <c r="H502">
        <v>15.3</v>
      </c>
      <c r="I502">
        <v>16.2</v>
      </c>
      <c r="J502">
        <v>6.7</v>
      </c>
      <c r="K502">
        <v>7.8</v>
      </c>
      <c r="L502">
        <v>7.2</v>
      </c>
      <c r="M502">
        <f>AVERAGE(G502:I502)</f>
        <v>16</v>
      </c>
      <c r="N502">
        <f t="shared" si="102"/>
        <v>7.2333333333333334</v>
      </c>
      <c r="O502">
        <f>_xlfn.STDEV.S(G502:I502)</f>
        <v>0.62449979983983928</v>
      </c>
      <c r="P502">
        <f t="shared" si="103"/>
        <v>0.55075705472861003</v>
      </c>
      <c r="Q502">
        <f t="shared" si="104"/>
        <v>0.36098254326002271</v>
      </c>
      <c r="R502">
        <f t="shared" si="105"/>
        <v>0.31835667903387865</v>
      </c>
      <c r="S502">
        <f>G502</f>
        <v>16.5</v>
      </c>
    </row>
    <row r="503" spans="6:21" x14ac:dyDescent="0.35">
      <c r="S503">
        <f>H502</f>
        <v>15.3</v>
      </c>
    </row>
    <row r="504" spans="6:21" x14ac:dyDescent="0.35">
      <c r="G504" t="s">
        <v>4</v>
      </c>
      <c r="H504" t="s">
        <v>5</v>
      </c>
      <c r="I504" t="s">
        <v>36</v>
      </c>
      <c r="J504" t="s">
        <v>40</v>
      </c>
      <c r="S504">
        <f>I502</f>
        <v>16.2</v>
      </c>
    </row>
    <row r="505" spans="6:21" x14ac:dyDescent="0.35">
      <c r="F505" t="s">
        <v>1</v>
      </c>
      <c r="G505">
        <v>9.0666666666666647</v>
      </c>
      <c r="H505">
        <v>3.3000000000000003</v>
      </c>
      <c r="I505">
        <v>0.24065502884001547</v>
      </c>
      <c r="J505">
        <v>0.26488876849455778</v>
      </c>
      <c r="M505" t="s">
        <v>49</v>
      </c>
      <c r="N505" t="s">
        <v>50</v>
      </c>
      <c r="O505" t="s">
        <v>50</v>
      </c>
      <c r="S505">
        <f>J500</f>
        <v>3.3</v>
      </c>
    </row>
    <row r="506" spans="6:21" x14ac:dyDescent="0.35">
      <c r="F506" t="s">
        <v>2</v>
      </c>
      <c r="G506">
        <v>13.733333333333334</v>
      </c>
      <c r="H506">
        <v>6.166666666666667</v>
      </c>
      <c r="I506">
        <v>0.41009242107500515</v>
      </c>
      <c r="J506">
        <v>0.31835667903387888</v>
      </c>
      <c r="M506" s="4">
        <f>(M500-N500)/M500</f>
        <v>0.47426470588235281</v>
      </c>
      <c r="N506" s="4">
        <f>(N500-N501)/N500</f>
        <v>-0.29370629370629381</v>
      </c>
      <c r="O506" s="4">
        <f>(N500-N502)/N500</f>
        <v>-0.5174825174825175</v>
      </c>
      <c r="S506">
        <f>K500</f>
        <v>4.5</v>
      </c>
    </row>
    <row r="507" spans="6:21" x14ac:dyDescent="0.35">
      <c r="F507" t="s">
        <v>3</v>
      </c>
      <c r="G507">
        <v>16</v>
      </c>
      <c r="H507">
        <v>8.3333333333333339</v>
      </c>
      <c r="I507">
        <v>0.36098254326002271</v>
      </c>
      <c r="J507">
        <v>0.2909377431703567</v>
      </c>
      <c r="S507">
        <f>L500</f>
        <v>6.5</v>
      </c>
    </row>
    <row r="508" spans="6:21" x14ac:dyDescent="0.35">
      <c r="S508">
        <f>J501</f>
        <v>6.2</v>
      </c>
    </row>
    <row r="509" spans="6:21" x14ac:dyDescent="0.35">
      <c r="S509">
        <f>K501</f>
        <v>6.7</v>
      </c>
    </row>
    <row r="510" spans="6:21" x14ac:dyDescent="0.35">
      <c r="S510">
        <f>L501</f>
        <v>5.6</v>
      </c>
    </row>
    <row r="511" spans="6:21" x14ac:dyDescent="0.35">
      <c r="U511">
        <f>J502</f>
        <v>6.7</v>
      </c>
    </row>
    <row r="512" spans="6:21" x14ac:dyDescent="0.35">
      <c r="U512">
        <f>K502</f>
        <v>7.8</v>
      </c>
    </row>
    <row r="513" spans="6:21" x14ac:dyDescent="0.35">
      <c r="U513">
        <f>L502</f>
        <v>7.2</v>
      </c>
    </row>
    <row r="515" spans="6:21" x14ac:dyDescent="0.35">
      <c r="U515">
        <f>G519</f>
        <v>2.6</v>
      </c>
    </row>
    <row r="516" spans="6:21" x14ac:dyDescent="0.35">
      <c r="U516">
        <f>H519</f>
        <v>2.9</v>
      </c>
    </row>
    <row r="517" spans="6:21" x14ac:dyDescent="0.35">
      <c r="K517" s="9" t="s">
        <v>46</v>
      </c>
      <c r="L517" s="8"/>
      <c r="M517" s="8"/>
      <c r="N517" s="8"/>
      <c r="O517" s="8"/>
      <c r="U517">
        <f>I519</f>
        <v>1.8</v>
      </c>
    </row>
    <row r="518" spans="6:21" x14ac:dyDescent="0.35">
      <c r="G518" s="8" t="s">
        <v>4</v>
      </c>
      <c r="H518" s="8"/>
      <c r="I518" s="8"/>
      <c r="J518" s="8" t="s">
        <v>5</v>
      </c>
      <c r="K518" s="8"/>
      <c r="L518" s="8"/>
      <c r="M518" t="s">
        <v>4</v>
      </c>
      <c r="N518" t="s">
        <v>5</v>
      </c>
      <c r="O518" t="s">
        <v>34</v>
      </c>
      <c r="P518" t="s">
        <v>35</v>
      </c>
      <c r="Q518" t="s">
        <v>36</v>
      </c>
      <c r="R518" t="s">
        <v>40</v>
      </c>
      <c r="U518">
        <f>G520</f>
        <v>2.9</v>
      </c>
    </row>
    <row r="519" spans="6:21" x14ac:dyDescent="0.35">
      <c r="F519" t="s">
        <v>1</v>
      </c>
      <c r="G519">
        <v>2.6</v>
      </c>
      <c r="H519">
        <v>2.9</v>
      </c>
      <c r="I519">
        <v>1.8</v>
      </c>
      <c r="J519">
        <v>1.3</v>
      </c>
      <c r="K519">
        <v>1.8</v>
      </c>
      <c r="L519">
        <v>0.7</v>
      </c>
      <c r="M519">
        <f>AVERAGE(G519:I519)</f>
        <v>2.4333333333333331</v>
      </c>
      <c r="N519">
        <f>AVERAGE(J519:L519)</f>
        <v>1.2666666666666666</v>
      </c>
      <c r="O519">
        <f>_xlfn.STDEV.S(G519:I519)</f>
        <v>0.56862407030773499</v>
      </c>
      <c r="P519">
        <f>_xlfn.STDEV.S(J519:L519)</f>
        <v>0.55075705472861047</v>
      </c>
      <c r="Q519">
        <f>O519/1.73</f>
        <v>0.32868443370389305</v>
      </c>
      <c r="R519">
        <f>P519/1.73</f>
        <v>0.31835667903387888</v>
      </c>
      <c r="S519">
        <f>H520</f>
        <v>3.2</v>
      </c>
    </row>
    <row r="520" spans="6:21" x14ac:dyDescent="0.35">
      <c r="F520" t="s">
        <v>2</v>
      </c>
      <c r="G520">
        <v>2.9</v>
      </c>
      <c r="H520">
        <v>3.2</v>
      </c>
      <c r="I520">
        <v>2.5</v>
      </c>
      <c r="J520">
        <v>1.6</v>
      </c>
      <c r="K520">
        <v>1.7</v>
      </c>
      <c r="L520">
        <v>2.1</v>
      </c>
      <c r="M520">
        <f>AVERAGE(G520:I520)</f>
        <v>2.8666666666666667</v>
      </c>
      <c r="N520">
        <f t="shared" ref="N520:N521" si="106">AVERAGE(J520:L520)</f>
        <v>1.8</v>
      </c>
      <c r="O520">
        <f>_xlfn.STDEV.S(G520:I520)</f>
        <v>0.35118845842842472</v>
      </c>
      <c r="P520">
        <f t="shared" ref="P520:P521" si="107">_xlfn.STDEV.S(J520:L520)</f>
        <v>0.26457513110645792</v>
      </c>
      <c r="Q520">
        <f t="shared" ref="Q520:Q521" si="108">O520/1.73</f>
        <v>0.20299910891816458</v>
      </c>
      <c r="R520">
        <f t="shared" ref="R520:R521" si="109">P520/1.73</f>
        <v>0.15293360179564042</v>
      </c>
      <c r="S520">
        <f>I520</f>
        <v>2.5</v>
      </c>
    </row>
    <row r="521" spans="6:21" x14ac:dyDescent="0.35">
      <c r="F521" t="s">
        <v>3</v>
      </c>
      <c r="G521">
        <v>3.3</v>
      </c>
      <c r="H521">
        <v>3.5</v>
      </c>
      <c r="I521">
        <v>2.8</v>
      </c>
      <c r="J521">
        <v>1.8</v>
      </c>
      <c r="K521">
        <v>1.4</v>
      </c>
      <c r="L521">
        <v>2.2999999999999998</v>
      </c>
      <c r="M521">
        <f>AVERAGE(G521:I521)</f>
        <v>3.1999999999999997</v>
      </c>
      <c r="N521">
        <f t="shared" si="106"/>
        <v>1.8333333333333333</v>
      </c>
      <c r="O521">
        <f>_xlfn.STDEV.S(G521:I521)</f>
        <v>0.36055512754639901</v>
      </c>
      <c r="P521">
        <f t="shared" si="107"/>
        <v>0.45092497528228825</v>
      </c>
      <c r="Q521">
        <f t="shared" si="108"/>
        <v>0.20841336852393005</v>
      </c>
      <c r="R521">
        <f t="shared" si="109"/>
        <v>0.26065027472964641</v>
      </c>
      <c r="S521">
        <f>G521</f>
        <v>3.3</v>
      </c>
    </row>
    <row r="522" spans="6:21" x14ac:dyDescent="0.35">
      <c r="S522">
        <f>H521</f>
        <v>3.5</v>
      </c>
    </row>
    <row r="523" spans="6:21" x14ac:dyDescent="0.35">
      <c r="G523" t="s">
        <v>4</v>
      </c>
      <c r="H523" t="s">
        <v>5</v>
      </c>
      <c r="I523" t="s">
        <v>36</v>
      </c>
      <c r="J523" t="s">
        <v>40</v>
      </c>
      <c r="S523">
        <f>I521</f>
        <v>2.8</v>
      </c>
    </row>
    <row r="524" spans="6:21" x14ac:dyDescent="0.35">
      <c r="F524" t="s">
        <v>1</v>
      </c>
      <c r="G524">
        <v>2.4333333333333331</v>
      </c>
      <c r="H524">
        <v>1.2666666666666666</v>
      </c>
      <c r="I524">
        <v>0.32868443370389305</v>
      </c>
      <c r="J524">
        <v>0.31835667903387888</v>
      </c>
      <c r="M524" t="s">
        <v>49</v>
      </c>
      <c r="N524" t="s">
        <v>50</v>
      </c>
      <c r="O524" t="s">
        <v>50</v>
      </c>
      <c r="S524">
        <f>J519</f>
        <v>1.3</v>
      </c>
    </row>
    <row r="525" spans="6:21" x14ac:dyDescent="0.35">
      <c r="F525" t="s">
        <v>2</v>
      </c>
      <c r="G525">
        <v>2.8666666666666667</v>
      </c>
      <c r="H525">
        <v>1.8</v>
      </c>
      <c r="I525">
        <v>0.20299910891816458</v>
      </c>
      <c r="J525">
        <v>0.15293360179564042</v>
      </c>
      <c r="M525" s="4">
        <f>(M519-N519)/M519</f>
        <v>0.47945205479452052</v>
      </c>
      <c r="N525" s="4">
        <f>(N519-N520)/N519</f>
        <v>-0.42105263157894746</v>
      </c>
      <c r="O525" s="4">
        <f>(N519-N521)/N519</f>
        <v>-0.44736842105263158</v>
      </c>
      <c r="S525">
        <f>K519</f>
        <v>1.8</v>
      </c>
    </row>
    <row r="526" spans="6:21" x14ac:dyDescent="0.35">
      <c r="F526" t="s">
        <v>3</v>
      </c>
      <c r="G526">
        <v>3.1999999999999997</v>
      </c>
      <c r="H526">
        <v>1.8333333333333333</v>
      </c>
      <c r="I526">
        <v>0.20841336852393005</v>
      </c>
      <c r="J526">
        <v>0.26065027472964641</v>
      </c>
      <c r="S526">
        <f>L519</f>
        <v>0.7</v>
      </c>
    </row>
    <row r="527" spans="6:21" x14ac:dyDescent="0.35">
      <c r="S527">
        <f>J520</f>
        <v>1.6</v>
      </c>
    </row>
    <row r="528" spans="6:21" x14ac:dyDescent="0.35">
      <c r="S528">
        <f>K520</f>
        <v>1.7</v>
      </c>
    </row>
    <row r="529" spans="6:21" x14ac:dyDescent="0.35">
      <c r="S529">
        <f>L520</f>
        <v>2.1</v>
      </c>
    </row>
    <row r="530" spans="6:21" x14ac:dyDescent="0.35">
      <c r="S530">
        <f>J521</f>
        <v>1.8</v>
      </c>
    </row>
    <row r="531" spans="6:21" x14ac:dyDescent="0.35">
      <c r="S531">
        <f>K521</f>
        <v>1.4</v>
      </c>
    </row>
    <row r="532" spans="6:21" x14ac:dyDescent="0.35">
      <c r="U532">
        <f>L521</f>
        <v>2.2999999999999998</v>
      </c>
    </row>
    <row r="535" spans="6:21" x14ac:dyDescent="0.35">
      <c r="U535">
        <f>G539</f>
        <v>16.8</v>
      </c>
    </row>
    <row r="536" spans="6:21" x14ac:dyDescent="0.35">
      <c r="U536">
        <f>H539</f>
        <v>16.2</v>
      </c>
    </row>
    <row r="537" spans="6:21" x14ac:dyDescent="0.35">
      <c r="K537" s="9" t="s">
        <v>47</v>
      </c>
      <c r="L537" s="8"/>
      <c r="M537" s="8"/>
      <c r="N537" s="8"/>
      <c r="O537" s="8"/>
      <c r="U537">
        <f>I539</f>
        <v>17.399999999999999</v>
      </c>
    </row>
    <row r="538" spans="6:21" x14ac:dyDescent="0.35">
      <c r="G538" s="8" t="s">
        <v>4</v>
      </c>
      <c r="H538" s="8"/>
      <c r="I538" s="8"/>
      <c r="J538" s="8" t="s">
        <v>5</v>
      </c>
      <c r="K538" s="8"/>
      <c r="L538" s="8"/>
      <c r="M538" t="s">
        <v>4</v>
      </c>
      <c r="N538" t="s">
        <v>5</v>
      </c>
      <c r="O538" t="s">
        <v>34</v>
      </c>
      <c r="P538" t="s">
        <v>35</v>
      </c>
      <c r="Q538" t="s">
        <v>36</v>
      </c>
      <c r="R538" t="s">
        <v>40</v>
      </c>
      <c r="U538">
        <f>G540</f>
        <v>18.5</v>
      </c>
    </row>
    <row r="539" spans="6:21" x14ac:dyDescent="0.35">
      <c r="F539" t="s">
        <v>1</v>
      </c>
      <c r="G539">
        <v>16.8</v>
      </c>
      <c r="H539">
        <v>16.2</v>
      </c>
      <c r="I539">
        <v>17.399999999999999</v>
      </c>
      <c r="J539">
        <v>7.3</v>
      </c>
      <c r="K539">
        <v>7.9</v>
      </c>
      <c r="L539">
        <v>7.5</v>
      </c>
      <c r="M539">
        <f>AVERAGE(G539:I539)</f>
        <v>16.8</v>
      </c>
      <c r="N539">
        <f>AVERAGE(J539:L539)</f>
        <v>7.5666666666666664</v>
      </c>
      <c r="O539">
        <f>_xlfn.STDEV.S(G539:I539)</f>
        <v>0.59999999999999964</v>
      </c>
      <c r="P539">
        <f>_xlfn.STDEV.S(J539:L539)</f>
        <v>0.30550504633038961</v>
      </c>
      <c r="Q539">
        <f>O539/1.73</f>
        <v>0.34682080924855468</v>
      </c>
      <c r="R539">
        <f>P539/1.73</f>
        <v>0.17659251232970496</v>
      </c>
      <c r="S539">
        <f>H540</f>
        <v>18.899999999999999</v>
      </c>
    </row>
    <row r="540" spans="6:21" x14ac:dyDescent="0.35">
      <c r="F540" t="s">
        <v>2</v>
      </c>
      <c r="G540">
        <v>18.5</v>
      </c>
      <c r="H540">
        <v>18.899999999999999</v>
      </c>
      <c r="I540">
        <v>19.7</v>
      </c>
      <c r="J540">
        <v>9.8000000000000007</v>
      </c>
      <c r="K540">
        <v>10.4</v>
      </c>
      <c r="L540">
        <v>9.4</v>
      </c>
      <c r="M540">
        <f>AVERAGE(G540:I540)</f>
        <v>19.033333333333331</v>
      </c>
      <c r="N540">
        <f t="shared" ref="N540:N541" si="110">AVERAGE(J540:L540)</f>
        <v>9.8666666666666671</v>
      </c>
      <c r="O540">
        <f>_xlfn.STDEV.S(G540:I540)</f>
        <v>0.61101009266077844</v>
      </c>
      <c r="P540">
        <f t="shared" ref="P540:P541" si="111">_xlfn.STDEV.S(J540:L540)</f>
        <v>0.50332229568471665</v>
      </c>
      <c r="Q540">
        <f t="shared" ref="Q540:Q541" si="112">O540/1.73</f>
        <v>0.35318502465940949</v>
      </c>
      <c r="R540">
        <f t="shared" ref="R540:R541" si="113">P540/1.73</f>
        <v>0.29093774317035642</v>
      </c>
      <c r="S540">
        <f>I540</f>
        <v>19.7</v>
      </c>
    </row>
    <row r="541" spans="6:21" x14ac:dyDescent="0.35">
      <c r="F541" t="s">
        <v>3</v>
      </c>
      <c r="G541">
        <v>23.5</v>
      </c>
      <c r="H541">
        <v>23.8</v>
      </c>
      <c r="I541">
        <v>22.8</v>
      </c>
      <c r="J541">
        <v>12.5</v>
      </c>
      <c r="K541">
        <v>12.9</v>
      </c>
      <c r="L541">
        <v>12.2</v>
      </c>
      <c r="M541">
        <f>AVERAGE(G541:I541)</f>
        <v>23.366666666666664</v>
      </c>
      <c r="N541">
        <f t="shared" si="110"/>
        <v>12.533333333333331</v>
      </c>
      <c r="O541">
        <f>_xlfn.STDEV.S(G541:I541)</f>
        <v>0.51316014394468823</v>
      </c>
      <c r="P541">
        <f t="shared" si="111"/>
        <v>0.35118845842842517</v>
      </c>
      <c r="Q541">
        <f t="shared" si="112"/>
        <v>0.29662436066166947</v>
      </c>
      <c r="R541">
        <f t="shared" si="113"/>
        <v>0.20299910891816483</v>
      </c>
      <c r="S541">
        <f>G541</f>
        <v>23.5</v>
      </c>
    </row>
    <row r="542" spans="6:21" x14ac:dyDescent="0.35">
      <c r="S542">
        <f>H541</f>
        <v>23.8</v>
      </c>
    </row>
    <row r="543" spans="6:21" x14ac:dyDescent="0.35">
      <c r="S543">
        <f>I541</f>
        <v>22.8</v>
      </c>
    </row>
    <row r="544" spans="6:21" x14ac:dyDescent="0.35">
      <c r="G544" t="s">
        <v>4</v>
      </c>
      <c r="H544" t="s">
        <v>5</v>
      </c>
      <c r="I544" t="s">
        <v>36</v>
      </c>
      <c r="J544" t="s">
        <v>40</v>
      </c>
      <c r="M544" t="s">
        <v>49</v>
      </c>
      <c r="N544" t="s">
        <v>50</v>
      </c>
      <c r="O544" t="s">
        <v>50</v>
      </c>
      <c r="S544">
        <f>J539</f>
        <v>7.3</v>
      </c>
    </row>
    <row r="545" spans="6:21" x14ac:dyDescent="0.35">
      <c r="F545" t="s">
        <v>1</v>
      </c>
      <c r="G545">
        <v>16.8</v>
      </c>
      <c r="H545">
        <v>7.5666666666666664</v>
      </c>
      <c r="I545">
        <v>0.34682080924855468</v>
      </c>
      <c r="J545">
        <v>0.17659251232970496</v>
      </c>
      <c r="M545" s="4">
        <f>(M539-N539)/M539</f>
        <v>0.54960317460317465</v>
      </c>
      <c r="N545" s="4">
        <f>(N539-N540)/N539</f>
        <v>-0.30396475770925119</v>
      </c>
      <c r="O545" s="4">
        <f>(N539-N541)/N539</f>
        <v>-0.65638766519823766</v>
      </c>
      <c r="S545">
        <f>K539</f>
        <v>7.9</v>
      </c>
    </row>
    <row r="546" spans="6:21" x14ac:dyDescent="0.35">
      <c r="F546" t="s">
        <v>2</v>
      </c>
      <c r="G546">
        <v>19.033333333333331</v>
      </c>
      <c r="H546">
        <v>9.8666666666666671</v>
      </c>
      <c r="I546">
        <v>0.35318502465940949</v>
      </c>
      <c r="J546">
        <v>0.29093774317035642</v>
      </c>
      <c r="S546">
        <f>L539</f>
        <v>7.5</v>
      </c>
    </row>
    <row r="547" spans="6:21" x14ac:dyDescent="0.35">
      <c r="F547" t="s">
        <v>3</v>
      </c>
      <c r="G547">
        <v>23.366666666666664</v>
      </c>
      <c r="H547">
        <v>12.533333333333331</v>
      </c>
      <c r="I547">
        <v>0.29662436066166947</v>
      </c>
      <c r="J547">
        <v>0.20299910891816483</v>
      </c>
      <c r="S547">
        <f>J540</f>
        <v>9.8000000000000007</v>
      </c>
    </row>
    <row r="548" spans="6:21" x14ac:dyDescent="0.35">
      <c r="S548">
        <f>K540</f>
        <v>10.4</v>
      </c>
    </row>
    <row r="549" spans="6:21" x14ac:dyDescent="0.35">
      <c r="S549">
        <f>L540</f>
        <v>9.4</v>
      </c>
    </row>
    <row r="550" spans="6:21" x14ac:dyDescent="0.35">
      <c r="S550">
        <f>J541</f>
        <v>12.5</v>
      </c>
    </row>
    <row r="551" spans="6:21" x14ac:dyDescent="0.35">
      <c r="S551">
        <f>K541</f>
        <v>12.9</v>
      </c>
    </row>
    <row r="552" spans="6:21" x14ac:dyDescent="0.35">
      <c r="U552">
        <f>L541</f>
        <v>12.2</v>
      </c>
    </row>
    <row r="557" spans="6:21" x14ac:dyDescent="0.35">
      <c r="U557">
        <f>G561</f>
        <v>75.599999999999994</v>
      </c>
    </row>
    <row r="558" spans="6:21" x14ac:dyDescent="0.35">
      <c r="U558">
        <f>H561</f>
        <v>74.400000000000006</v>
      </c>
    </row>
    <row r="559" spans="6:21" x14ac:dyDescent="0.35">
      <c r="K559" s="9" t="s">
        <v>20</v>
      </c>
      <c r="L559" s="8"/>
      <c r="M559" s="8"/>
      <c r="N559" s="8"/>
      <c r="O559" s="8"/>
      <c r="U559">
        <f>I561</f>
        <v>73.8</v>
      </c>
    </row>
    <row r="560" spans="6:21" x14ac:dyDescent="0.35">
      <c r="G560" s="8" t="s">
        <v>4</v>
      </c>
      <c r="H560" s="8"/>
      <c r="I560" s="8"/>
      <c r="J560" s="8" t="s">
        <v>5</v>
      </c>
      <c r="K560" s="8"/>
      <c r="L560" s="8"/>
      <c r="M560" t="s">
        <v>4</v>
      </c>
      <c r="N560" t="s">
        <v>5</v>
      </c>
      <c r="O560" t="s">
        <v>34</v>
      </c>
      <c r="P560" t="s">
        <v>35</v>
      </c>
      <c r="Q560" t="s">
        <v>36</v>
      </c>
      <c r="R560" t="s">
        <v>40</v>
      </c>
      <c r="U560">
        <f>G562</f>
        <v>77.599999999999994</v>
      </c>
    </row>
    <row r="561" spans="6:21" x14ac:dyDescent="0.35">
      <c r="F561" t="s">
        <v>1</v>
      </c>
      <c r="G561">
        <v>75.599999999999994</v>
      </c>
      <c r="H561">
        <v>74.400000000000006</v>
      </c>
      <c r="I561">
        <v>73.8</v>
      </c>
      <c r="J561">
        <v>120.2</v>
      </c>
      <c r="K561">
        <v>119.2</v>
      </c>
      <c r="L561">
        <v>121.1</v>
      </c>
      <c r="M561">
        <f>AVERAGE(G561:I561)</f>
        <v>74.600000000000009</v>
      </c>
      <c r="N561">
        <f>AVERAGE(J561:L561)</f>
        <v>120.16666666666667</v>
      </c>
      <c r="O561">
        <f>_xlfn.STDEV.S(G561:I561)</f>
        <v>0.91651513899116555</v>
      </c>
      <c r="P561">
        <f>_xlfn.STDEV.S(J561:L561)</f>
        <v>0.95043849529221269</v>
      </c>
      <c r="Q561">
        <f>O561/1.73</f>
        <v>0.52977753698911301</v>
      </c>
      <c r="R561">
        <f>P561/1.73</f>
        <v>0.54938641346370676</v>
      </c>
      <c r="S561">
        <f>H562</f>
        <v>76.5</v>
      </c>
    </row>
    <row r="562" spans="6:21" x14ac:dyDescent="0.35">
      <c r="F562" t="s">
        <v>2</v>
      </c>
      <c r="G562">
        <v>77.599999999999994</v>
      </c>
      <c r="H562">
        <v>76.5</v>
      </c>
      <c r="I562">
        <v>77.900000000000006</v>
      </c>
      <c r="J562">
        <v>125.8</v>
      </c>
      <c r="K562">
        <v>124.6</v>
      </c>
      <c r="L562">
        <v>123.9</v>
      </c>
      <c r="M562">
        <f>AVERAGE(G562:I562)</f>
        <v>77.333333333333329</v>
      </c>
      <c r="N562">
        <f t="shared" ref="N562:N563" si="114">AVERAGE(J562:L562)</f>
        <v>124.76666666666665</v>
      </c>
      <c r="O562">
        <f>_xlfn.STDEV.S(G562:I562)</f>
        <v>0.73711147958320045</v>
      </c>
      <c r="P562">
        <f t="shared" ref="P562:P563" si="115">_xlfn.STDEV.S(J562:L562)</f>
        <v>0.96090235369330135</v>
      </c>
      <c r="Q562">
        <f t="shared" ref="Q562:Q563" si="116">O562/1.73</f>
        <v>0.4260759997590754</v>
      </c>
      <c r="R562">
        <f t="shared" ref="R562:R563" si="117">P562/1.73</f>
        <v>0.55543488652791984</v>
      </c>
      <c r="S562">
        <f>I562</f>
        <v>77.900000000000006</v>
      </c>
    </row>
    <row r="563" spans="6:21" x14ac:dyDescent="0.35">
      <c r="F563" t="s">
        <v>3</v>
      </c>
      <c r="G563">
        <v>79.3</v>
      </c>
      <c r="H563">
        <v>78.2</v>
      </c>
      <c r="I563">
        <v>76.7</v>
      </c>
      <c r="J563">
        <v>131.6</v>
      </c>
      <c r="K563">
        <v>132.80000000000001</v>
      </c>
      <c r="L563">
        <v>133.69999999999999</v>
      </c>
      <c r="M563">
        <f>AVERAGE(G563:I563)</f>
        <v>78.066666666666663</v>
      </c>
      <c r="N563">
        <f t="shared" si="114"/>
        <v>132.69999999999999</v>
      </c>
      <c r="O563">
        <f>_xlfn.STDEV.S(G563:I563)</f>
        <v>1.3051181300301236</v>
      </c>
      <c r="P563">
        <f t="shared" si="115"/>
        <v>1.0535653752852718</v>
      </c>
      <c r="Q563">
        <f t="shared" si="116"/>
        <v>0.75440354337001359</v>
      </c>
      <c r="R563">
        <f t="shared" si="117"/>
        <v>0.60899732675449236</v>
      </c>
      <c r="S563">
        <f>G563</f>
        <v>79.3</v>
      </c>
    </row>
    <row r="564" spans="6:21" x14ac:dyDescent="0.35">
      <c r="S564">
        <f>H563</f>
        <v>78.2</v>
      </c>
    </row>
    <row r="565" spans="6:21" x14ac:dyDescent="0.35">
      <c r="S565">
        <f>I563</f>
        <v>76.7</v>
      </c>
    </row>
    <row r="566" spans="6:21" x14ac:dyDescent="0.35">
      <c r="M566" t="s">
        <v>49</v>
      </c>
      <c r="N566" t="s">
        <v>50</v>
      </c>
      <c r="O566" t="s">
        <v>50</v>
      </c>
      <c r="S566">
        <f>J561</f>
        <v>120.2</v>
      </c>
    </row>
    <row r="567" spans="6:21" x14ac:dyDescent="0.35">
      <c r="G567" t="s">
        <v>4</v>
      </c>
      <c r="H567" t="s">
        <v>5</v>
      </c>
      <c r="I567" t="s">
        <v>36</v>
      </c>
      <c r="J567" t="s">
        <v>40</v>
      </c>
      <c r="M567" s="4">
        <f>(M561-N561)/M561</f>
        <v>-0.61081322609472732</v>
      </c>
      <c r="N567" s="4">
        <f>(N561-N562)/N561</f>
        <v>-3.8280166435506073E-2</v>
      </c>
      <c r="O567" s="4">
        <f>(N561-N563)/N561</f>
        <v>-0.10429958391123426</v>
      </c>
      <c r="S567">
        <f>K561</f>
        <v>119.2</v>
      </c>
    </row>
    <row r="568" spans="6:21" x14ac:dyDescent="0.35">
      <c r="F568" t="s">
        <v>1</v>
      </c>
      <c r="G568">
        <v>74.600000000000009</v>
      </c>
      <c r="H568">
        <v>120.16666666666667</v>
      </c>
      <c r="I568">
        <v>0.52977753698911301</v>
      </c>
      <c r="J568">
        <v>0.54938641346370676</v>
      </c>
      <c r="S568">
        <f>L561</f>
        <v>121.1</v>
      </c>
    </row>
    <row r="569" spans="6:21" x14ac:dyDescent="0.35">
      <c r="F569" t="s">
        <v>2</v>
      </c>
      <c r="G569">
        <v>77.333333333333329</v>
      </c>
      <c r="H569">
        <v>124.76666666666665</v>
      </c>
      <c r="I569">
        <v>0.4260759997590754</v>
      </c>
      <c r="J569">
        <v>0.55543488652791984</v>
      </c>
      <c r="S569">
        <f>J562</f>
        <v>125.8</v>
      </c>
    </row>
    <row r="570" spans="6:21" x14ac:dyDescent="0.35">
      <c r="F570" t="s">
        <v>3</v>
      </c>
      <c r="G570">
        <v>78.066666666666663</v>
      </c>
      <c r="H570">
        <v>132.69999999999999</v>
      </c>
      <c r="I570">
        <v>0.75440354337001359</v>
      </c>
      <c r="J570">
        <v>0.60899732675449236</v>
      </c>
      <c r="S570">
        <f>K562</f>
        <v>124.6</v>
      </c>
    </row>
    <row r="571" spans="6:21" x14ac:dyDescent="0.35">
      <c r="S571">
        <f>L562</f>
        <v>123.9</v>
      </c>
    </row>
    <row r="572" spans="6:21" x14ac:dyDescent="0.35">
      <c r="S572">
        <f>J563</f>
        <v>131.6</v>
      </c>
    </row>
    <row r="573" spans="6:21" x14ac:dyDescent="0.35">
      <c r="U573">
        <f>K563</f>
        <v>132.80000000000001</v>
      </c>
    </row>
    <row r="574" spans="6:21" x14ac:dyDescent="0.35">
      <c r="U574">
        <f>L563</f>
        <v>133.69999999999999</v>
      </c>
    </row>
    <row r="585" spans="5:20" x14ac:dyDescent="0.35">
      <c r="T585">
        <f>F589</f>
        <v>170.1</v>
      </c>
    </row>
    <row r="586" spans="5:20" x14ac:dyDescent="0.35">
      <c r="T586">
        <f>G589</f>
        <v>169.3</v>
      </c>
    </row>
    <row r="587" spans="5:20" x14ac:dyDescent="0.35">
      <c r="H587" s="9" t="s">
        <v>55</v>
      </c>
      <c r="I587" s="9"/>
      <c r="J587" s="9"/>
      <c r="K587" s="8"/>
      <c r="L587" s="8"/>
      <c r="M587" s="8"/>
      <c r="N587" s="8"/>
      <c r="T587">
        <f>H589</f>
        <v>168.2</v>
      </c>
    </row>
    <row r="588" spans="5:20" x14ac:dyDescent="0.35">
      <c r="F588" s="8" t="s">
        <v>4</v>
      </c>
      <c r="G588" s="8"/>
      <c r="H588" s="8"/>
      <c r="I588" s="8" t="s">
        <v>5</v>
      </c>
      <c r="J588" s="8"/>
      <c r="K588" s="8"/>
      <c r="L588" t="s">
        <v>4</v>
      </c>
      <c r="M588" t="s">
        <v>5</v>
      </c>
      <c r="N588" t="s">
        <v>34</v>
      </c>
      <c r="O588" t="s">
        <v>35</v>
      </c>
      <c r="P588" t="s">
        <v>36</v>
      </c>
      <c r="Q588" t="s">
        <v>40</v>
      </c>
      <c r="R588">
        <f>F590</f>
        <v>172.3</v>
      </c>
    </row>
    <row r="589" spans="5:20" x14ac:dyDescent="0.35">
      <c r="E589" t="s">
        <v>1</v>
      </c>
      <c r="F589">
        <v>170.1</v>
      </c>
      <c r="G589">
        <v>169.3</v>
      </c>
      <c r="H589">
        <v>168.2</v>
      </c>
      <c r="I589">
        <v>80.2</v>
      </c>
      <c r="J589">
        <v>79.099999999999994</v>
      </c>
      <c r="K589">
        <v>78.8</v>
      </c>
      <c r="L589">
        <f>AVERAGE(F589:H589)</f>
        <v>169.2</v>
      </c>
      <c r="M589">
        <f>AVERAGE(I589:K589)</f>
        <v>79.366666666666674</v>
      </c>
      <c r="N589">
        <f>_xlfn.STDEV.S(F589:H589)</f>
        <v>0.95393920141694954</v>
      </c>
      <c r="O589">
        <f>_xlfn.STDEV.S(I589:K589)</f>
        <v>0.73711147958320311</v>
      </c>
      <c r="P589">
        <f>N589/1.73</f>
        <v>0.55140994301557777</v>
      </c>
      <c r="Q589">
        <f>O589/1.73</f>
        <v>0.42607599975907695</v>
      </c>
      <c r="R589">
        <f>G590</f>
        <v>170.2</v>
      </c>
    </row>
    <row r="590" spans="5:20" x14ac:dyDescent="0.35">
      <c r="E590" t="s">
        <v>2</v>
      </c>
      <c r="F590">
        <v>172.3</v>
      </c>
      <c r="G590">
        <v>170.2</v>
      </c>
      <c r="H590">
        <v>169.1</v>
      </c>
      <c r="I590">
        <v>85.2</v>
      </c>
      <c r="J590">
        <v>84.2</v>
      </c>
      <c r="K590">
        <v>83.2</v>
      </c>
      <c r="L590">
        <f>AVERAGE(F590:H590)</f>
        <v>170.53333333333333</v>
      </c>
      <c r="M590">
        <f t="shared" ref="M590:M591" si="118">AVERAGE(I590:K590)</f>
        <v>84.2</v>
      </c>
      <c r="N590">
        <f>_xlfn.STDEV.S(F590:H590)</f>
        <v>1.6258331197676363</v>
      </c>
      <c r="O590">
        <f t="shared" ref="O590:O591" si="119">_xlfn.STDEV.S(I590:K590)</f>
        <v>1</v>
      </c>
      <c r="P590">
        <f t="shared" ref="P590:P591" si="120">N590/1.73</f>
        <v>0.93978793050152387</v>
      </c>
      <c r="Q590">
        <f t="shared" ref="Q590:Q591" si="121">O590/1.73</f>
        <v>0.5780346820809249</v>
      </c>
      <c r="R590">
        <f>H590</f>
        <v>169.1</v>
      </c>
    </row>
    <row r="591" spans="5:20" x14ac:dyDescent="0.35">
      <c r="E591" t="s">
        <v>3</v>
      </c>
      <c r="F591">
        <v>176.1</v>
      </c>
      <c r="G591">
        <v>172.3</v>
      </c>
      <c r="H591">
        <v>169.2</v>
      </c>
      <c r="I591">
        <v>88.3</v>
      </c>
      <c r="J591">
        <v>89.6</v>
      </c>
      <c r="K591">
        <v>87.4</v>
      </c>
      <c r="L591">
        <f>AVERAGE(F591:H591)</f>
        <v>172.5333333333333</v>
      </c>
      <c r="M591">
        <f t="shared" si="118"/>
        <v>88.433333333333323</v>
      </c>
      <c r="N591">
        <f>_xlfn.STDEV.S(F591:H591)</f>
        <v>3.4559128075420751</v>
      </c>
      <c r="O591">
        <f t="shared" si="119"/>
        <v>1.1060440015357984</v>
      </c>
      <c r="P591">
        <f t="shared" si="120"/>
        <v>1.9976374610069798</v>
      </c>
      <c r="Q591">
        <f t="shared" si="121"/>
        <v>0.6393317927952592</v>
      </c>
      <c r="R591">
        <f>F591</f>
        <v>176.1</v>
      </c>
    </row>
    <row r="592" spans="5:20" x14ac:dyDescent="0.35">
      <c r="R592">
        <f>G591</f>
        <v>172.3</v>
      </c>
    </row>
    <row r="593" spans="5:20" x14ac:dyDescent="0.35">
      <c r="R593">
        <f>H591</f>
        <v>169.2</v>
      </c>
    </row>
    <row r="594" spans="5:20" x14ac:dyDescent="0.35">
      <c r="L594" t="s">
        <v>49</v>
      </c>
      <c r="M594" t="s">
        <v>50</v>
      </c>
      <c r="N594" t="s">
        <v>50</v>
      </c>
      <c r="R594">
        <f>I589</f>
        <v>80.2</v>
      </c>
    </row>
    <row r="595" spans="5:20" x14ac:dyDescent="0.35">
      <c r="F595" t="s">
        <v>4</v>
      </c>
      <c r="G595" t="s">
        <v>5</v>
      </c>
      <c r="H595" t="s">
        <v>36</v>
      </c>
      <c r="I595" t="s">
        <v>40</v>
      </c>
      <c r="L595" s="4">
        <f>(L589-M589)/L589</f>
        <v>0.53092986603624892</v>
      </c>
      <c r="M595" s="4">
        <f>(M589-M590)/M589</f>
        <v>-6.089878202435945E-2</v>
      </c>
      <c r="N595" s="4">
        <f>(M589-M591)/M589</f>
        <v>-0.11423771524569484</v>
      </c>
      <c r="R595">
        <f>J589</f>
        <v>79.099999999999994</v>
      </c>
    </row>
    <row r="596" spans="5:20" x14ac:dyDescent="0.35">
      <c r="E596" t="s">
        <v>1</v>
      </c>
      <c r="F596">
        <v>169.2</v>
      </c>
      <c r="G596">
        <v>79.366666666666674</v>
      </c>
      <c r="H596">
        <v>0.55140994301557777</v>
      </c>
      <c r="I596">
        <v>0.42607599975907695</v>
      </c>
      <c r="R596">
        <f>K589</f>
        <v>78.8</v>
      </c>
    </row>
    <row r="597" spans="5:20" x14ac:dyDescent="0.35">
      <c r="E597" t="s">
        <v>2</v>
      </c>
      <c r="F597">
        <v>170.53333333333333</v>
      </c>
      <c r="G597">
        <v>84.2</v>
      </c>
      <c r="H597">
        <v>0.93978793050152387</v>
      </c>
      <c r="I597">
        <v>0.5780346820809249</v>
      </c>
      <c r="R597">
        <f>I590</f>
        <v>85.2</v>
      </c>
    </row>
    <row r="598" spans="5:20" x14ac:dyDescent="0.35">
      <c r="E598" t="s">
        <v>3</v>
      </c>
      <c r="F598">
        <v>172.5333333333333</v>
      </c>
      <c r="G598">
        <v>88.433333333333323</v>
      </c>
      <c r="H598">
        <v>1.9976374610069798</v>
      </c>
      <c r="I598">
        <v>0.6393317927952592</v>
      </c>
      <c r="R598">
        <f>J590</f>
        <v>84.2</v>
      </c>
    </row>
    <row r="599" spans="5:20" x14ac:dyDescent="0.35">
      <c r="T599">
        <f>K590</f>
        <v>83.2</v>
      </c>
    </row>
    <row r="600" spans="5:20" x14ac:dyDescent="0.35">
      <c r="T600">
        <f>I591</f>
        <v>88.3</v>
      </c>
    </row>
    <row r="601" spans="5:20" x14ac:dyDescent="0.35">
      <c r="T601">
        <f>J591</f>
        <v>89.6</v>
      </c>
    </row>
    <row r="602" spans="5:20" x14ac:dyDescent="0.35">
      <c r="T602">
        <f>K591</f>
        <v>87.4</v>
      </c>
    </row>
    <row r="610" spans="5:20" x14ac:dyDescent="0.35">
      <c r="T610">
        <f>F614</f>
        <v>8.1999999999999993</v>
      </c>
    </row>
    <row r="611" spans="5:20" x14ac:dyDescent="0.35">
      <c r="T611">
        <f>G614</f>
        <v>7.9</v>
      </c>
    </row>
    <row r="612" spans="5:20" x14ac:dyDescent="0.35">
      <c r="H612" s="9" t="s">
        <v>56</v>
      </c>
      <c r="I612" s="9"/>
      <c r="J612" s="9"/>
      <c r="K612" s="8"/>
      <c r="L612" s="8"/>
      <c r="M612" s="8"/>
      <c r="N612" s="8"/>
      <c r="T612">
        <f>H614</f>
        <v>7.8</v>
      </c>
    </row>
    <row r="613" spans="5:20" x14ac:dyDescent="0.35">
      <c r="F613" s="8" t="s">
        <v>4</v>
      </c>
      <c r="G613" s="8"/>
      <c r="H613" s="8"/>
      <c r="I613" s="8" t="s">
        <v>5</v>
      </c>
      <c r="J613" s="8"/>
      <c r="K613" s="8"/>
      <c r="L613" t="s">
        <v>4</v>
      </c>
      <c r="M613" t="s">
        <v>5</v>
      </c>
      <c r="N613" t="s">
        <v>34</v>
      </c>
      <c r="O613" t="s">
        <v>35</v>
      </c>
      <c r="P613" t="s">
        <v>36</v>
      </c>
      <c r="Q613" t="s">
        <v>40</v>
      </c>
      <c r="R613">
        <f>F615</f>
        <v>8.5</v>
      </c>
    </row>
    <row r="614" spans="5:20" x14ac:dyDescent="0.35">
      <c r="E614" t="s">
        <v>1</v>
      </c>
      <c r="F614">
        <v>8.1999999999999993</v>
      </c>
      <c r="G614">
        <v>7.9</v>
      </c>
      <c r="H614">
        <v>7.8</v>
      </c>
      <c r="I614">
        <v>3.5</v>
      </c>
      <c r="J614">
        <v>3.2</v>
      </c>
      <c r="K614">
        <v>2.98</v>
      </c>
      <c r="L614">
        <f>AVERAGE(F614:H614)</f>
        <v>7.9666666666666677</v>
      </c>
      <c r="M614">
        <f>AVERAGE(I614:K614)</f>
        <v>3.2266666666666666</v>
      </c>
      <c r="N614">
        <f>_xlfn.STDEV.S(F614:H614)</f>
        <v>0.20816659994661288</v>
      </c>
      <c r="O614">
        <f>_xlfn.STDEV.S(I614:K614)</f>
        <v>0.26102362600602519</v>
      </c>
      <c r="P614">
        <f>N614/1.73</f>
        <v>0.12032751442000744</v>
      </c>
      <c r="Q614">
        <f>O614/1.73</f>
        <v>0.15088070867400299</v>
      </c>
      <c r="R614">
        <f>G615</f>
        <v>8.1</v>
      </c>
    </row>
    <row r="615" spans="5:20" x14ac:dyDescent="0.35">
      <c r="E615" t="s">
        <v>2</v>
      </c>
      <c r="F615">
        <v>8.5</v>
      </c>
      <c r="G615">
        <v>8.1</v>
      </c>
      <c r="H615">
        <v>8.1999999999999993</v>
      </c>
      <c r="I615">
        <v>4.5999999999999996</v>
      </c>
      <c r="J615">
        <v>4.3</v>
      </c>
      <c r="K615">
        <v>3.9</v>
      </c>
      <c r="L615">
        <f>AVERAGE(F615:H615)</f>
        <v>8.2666666666666675</v>
      </c>
      <c r="M615">
        <f t="shared" ref="M615:M616" si="122">AVERAGE(I615:K615)</f>
        <v>4.2666666666666666</v>
      </c>
      <c r="N615">
        <f>_xlfn.STDEV.S(F615:H615)</f>
        <v>0.20816659994661352</v>
      </c>
      <c r="O615">
        <f t="shared" ref="O615:O616" si="123">_xlfn.STDEV.S(I615:K615)</f>
        <v>0.3511884584284245</v>
      </c>
      <c r="P615">
        <f t="shared" ref="P615:P616" si="124">N615/1.73</f>
        <v>0.12032751442000782</v>
      </c>
      <c r="Q615">
        <f t="shared" ref="Q615:Q616" si="125">O615/1.73</f>
        <v>0.20299910891816444</v>
      </c>
      <c r="R615">
        <f>H615</f>
        <v>8.1999999999999993</v>
      </c>
    </row>
    <row r="616" spans="5:20" x14ac:dyDescent="0.35">
      <c r="E616" t="s">
        <v>3</v>
      </c>
      <c r="F616">
        <v>8.4</v>
      </c>
      <c r="G616">
        <v>8.1999999999999993</v>
      </c>
      <c r="H616">
        <v>8.1</v>
      </c>
      <c r="I616">
        <v>4.7</v>
      </c>
      <c r="J616">
        <v>4.9000000000000004</v>
      </c>
      <c r="K616">
        <v>4.8</v>
      </c>
      <c r="L616">
        <f>AVERAGE(F616:H616)</f>
        <v>8.2333333333333343</v>
      </c>
      <c r="M616">
        <f t="shared" si="122"/>
        <v>4.8000000000000007</v>
      </c>
      <c r="N616">
        <f>_xlfn.STDEV.S(F616:H616)</f>
        <v>0.15275252316519508</v>
      </c>
      <c r="O616">
        <f t="shared" si="123"/>
        <v>0.10000000000000009</v>
      </c>
      <c r="P616">
        <f t="shared" si="124"/>
        <v>8.8296256164852649E-2</v>
      </c>
      <c r="Q616">
        <f t="shared" si="125"/>
        <v>5.780346820809254E-2</v>
      </c>
      <c r="R616">
        <f>F616</f>
        <v>8.4</v>
      </c>
    </row>
    <row r="617" spans="5:20" x14ac:dyDescent="0.35">
      <c r="R617">
        <f>G616</f>
        <v>8.1999999999999993</v>
      </c>
    </row>
    <row r="618" spans="5:20" x14ac:dyDescent="0.35">
      <c r="R618">
        <f>H616</f>
        <v>8.1</v>
      </c>
    </row>
    <row r="619" spans="5:20" x14ac:dyDescent="0.35">
      <c r="L619" t="s">
        <v>49</v>
      </c>
      <c r="M619" t="s">
        <v>50</v>
      </c>
      <c r="N619" t="s">
        <v>50</v>
      </c>
      <c r="R619">
        <f>I614</f>
        <v>3.5</v>
      </c>
    </row>
    <row r="620" spans="5:20" x14ac:dyDescent="0.35">
      <c r="L620" s="4">
        <f>(L614-M614)/L614</f>
        <v>0.59497907949790796</v>
      </c>
      <c r="M620" s="4">
        <f>(M614-M615)/M614</f>
        <v>-0.3223140495867769</v>
      </c>
      <c r="N620" s="4">
        <f>(M614-M616)/M614</f>
        <v>-0.48760330578512423</v>
      </c>
      <c r="R620">
        <f>J614</f>
        <v>3.2</v>
      </c>
    </row>
    <row r="621" spans="5:20" x14ac:dyDescent="0.35">
      <c r="F621" t="s">
        <v>4</v>
      </c>
      <c r="G621" t="s">
        <v>5</v>
      </c>
      <c r="H621" t="s">
        <v>36</v>
      </c>
      <c r="I621" t="s">
        <v>40</v>
      </c>
      <c r="R621">
        <f>K614</f>
        <v>2.98</v>
      </c>
    </row>
    <row r="622" spans="5:20" x14ac:dyDescent="0.35">
      <c r="E622" t="s">
        <v>1</v>
      </c>
      <c r="F622">
        <v>7.9666666666666677</v>
      </c>
      <c r="G622">
        <v>3.2266666666666666</v>
      </c>
      <c r="H622">
        <v>0.12032751442000744</v>
      </c>
      <c r="I622">
        <v>0.15088070867400299</v>
      </c>
      <c r="R622">
        <f>I615</f>
        <v>4.5999999999999996</v>
      </c>
    </row>
    <row r="623" spans="5:20" x14ac:dyDescent="0.35">
      <c r="E623" t="s">
        <v>2</v>
      </c>
      <c r="F623">
        <v>8.2666666666666675</v>
      </c>
      <c r="G623">
        <v>4.2666666666666666</v>
      </c>
      <c r="H623">
        <v>0.12032751442000782</v>
      </c>
      <c r="I623">
        <v>0.20299910891816444</v>
      </c>
      <c r="R623">
        <f>J615</f>
        <v>4.3</v>
      </c>
    </row>
    <row r="624" spans="5:20" x14ac:dyDescent="0.35">
      <c r="E624" t="s">
        <v>3</v>
      </c>
      <c r="F624">
        <v>8.2333333333333343</v>
      </c>
      <c r="G624">
        <v>4.8000000000000007</v>
      </c>
      <c r="H624">
        <v>8.8296256164852649E-2</v>
      </c>
      <c r="I624">
        <v>5.780346820809254E-2</v>
      </c>
      <c r="R624">
        <f>K615</f>
        <v>3.9</v>
      </c>
    </row>
    <row r="625" spans="5:20" x14ac:dyDescent="0.35">
      <c r="T625">
        <f>I616</f>
        <v>4.7</v>
      </c>
    </row>
    <row r="626" spans="5:20" x14ac:dyDescent="0.35">
      <c r="T626">
        <f>J616</f>
        <v>4.9000000000000004</v>
      </c>
    </row>
    <row r="627" spans="5:20" x14ac:dyDescent="0.35">
      <c r="T627">
        <f>K616</f>
        <v>4.8</v>
      </c>
    </row>
    <row r="633" spans="5:20" x14ac:dyDescent="0.35">
      <c r="T633">
        <f>F637</f>
        <v>3.4</v>
      </c>
    </row>
    <row r="634" spans="5:20" x14ac:dyDescent="0.35">
      <c r="T634">
        <f>G637</f>
        <v>3.3</v>
      </c>
    </row>
    <row r="635" spans="5:20" x14ac:dyDescent="0.35">
      <c r="H635" s="9" t="s">
        <v>57</v>
      </c>
      <c r="I635" s="9"/>
      <c r="J635" s="9"/>
      <c r="K635" s="8"/>
      <c r="L635" s="8"/>
      <c r="M635" s="8"/>
      <c r="N635" s="8"/>
      <c r="T635">
        <f>H637</f>
        <v>2.9</v>
      </c>
    </row>
    <row r="636" spans="5:20" x14ac:dyDescent="0.35">
      <c r="F636" s="8" t="s">
        <v>4</v>
      </c>
      <c r="G636" s="8"/>
      <c r="H636" s="8"/>
      <c r="I636" s="8" t="s">
        <v>5</v>
      </c>
      <c r="J636" s="8"/>
      <c r="K636" s="8"/>
      <c r="L636" t="s">
        <v>4</v>
      </c>
      <c r="M636" t="s">
        <v>5</v>
      </c>
      <c r="N636" t="s">
        <v>34</v>
      </c>
      <c r="O636" t="s">
        <v>35</v>
      </c>
      <c r="P636" t="s">
        <v>36</v>
      </c>
      <c r="Q636" t="s">
        <v>40</v>
      </c>
      <c r="R636">
        <f>F638</f>
        <v>3.1</v>
      </c>
    </row>
    <row r="637" spans="5:20" x14ac:dyDescent="0.35">
      <c r="E637" t="s">
        <v>1</v>
      </c>
      <c r="F637">
        <v>3.4</v>
      </c>
      <c r="G637">
        <v>3.3</v>
      </c>
      <c r="H637">
        <v>2.9</v>
      </c>
      <c r="I637">
        <v>1.8</v>
      </c>
      <c r="J637">
        <v>1.6</v>
      </c>
      <c r="K637">
        <v>1.5</v>
      </c>
      <c r="L637">
        <f>AVERAGE(F637:H637)</f>
        <v>3.1999999999999997</v>
      </c>
      <c r="M637">
        <f>AVERAGE(I637:K637)</f>
        <v>1.6333333333333335</v>
      </c>
      <c r="N637">
        <f>_xlfn.STDEV.S(F637:H637)</f>
        <v>0.26457513110645903</v>
      </c>
      <c r="O637">
        <f>_xlfn.STDEV.S(I637:K637)</f>
        <v>0.15275252316519469</v>
      </c>
      <c r="P637">
        <f>N637/1.73</f>
        <v>0.15293360179564106</v>
      </c>
      <c r="Q637">
        <f>O637/1.73</f>
        <v>8.8296256164852427E-2</v>
      </c>
      <c r="R637">
        <f>G638</f>
        <v>2.8</v>
      </c>
    </row>
    <row r="638" spans="5:20" x14ac:dyDescent="0.35">
      <c r="E638" t="s">
        <v>2</v>
      </c>
      <c r="F638">
        <v>3.1</v>
      </c>
      <c r="G638">
        <v>2.8</v>
      </c>
      <c r="H638">
        <v>3.2</v>
      </c>
      <c r="I638">
        <v>2.2999999999999998</v>
      </c>
      <c r="J638">
        <v>2.1</v>
      </c>
      <c r="K638">
        <v>1.9</v>
      </c>
      <c r="L638">
        <f>AVERAGE(F638:H638)</f>
        <v>3.0333333333333337</v>
      </c>
      <c r="M638">
        <f t="shared" ref="M638:M639" si="126">AVERAGE(I638:K638)</f>
        <v>2.1</v>
      </c>
      <c r="N638">
        <f>_xlfn.STDEV.S(F638:H638)</f>
        <v>0.20816659994661343</v>
      </c>
      <c r="O638">
        <f t="shared" ref="O638:O639" si="127">_xlfn.STDEV.S(I638:K638)</f>
        <v>0.19999999999999996</v>
      </c>
      <c r="P638">
        <f t="shared" ref="P638:P639" si="128">N638/1.73</f>
        <v>0.12032751442000776</v>
      </c>
      <c r="Q638">
        <f t="shared" ref="Q638:Q639" si="129">O638/1.73</f>
        <v>0.11560693641618494</v>
      </c>
      <c r="R638">
        <f>H638</f>
        <v>3.2</v>
      </c>
    </row>
    <row r="639" spans="5:20" x14ac:dyDescent="0.35">
      <c r="E639" t="s">
        <v>3</v>
      </c>
      <c r="F639">
        <v>3.2</v>
      </c>
      <c r="G639">
        <v>3.1</v>
      </c>
      <c r="H639">
        <v>3.3</v>
      </c>
      <c r="I639">
        <v>2.4</v>
      </c>
      <c r="J639">
        <v>2.2000000000000002</v>
      </c>
      <c r="K639">
        <v>2.1</v>
      </c>
      <c r="L639">
        <f>AVERAGE(F639:H639)</f>
        <v>3.2000000000000006</v>
      </c>
      <c r="M639">
        <f t="shared" si="126"/>
        <v>2.2333333333333329</v>
      </c>
      <c r="N639">
        <f>_xlfn.STDEV.S(F639:H639)</f>
        <v>9.9999999999999867E-2</v>
      </c>
      <c r="O639">
        <f t="shared" si="127"/>
        <v>0.15275252316519458</v>
      </c>
      <c r="P639">
        <f t="shared" si="128"/>
        <v>5.7803468208092408E-2</v>
      </c>
      <c r="Q639">
        <f t="shared" si="129"/>
        <v>8.8296256164852358E-2</v>
      </c>
      <c r="R639">
        <f>F639</f>
        <v>3.2</v>
      </c>
    </row>
    <row r="640" spans="5:20" x14ac:dyDescent="0.35">
      <c r="R640">
        <f>G639</f>
        <v>3.1</v>
      </c>
    </row>
    <row r="641" spans="5:20" x14ac:dyDescent="0.35">
      <c r="R641">
        <f>H639</f>
        <v>3.3</v>
      </c>
    </row>
    <row r="642" spans="5:20" x14ac:dyDescent="0.35">
      <c r="L642" t="s">
        <v>49</v>
      </c>
      <c r="M642" t="s">
        <v>50</v>
      </c>
      <c r="N642" t="s">
        <v>50</v>
      </c>
      <c r="R642">
        <f>I637</f>
        <v>1.8</v>
      </c>
    </row>
    <row r="643" spans="5:20" x14ac:dyDescent="0.35">
      <c r="L643" s="4">
        <f>(L637-M637)/L637</f>
        <v>0.4895833333333332</v>
      </c>
      <c r="M643" s="4">
        <f>(M637-M638)/M637</f>
        <v>-0.28571428571428564</v>
      </c>
      <c r="N643" s="4">
        <f>(M637-M639)/M637</f>
        <v>-0.36734693877550983</v>
      </c>
      <c r="R643">
        <f>J637</f>
        <v>1.6</v>
      </c>
    </row>
    <row r="644" spans="5:20" x14ac:dyDescent="0.35">
      <c r="R644">
        <f>K637</f>
        <v>1.5</v>
      </c>
    </row>
    <row r="645" spans="5:20" x14ac:dyDescent="0.35">
      <c r="F645" t="s">
        <v>4</v>
      </c>
      <c r="G645" t="s">
        <v>5</v>
      </c>
      <c r="H645" t="s">
        <v>36</v>
      </c>
      <c r="I645" t="s">
        <v>40</v>
      </c>
      <c r="R645">
        <f>I638</f>
        <v>2.2999999999999998</v>
      </c>
    </row>
    <row r="646" spans="5:20" x14ac:dyDescent="0.35">
      <c r="E646" t="s">
        <v>1</v>
      </c>
      <c r="F646">
        <v>3.1999999999999997</v>
      </c>
      <c r="G646">
        <v>1.6333333333333335</v>
      </c>
      <c r="H646">
        <v>0.15293360179564106</v>
      </c>
      <c r="I646">
        <v>8.8296256164852427E-2</v>
      </c>
      <c r="R646">
        <f>J638</f>
        <v>2.1</v>
      </c>
    </row>
    <row r="647" spans="5:20" x14ac:dyDescent="0.35">
      <c r="E647" t="s">
        <v>2</v>
      </c>
      <c r="F647">
        <v>3.0333333333333337</v>
      </c>
      <c r="G647">
        <v>2.1</v>
      </c>
      <c r="H647">
        <v>0.12032751442000776</v>
      </c>
      <c r="I647">
        <v>0.11560693641618494</v>
      </c>
      <c r="R647">
        <f>K638</f>
        <v>1.9</v>
      </c>
    </row>
    <row r="648" spans="5:20" x14ac:dyDescent="0.35">
      <c r="E648" t="s">
        <v>3</v>
      </c>
      <c r="F648">
        <v>3.2000000000000006</v>
      </c>
      <c r="G648">
        <v>2.2333333333333329</v>
      </c>
      <c r="H648">
        <v>5.7803468208092408E-2</v>
      </c>
      <c r="I648">
        <v>8.8296256164852358E-2</v>
      </c>
      <c r="R648">
        <f>I639</f>
        <v>2.4</v>
      </c>
    </row>
    <row r="649" spans="5:20" x14ac:dyDescent="0.35">
      <c r="T649">
        <f>J639</f>
        <v>2.2000000000000002</v>
      </c>
    </row>
    <row r="650" spans="5:20" x14ac:dyDescent="0.35">
      <c r="T650">
        <f>K639</f>
        <v>2.1</v>
      </c>
    </row>
    <row r="654" spans="5:20" x14ac:dyDescent="0.35">
      <c r="T654">
        <f>F658</f>
        <v>80.099999999999994</v>
      </c>
    </row>
    <row r="655" spans="5:20" x14ac:dyDescent="0.35">
      <c r="T655">
        <f>G658</f>
        <v>79.2</v>
      </c>
    </row>
    <row r="656" spans="5:20" x14ac:dyDescent="0.35">
      <c r="K656" s="9" t="s">
        <v>58</v>
      </c>
      <c r="L656" s="8"/>
      <c r="M656" s="8"/>
      <c r="N656" s="8"/>
      <c r="O656" s="8"/>
      <c r="T656">
        <f>H658</f>
        <v>78.099999999999994</v>
      </c>
    </row>
    <row r="657" spans="5:20" x14ac:dyDescent="0.35">
      <c r="F657" s="8" t="s">
        <v>4</v>
      </c>
      <c r="G657" s="8"/>
      <c r="H657" s="8"/>
      <c r="I657" s="8" t="s">
        <v>5</v>
      </c>
      <c r="J657" s="8"/>
      <c r="K657" s="8"/>
      <c r="L657" t="s">
        <v>4</v>
      </c>
      <c r="M657" t="s">
        <v>5</v>
      </c>
      <c r="N657" t="s">
        <v>34</v>
      </c>
      <c r="O657" t="s">
        <v>35</v>
      </c>
      <c r="P657" t="s">
        <v>36</v>
      </c>
      <c r="Q657" t="s">
        <v>40</v>
      </c>
      <c r="R657">
        <f>F659</f>
        <v>80.5</v>
      </c>
    </row>
    <row r="658" spans="5:20" x14ac:dyDescent="0.35">
      <c r="E658" t="s">
        <v>1</v>
      </c>
      <c r="F658">
        <v>80.099999999999994</v>
      </c>
      <c r="G658">
        <v>79.2</v>
      </c>
      <c r="H658">
        <v>78.099999999999994</v>
      </c>
      <c r="I658">
        <v>60.1</v>
      </c>
      <c r="J658">
        <v>59.1</v>
      </c>
      <c r="K658">
        <v>58.3</v>
      </c>
      <c r="L658">
        <v>72.466666666666669</v>
      </c>
      <c r="M658">
        <v>63.288888888888891</v>
      </c>
      <c r="N658">
        <v>10.723960711105441</v>
      </c>
      <c r="O658">
        <v>7.9582475271697017</v>
      </c>
      <c r="P658">
        <f>N658/1.73</f>
        <v>6.1988212202921629</v>
      </c>
      <c r="Q658">
        <f>O658/1.73</f>
        <v>4.6001430792888449</v>
      </c>
      <c r="R658">
        <f>G659</f>
        <v>79.3</v>
      </c>
    </row>
    <row r="659" spans="5:20" x14ac:dyDescent="0.35">
      <c r="E659" t="s">
        <v>2</v>
      </c>
      <c r="F659">
        <v>80.5</v>
      </c>
      <c r="G659">
        <v>79.3</v>
      </c>
      <c r="H659">
        <v>80.099999999999994</v>
      </c>
      <c r="I659">
        <v>65.400000000000006</v>
      </c>
      <c r="J659">
        <v>63.1</v>
      </c>
      <c r="K659">
        <v>60.7</v>
      </c>
      <c r="L659">
        <v>74.933333333333323</v>
      </c>
      <c r="M659">
        <v>66.244444444444454</v>
      </c>
      <c r="N659">
        <v>8.2657929645819976</v>
      </c>
      <c r="O659">
        <v>7.6198814027904973</v>
      </c>
      <c r="P659">
        <f t="shared" ref="P659:P660" si="130">N659/1.73</f>
        <v>4.7779150084289004</v>
      </c>
      <c r="Q659">
        <f t="shared" ref="Q659:Q660" si="131">O659/1.73</f>
        <v>4.4045557241563564</v>
      </c>
      <c r="R659">
        <f>H659</f>
        <v>80.099999999999994</v>
      </c>
    </row>
    <row r="660" spans="5:20" x14ac:dyDescent="0.35">
      <c r="E660" t="s">
        <v>3</v>
      </c>
      <c r="F660">
        <v>81.3</v>
      </c>
      <c r="G660">
        <v>80.2</v>
      </c>
      <c r="H660">
        <v>79.2</v>
      </c>
      <c r="I660">
        <v>67.400000000000006</v>
      </c>
      <c r="J660">
        <v>65.099999999999994</v>
      </c>
      <c r="K660">
        <v>63.5</v>
      </c>
      <c r="L660">
        <v>75.600000000000009</v>
      </c>
      <c r="M660">
        <v>68.066666666666663</v>
      </c>
      <c r="N660">
        <v>7.1189886922230725</v>
      </c>
      <c r="O660">
        <v>6.5729242604287945</v>
      </c>
      <c r="P660">
        <f t="shared" si="130"/>
        <v>4.1150223654468627</v>
      </c>
      <c r="Q660">
        <f t="shared" si="131"/>
        <v>3.7993781852189565</v>
      </c>
      <c r="R660">
        <f>F660</f>
        <v>81.3</v>
      </c>
    </row>
    <row r="661" spans="5:20" x14ac:dyDescent="0.35">
      <c r="R661">
        <f>G660</f>
        <v>80.2</v>
      </c>
    </row>
    <row r="662" spans="5:20" x14ac:dyDescent="0.35">
      <c r="R662">
        <f>H660</f>
        <v>79.2</v>
      </c>
    </row>
    <row r="663" spans="5:20" x14ac:dyDescent="0.35">
      <c r="L663" t="s">
        <v>49</v>
      </c>
      <c r="M663" t="s">
        <v>50</v>
      </c>
      <c r="N663" t="s">
        <v>50</v>
      </c>
      <c r="R663">
        <f>I658</f>
        <v>60.1</v>
      </c>
    </row>
    <row r="664" spans="5:20" x14ac:dyDescent="0.35">
      <c r="G664" t="s">
        <v>4</v>
      </c>
      <c r="H664" t="s">
        <v>5</v>
      </c>
      <c r="I664" t="s">
        <v>36</v>
      </c>
      <c r="J664" t="s">
        <v>40</v>
      </c>
      <c r="L664" s="4">
        <f>(L658-M658)/L658</f>
        <v>0.12664826740263721</v>
      </c>
      <c r="M664" s="4">
        <f>(M658-M659)/M658</f>
        <v>-4.6699438202247305E-2</v>
      </c>
      <c r="N664" s="4">
        <f>(M658-M660)/M658</f>
        <v>-7.5491573033707765E-2</v>
      </c>
      <c r="O664" s="4"/>
      <c r="R664">
        <f>J658</f>
        <v>59.1</v>
      </c>
    </row>
    <row r="665" spans="5:20" x14ac:dyDescent="0.35">
      <c r="F665" t="s">
        <v>1</v>
      </c>
      <c r="G665">
        <v>79.13333333333334</v>
      </c>
      <c r="H665">
        <v>59.166666666666664</v>
      </c>
      <c r="I665">
        <v>0.5789972717270413</v>
      </c>
      <c r="J665">
        <v>0.52130054945929505</v>
      </c>
      <c r="R665">
        <f>K658</f>
        <v>58.3</v>
      </c>
    </row>
    <row r="666" spans="5:20" x14ac:dyDescent="0.35">
      <c r="F666" t="s">
        <v>2</v>
      </c>
      <c r="G666">
        <v>79.966666666666669</v>
      </c>
      <c r="H666">
        <v>63.066666666666663</v>
      </c>
      <c r="I666">
        <v>0.35318502465941015</v>
      </c>
      <c r="J666">
        <v>1.3584839874429544</v>
      </c>
      <c r="R666">
        <f>I659</f>
        <v>65.400000000000006</v>
      </c>
    </row>
    <row r="667" spans="5:20" x14ac:dyDescent="0.35">
      <c r="F667" t="s">
        <v>3</v>
      </c>
      <c r="G667">
        <v>80.233333333333334</v>
      </c>
      <c r="H667">
        <v>65.333333333333329</v>
      </c>
      <c r="I667">
        <v>0.60716575169898601</v>
      </c>
      <c r="J667">
        <v>1.1332035416210127</v>
      </c>
      <c r="R667">
        <f>J659</f>
        <v>63.1</v>
      </c>
    </row>
    <row r="668" spans="5:20" x14ac:dyDescent="0.35">
      <c r="T668">
        <f>K659</f>
        <v>60.7</v>
      </c>
    </row>
    <row r="669" spans="5:20" x14ac:dyDescent="0.35">
      <c r="T669">
        <f>I660</f>
        <v>67.400000000000006</v>
      </c>
    </row>
    <row r="670" spans="5:20" x14ac:dyDescent="0.35">
      <c r="T670">
        <f>J660</f>
        <v>65.099999999999994</v>
      </c>
    </row>
    <row r="671" spans="5:20" x14ac:dyDescent="0.35">
      <c r="T671">
        <f>K660</f>
        <v>63.5</v>
      </c>
    </row>
    <row r="678" spans="5:19" x14ac:dyDescent="0.35">
      <c r="K678" s="9" t="s">
        <v>63</v>
      </c>
      <c r="L678" s="8"/>
      <c r="M678" s="8"/>
      <c r="N678" s="8"/>
      <c r="O678" s="8"/>
    </row>
    <row r="679" spans="5:19" x14ac:dyDescent="0.35">
      <c r="F679" s="8" t="s">
        <v>4</v>
      </c>
      <c r="G679" s="8"/>
      <c r="H679" s="8"/>
      <c r="I679" s="6"/>
      <c r="J679" s="6"/>
      <c r="K679" s="8" t="s">
        <v>5</v>
      </c>
      <c r="L679" s="8"/>
      <c r="M679" s="8"/>
      <c r="N679" t="s">
        <v>4</v>
      </c>
      <c r="O679" t="s">
        <v>5</v>
      </c>
      <c r="P679" t="s">
        <v>34</v>
      </c>
      <c r="Q679" t="s">
        <v>35</v>
      </c>
      <c r="R679" t="s">
        <v>36</v>
      </c>
      <c r="S679" t="s">
        <v>40</v>
      </c>
    </row>
    <row r="680" spans="5:19" x14ac:dyDescent="0.35">
      <c r="E680" t="s">
        <v>1</v>
      </c>
      <c r="F680">
        <v>2.91</v>
      </c>
      <c r="G680">
        <v>2.92</v>
      </c>
      <c r="H680">
        <v>2.97</v>
      </c>
      <c r="I680">
        <v>1.24</v>
      </c>
      <c r="J680">
        <v>1.26</v>
      </c>
      <c r="K680">
        <v>1.28</v>
      </c>
      <c r="L680">
        <f>AVERAGE(F680:H680)</f>
        <v>2.9333333333333336</v>
      </c>
      <c r="M680">
        <f>AVERAGE(I680:K680)</f>
        <v>1.26</v>
      </c>
      <c r="N680">
        <f>_xlfn.STDEV.S(F680:H680)</f>
        <v>3.2145502536643257E-2</v>
      </c>
      <c r="O680">
        <f>_xlfn.STDEV.S(I680:K680)</f>
        <v>2.0000000000000018E-2</v>
      </c>
      <c r="P680">
        <f>N680/1.73</f>
        <v>1.8581215339100149E-2</v>
      </c>
      <c r="Q680">
        <f>O680/1.73</f>
        <v>1.1560693641618507E-2</v>
      </c>
    </row>
    <row r="681" spans="5:19" x14ac:dyDescent="0.35">
      <c r="E681" t="s">
        <v>2</v>
      </c>
      <c r="F681">
        <v>3.25</v>
      </c>
      <c r="G681">
        <v>3.27</v>
      </c>
      <c r="H681">
        <v>3.28</v>
      </c>
      <c r="I681">
        <v>1.65</v>
      </c>
      <c r="J681">
        <v>1.71</v>
      </c>
      <c r="K681">
        <v>1.74</v>
      </c>
      <c r="L681">
        <f>AVERAGE(F681:H681)</f>
        <v>3.2666666666666662</v>
      </c>
      <c r="M681">
        <f t="shared" ref="M681:M682" si="132">AVERAGE(I681:K681)</f>
        <v>1.7</v>
      </c>
      <c r="N681">
        <f>_xlfn.STDEV.S(F681:H681)</f>
        <v>1.5275252316519383E-2</v>
      </c>
      <c r="O681">
        <f t="shared" ref="O681:O682" si="133">_xlfn.STDEV.S(I681:K681)</f>
        <v>4.5825756949558441E-2</v>
      </c>
      <c r="P681">
        <f t="shared" ref="P681:P682" si="134">N681/1.73</f>
        <v>8.8296256164851934E-3</v>
      </c>
      <c r="Q681">
        <f t="shared" ref="Q681:Q682" si="135">O681/1.73</f>
        <v>2.6488876849455747E-2</v>
      </c>
    </row>
    <row r="682" spans="5:19" x14ac:dyDescent="0.35">
      <c r="E682" t="s">
        <v>3</v>
      </c>
      <c r="F682">
        <v>3.41</v>
      </c>
      <c r="G682">
        <v>3.43</v>
      </c>
      <c r="H682">
        <v>3.45</v>
      </c>
      <c r="I682">
        <v>1.85</v>
      </c>
      <c r="J682">
        <v>1.86</v>
      </c>
      <c r="K682">
        <v>1.87</v>
      </c>
      <c r="L682">
        <f>AVERAGE(F682:H682)</f>
        <v>3.4299999999999997</v>
      </c>
      <c r="M682">
        <f t="shared" si="132"/>
        <v>1.86</v>
      </c>
      <c r="N682">
        <f>_xlfn.STDEV.S(F682:H682)</f>
        <v>2.0000000000000018E-2</v>
      </c>
      <c r="O682">
        <f t="shared" si="133"/>
        <v>1.0000000000000009E-2</v>
      </c>
      <c r="P682">
        <f t="shared" si="134"/>
        <v>1.1560693641618507E-2</v>
      </c>
      <c r="Q682">
        <f t="shared" si="135"/>
        <v>5.7803468208092535E-3</v>
      </c>
    </row>
    <row r="685" spans="5:19" x14ac:dyDescent="0.35">
      <c r="L685" s="4" t="s">
        <v>49</v>
      </c>
      <c r="M685" s="4" t="s">
        <v>50</v>
      </c>
      <c r="N685" s="4" t="s">
        <v>50</v>
      </c>
    </row>
    <row r="686" spans="5:19" x14ac:dyDescent="0.35">
      <c r="L686" s="4">
        <f>(L680-M680)/L680</f>
        <v>0.57045454545454544</v>
      </c>
      <c r="M686" s="4">
        <f>(M680-M681)/M680</f>
        <v>-0.34920634920634919</v>
      </c>
      <c r="N686" s="4">
        <f>(M680-M682)/M680</f>
        <v>-0.47619047619047628</v>
      </c>
    </row>
    <row r="692" spans="5:19" x14ac:dyDescent="0.35">
      <c r="I692" s="9" t="s">
        <v>64</v>
      </c>
      <c r="J692" s="8"/>
      <c r="K692" s="8"/>
      <c r="L692" s="8"/>
      <c r="M692" s="8"/>
    </row>
    <row r="693" spans="5:19" x14ac:dyDescent="0.35">
      <c r="F693" s="8" t="s">
        <v>4</v>
      </c>
      <c r="G693" s="8"/>
      <c r="H693" s="8"/>
      <c r="I693" s="6"/>
      <c r="J693" s="6"/>
      <c r="K693" s="8" t="s">
        <v>5</v>
      </c>
      <c r="L693" s="8"/>
      <c r="M693" s="8"/>
      <c r="N693" t="s">
        <v>4</v>
      </c>
      <c r="O693" t="s">
        <v>5</v>
      </c>
      <c r="P693" t="s">
        <v>34</v>
      </c>
      <c r="Q693" t="s">
        <v>35</v>
      </c>
      <c r="R693" t="s">
        <v>36</v>
      </c>
      <c r="S693" t="s">
        <v>40</v>
      </c>
    </row>
    <row r="694" spans="5:19" x14ac:dyDescent="0.35">
      <c r="E694" t="s">
        <v>1</v>
      </c>
      <c r="F694">
        <v>8.7899999999999991</v>
      </c>
      <c r="G694">
        <v>9.15</v>
      </c>
      <c r="H694">
        <v>9.25</v>
      </c>
      <c r="I694">
        <v>4.67</v>
      </c>
      <c r="J694">
        <v>4.79</v>
      </c>
      <c r="K694">
        <v>4.82</v>
      </c>
      <c r="L694">
        <f>AVERAGE(F694:H694)</f>
        <v>9.0633333333333326</v>
      </c>
      <c r="M694">
        <f>AVERAGE(I694:K694)</f>
        <v>4.7600000000000007</v>
      </c>
      <c r="N694">
        <f>_xlfn.STDEV.P(F694:H694)</f>
        <v>0.19754043186705447</v>
      </c>
      <c r="O694">
        <f>_xlfn.STDEV.S(I694:K694)</f>
        <v>7.9372539331937872E-2</v>
      </c>
      <c r="P694">
        <f>N694/1.73</f>
        <v>0.11418522073240144</v>
      </c>
      <c r="Q694">
        <f>O694/1.73</f>
        <v>4.5880080538692414E-2</v>
      </c>
    </row>
    <row r="695" spans="5:19" x14ac:dyDescent="0.35">
      <c r="E695" t="s">
        <v>2</v>
      </c>
      <c r="F695">
        <v>13.6</v>
      </c>
      <c r="G695">
        <v>13.8</v>
      </c>
      <c r="H695">
        <v>13.9</v>
      </c>
      <c r="I695">
        <v>6.13</v>
      </c>
      <c r="J695">
        <v>6.15</v>
      </c>
      <c r="K695">
        <v>6.16</v>
      </c>
      <c r="L695">
        <f>AVERAGE(F695:H695)</f>
        <v>13.766666666666666</v>
      </c>
      <c r="M695">
        <f t="shared" ref="M695:M696" si="136">AVERAGE(I695:K695)</f>
        <v>6.1466666666666674</v>
      </c>
      <c r="N695">
        <f>_xlfn.STDEV.P(F695:H695)</f>
        <v>0.12472191289246506</v>
      </c>
      <c r="O695">
        <f t="shared" ref="O695:O696" si="137">_xlfn.STDEV.S(I695:K695)</f>
        <v>1.5275252316519626E-2</v>
      </c>
      <c r="P695">
        <f t="shared" ref="P695:P696" si="138">N695/1.73</f>
        <v>7.2093591267320845E-2</v>
      </c>
      <c r="Q695">
        <f t="shared" ref="Q695:Q696" si="139">O695/1.73</f>
        <v>8.8296256164853339E-3</v>
      </c>
    </row>
    <row r="696" spans="5:19" x14ac:dyDescent="0.35">
      <c r="E696" t="s">
        <v>3</v>
      </c>
      <c r="F696">
        <v>15.8</v>
      </c>
      <c r="G696">
        <v>15.9</v>
      </c>
      <c r="H696">
        <v>16.3</v>
      </c>
      <c r="I696">
        <v>7.22</v>
      </c>
      <c r="J696">
        <v>7.24</v>
      </c>
      <c r="K696">
        <v>7.27</v>
      </c>
      <c r="L696">
        <f>AVERAGE(F696:H696)</f>
        <v>16</v>
      </c>
      <c r="M696">
        <f t="shared" si="136"/>
        <v>7.2433333333333332</v>
      </c>
      <c r="N696">
        <f>_xlfn.STDEV.P(F696:H696)</f>
        <v>0.21602468994692872</v>
      </c>
      <c r="O696">
        <f t="shared" si="137"/>
        <v>2.5166114784235707E-2</v>
      </c>
      <c r="P696">
        <f t="shared" si="138"/>
        <v>0.12486976297510331</v>
      </c>
      <c r="Q696">
        <f t="shared" si="139"/>
        <v>1.4546887158517751E-2</v>
      </c>
    </row>
    <row r="699" spans="5:19" x14ac:dyDescent="0.35">
      <c r="L699" s="4" t="s">
        <v>49</v>
      </c>
      <c r="M699" s="4" t="s">
        <v>50</v>
      </c>
      <c r="N699" s="4" t="s">
        <v>50</v>
      </c>
    </row>
    <row r="700" spans="5:19" x14ac:dyDescent="0.35">
      <c r="L700" s="4">
        <f>(L694-M694)/L694</f>
        <v>0.47480691430673028</v>
      </c>
      <c r="M700" s="4">
        <f>(M694-M695)/M694</f>
        <v>-0.29131652661064422</v>
      </c>
      <c r="N700" s="4">
        <f>(M694-M696)/M694</f>
        <v>-0.52170868347338906</v>
      </c>
    </row>
    <row r="706" spans="5:19" x14ac:dyDescent="0.35">
      <c r="K706" s="9" t="s">
        <v>65</v>
      </c>
      <c r="L706" s="8"/>
      <c r="M706" s="8"/>
      <c r="N706" s="8"/>
      <c r="O706" s="8"/>
    </row>
    <row r="707" spans="5:19" x14ac:dyDescent="0.35">
      <c r="F707" s="8" t="s">
        <v>4</v>
      </c>
      <c r="G707" s="8"/>
      <c r="H707" s="8"/>
      <c r="I707" s="6"/>
      <c r="J707" s="6"/>
      <c r="K707" s="8" t="s">
        <v>5</v>
      </c>
      <c r="L707" s="8"/>
      <c r="M707" s="8"/>
      <c r="N707" t="s">
        <v>4</v>
      </c>
      <c r="O707" t="s">
        <v>5</v>
      </c>
      <c r="P707" t="s">
        <v>34</v>
      </c>
      <c r="Q707" t="s">
        <v>35</v>
      </c>
      <c r="R707" t="s">
        <v>36</v>
      </c>
      <c r="S707" t="s">
        <v>40</v>
      </c>
    </row>
    <row r="708" spans="5:19" x14ac:dyDescent="0.35">
      <c r="E708" t="s">
        <v>1</v>
      </c>
      <c r="F708">
        <v>2.4500000000000002</v>
      </c>
      <c r="G708">
        <v>2.46</v>
      </c>
      <c r="H708">
        <v>2.48</v>
      </c>
      <c r="I708">
        <v>1.24</v>
      </c>
      <c r="J708">
        <v>1.28</v>
      </c>
      <c r="K708">
        <v>1.29</v>
      </c>
      <c r="L708">
        <f>AVERAGE(F708:H708)</f>
        <v>2.4633333333333334</v>
      </c>
      <c r="M708">
        <f>AVERAGE(I708:K708)</f>
        <v>1.27</v>
      </c>
      <c r="N708">
        <f>_xlfn.STDEV.S(F708:H708)</f>
        <v>1.5275252316519383E-2</v>
      </c>
      <c r="O708">
        <f>_xlfn.STDEV.P(I708:K708)</f>
        <v>2.1602468994692887E-2</v>
      </c>
      <c r="P708">
        <f>N708/1.73</f>
        <v>8.8296256164851934E-3</v>
      </c>
      <c r="Q708">
        <f>O708/1.73</f>
        <v>1.248697629751034E-2</v>
      </c>
    </row>
    <row r="709" spans="5:19" x14ac:dyDescent="0.35">
      <c r="E709" t="s">
        <v>2</v>
      </c>
      <c r="F709">
        <v>2.85</v>
      </c>
      <c r="G709">
        <v>2.86</v>
      </c>
      <c r="H709">
        <v>2.87</v>
      </c>
      <c r="I709">
        <v>1.82</v>
      </c>
      <c r="J709">
        <v>1.83</v>
      </c>
      <c r="K709">
        <v>1.84</v>
      </c>
      <c r="L709">
        <f>AVERAGE(F709:H709)</f>
        <v>2.86</v>
      </c>
      <c r="M709">
        <f t="shared" ref="M709:M710" si="140">AVERAGE(I709:K709)</f>
        <v>1.83</v>
      </c>
      <c r="N709">
        <f>_xlfn.STDEV.S(F709:H709)</f>
        <v>1.0000000000000009E-2</v>
      </c>
      <c r="O709">
        <f t="shared" ref="O709:O710" si="141">_xlfn.STDEV.P(I709:K709)</f>
        <v>8.1649658092772682E-3</v>
      </c>
      <c r="P709">
        <f t="shared" ref="P709:P710" si="142">N709/1.73</f>
        <v>5.7803468208092535E-3</v>
      </c>
      <c r="Q709">
        <f t="shared" ref="Q709:Q710" si="143">O709/1.73</f>
        <v>4.7196334157672071E-3</v>
      </c>
    </row>
    <row r="710" spans="5:19" x14ac:dyDescent="0.35">
      <c r="E710" t="s">
        <v>3</v>
      </c>
      <c r="F710">
        <v>3.5</v>
      </c>
      <c r="G710">
        <v>3.6</v>
      </c>
      <c r="H710">
        <v>3.8</v>
      </c>
      <c r="I710">
        <v>1.91</v>
      </c>
      <c r="J710">
        <v>1.92</v>
      </c>
      <c r="K710">
        <v>1.94</v>
      </c>
      <c r="L710">
        <f>AVERAGE(F710:H710)</f>
        <v>3.6333333333333329</v>
      </c>
      <c r="M710">
        <f t="shared" si="140"/>
        <v>1.9233333333333331</v>
      </c>
      <c r="N710">
        <f>_xlfn.STDEV.S(F710:H710)</f>
        <v>0.15275252316519458</v>
      </c>
      <c r="O710">
        <f t="shared" si="141"/>
        <v>1.2472191289246483E-2</v>
      </c>
      <c r="P710">
        <f t="shared" si="142"/>
        <v>8.8296256164852358E-2</v>
      </c>
      <c r="Q710">
        <f t="shared" si="143"/>
        <v>7.2093591267320713E-3</v>
      </c>
    </row>
    <row r="713" spans="5:19" x14ac:dyDescent="0.35">
      <c r="L713" s="4" t="s">
        <v>49</v>
      </c>
      <c r="M713" s="4" t="s">
        <v>50</v>
      </c>
      <c r="N713" s="4" t="s">
        <v>50</v>
      </c>
    </row>
    <row r="714" spans="5:19" x14ac:dyDescent="0.35">
      <c r="L714" s="4">
        <f>(L708-M708)/L708</f>
        <v>0.4844384303112314</v>
      </c>
      <c r="M714" s="4">
        <f>(M708-M709)/M708</f>
        <v>-0.44094488188976383</v>
      </c>
      <c r="N714" s="4">
        <f>(M708-M710)/M708</f>
        <v>-0.51443569553805757</v>
      </c>
    </row>
    <row r="720" spans="5:19" x14ac:dyDescent="0.35">
      <c r="K720" s="9" t="s">
        <v>66</v>
      </c>
      <c r="L720" s="8"/>
      <c r="M720" s="8"/>
      <c r="N720" s="8"/>
      <c r="O720" s="8"/>
    </row>
    <row r="721" spans="4:19" x14ac:dyDescent="0.35">
      <c r="F721" s="8" t="s">
        <v>4</v>
      </c>
      <c r="G721" s="8"/>
      <c r="H721" s="8"/>
      <c r="I721" s="6"/>
      <c r="J721" s="6"/>
      <c r="K721" s="8" t="s">
        <v>5</v>
      </c>
      <c r="L721" s="8"/>
      <c r="M721" s="8"/>
      <c r="N721" t="s">
        <v>4</v>
      </c>
      <c r="O721" t="s">
        <v>5</v>
      </c>
      <c r="P721" t="s">
        <v>34</v>
      </c>
      <c r="Q721" t="s">
        <v>35</v>
      </c>
      <c r="R721" t="s">
        <v>36</v>
      </c>
      <c r="S721" t="s">
        <v>40</v>
      </c>
    </row>
    <row r="722" spans="4:19" x14ac:dyDescent="0.35">
      <c r="E722" t="s">
        <v>1</v>
      </c>
      <c r="F722">
        <v>15.4</v>
      </c>
      <c r="G722">
        <v>15.6</v>
      </c>
      <c r="H722">
        <v>15.9</v>
      </c>
      <c r="I722">
        <v>8.34</v>
      </c>
      <c r="J722">
        <v>8.35</v>
      </c>
      <c r="K722">
        <v>8.36</v>
      </c>
      <c r="L722">
        <f>AVERAGE(F722:H722)</f>
        <v>15.633333333333333</v>
      </c>
      <c r="M722">
        <f>AVERAGE(I722:K722)</f>
        <v>8.35</v>
      </c>
      <c r="N722">
        <f>_xlfn.STDEV.S(F722:H722)</f>
        <v>0.25166114784235838</v>
      </c>
      <c r="O722">
        <f>_xlfn.STDEV.S(I722:K722)</f>
        <v>9.9999999999997868E-3</v>
      </c>
      <c r="P722">
        <f>N722/1.73</f>
        <v>0.14546887158517827</v>
      </c>
      <c r="Q722">
        <f>O722/1.73</f>
        <v>5.7803468208091251E-3</v>
      </c>
    </row>
    <row r="723" spans="4:19" x14ac:dyDescent="0.35">
      <c r="E723" t="s">
        <v>2</v>
      </c>
      <c r="F723">
        <v>17.600000000000001</v>
      </c>
      <c r="G723">
        <v>17.8</v>
      </c>
      <c r="H723">
        <v>17.899999999999999</v>
      </c>
      <c r="I723">
        <v>10.5</v>
      </c>
      <c r="J723">
        <v>10.7</v>
      </c>
      <c r="K723">
        <v>10.8</v>
      </c>
      <c r="L723">
        <f>AVERAGE(F723:H723)</f>
        <v>17.766666666666669</v>
      </c>
      <c r="M723">
        <f t="shared" ref="M723:M724" si="144">AVERAGE(I723:K723)</f>
        <v>10.666666666666666</v>
      </c>
      <c r="N723">
        <f>_xlfn.STDEV.S(F723:H723)</f>
        <v>0.15275252316519336</v>
      </c>
      <c r="O723">
        <f t="shared" ref="O723:O724" si="145">_xlfn.STDEV.S(I723:K723)</f>
        <v>0.15275252316519491</v>
      </c>
      <c r="P723">
        <f t="shared" ref="P723:P724" si="146">N723/1.73</f>
        <v>8.829625616485165E-2</v>
      </c>
      <c r="Q723">
        <f t="shared" ref="Q723:Q724" si="147">O723/1.73</f>
        <v>8.8296256164852552E-2</v>
      </c>
    </row>
    <row r="724" spans="4:19" x14ac:dyDescent="0.35">
      <c r="E724" t="s">
        <v>3</v>
      </c>
      <c r="F724">
        <v>18.5</v>
      </c>
      <c r="G724">
        <v>18.600000000000001</v>
      </c>
      <c r="H724">
        <v>18.7</v>
      </c>
      <c r="I724">
        <v>11.6</v>
      </c>
      <c r="J724">
        <v>11.8</v>
      </c>
      <c r="K724">
        <v>11.9</v>
      </c>
      <c r="L724">
        <f>AVERAGE(F724:H724)</f>
        <v>18.599999999999998</v>
      </c>
      <c r="M724">
        <f t="shared" si="144"/>
        <v>11.766666666666666</v>
      </c>
      <c r="N724">
        <f>_xlfn.STDEV.S(F724:H724)</f>
        <v>9.9999999999999645E-2</v>
      </c>
      <c r="O724">
        <f t="shared" si="145"/>
        <v>0.15275252316519508</v>
      </c>
      <c r="P724">
        <f t="shared" si="146"/>
        <v>5.7803468208092283E-2</v>
      </c>
      <c r="Q724">
        <f t="shared" si="147"/>
        <v>8.8296256164852649E-2</v>
      </c>
    </row>
    <row r="727" spans="4:19" x14ac:dyDescent="0.35">
      <c r="L727" s="4" t="s">
        <v>49</v>
      </c>
      <c r="M727" s="4" t="s">
        <v>50</v>
      </c>
      <c r="N727" s="4" t="s">
        <v>50</v>
      </c>
    </row>
    <row r="728" spans="4:19" x14ac:dyDescent="0.35">
      <c r="L728" s="4">
        <f>(L722-M722)/L722</f>
        <v>0.4658848614072495</v>
      </c>
      <c r="M728" s="4">
        <f>(M722-M723)/M722</f>
        <v>-0.27744510978043913</v>
      </c>
      <c r="N728" s="4">
        <f>(M722-M724)/M722</f>
        <v>-0.40918163672654684</v>
      </c>
    </row>
    <row r="734" spans="4:19" x14ac:dyDescent="0.35">
      <c r="H734" s="9" t="s">
        <v>67</v>
      </c>
      <c r="I734" s="9"/>
      <c r="J734" s="9"/>
      <c r="K734" s="8"/>
      <c r="L734" s="8"/>
      <c r="M734" s="8"/>
      <c r="N734" s="8"/>
    </row>
    <row r="735" spans="4:19" x14ac:dyDescent="0.35">
      <c r="E735" s="8" t="s">
        <v>4</v>
      </c>
      <c r="F735" s="8"/>
      <c r="G735" s="8"/>
      <c r="H735" s="8" t="s">
        <v>5</v>
      </c>
      <c r="I735" s="8"/>
      <c r="J735" s="8"/>
      <c r="K735" s="8"/>
      <c r="L735" s="8"/>
      <c r="M735" t="s">
        <v>4</v>
      </c>
      <c r="N735" t="s">
        <v>5</v>
      </c>
      <c r="O735" t="s">
        <v>34</v>
      </c>
      <c r="P735" t="s">
        <v>35</v>
      </c>
      <c r="Q735" t="s">
        <v>36</v>
      </c>
      <c r="R735" t="s">
        <v>40</v>
      </c>
    </row>
    <row r="736" spans="4:19" x14ac:dyDescent="0.35">
      <c r="D736" t="s">
        <v>1</v>
      </c>
      <c r="E736">
        <v>6.31</v>
      </c>
      <c r="F736">
        <v>6.42</v>
      </c>
      <c r="G736">
        <v>6.47</v>
      </c>
      <c r="H736">
        <v>2.23</v>
      </c>
      <c r="I736">
        <v>2.34</v>
      </c>
      <c r="J736">
        <v>2.37</v>
      </c>
      <c r="K736">
        <f>AVERAGE(E736:G736)</f>
        <v>6.3999999999999995</v>
      </c>
      <c r="L736">
        <f>AVERAGE(H736:J736)</f>
        <v>2.3133333333333335</v>
      </c>
      <c r="M736">
        <f>_xlfn.STDEV.S(E736:G736)</f>
        <v>8.1853527718724603E-2</v>
      </c>
      <c r="N736">
        <f>_xlfn.STDEV.S(H736:J736)</f>
        <v>7.3711147958319956E-2</v>
      </c>
      <c r="O736">
        <f>M736/1.73</f>
        <v>4.7314177872095145E-2</v>
      </c>
      <c r="P736">
        <f>N736/1.73</f>
        <v>4.260759997590749E-2</v>
      </c>
    </row>
    <row r="737" spans="4:18" x14ac:dyDescent="0.35">
      <c r="D737" t="s">
        <v>2</v>
      </c>
      <c r="E737">
        <v>7.32</v>
      </c>
      <c r="F737">
        <v>7.39</v>
      </c>
      <c r="G737">
        <v>7.41</v>
      </c>
      <c r="H737">
        <v>3.41</v>
      </c>
      <c r="I737">
        <v>3.45</v>
      </c>
      <c r="J737">
        <v>3.46</v>
      </c>
      <c r="K737">
        <f>AVERAGE(E737:G737)</f>
        <v>7.373333333333334</v>
      </c>
      <c r="L737">
        <f>AVERAGE(H737:J737)</f>
        <v>3.44</v>
      </c>
      <c r="M737">
        <f>_xlfn.STDEV.S(E737:G737)</f>
        <v>4.725815626252592E-2</v>
      </c>
      <c r="N737">
        <f>_xlfn.STDEV.S(H737:J737)</f>
        <v>2.6457513110645845E-2</v>
      </c>
      <c r="O737">
        <f t="shared" ref="O737:O738" si="148">M737/1.73</f>
        <v>2.731685333093984E-2</v>
      </c>
      <c r="P737">
        <f t="shared" ref="P737:P738" si="149">N737/1.73</f>
        <v>1.5293360179564073E-2</v>
      </c>
    </row>
    <row r="738" spans="4:18" x14ac:dyDescent="0.35">
      <c r="D738" t="s">
        <v>3</v>
      </c>
      <c r="E738">
        <v>8.58</v>
      </c>
      <c r="F738">
        <v>8.65</v>
      </c>
      <c r="G738">
        <v>8.85</v>
      </c>
      <c r="H738">
        <v>3.59</v>
      </c>
      <c r="I738">
        <v>3.64</v>
      </c>
      <c r="J738">
        <v>3.69</v>
      </c>
      <c r="K738">
        <f>AVERAGE(E738:G738)</f>
        <v>8.6933333333333334</v>
      </c>
      <c r="L738">
        <f>AVERAGE(H738:J738)</f>
        <v>3.64</v>
      </c>
      <c r="M738">
        <f>_xlfn.STDEV.S(E738:G738)</f>
        <v>0.14011899704655773</v>
      </c>
      <c r="N738">
        <f>_xlfn.STDEV.S(H738:J738)</f>
        <v>5.0000000000000044E-2</v>
      </c>
      <c r="O738">
        <f t="shared" si="148"/>
        <v>8.0993639911305038E-2</v>
      </c>
      <c r="P738">
        <f t="shared" si="149"/>
        <v>2.890173410404627E-2</v>
      </c>
    </row>
    <row r="741" spans="4:18" x14ac:dyDescent="0.35">
      <c r="K741" s="4" t="s">
        <v>49</v>
      </c>
      <c r="L741" s="4" t="s">
        <v>50</v>
      </c>
      <c r="M741" s="4" t="s">
        <v>50</v>
      </c>
    </row>
    <row r="742" spans="4:18" x14ac:dyDescent="0.35">
      <c r="K742" s="4">
        <f>(K736-L736)/K736</f>
        <v>0.63854166666666656</v>
      </c>
      <c r="L742" s="4">
        <f>(L736-L737)/L736</f>
        <v>-0.48703170028818432</v>
      </c>
      <c r="M742" s="4">
        <f>(L736-L738)/L736</f>
        <v>-0.57348703170028814</v>
      </c>
    </row>
    <row r="747" spans="4:18" x14ac:dyDescent="0.35">
      <c r="H747" s="9" t="s">
        <v>68</v>
      </c>
      <c r="I747" s="9"/>
      <c r="J747" s="9"/>
      <c r="K747" s="8"/>
      <c r="L747" s="8"/>
      <c r="M747" s="8"/>
      <c r="N747" s="8"/>
    </row>
    <row r="748" spans="4:18" x14ac:dyDescent="0.35">
      <c r="E748" s="8" t="s">
        <v>4</v>
      </c>
      <c r="F748" s="8"/>
      <c r="G748" s="8"/>
      <c r="H748" s="8" t="s">
        <v>5</v>
      </c>
      <c r="I748" s="8"/>
      <c r="J748" s="8"/>
      <c r="K748" s="8"/>
      <c r="L748" s="8"/>
      <c r="M748" t="s">
        <v>4</v>
      </c>
      <c r="N748" t="s">
        <v>5</v>
      </c>
      <c r="O748" t="s">
        <v>34</v>
      </c>
      <c r="P748" t="s">
        <v>35</v>
      </c>
      <c r="Q748" t="s">
        <v>36</v>
      </c>
      <c r="R748" t="s">
        <v>40</v>
      </c>
    </row>
    <row r="749" spans="4:18" x14ac:dyDescent="0.35">
      <c r="D749" t="s">
        <v>1</v>
      </c>
      <c r="E749">
        <v>14.22</v>
      </c>
      <c r="F749">
        <v>14.24</v>
      </c>
      <c r="G749">
        <v>14.25</v>
      </c>
      <c r="H749">
        <v>8.8000000000000007</v>
      </c>
      <c r="I749">
        <v>8.9</v>
      </c>
      <c r="J749">
        <v>9.1</v>
      </c>
      <c r="K749">
        <f>AVERAGE(E749:G749)</f>
        <v>14.236666666666666</v>
      </c>
      <c r="L749">
        <f>AVERAGE(H749:J749)</f>
        <v>8.9333333333333353</v>
      </c>
      <c r="M749">
        <f>_xlfn.STDEV.S(E749:G749)</f>
        <v>1.527525231651914E-2</v>
      </c>
      <c r="N749">
        <f>_xlfn.STDEV.S(H749:J749)</f>
        <v>0.15275252316519414</v>
      </c>
      <c r="O749">
        <f>M749/1.73</f>
        <v>8.8296256164850529E-3</v>
      </c>
      <c r="P749">
        <f>O749/1.73</f>
        <v>5.1038298361185275E-3</v>
      </c>
    </row>
    <row r="750" spans="4:18" x14ac:dyDescent="0.35">
      <c r="D750" t="s">
        <v>2</v>
      </c>
      <c r="E750">
        <v>18.239999999999998</v>
      </c>
      <c r="F750">
        <v>18.28</v>
      </c>
      <c r="G750">
        <v>18.29</v>
      </c>
      <c r="H750">
        <v>12.52</v>
      </c>
      <c r="I750">
        <v>12.53</v>
      </c>
      <c r="J750">
        <v>12.54</v>
      </c>
      <c r="K750">
        <f>AVERAGE(E750:G750)</f>
        <v>18.27</v>
      </c>
      <c r="L750">
        <f>AVERAGE(H750:J750)</f>
        <v>12.53</v>
      </c>
      <c r="M750">
        <f>_xlfn.STDEV.S(E750:G750)</f>
        <v>2.6457513110646681E-2</v>
      </c>
      <c r="N750">
        <f>_xlfn.STDEV.S(H750:J750)</f>
        <v>9.9999999999997868E-3</v>
      </c>
      <c r="O750">
        <f t="shared" ref="O750:O751" si="150">M750/1.73</f>
        <v>1.5293360179564557E-2</v>
      </c>
      <c r="P750">
        <f t="shared" ref="P750:P751" si="151">O750/1.73</f>
        <v>8.8400925893436736E-3</v>
      </c>
    </row>
    <row r="751" spans="4:18" x14ac:dyDescent="0.35">
      <c r="D751" t="s">
        <v>3</v>
      </c>
      <c r="E751">
        <v>22.34</v>
      </c>
      <c r="F751">
        <v>22.39</v>
      </c>
      <c r="G751">
        <v>22.41</v>
      </c>
      <c r="H751">
        <v>14.9</v>
      </c>
      <c r="I751">
        <v>15</v>
      </c>
      <c r="J751">
        <v>15.1</v>
      </c>
      <c r="K751">
        <f>AVERAGE(E751:G751)</f>
        <v>22.38</v>
      </c>
      <c r="L751">
        <f>AVERAGE(H751:J751)</f>
        <v>15</v>
      </c>
      <c r="M751">
        <f>_xlfn.STDEV.S(E751:G751)</f>
        <v>3.6055512754640105E-2</v>
      </c>
      <c r="N751">
        <f>_xlfn.STDEV.S(H751:J751)</f>
        <v>9.9999999999999645E-2</v>
      </c>
      <c r="O751">
        <f t="shared" si="150"/>
        <v>2.0841336852393123E-2</v>
      </c>
      <c r="P751">
        <f t="shared" si="151"/>
        <v>1.2047015521614522E-2</v>
      </c>
    </row>
    <row r="754" spans="4:18" x14ac:dyDescent="0.35">
      <c r="K754" s="4" t="s">
        <v>49</v>
      </c>
      <c r="L754" s="4" t="s">
        <v>50</v>
      </c>
      <c r="M754" s="4" t="s">
        <v>50</v>
      </c>
    </row>
    <row r="755" spans="4:18" x14ac:dyDescent="0.35">
      <c r="K755" s="4">
        <f>(K749-L749)/K749</f>
        <v>0.37251229220323095</v>
      </c>
      <c r="L755" s="4">
        <f>(L749-L750)/L749</f>
        <v>-0.40261194029850705</v>
      </c>
      <c r="M755" s="4">
        <f>(L749-L751)/L749</f>
        <v>-0.67910447761193993</v>
      </c>
    </row>
    <row r="760" spans="4:18" x14ac:dyDescent="0.35">
      <c r="H760" s="9" t="s">
        <v>69</v>
      </c>
      <c r="I760" s="9"/>
      <c r="J760" s="9"/>
      <c r="K760" s="8"/>
      <c r="L760" s="8"/>
      <c r="M760" s="8"/>
      <c r="N760" s="8"/>
    </row>
    <row r="761" spans="4:18" x14ac:dyDescent="0.35">
      <c r="E761" s="8" t="s">
        <v>4</v>
      </c>
      <c r="F761" s="8"/>
      <c r="G761" s="8"/>
      <c r="H761" s="8" t="s">
        <v>5</v>
      </c>
      <c r="I761" s="8"/>
      <c r="J761" s="8"/>
      <c r="K761" s="8"/>
      <c r="L761" s="8"/>
      <c r="M761" t="s">
        <v>4</v>
      </c>
      <c r="N761" t="s">
        <v>5</v>
      </c>
      <c r="O761" t="s">
        <v>34</v>
      </c>
      <c r="P761" t="s">
        <v>35</v>
      </c>
      <c r="Q761" t="s">
        <v>36</v>
      </c>
      <c r="R761" t="s">
        <v>40</v>
      </c>
    </row>
    <row r="762" spans="4:18" x14ac:dyDescent="0.35">
      <c r="D762" t="s">
        <v>1</v>
      </c>
      <c r="E762">
        <v>5.3</v>
      </c>
      <c r="F762">
        <v>5.4</v>
      </c>
      <c r="G762">
        <v>5.5</v>
      </c>
      <c r="H762">
        <v>2.2999999999999998</v>
      </c>
      <c r="I762">
        <v>2.4</v>
      </c>
      <c r="J762">
        <v>2.5</v>
      </c>
      <c r="K762">
        <f>AVERAGE(E762:G762)</f>
        <v>5.3999999999999995</v>
      </c>
      <c r="L762">
        <f>AVERAGE(H762:J762)</f>
        <v>2.4</v>
      </c>
      <c r="M762">
        <f>_xlfn.STDEV.S(E762:G762)</f>
        <v>0.10000000000000009</v>
      </c>
      <c r="N762">
        <f>_xlfn.STDEV.S(H762:J762)</f>
        <v>0.10000000000000009</v>
      </c>
      <c r="O762">
        <f>M762/1.73</f>
        <v>5.780346820809254E-2</v>
      </c>
      <c r="P762">
        <f>O762/1.73</f>
        <v>3.3412409368839616E-2</v>
      </c>
    </row>
    <row r="763" spans="4:18" x14ac:dyDescent="0.35">
      <c r="D763" t="s">
        <v>2</v>
      </c>
      <c r="E763">
        <v>6.23</v>
      </c>
      <c r="F763">
        <v>6.25</v>
      </c>
      <c r="G763">
        <v>6.26</v>
      </c>
      <c r="H763">
        <v>3.1</v>
      </c>
      <c r="I763">
        <v>3.2</v>
      </c>
      <c r="J763">
        <v>3.3</v>
      </c>
      <c r="K763">
        <f>AVERAGE(E763:G763)</f>
        <v>6.246666666666667</v>
      </c>
      <c r="L763">
        <f>AVERAGE(H763:J763)</f>
        <v>3.2000000000000006</v>
      </c>
      <c r="M763">
        <f>_xlfn.STDEV.S(E763:G763)</f>
        <v>1.5275252316519142E-2</v>
      </c>
      <c r="N763">
        <f>_xlfn.STDEV.S(H763:J763)</f>
        <v>9.9999999999999867E-2</v>
      </c>
      <c r="O763">
        <f t="shared" ref="O763:O764" si="152">M763/1.73</f>
        <v>8.8296256164850529E-3</v>
      </c>
      <c r="P763">
        <f t="shared" ref="P763:P764" si="153">O763/1.73</f>
        <v>5.1038298361185275E-3</v>
      </c>
    </row>
    <row r="764" spans="4:18" x14ac:dyDescent="0.35">
      <c r="D764" t="s">
        <v>3</v>
      </c>
      <c r="E764">
        <v>7.4</v>
      </c>
      <c r="F764">
        <v>7.42</v>
      </c>
      <c r="G764">
        <v>7.43</v>
      </c>
      <c r="H764">
        <v>4.2</v>
      </c>
      <c r="I764">
        <v>4.3499999999999996</v>
      </c>
      <c r="J764">
        <v>4.4000000000000004</v>
      </c>
      <c r="K764">
        <f>AVERAGE(E764:G764)</f>
        <v>7.416666666666667</v>
      </c>
      <c r="L764">
        <f>AVERAGE(H764:J764)</f>
        <v>4.3166666666666673</v>
      </c>
      <c r="M764">
        <f>_xlfn.STDEV.S(E764:G764)</f>
        <v>1.5275252316519142E-2</v>
      </c>
      <c r="N764">
        <f>_xlfn.STDEV.S(H764:J764)</f>
        <v>0.10408329997330662</v>
      </c>
      <c r="O764">
        <f t="shared" si="152"/>
        <v>8.8296256164850529E-3</v>
      </c>
      <c r="P764">
        <f t="shared" si="153"/>
        <v>5.1038298361185275E-3</v>
      </c>
    </row>
    <row r="767" spans="4:18" x14ac:dyDescent="0.35">
      <c r="K767" s="4" t="s">
        <v>49</v>
      </c>
      <c r="L767" s="4" t="s">
        <v>50</v>
      </c>
      <c r="M767" s="4" t="s">
        <v>50</v>
      </c>
    </row>
    <row r="768" spans="4:18" x14ac:dyDescent="0.35">
      <c r="K768" s="4">
        <f>(K762-L762)/K762</f>
        <v>0.55555555555555558</v>
      </c>
      <c r="L768" s="4">
        <f>(L762-L763)/L762</f>
        <v>-0.33333333333333365</v>
      </c>
      <c r="M768" s="4">
        <f>(L762-L764)/L762</f>
        <v>-0.79861111111111149</v>
      </c>
    </row>
    <row r="772" spans="4:21" x14ac:dyDescent="0.35">
      <c r="H772" s="9" t="s">
        <v>70</v>
      </c>
      <c r="I772" s="9"/>
      <c r="J772" s="9"/>
      <c r="K772" s="8"/>
      <c r="L772" s="8"/>
      <c r="M772" s="8"/>
      <c r="N772" s="8"/>
    </row>
    <row r="773" spans="4:21" x14ac:dyDescent="0.35">
      <c r="E773" s="8" t="s">
        <v>4</v>
      </c>
      <c r="F773" s="8"/>
      <c r="G773" s="8"/>
      <c r="H773" s="8" t="s">
        <v>5</v>
      </c>
      <c r="I773" s="8"/>
      <c r="J773" s="8"/>
      <c r="K773" s="8"/>
      <c r="L773" s="8"/>
      <c r="M773" t="s">
        <v>4</v>
      </c>
      <c r="N773" t="s">
        <v>5</v>
      </c>
      <c r="O773" t="s">
        <v>34</v>
      </c>
      <c r="P773" t="s">
        <v>35</v>
      </c>
      <c r="Q773" t="s">
        <v>36</v>
      </c>
      <c r="R773" t="s">
        <v>71</v>
      </c>
    </row>
    <row r="774" spans="4:21" x14ac:dyDescent="0.35">
      <c r="D774" t="s">
        <v>1</v>
      </c>
      <c r="E774">
        <v>22.45</v>
      </c>
      <c r="F774">
        <v>22.89</v>
      </c>
      <c r="G774">
        <v>23.8</v>
      </c>
      <c r="H774">
        <v>11.2</v>
      </c>
      <c r="I774">
        <v>11.3</v>
      </c>
      <c r="J774">
        <v>11.4</v>
      </c>
      <c r="K774">
        <f>AVERAGE(E774:G774)</f>
        <v>23.046666666666667</v>
      </c>
      <c r="L774">
        <f>AVERAGE(H774:J774)</f>
        <v>11.299999999999999</v>
      </c>
      <c r="M774">
        <f>_xlfn.STDEV.S(E774:G774)</f>
        <v>0.68850078673399795</v>
      </c>
      <c r="N774">
        <f>_xlfn.STDEV.S(H774:J774)</f>
        <v>0.10000000000000053</v>
      </c>
      <c r="O774">
        <f>M774/1.73</f>
        <v>0.39797733337225316</v>
      </c>
      <c r="P774">
        <f>N774/1.73</f>
        <v>5.7803468208092797E-2</v>
      </c>
    </row>
    <row r="775" spans="4:21" x14ac:dyDescent="0.35">
      <c r="D775" t="s">
        <v>2</v>
      </c>
      <c r="E775">
        <v>26.41</v>
      </c>
      <c r="F775">
        <v>26.43</v>
      </c>
      <c r="G775">
        <v>26.44</v>
      </c>
      <c r="H775">
        <v>12.4</v>
      </c>
      <c r="I775">
        <v>12.5</v>
      </c>
      <c r="J775">
        <v>12.6</v>
      </c>
      <c r="K775">
        <f>AVERAGE(E775:G775)</f>
        <v>26.426666666666666</v>
      </c>
      <c r="L775">
        <f>AVERAGE(H775:J775)</f>
        <v>12.5</v>
      </c>
      <c r="M775">
        <f>_xlfn.STDEV.S(E775:G775)</f>
        <v>1.5275252316519916E-2</v>
      </c>
      <c r="N775">
        <f>_xlfn.STDEV.S(H775:J775)</f>
        <v>9.9999999999999645E-2</v>
      </c>
      <c r="O775">
        <f t="shared" ref="O775:O776" si="154">M775/1.73</f>
        <v>8.8296256164855005E-3</v>
      </c>
      <c r="P775">
        <f>N775/1.73</f>
        <v>5.7803468208092283E-2</v>
      </c>
    </row>
    <row r="776" spans="4:21" x14ac:dyDescent="0.35">
      <c r="D776" t="s">
        <v>3</v>
      </c>
      <c r="E776">
        <v>28.4</v>
      </c>
      <c r="F776">
        <v>28.79</v>
      </c>
      <c r="G776">
        <v>29.1</v>
      </c>
      <c r="H776">
        <v>14.2</v>
      </c>
      <c r="I776">
        <v>14.3</v>
      </c>
      <c r="J776">
        <v>14.4</v>
      </c>
      <c r="K776">
        <f>AVERAGE(E776:G776)</f>
        <v>28.763333333333332</v>
      </c>
      <c r="L776">
        <f>AVERAGE(H776:J776)</f>
        <v>14.299999999999999</v>
      </c>
      <c r="M776">
        <f>_xlfn.STDEV.S(E776:G776)</f>
        <v>0.35076107727815853</v>
      </c>
      <c r="N776">
        <f>_xlfn.STDEV.S(H776:J776)</f>
        <v>0.10000000000000053</v>
      </c>
      <c r="O776">
        <f t="shared" si="154"/>
        <v>0.20275206779084309</v>
      </c>
      <c r="P776">
        <f>N776/1.73</f>
        <v>5.7803468208092797E-2</v>
      </c>
    </row>
    <row r="779" spans="4:21" x14ac:dyDescent="0.35">
      <c r="K779" s="4" t="s">
        <v>49</v>
      </c>
      <c r="L779" s="4" t="s">
        <v>50</v>
      </c>
      <c r="M779" s="4" t="s">
        <v>50</v>
      </c>
    </row>
    <row r="780" spans="4:21" x14ac:dyDescent="0.35">
      <c r="K780" s="4">
        <f>(K774-L774)/K774</f>
        <v>0.50969048307781317</v>
      </c>
      <c r="L780" s="4">
        <f>(L774-L775)/L774</f>
        <v>-0.10619469026548684</v>
      </c>
      <c r="M780" s="4">
        <f>(L774-L776)/L774</f>
        <v>-0.26548672566371684</v>
      </c>
    </row>
    <row r="784" spans="4:21" x14ac:dyDescent="0.35">
      <c r="H784" s="9" t="s">
        <v>98</v>
      </c>
      <c r="I784" s="9"/>
      <c r="J784" s="9"/>
      <c r="K784" s="8"/>
      <c r="L784" s="8"/>
      <c r="M784" s="8"/>
      <c r="N784" s="8"/>
      <c r="T784">
        <f>E786</f>
        <v>0.35</v>
      </c>
      <c r="U784">
        <f>H786</f>
        <v>0.25</v>
      </c>
    </row>
    <row r="785" spans="4:21" x14ac:dyDescent="0.35">
      <c r="E785" s="8" t="s">
        <v>4</v>
      </c>
      <c r="F785" s="8"/>
      <c r="G785" s="8"/>
      <c r="H785" s="8" t="s">
        <v>5</v>
      </c>
      <c r="I785" s="8"/>
      <c r="J785" s="8"/>
      <c r="K785" t="s">
        <v>4</v>
      </c>
      <c r="L785" t="s">
        <v>5</v>
      </c>
      <c r="M785" t="s">
        <v>34</v>
      </c>
      <c r="N785" t="s">
        <v>35</v>
      </c>
      <c r="O785" t="s">
        <v>36</v>
      </c>
      <c r="P785" t="s">
        <v>71</v>
      </c>
      <c r="T785">
        <f>F786</f>
        <v>0.36</v>
      </c>
      <c r="U785">
        <f>I786</f>
        <v>0.27</v>
      </c>
    </row>
    <row r="786" spans="4:21" x14ac:dyDescent="0.35">
      <c r="D786" t="s">
        <v>1</v>
      </c>
      <c r="E786">
        <v>0.35</v>
      </c>
      <c r="F786">
        <v>0.36</v>
      </c>
      <c r="G786">
        <v>0.37</v>
      </c>
      <c r="H786">
        <v>0.25</v>
      </c>
      <c r="I786">
        <v>0.27</v>
      </c>
      <c r="J786">
        <v>0.28999999999999998</v>
      </c>
      <c r="K786">
        <f>AVERAGE(E786:G786)</f>
        <v>0.36000000000000004</v>
      </c>
      <c r="L786">
        <f>AVERAGE(H786:J786)</f>
        <v>0.27</v>
      </c>
      <c r="M786">
        <f>_xlfn.STDEV.S(E786:G786)</f>
        <v>1.0000000000000009E-2</v>
      </c>
      <c r="N786">
        <f>_xlfn.STDEV.S(H786:J786)</f>
        <v>1.999999999999999E-2</v>
      </c>
      <c r="O786">
        <f>M786/1.73</f>
        <v>5.7803468208092535E-3</v>
      </c>
      <c r="P786">
        <f>N786/1.73</f>
        <v>1.1560693641618491E-2</v>
      </c>
      <c r="R786">
        <f>E788</f>
        <v>0.56000000000000005</v>
      </c>
      <c r="T786">
        <f>G786</f>
        <v>0.37</v>
      </c>
      <c r="U786">
        <f>J786</f>
        <v>0.28999999999999998</v>
      </c>
    </row>
    <row r="787" spans="4:21" x14ac:dyDescent="0.35">
      <c r="D787" t="s">
        <v>2</v>
      </c>
      <c r="E787">
        <v>0.46</v>
      </c>
      <c r="F787">
        <v>0.48</v>
      </c>
      <c r="G787">
        <v>0.49</v>
      </c>
      <c r="H787">
        <v>0.28999999999999998</v>
      </c>
      <c r="I787">
        <v>0.33</v>
      </c>
      <c r="J787">
        <v>0.34</v>
      </c>
      <c r="K787">
        <f>AVERAGE(E787:G787)</f>
        <v>0.47666666666666663</v>
      </c>
      <c r="L787">
        <f>AVERAGE(H787:J787)</f>
        <v>0.32</v>
      </c>
      <c r="M787">
        <f>_xlfn.STDEV.S(E787:G787)</f>
        <v>1.5275252316519451E-2</v>
      </c>
      <c r="N787">
        <f>_xlfn.STDEV.S(H787:J787)</f>
        <v>2.6457513110645928E-2</v>
      </c>
      <c r="O787">
        <f t="shared" ref="O787:O788" si="155">M787/1.73</f>
        <v>8.8296256164852316E-3</v>
      </c>
      <c r="P787">
        <f t="shared" ref="P787:P788" si="156">N787/1.73</f>
        <v>1.5293360179564121E-2</v>
      </c>
      <c r="T787">
        <f>E787</f>
        <v>0.46</v>
      </c>
      <c r="U787">
        <f>H787</f>
        <v>0.28999999999999998</v>
      </c>
    </row>
    <row r="788" spans="4:21" x14ac:dyDescent="0.35">
      <c r="D788" t="s">
        <v>3</v>
      </c>
      <c r="E788">
        <v>0.56000000000000005</v>
      </c>
      <c r="F788">
        <v>0.57999999999999996</v>
      </c>
      <c r="G788">
        <v>0.59</v>
      </c>
      <c r="H788">
        <v>0.31</v>
      </c>
      <c r="I788">
        <v>0.32</v>
      </c>
      <c r="J788">
        <v>0.34</v>
      </c>
      <c r="K788">
        <f>AVERAGE(E788:G788)</f>
        <v>0.57666666666666666</v>
      </c>
      <c r="L788">
        <f>AVERAGE(H788:J788)</f>
        <v>0.32333333333333331</v>
      </c>
      <c r="M788">
        <f>_xlfn.STDEV.S(E788:G788)</f>
        <v>1.527525231651942E-2</v>
      </c>
      <c r="N788">
        <f>_xlfn.STDEV.S(H788:J788)</f>
        <v>1.527525231651948E-2</v>
      </c>
      <c r="O788">
        <f t="shared" si="155"/>
        <v>8.8296256164852142E-3</v>
      </c>
      <c r="P788">
        <f t="shared" si="156"/>
        <v>8.8296256164852489E-3</v>
      </c>
      <c r="T788">
        <f>F787</f>
        <v>0.48</v>
      </c>
      <c r="U788">
        <f>I787</f>
        <v>0.33</v>
      </c>
    </row>
    <row r="789" spans="4:21" x14ac:dyDescent="0.35">
      <c r="T789">
        <f>G787</f>
        <v>0.49</v>
      </c>
      <c r="U789">
        <f>J787</f>
        <v>0.34</v>
      </c>
    </row>
    <row r="790" spans="4:21" x14ac:dyDescent="0.35">
      <c r="T790">
        <f>E788</f>
        <v>0.56000000000000005</v>
      </c>
      <c r="U790">
        <f>H788</f>
        <v>0.31</v>
      </c>
    </row>
    <row r="791" spans="4:21" x14ac:dyDescent="0.35">
      <c r="K791" s="4" t="s">
        <v>49</v>
      </c>
      <c r="L791" s="4" t="s">
        <v>50</v>
      </c>
      <c r="M791" s="4" t="s">
        <v>50</v>
      </c>
      <c r="T791">
        <f>F788</f>
        <v>0.57999999999999996</v>
      </c>
      <c r="U791">
        <f>I788</f>
        <v>0.32</v>
      </c>
    </row>
    <row r="792" spans="4:21" x14ac:dyDescent="0.35">
      <c r="K792" s="4">
        <f>(K786-L786)/K786</f>
        <v>0.25000000000000006</v>
      </c>
      <c r="L792" s="4">
        <f>(L786-L787)/L786</f>
        <v>-0.18518518518518512</v>
      </c>
      <c r="M792" s="4">
        <f>(L786-L788)/L786</f>
        <v>-0.19753086419753069</v>
      </c>
      <c r="T792">
        <f>G788</f>
        <v>0.59</v>
      </c>
      <c r="U792">
        <f>J788</f>
        <v>0.34</v>
      </c>
    </row>
    <row r="796" spans="4:21" x14ac:dyDescent="0.35">
      <c r="H796" s="9" t="s">
        <v>99</v>
      </c>
      <c r="I796" s="9"/>
      <c r="J796" s="9"/>
      <c r="K796" s="8"/>
      <c r="L796" s="8"/>
      <c r="M796" s="8"/>
      <c r="N796" s="8"/>
    </row>
    <row r="797" spans="4:21" x14ac:dyDescent="0.35">
      <c r="E797" s="8" t="s">
        <v>4</v>
      </c>
      <c r="F797" s="8"/>
      <c r="G797" s="8"/>
      <c r="H797" s="8" t="s">
        <v>5</v>
      </c>
      <c r="I797" s="8"/>
      <c r="J797" s="8"/>
      <c r="K797" t="s">
        <v>4</v>
      </c>
      <c r="L797" t="s">
        <v>5</v>
      </c>
      <c r="M797" t="s">
        <v>34</v>
      </c>
      <c r="N797" t="s">
        <v>35</v>
      </c>
      <c r="O797" t="s">
        <v>36</v>
      </c>
      <c r="P797" t="s">
        <v>71</v>
      </c>
      <c r="T797">
        <f>E798</f>
        <v>0.18</v>
      </c>
      <c r="U797">
        <f>H798</f>
        <v>0.11</v>
      </c>
    </row>
    <row r="798" spans="4:21" x14ac:dyDescent="0.35">
      <c r="D798" t="s">
        <v>1</v>
      </c>
      <c r="E798">
        <v>0.18</v>
      </c>
      <c r="F798">
        <v>0.19</v>
      </c>
      <c r="G798">
        <v>0.21</v>
      </c>
      <c r="H798">
        <v>0.11</v>
      </c>
      <c r="I798">
        <v>0.12</v>
      </c>
      <c r="J798">
        <v>0.14000000000000001</v>
      </c>
      <c r="K798">
        <f>AVERAGE(E798:G798)</f>
        <v>0.19333333333333333</v>
      </c>
      <c r="L798">
        <f>AVERAGE(H798:J798)</f>
        <v>0.12333333333333334</v>
      </c>
      <c r="M798">
        <f>_xlfn.STDEV.S(E798:G798)</f>
        <v>1.5275252316519465E-2</v>
      </c>
      <c r="N798">
        <f>_xlfn.STDEV.S(H798:J798)</f>
        <v>1.5275252316519534E-2</v>
      </c>
      <c r="O798">
        <f>M798/1.73</f>
        <v>8.8296256164852403E-3</v>
      </c>
      <c r="P798">
        <f>N798/1.73</f>
        <v>8.8296256164852802E-3</v>
      </c>
      <c r="T798">
        <f>F798</f>
        <v>0.19</v>
      </c>
      <c r="U798">
        <f>I798</f>
        <v>0.12</v>
      </c>
    </row>
    <row r="799" spans="4:21" x14ac:dyDescent="0.35">
      <c r="D799" t="s">
        <v>2</v>
      </c>
      <c r="E799">
        <v>0.23</v>
      </c>
      <c r="F799">
        <v>0.25</v>
      </c>
      <c r="G799">
        <v>0.27</v>
      </c>
      <c r="H799">
        <v>0.13</v>
      </c>
      <c r="I799">
        <v>0.15</v>
      </c>
      <c r="J799">
        <v>0.16</v>
      </c>
      <c r="K799">
        <f>AVERAGE(E799:G799)</f>
        <v>0.25</v>
      </c>
      <c r="L799">
        <f>AVERAGE(H799:J799)</f>
        <v>0.1466666666666667</v>
      </c>
      <c r="M799">
        <f>_xlfn.STDEV.S(E799:G799)</f>
        <v>2.0000000000000004E-2</v>
      </c>
      <c r="N799">
        <f>_xlfn.STDEV.S(H799:J799)</f>
        <v>1.5275252316519465E-2</v>
      </c>
      <c r="O799">
        <f t="shared" ref="O799:O800" si="157">M799/1.73</f>
        <v>1.15606936416185E-2</v>
      </c>
      <c r="P799">
        <f t="shared" ref="P799:P800" si="158">N799/1.73</f>
        <v>8.8296256164852403E-3</v>
      </c>
      <c r="T799">
        <f>G798</f>
        <v>0.21</v>
      </c>
      <c r="U799">
        <f>J798</f>
        <v>0.14000000000000001</v>
      </c>
    </row>
    <row r="800" spans="4:21" x14ac:dyDescent="0.35">
      <c r="D800" t="s">
        <v>3</v>
      </c>
      <c r="E800">
        <v>0.26</v>
      </c>
      <c r="F800">
        <v>0.27</v>
      </c>
      <c r="G800">
        <v>0.28000000000000003</v>
      </c>
      <c r="H800">
        <v>0.15</v>
      </c>
      <c r="I800">
        <v>0.17</v>
      </c>
      <c r="J800">
        <v>0.18</v>
      </c>
      <c r="K800">
        <f>AVERAGE(E800:G800)</f>
        <v>0.27</v>
      </c>
      <c r="L800">
        <f>AVERAGE(H800:J800)</f>
        <v>0.16666666666666666</v>
      </c>
      <c r="M800">
        <f>_xlfn.STDEV.S(E800:G800)</f>
        <v>1.0000000000000009E-2</v>
      </c>
      <c r="N800">
        <f>_xlfn.STDEV.S(H800:J800)</f>
        <v>1.5275252316519468E-2</v>
      </c>
      <c r="O800">
        <f t="shared" si="157"/>
        <v>5.7803468208092535E-3</v>
      </c>
      <c r="P800">
        <f t="shared" si="158"/>
        <v>8.829625616485242E-3</v>
      </c>
      <c r="T800">
        <f>E799</f>
        <v>0.23</v>
      </c>
      <c r="U800">
        <f>H799</f>
        <v>0.13</v>
      </c>
    </row>
    <row r="801" spans="11:21" x14ac:dyDescent="0.35">
      <c r="T801">
        <f>F799</f>
        <v>0.25</v>
      </c>
      <c r="U801">
        <f>I799</f>
        <v>0.15</v>
      </c>
    </row>
    <row r="802" spans="11:21" x14ac:dyDescent="0.35">
      <c r="T802">
        <f>G799</f>
        <v>0.27</v>
      </c>
      <c r="U802">
        <f>J799</f>
        <v>0.16</v>
      </c>
    </row>
    <row r="803" spans="11:21" x14ac:dyDescent="0.35">
      <c r="K803" s="4" t="s">
        <v>49</v>
      </c>
      <c r="L803" s="4" t="s">
        <v>50</v>
      </c>
      <c r="M803" s="4" t="s">
        <v>50</v>
      </c>
      <c r="T803">
        <f>E800</f>
        <v>0.26</v>
      </c>
      <c r="U803">
        <f>H800</f>
        <v>0.15</v>
      </c>
    </row>
    <row r="804" spans="11:21" x14ac:dyDescent="0.35">
      <c r="K804" s="4">
        <f>(K798-L798)/K798</f>
        <v>0.36206896551724133</v>
      </c>
      <c r="L804" s="4">
        <f>(L798-L799)/L798</f>
        <v>-0.18918918918918939</v>
      </c>
      <c r="M804" s="4">
        <f>(L798-L800)/L798</f>
        <v>-0.35135135135135126</v>
      </c>
      <c r="T804">
        <f>F800</f>
        <v>0.27</v>
      </c>
      <c r="U804">
        <f>I800</f>
        <v>0.17</v>
      </c>
    </row>
    <row r="805" spans="11:21" x14ac:dyDescent="0.35">
      <c r="T805">
        <f>G800</f>
        <v>0.28000000000000003</v>
      </c>
      <c r="U805">
        <f>J800</f>
        <v>0.18</v>
      </c>
    </row>
  </sheetData>
  <mergeCells count="212">
    <mergeCell ref="H785:J785"/>
    <mergeCell ref="H797:J797"/>
    <mergeCell ref="H760:N760"/>
    <mergeCell ref="E761:G761"/>
    <mergeCell ref="H761:L761"/>
    <mergeCell ref="H772:N772"/>
    <mergeCell ref="E773:G773"/>
    <mergeCell ref="H773:L773"/>
    <mergeCell ref="H734:N734"/>
    <mergeCell ref="E735:G735"/>
    <mergeCell ref="H735:L735"/>
    <mergeCell ref="H747:N747"/>
    <mergeCell ref="E748:G748"/>
    <mergeCell ref="H748:L748"/>
    <mergeCell ref="H784:N784"/>
    <mergeCell ref="E785:G785"/>
    <mergeCell ref="H796:N796"/>
    <mergeCell ref="E797:G797"/>
    <mergeCell ref="K167:O167"/>
    <mergeCell ref="K90:O90"/>
    <mergeCell ref="K111:O111"/>
    <mergeCell ref="K127:O127"/>
    <mergeCell ref="J148:L148"/>
    <mergeCell ref="K559:O559"/>
    <mergeCell ref="K434:O434"/>
    <mergeCell ref="K286:O286"/>
    <mergeCell ref="K305:O305"/>
    <mergeCell ref="K325:O325"/>
    <mergeCell ref="K351:O351"/>
    <mergeCell ref="K371:O371"/>
    <mergeCell ref="K393:O393"/>
    <mergeCell ref="K245:O245"/>
    <mergeCell ref="A111:A113"/>
    <mergeCell ref="A114:D114"/>
    <mergeCell ref="A115:A117"/>
    <mergeCell ref="A118:A120"/>
    <mergeCell ref="A104:A106"/>
    <mergeCell ref="A107:D107"/>
    <mergeCell ref="A108:A110"/>
    <mergeCell ref="A193:A195"/>
    <mergeCell ref="A196:A198"/>
    <mergeCell ref="A179:A181"/>
    <mergeCell ref="A182:A184"/>
    <mergeCell ref="A185:D185"/>
    <mergeCell ref="A186:A188"/>
    <mergeCell ref="A189:A191"/>
    <mergeCell ref="A192:D192"/>
    <mergeCell ref="A150:D150"/>
    <mergeCell ref="A151:A153"/>
    <mergeCell ref="A154:A156"/>
    <mergeCell ref="A168:A170"/>
    <mergeCell ref="A171:D171"/>
    <mergeCell ref="A172:A174"/>
    <mergeCell ref="A175:A177"/>
    <mergeCell ref="A178:D178"/>
    <mergeCell ref="A147:A149"/>
    <mergeCell ref="A136:A138"/>
    <mergeCell ref="A139:A141"/>
    <mergeCell ref="A142:D142"/>
    <mergeCell ref="A121:D121"/>
    <mergeCell ref="A122:A124"/>
    <mergeCell ref="A125:A127"/>
    <mergeCell ref="A128:D128"/>
    <mergeCell ref="A129:A131"/>
    <mergeCell ref="A132:A134"/>
    <mergeCell ref="A135:D135"/>
    <mergeCell ref="A62:A64"/>
    <mergeCell ref="A48:A50"/>
    <mergeCell ref="A51:D51"/>
    <mergeCell ref="A100:D100"/>
    <mergeCell ref="A101:A103"/>
    <mergeCell ref="A73:A75"/>
    <mergeCell ref="A76:A78"/>
    <mergeCell ref="A79:D79"/>
    <mergeCell ref="A80:A82"/>
    <mergeCell ref="A83:A85"/>
    <mergeCell ref="A86:D86"/>
    <mergeCell ref="A87:A89"/>
    <mergeCell ref="A90:A92"/>
    <mergeCell ref="A93:D93"/>
    <mergeCell ref="A94:A96"/>
    <mergeCell ref="A97:A99"/>
    <mergeCell ref="A1:D1"/>
    <mergeCell ref="A9:D9"/>
    <mergeCell ref="A10:A12"/>
    <mergeCell ref="A65:D65"/>
    <mergeCell ref="A66:A68"/>
    <mergeCell ref="K264:O264"/>
    <mergeCell ref="K69:O69"/>
    <mergeCell ref="L1:N1"/>
    <mergeCell ref="K26:N26"/>
    <mergeCell ref="G1:K1"/>
    <mergeCell ref="A157:D157"/>
    <mergeCell ref="A158:A160"/>
    <mergeCell ref="A161:A163"/>
    <mergeCell ref="A13:A15"/>
    <mergeCell ref="A16:D16"/>
    <mergeCell ref="A17:A19"/>
    <mergeCell ref="A20:A22"/>
    <mergeCell ref="A23:D23"/>
    <mergeCell ref="A164:D164"/>
    <mergeCell ref="A165:A167"/>
    <mergeCell ref="K227:O227"/>
    <mergeCell ref="A52:A54"/>
    <mergeCell ref="A55:A57"/>
    <mergeCell ref="A58:D58"/>
    <mergeCell ref="A144:A146"/>
    <mergeCell ref="K453:O453"/>
    <mergeCell ref="K479:O479"/>
    <mergeCell ref="K414:O414"/>
    <mergeCell ref="K189:O189"/>
    <mergeCell ref="K208:O208"/>
    <mergeCell ref="K147:O147"/>
    <mergeCell ref="A3:A5"/>
    <mergeCell ref="A6:A8"/>
    <mergeCell ref="A37:D37"/>
    <mergeCell ref="A38:A40"/>
    <mergeCell ref="A41:A43"/>
    <mergeCell ref="A44:D44"/>
    <mergeCell ref="A45:A47"/>
    <mergeCell ref="L48:Q48"/>
    <mergeCell ref="G58:L58"/>
    <mergeCell ref="A69:A71"/>
    <mergeCell ref="A72:D72"/>
    <mergeCell ref="A24:A26"/>
    <mergeCell ref="A27:A29"/>
    <mergeCell ref="A30:D30"/>
    <mergeCell ref="A31:A33"/>
    <mergeCell ref="A34:A36"/>
    <mergeCell ref="A59:A61"/>
    <mergeCell ref="H635:N635"/>
    <mergeCell ref="F636:H636"/>
    <mergeCell ref="I636:K636"/>
    <mergeCell ref="K656:O656"/>
    <mergeCell ref="F657:H657"/>
    <mergeCell ref="I657:K657"/>
    <mergeCell ref="H587:N587"/>
    <mergeCell ref="F588:H588"/>
    <mergeCell ref="I588:K588"/>
    <mergeCell ref="H612:N612"/>
    <mergeCell ref="F613:H613"/>
    <mergeCell ref="I613:K613"/>
    <mergeCell ref="K678:O678"/>
    <mergeCell ref="F679:H679"/>
    <mergeCell ref="K679:M679"/>
    <mergeCell ref="I692:M692"/>
    <mergeCell ref="F693:H693"/>
    <mergeCell ref="K693:M693"/>
    <mergeCell ref="K706:O706"/>
    <mergeCell ref="F707:H707"/>
    <mergeCell ref="K707:M707"/>
    <mergeCell ref="G11:I11"/>
    <mergeCell ref="J11:L11"/>
    <mergeCell ref="G27:I27"/>
    <mergeCell ref="J27:L27"/>
    <mergeCell ref="G49:I49"/>
    <mergeCell ref="J49:L49"/>
    <mergeCell ref="G70:I70"/>
    <mergeCell ref="J70:L70"/>
    <mergeCell ref="G91:I91"/>
    <mergeCell ref="J91:L91"/>
    <mergeCell ref="G112:I112"/>
    <mergeCell ref="J112:L112"/>
    <mergeCell ref="G128:I128"/>
    <mergeCell ref="J128:L128"/>
    <mergeCell ref="G148:I148"/>
    <mergeCell ref="K720:O720"/>
    <mergeCell ref="F721:H721"/>
    <mergeCell ref="K721:M721"/>
    <mergeCell ref="G246:I246"/>
    <mergeCell ref="J246:L246"/>
    <mergeCell ref="G265:I265"/>
    <mergeCell ref="J265:L265"/>
    <mergeCell ref="G287:I287"/>
    <mergeCell ref="J287:L287"/>
    <mergeCell ref="G168:I168"/>
    <mergeCell ref="J168:L168"/>
    <mergeCell ref="G190:I190"/>
    <mergeCell ref="J190:L190"/>
    <mergeCell ref="G209:I209"/>
    <mergeCell ref="J209:L209"/>
    <mergeCell ref="G228:I228"/>
    <mergeCell ref="J228:L228"/>
    <mergeCell ref="G372:I372"/>
    <mergeCell ref="J372:L372"/>
    <mergeCell ref="G394:I394"/>
    <mergeCell ref="J394:L394"/>
    <mergeCell ref="G415:I415"/>
    <mergeCell ref="J415:L415"/>
    <mergeCell ref="G306:I306"/>
    <mergeCell ref="J306:L306"/>
    <mergeCell ref="G326:I326"/>
    <mergeCell ref="J326:L326"/>
    <mergeCell ref="G352:I352"/>
    <mergeCell ref="J352:L352"/>
    <mergeCell ref="G560:I560"/>
    <mergeCell ref="J560:L560"/>
    <mergeCell ref="G499:I499"/>
    <mergeCell ref="J499:L499"/>
    <mergeCell ref="G518:I518"/>
    <mergeCell ref="J518:L518"/>
    <mergeCell ref="G538:I538"/>
    <mergeCell ref="J538:L538"/>
    <mergeCell ref="G435:I435"/>
    <mergeCell ref="J435:L435"/>
    <mergeCell ref="G454:I454"/>
    <mergeCell ref="J454:L454"/>
    <mergeCell ref="G480:I480"/>
    <mergeCell ref="J480:L480"/>
    <mergeCell ref="K517:O517"/>
    <mergeCell ref="K537:O537"/>
    <mergeCell ref="K498:O49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9"/>
  <sheetViews>
    <sheetView zoomScale="89" workbookViewId="0">
      <selection activeCell="D17" sqref="D17"/>
    </sheetView>
  </sheetViews>
  <sheetFormatPr defaultRowHeight="14.5" x14ac:dyDescent="0.35"/>
  <cols>
    <col min="2" max="2" width="12.1796875" customWidth="1"/>
    <col min="3" max="3" width="12.453125" customWidth="1"/>
    <col min="4" max="4" width="13.81640625" customWidth="1"/>
    <col min="5" max="5" width="11" customWidth="1"/>
    <col min="6" max="6" width="12" customWidth="1"/>
    <col min="7" max="7" width="17" customWidth="1"/>
    <col min="8" max="8" width="14.81640625" customWidth="1"/>
    <col min="9" max="9" width="14.453125" customWidth="1"/>
    <col min="10" max="12" width="13.54296875" customWidth="1"/>
    <col min="13" max="13" width="13.81640625" customWidth="1"/>
    <col min="14" max="14" width="16.81640625" customWidth="1"/>
    <col min="15" max="15" width="13.26953125" customWidth="1"/>
    <col min="16" max="16" width="14.26953125" customWidth="1"/>
    <col min="17" max="17" width="12.1796875" customWidth="1"/>
    <col min="18" max="18" width="11.26953125" customWidth="1"/>
    <col min="19" max="19" width="12.26953125" customWidth="1"/>
    <col min="20" max="20" width="14" customWidth="1"/>
    <col min="21" max="21" width="14.26953125" customWidth="1"/>
    <col min="22" max="22" width="10.81640625" customWidth="1"/>
    <col min="24" max="24" width="12.1796875" customWidth="1"/>
    <col min="25" max="25" width="13.1796875" customWidth="1"/>
    <col min="26" max="26" width="12.1796875" customWidth="1"/>
    <col min="27" max="27" width="11.7265625" customWidth="1"/>
    <col min="28" max="28" width="13.54296875" customWidth="1"/>
  </cols>
  <sheetData>
    <row r="1" spans="1:32" x14ac:dyDescent="0.35">
      <c r="A1" t="s">
        <v>54</v>
      </c>
      <c r="B1" s="2" t="s">
        <v>48</v>
      </c>
      <c r="C1" s="3" t="s">
        <v>93</v>
      </c>
      <c r="D1" s="3" t="s">
        <v>94</v>
      </c>
      <c r="E1" s="2" t="s">
        <v>92</v>
      </c>
      <c r="F1" s="2" t="s">
        <v>91</v>
      </c>
      <c r="G1" s="2" t="s">
        <v>90</v>
      </c>
      <c r="H1" s="2" t="s">
        <v>89</v>
      </c>
      <c r="I1" s="2" t="s">
        <v>88</v>
      </c>
      <c r="J1" s="2" t="s">
        <v>87</v>
      </c>
      <c r="K1" s="2" t="s">
        <v>102</v>
      </c>
      <c r="L1" s="2" t="s">
        <v>86</v>
      </c>
      <c r="M1" s="2" t="s">
        <v>85</v>
      </c>
      <c r="N1" s="2" t="s">
        <v>84</v>
      </c>
      <c r="O1" s="2" t="s">
        <v>83</v>
      </c>
      <c r="P1" s="2" t="s">
        <v>82</v>
      </c>
      <c r="Q1" s="2" t="s">
        <v>81</v>
      </c>
      <c r="R1" s="2" t="s">
        <v>80</v>
      </c>
      <c r="S1" s="2" t="s">
        <v>79</v>
      </c>
      <c r="T1" s="2" t="s">
        <v>78</v>
      </c>
      <c r="U1" s="2" t="s">
        <v>77</v>
      </c>
      <c r="V1" s="2" t="s">
        <v>76</v>
      </c>
      <c r="W1" s="2" t="s">
        <v>75</v>
      </c>
      <c r="X1" s="2" t="s">
        <v>74</v>
      </c>
      <c r="Y1" s="2" t="s">
        <v>73</v>
      </c>
      <c r="Z1" s="2" t="s">
        <v>72</v>
      </c>
      <c r="AA1" s="2" t="s">
        <v>59</v>
      </c>
      <c r="AB1" s="2" t="s">
        <v>60</v>
      </c>
      <c r="AC1" s="2" t="s">
        <v>62</v>
      </c>
      <c r="AD1" s="2" t="s">
        <v>61</v>
      </c>
      <c r="AE1" s="2" t="s">
        <v>98</v>
      </c>
      <c r="AF1" s="2" t="s">
        <v>99</v>
      </c>
    </row>
    <row r="2" spans="1:32" x14ac:dyDescent="0.35">
      <c r="A2">
        <v>1</v>
      </c>
      <c r="B2">
        <v>1</v>
      </c>
      <c r="C2">
        <v>31.1</v>
      </c>
      <c r="D2">
        <v>60.1</v>
      </c>
      <c r="E2">
        <v>8.4</v>
      </c>
      <c r="F2">
        <v>16.2</v>
      </c>
      <c r="G2">
        <v>26.5</v>
      </c>
      <c r="H2">
        <v>7.2</v>
      </c>
      <c r="I2">
        <v>8.9</v>
      </c>
      <c r="J2">
        <v>3.2</v>
      </c>
      <c r="K2">
        <v>2.2999999999999998</v>
      </c>
      <c r="L2">
        <v>1.1000000000000001</v>
      </c>
      <c r="M2">
        <v>10.5</v>
      </c>
      <c r="N2">
        <v>22.3</v>
      </c>
      <c r="O2">
        <v>9.9</v>
      </c>
      <c r="P2">
        <f>Sheet1!U262</f>
        <v>18.600000000000001</v>
      </c>
      <c r="Q2">
        <f>Sheet1!U557</f>
        <v>75.599999999999994</v>
      </c>
      <c r="R2">
        <f>Sheet1!U284</f>
        <v>91.5</v>
      </c>
      <c r="S2">
        <f>Sheet1!S303</f>
        <v>120.5</v>
      </c>
      <c r="T2">
        <f>Sheet1!U323</f>
        <v>11.8</v>
      </c>
      <c r="U2">
        <f>Sheet1!U349</f>
        <v>8</v>
      </c>
      <c r="V2">
        <f>Sheet1!U369</f>
        <v>2.6</v>
      </c>
      <c r="W2">
        <f>Sheet1!U391</f>
        <v>0.27</v>
      </c>
      <c r="X2">
        <f>Sheet1!U412</f>
        <v>11</v>
      </c>
      <c r="Y2">
        <f>Sheet1!U432</f>
        <v>1.92</v>
      </c>
      <c r="Z2">
        <f>Sheet1!U451</f>
        <v>19.399999999999999</v>
      </c>
      <c r="AA2">
        <f>Sheet1!T585</f>
        <v>170.1</v>
      </c>
      <c r="AB2">
        <f>Sheet1!T610</f>
        <v>8.1999999999999993</v>
      </c>
      <c r="AC2">
        <f>Sheet1!T633</f>
        <v>3.4</v>
      </c>
      <c r="AD2">
        <f>Sheet1!T654</f>
        <v>80.099999999999994</v>
      </c>
      <c r="AE2">
        <f>Sheet1!T784</f>
        <v>0.35</v>
      </c>
      <c r="AF2">
        <f>Sheet1!T797</f>
        <v>0.18</v>
      </c>
    </row>
    <row r="3" spans="1:32" x14ac:dyDescent="0.35">
      <c r="A3">
        <v>1</v>
      </c>
      <c r="B3">
        <v>1</v>
      </c>
      <c r="C3">
        <v>30.8</v>
      </c>
      <c r="D3">
        <v>59.8</v>
      </c>
      <c r="E3">
        <v>8.4</v>
      </c>
      <c r="F3">
        <v>16.3</v>
      </c>
      <c r="G3">
        <v>25.7</v>
      </c>
      <c r="H3">
        <v>6.8</v>
      </c>
      <c r="I3">
        <v>8.1999999999999993</v>
      </c>
      <c r="J3">
        <v>3.8</v>
      </c>
      <c r="K3">
        <v>2.4</v>
      </c>
      <c r="L3">
        <v>0.9</v>
      </c>
      <c r="M3">
        <v>10.8</v>
      </c>
      <c r="N3">
        <v>22.6</v>
      </c>
      <c r="O3">
        <v>9.4</v>
      </c>
      <c r="P3">
        <f>Sheet1!U263</f>
        <v>18.100000000000001</v>
      </c>
      <c r="Q3">
        <f>Sheet1!U558</f>
        <v>74.400000000000006</v>
      </c>
      <c r="R3">
        <f>Sheet1!U285</f>
        <v>91.9</v>
      </c>
      <c r="S3">
        <f>Sheet1!S304</f>
        <v>120.1</v>
      </c>
      <c r="T3">
        <f>Sheet1!U324</f>
        <v>12.4</v>
      </c>
      <c r="U3">
        <f>Sheet1!U350</f>
        <v>7.5</v>
      </c>
      <c r="V3">
        <f>Sheet1!U370</f>
        <v>2.9</v>
      </c>
      <c r="W3">
        <f>Sheet1!U392</f>
        <v>0.28999999999999998</v>
      </c>
      <c r="X3">
        <f>Sheet1!U413</f>
        <v>10.5</v>
      </c>
      <c r="Y3">
        <f>Sheet1!U433</f>
        <v>1.95</v>
      </c>
      <c r="Z3">
        <f>Sheet1!U452</f>
        <v>19.8</v>
      </c>
      <c r="AA3">
        <f>Sheet1!T586</f>
        <v>169.3</v>
      </c>
      <c r="AB3">
        <f>Sheet1!T611</f>
        <v>7.9</v>
      </c>
      <c r="AC3">
        <f>Sheet1!T634</f>
        <v>3.3</v>
      </c>
      <c r="AD3">
        <f>Sheet1!T655</f>
        <v>79.2</v>
      </c>
      <c r="AE3">
        <f>Sheet1!T785</f>
        <v>0.36</v>
      </c>
      <c r="AF3">
        <f>Sheet1!T798</f>
        <v>0.19</v>
      </c>
    </row>
    <row r="4" spans="1:32" x14ac:dyDescent="0.35">
      <c r="A4">
        <v>1</v>
      </c>
      <c r="B4">
        <v>1</v>
      </c>
      <c r="C4">
        <v>31.2</v>
      </c>
      <c r="D4">
        <v>60.4</v>
      </c>
      <c r="E4">
        <v>8.4</v>
      </c>
      <c r="F4">
        <v>15.6</v>
      </c>
      <c r="G4">
        <v>26.8</v>
      </c>
      <c r="H4">
        <v>7.7</v>
      </c>
      <c r="I4">
        <v>9.4</v>
      </c>
      <c r="J4">
        <v>3.9</v>
      </c>
      <c r="K4">
        <v>1.9</v>
      </c>
      <c r="L4">
        <v>1.4</v>
      </c>
      <c r="M4">
        <v>11.6</v>
      </c>
      <c r="N4">
        <v>21.6</v>
      </c>
      <c r="O4">
        <v>10.5</v>
      </c>
      <c r="P4">
        <f>Sheet1!U264</f>
        <v>19.3</v>
      </c>
      <c r="Q4">
        <f>Sheet1!U559</f>
        <v>73.8</v>
      </c>
      <c r="R4">
        <f>Sheet1!U286</f>
        <v>92.4</v>
      </c>
      <c r="S4">
        <f>Sheet1!S305</f>
        <v>121.4</v>
      </c>
      <c r="T4">
        <f>Sheet1!U325</f>
        <v>11.5</v>
      </c>
      <c r="U4">
        <f>Sheet1!U351</f>
        <v>7.8</v>
      </c>
      <c r="V4">
        <f>Sheet1!U371</f>
        <v>2.1</v>
      </c>
      <c r="W4">
        <f>Sheet1!U393</f>
        <v>0.28000000000000003</v>
      </c>
      <c r="X4">
        <f>Sheet1!U414</f>
        <v>10.199999999999999</v>
      </c>
      <c r="Y4">
        <f>Sheet1!U434</f>
        <v>1.89</v>
      </c>
      <c r="Z4">
        <f>Sheet1!U453</f>
        <v>20.2</v>
      </c>
      <c r="AA4">
        <f>Sheet1!T587</f>
        <v>168.2</v>
      </c>
      <c r="AB4">
        <f>Sheet1!T612</f>
        <v>7.8</v>
      </c>
      <c r="AC4">
        <f>Sheet1!T635</f>
        <v>2.9</v>
      </c>
      <c r="AD4">
        <f>Sheet1!T656</f>
        <v>78.099999999999994</v>
      </c>
      <c r="AE4">
        <f>Sheet1!T786</f>
        <v>0.37</v>
      </c>
      <c r="AF4">
        <f>Sheet1!T799</f>
        <v>0.21</v>
      </c>
    </row>
    <row r="5" spans="1:32" x14ac:dyDescent="0.35">
      <c r="A5">
        <v>1</v>
      </c>
      <c r="B5">
        <v>2</v>
      </c>
      <c r="C5">
        <v>35.6</v>
      </c>
      <c r="D5">
        <v>69.2</v>
      </c>
      <c r="E5">
        <v>11.5</v>
      </c>
      <c r="F5">
        <v>18.3</v>
      </c>
      <c r="G5">
        <v>28.7</v>
      </c>
      <c r="H5">
        <v>9.4</v>
      </c>
      <c r="I5">
        <v>11.4</v>
      </c>
      <c r="J5">
        <v>4.3</v>
      </c>
      <c r="K5">
        <v>2.9</v>
      </c>
      <c r="L5">
        <v>1.3</v>
      </c>
      <c r="M5">
        <v>11.8</v>
      </c>
      <c r="N5">
        <v>24.3</v>
      </c>
      <c r="O5">
        <v>8.5</v>
      </c>
      <c r="P5">
        <f>Sheet1!U265</f>
        <v>19.399999999999999</v>
      </c>
      <c r="Q5">
        <f>Sheet1!U560</f>
        <v>77.599999999999994</v>
      </c>
      <c r="R5">
        <f>Sheet1!U287</f>
        <v>96.6</v>
      </c>
      <c r="S5">
        <f>Sheet1!S306</f>
        <v>125.8</v>
      </c>
      <c r="T5">
        <f>Sheet1!U326</f>
        <v>15.7</v>
      </c>
      <c r="U5">
        <f>Sheet1!U352</f>
        <v>9</v>
      </c>
      <c r="V5">
        <f>Sheet1!U372</f>
        <v>3.3</v>
      </c>
      <c r="W5">
        <f>Sheet1!U394</f>
        <v>0.31</v>
      </c>
      <c r="X5">
        <f>Sheet1!U415</f>
        <v>12.1</v>
      </c>
      <c r="Y5">
        <f>Sheet1!U435</f>
        <v>2.3199999999999998</v>
      </c>
      <c r="Z5">
        <f>Sheet1!U454</f>
        <v>23.6</v>
      </c>
      <c r="AA5">
        <f>Sheet1!R588</f>
        <v>172.3</v>
      </c>
      <c r="AB5">
        <f>Sheet1!R613</f>
        <v>8.5</v>
      </c>
      <c r="AC5">
        <f>Sheet1!R636</f>
        <v>3.1</v>
      </c>
      <c r="AD5">
        <f>Sheet1!R657</f>
        <v>80.5</v>
      </c>
      <c r="AE5">
        <f>Sheet1!T787</f>
        <v>0.46</v>
      </c>
      <c r="AF5">
        <f>Sheet1!T800</f>
        <v>0.23</v>
      </c>
    </row>
    <row r="6" spans="1:32" x14ac:dyDescent="0.35">
      <c r="A6">
        <v>1</v>
      </c>
      <c r="B6">
        <v>2</v>
      </c>
      <c r="C6">
        <v>35.1</v>
      </c>
      <c r="D6">
        <v>70.2</v>
      </c>
      <c r="E6">
        <v>11.5</v>
      </c>
      <c r="F6">
        <v>18.100000000000001</v>
      </c>
      <c r="G6">
        <v>28</v>
      </c>
      <c r="H6">
        <v>9.1</v>
      </c>
      <c r="I6">
        <v>11.7</v>
      </c>
      <c r="J6">
        <v>4.5999999999999996</v>
      </c>
      <c r="K6">
        <v>3.1</v>
      </c>
      <c r="L6">
        <v>1.2</v>
      </c>
      <c r="M6">
        <v>10.4</v>
      </c>
      <c r="N6">
        <v>23.4</v>
      </c>
      <c r="O6">
        <v>8.1</v>
      </c>
      <c r="P6">
        <f>Sheet1!S266</f>
        <v>19.899999999999999</v>
      </c>
      <c r="Q6">
        <f>Sheet1!S561</f>
        <v>76.5</v>
      </c>
      <c r="R6">
        <f>Sheet1!S288</f>
        <v>97.3</v>
      </c>
      <c r="S6">
        <f>Sheet1!S307</f>
        <v>126.5</v>
      </c>
      <c r="T6">
        <f>Sheet1!S327</f>
        <v>16.5</v>
      </c>
      <c r="U6">
        <f>Sheet1!S353</f>
        <v>8.5</v>
      </c>
      <c r="V6">
        <f>Sheet1!S373</f>
        <v>3.1</v>
      </c>
      <c r="W6">
        <f>Sheet1!S395</f>
        <v>0.33</v>
      </c>
      <c r="X6">
        <f>Sheet1!S416</f>
        <v>12.5</v>
      </c>
      <c r="Y6">
        <f>Sheet1!S436</f>
        <v>2.13</v>
      </c>
      <c r="Z6">
        <f>Sheet1!S455</f>
        <v>22.8</v>
      </c>
      <c r="AA6">
        <f>Sheet1!R589</f>
        <v>170.2</v>
      </c>
      <c r="AB6">
        <f>Sheet1!R614</f>
        <v>8.1</v>
      </c>
      <c r="AC6">
        <f>Sheet1!R637</f>
        <v>2.8</v>
      </c>
      <c r="AD6">
        <f>Sheet1!R658</f>
        <v>79.3</v>
      </c>
      <c r="AE6">
        <f>Sheet1!T788</f>
        <v>0.48</v>
      </c>
      <c r="AF6">
        <f>Sheet1!T801</f>
        <v>0.25</v>
      </c>
    </row>
    <row r="7" spans="1:32" x14ac:dyDescent="0.35">
      <c r="A7">
        <v>1</v>
      </c>
      <c r="B7">
        <v>2</v>
      </c>
      <c r="C7">
        <v>35.799999999999997</v>
      </c>
      <c r="D7">
        <v>69.599999999999994</v>
      </c>
      <c r="E7">
        <v>11.5</v>
      </c>
      <c r="F7">
        <v>17.600000000000001</v>
      </c>
      <c r="G7">
        <v>29.1</v>
      </c>
      <c r="H7">
        <v>9.9</v>
      </c>
      <c r="I7">
        <v>11.9</v>
      </c>
      <c r="J7">
        <v>4.8</v>
      </c>
      <c r="K7">
        <v>3</v>
      </c>
      <c r="L7">
        <v>1.5</v>
      </c>
      <c r="M7">
        <v>10.9</v>
      </c>
      <c r="N7">
        <v>22.9</v>
      </c>
      <c r="O7">
        <v>9.1999999999999993</v>
      </c>
      <c r="P7">
        <f>Sheet1!S267</f>
        <v>19.100000000000001</v>
      </c>
      <c r="Q7">
        <f>Sheet1!S562</f>
        <v>77.900000000000006</v>
      </c>
      <c r="R7">
        <f>Sheet1!S289</f>
        <v>96.1</v>
      </c>
      <c r="S7">
        <f>Sheet1!S308</f>
        <v>125.3</v>
      </c>
      <c r="T7">
        <f>Sheet1!S328</f>
        <v>15.3</v>
      </c>
      <c r="U7">
        <f>Sheet1!S354</f>
        <v>8.8000000000000007</v>
      </c>
      <c r="V7">
        <f>Sheet1!S374</f>
        <v>2.7</v>
      </c>
      <c r="W7">
        <f>Sheet1!S396</f>
        <v>0.32</v>
      </c>
      <c r="X7">
        <f>Sheet1!S417</f>
        <v>12.3</v>
      </c>
      <c r="Y7">
        <f>Sheet1!S437</f>
        <v>2.21</v>
      </c>
      <c r="Z7">
        <f>Sheet1!S456</f>
        <v>22.5</v>
      </c>
      <c r="AA7">
        <f>Sheet1!R590</f>
        <v>169.1</v>
      </c>
      <c r="AB7">
        <f>Sheet1!R615</f>
        <v>8.1999999999999993</v>
      </c>
      <c r="AC7">
        <f>Sheet1!R638</f>
        <v>3.2</v>
      </c>
      <c r="AD7">
        <f>Sheet1!R659</f>
        <v>80.099999999999994</v>
      </c>
      <c r="AE7">
        <f>Sheet1!T789</f>
        <v>0.49</v>
      </c>
      <c r="AF7">
        <f>Sheet1!T802</f>
        <v>0.27</v>
      </c>
    </row>
    <row r="8" spans="1:32" x14ac:dyDescent="0.35">
      <c r="A8">
        <v>1</v>
      </c>
      <c r="B8">
        <v>3</v>
      </c>
      <c r="C8">
        <v>42.1</v>
      </c>
      <c r="D8">
        <v>79.400000000000006</v>
      </c>
      <c r="E8">
        <v>13.8</v>
      </c>
      <c r="F8">
        <v>22.7</v>
      </c>
      <c r="G8">
        <v>34.5</v>
      </c>
      <c r="H8">
        <v>12.8</v>
      </c>
      <c r="I8">
        <v>14.4</v>
      </c>
      <c r="J8">
        <v>4.9000000000000004</v>
      </c>
      <c r="K8">
        <v>3.2</v>
      </c>
      <c r="L8">
        <v>1.6</v>
      </c>
      <c r="M8">
        <v>12.9</v>
      </c>
      <c r="N8">
        <v>26.4</v>
      </c>
      <c r="O8">
        <v>5.3</v>
      </c>
      <c r="P8">
        <f>Sheet1!S268</f>
        <v>21.5</v>
      </c>
      <c r="Q8">
        <f>Sheet1!S563</f>
        <v>79.3</v>
      </c>
      <c r="R8">
        <f>Sheet1!S290</f>
        <v>100.5</v>
      </c>
      <c r="S8">
        <f>Sheet1!S309</f>
        <v>130.6</v>
      </c>
      <c r="T8">
        <f>Sheet1!S329</f>
        <v>18.3</v>
      </c>
      <c r="U8">
        <f>Sheet1!S355</f>
        <v>10.1</v>
      </c>
      <c r="V8">
        <f>Sheet1!S375</f>
        <v>3.5</v>
      </c>
      <c r="W8">
        <f>Sheet1!S397</f>
        <v>0.35</v>
      </c>
      <c r="X8">
        <f>Sheet1!S418</f>
        <v>13</v>
      </c>
      <c r="Y8">
        <f>Sheet1!S438</f>
        <v>2.52</v>
      </c>
      <c r="Z8">
        <f>Sheet1!S457</f>
        <v>29.5</v>
      </c>
      <c r="AA8">
        <f>Sheet1!R591</f>
        <v>176.1</v>
      </c>
      <c r="AB8">
        <f>Sheet1!R616</f>
        <v>8.4</v>
      </c>
      <c r="AC8">
        <f>Sheet1!R639</f>
        <v>3.2</v>
      </c>
      <c r="AD8">
        <f>Sheet1!R660</f>
        <v>81.3</v>
      </c>
      <c r="AE8">
        <f>Sheet1!T790</f>
        <v>0.56000000000000005</v>
      </c>
      <c r="AF8">
        <f>Sheet1!T803</f>
        <v>0.26</v>
      </c>
    </row>
    <row r="9" spans="1:32" x14ac:dyDescent="0.35">
      <c r="A9">
        <v>1</v>
      </c>
      <c r="B9">
        <v>3</v>
      </c>
      <c r="C9">
        <v>41.8</v>
      </c>
      <c r="D9">
        <v>80.3</v>
      </c>
      <c r="E9">
        <v>13.2</v>
      </c>
      <c r="F9">
        <v>22.1</v>
      </c>
      <c r="G9">
        <v>33.700000000000003</v>
      </c>
      <c r="H9">
        <v>12.2</v>
      </c>
      <c r="I9">
        <v>13.8</v>
      </c>
      <c r="J9">
        <v>4.4000000000000004</v>
      </c>
      <c r="K9">
        <v>3.1</v>
      </c>
      <c r="L9">
        <v>1.4</v>
      </c>
      <c r="M9">
        <v>11.8</v>
      </c>
      <c r="N9">
        <v>25.7</v>
      </c>
      <c r="O9">
        <v>5.4</v>
      </c>
      <c r="P9">
        <f>Sheet1!S269</f>
        <v>21.1</v>
      </c>
      <c r="Q9">
        <f>Sheet1!S564</f>
        <v>78.2</v>
      </c>
      <c r="R9">
        <f>Sheet1!S291</f>
        <v>100.8</v>
      </c>
      <c r="S9">
        <f>Sheet1!S310</f>
        <v>131.5</v>
      </c>
      <c r="T9">
        <f>Sheet1!S330</f>
        <v>18.899999999999999</v>
      </c>
      <c r="U9">
        <f>Sheet1!S356</f>
        <v>11.2</v>
      </c>
      <c r="V9">
        <f>Sheet1!S376</f>
        <v>3.8</v>
      </c>
      <c r="W9">
        <f>Sheet1!S398</f>
        <v>0.34</v>
      </c>
      <c r="X9">
        <f>Sheet1!S419</f>
        <v>13.1</v>
      </c>
      <c r="Y9">
        <f>Sheet1!S439</f>
        <v>2.21</v>
      </c>
      <c r="Z9">
        <f>Sheet1!S458</f>
        <v>29.8</v>
      </c>
      <c r="AA9">
        <f>Sheet1!R592</f>
        <v>172.3</v>
      </c>
      <c r="AB9">
        <f>Sheet1!R617</f>
        <v>8.1999999999999993</v>
      </c>
      <c r="AC9">
        <f>Sheet1!R640</f>
        <v>3.1</v>
      </c>
      <c r="AD9">
        <f>Sheet1!R661</f>
        <v>80.2</v>
      </c>
      <c r="AE9">
        <f>Sheet1!T791</f>
        <v>0.57999999999999996</v>
      </c>
      <c r="AF9">
        <f>Sheet1!T804</f>
        <v>0.27</v>
      </c>
    </row>
    <row r="10" spans="1:32" x14ac:dyDescent="0.35">
      <c r="A10">
        <v>1</v>
      </c>
      <c r="B10">
        <v>3</v>
      </c>
      <c r="C10">
        <v>42.3</v>
      </c>
      <c r="D10">
        <v>79.599999999999994</v>
      </c>
      <c r="E10">
        <v>12.7</v>
      </c>
      <c r="F10">
        <v>23.2</v>
      </c>
      <c r="G10">
        <v>34.799999999999997</v>
      </c>
      <c r="H10">
        <v>11.6</v>
      </c>
      <c r="I10">
        <v>14.6</v>
      </c>
      <c r="J10">
        <v>5.2</v>
      </c>
      <c r="K10">
        <v>2.8</v>
      </c>
      <c r="L10">
        <v>1.8</v>
      </c>
      <c r="M10">
        <v>12.6</v>
      </c>
      <c r="N10">
        <v>24.9</v>
      </c>
      <c r="O10">
        <v>6.2</v>
      </c>
      <c r="P10">
        <f>Sheet1!S270</f>
        <v>22.3</v>
      </c>
      <c r="Q10">
        <f>Sheet1!S565</f>
        <v>76.7</v>
      </c>
      <c r="R10">
        <f>Sheet1!S292</f>
        <v>99.4</v>
      </c>
      <c r="S10">
        <f>Sheet1!S311</f>
        <v>130.9</v>
      </c>
      <c r="T10">
        <f>Sheet1!S331</f>
        <v>17.5</v>
      </c>
      <c r="U10">
        <f>Sheet1!S357</f>
        <v>9.8000000000000007</v>
      </c>
      <c r="V10">
        <f>Sheet1!S377</f>
        <v>4.0999999999999996</v>
      </c>
      <c r="W10">
        <f>Sheet1!S399</f>
        <v>0.32</v>
      </c>
      <c r="X10">
        <f>Sheet1!S420</f>
        <v>13.5</v>
      </c>
      <c r="Y10">
        <f>Sheet1!S440</f>
        <v>2.72</v>
      </c>
      <c r="Z10">
        <f>Sheet1!S459</f>
        <v>30.2</v>
      </c>
      <c r="AA10">
        <f>Sheet1!R593</f>
        <v>169.2</v>
      </c>
      <c r="AB10">
        <f>Sheet1!R618</f>
        <v>8.1</v>
      </c>
      <c r="AC10">
        <f>Sheet1!R641</f>
        <v>3.3</v>
      </c>
      <c r="AD10">
        <f>Sheet1!R662</f>
        <v>79.2</v>
      </c>
      <c r="AE10">
        <f>Sheet1!T792</f>
        <v>0.59</v>
      </c>
      <c r="AF10">
        <f>Sheet1!T805</f>
        <v>0.28000000000000003</v>
      </c>
    </row>
    <row r="11" spans="1:32" x14ac:dyDescent="0.35">
      <c r="A11">
        <v>2</v>
      </c>
      <c r="B11">
        <v>1</v>
      </c>
      <c r="C11">
        <v>24.1</v>
      </c>
      <c r="D11">
        <v>45.4</v>
      </c>
      <c r="E11">
        <v>5.6</v>
      </c>
      <c r="F11">
        <v>11.3</v>
      </c>
      <c r="G11">
        <v>19.2</v>
      </c>
      <c r="H11">
        <v>4.2</v>
      </c>
      <c r="I11">
        <v>6.3</v>
      </c>
      <c r="J11">
        <v>1.5</v>
      </c>
      <c r="K11">
        <v>1.4</v>
      </c>
      <c r="L11">
        <v>0.4</v>
      </c>
      <c r="M11">
        <v>20.100000000000001</v>
      </c>
      <c r="N11">
        <v>33.5</v>
      </c>
      <c r="O11">
        <v>15.5</v>
      </c>
      <c r="P11">
        <f>Sheet1!S271</f>
        <v>30</v>
      </c>
      <c r="Q11">
        <f>Sheet1!S566</f>
        <v>120.2</v>
      </c>
      <c r="R11">
        <f>Sheet1!S293</f>
        <v>150.19999999999999</v>
      </c>
      <c r="S11">
        <f>Sheet1!S312</f>
        <v>210.1</v>
      </c>
      <c r="T11">
        <f>Sheet1!S332</f>
        <v>25.1</v>
      </c>
      <c r="U11">
        <f>Sheet1!S358</f>
        <v>10</v>
      </c>
      <c r="V11">
        <f>Sheet1!S378</f>
        <v>4.2</v>
      </c>
      <c r="W11">
        <f>Sheet1!S400</f>
        <v>0.45</v>
      </c>
      <c r="X11">
        <f>Sheet1!S421</f>
        <v>19.3</v>
      </c>
      <c r="Y11">
        <f>Sheet1!S441</f>
        <v>3.12</v>
      </c>
      <c r="Z11">
        <f>Sheet1!S460</f>
        <v>6.5</v>
      </c>
      <c r="AA11">
        <f>Sheet1!R594</f>
        <v>80.2</v>
      </c>
      <c r="AB11">
        <f>Sheet1!R619</f>
        <v>3.5</v>
      </c>
      <c r="AC11">
        <f>Sheet1!R642</f>
        <v>1.8</v>
      </c>
      <c r="AD11">
        <f>Sheet1!R663</f>
        <v>60.1</v>
      </c>
      <c r="AE11">
        <f>Sheet1!U784</f>
        <v>0.25</v>
      </c>
      <c r="AF11">
        <f>Sheet1!U797</f>
        <v>0.11</v>
      </c>
    </row>
    <row r="12" spans="1:32" x14ac:dyDescent="0.35">
      <c r="A12">
        <v>2</v>
      </c>
      <c r="B12">
        <v>1</v>
      </c>
      <c r="C12">
        <v>24.4</v>
      </c>
      <c r="D12">
        <v>44.9</v>
      </c>
      <c r="E12">
        <v>5.3</v>
      </c>
      <c r="F12">
        <v>11.5</v>
      </c>
      <c r="G12">
        <v>19.8</v>
      </c>
      <c r="H12">
        <v>4.8</v>
      </c>
      <c r="I12">
        <v>6.6</v>
      </c>
      <c r="J12">
        <v>1.9</v>
      </c>
      <c r="K12">
        <v>1.5</v>
      </c>
      <c r="L12">
        <v>0.1</v>
      </c>
      <c r="M12">
        <v>18.399999999999999</v>
      </c>
      <c r="N12">
        <v>31.5</v>
      </c>
      <c r="O12">
        <v>14.5</v>
      </c>
      <c r="P12">
        <f>Sheet1!S272</f>
        <v>27.7</v>
      </c>
      <c r="Q12">
        <f>Sheet1!S567</f>
        <v>119.2</v>
      </c>
      <c r="R12">
        <f>Sheet1!S294</f>
        <v>147.1</v>
      </c>
      <c r="S12">
        <f>Sheet1!S313</f>
        <v>200.5</v>
      </c>
      <c r="T12">
        <f>Sheet1!S333</f>
        <v>24.5</v>
      </c>
      <c r="U12">
        <f>Sheet1!S359</f>
        <v>9.6999999999999993</v>
      </c>
      <c r="V12">
        <f>Sheet1!S379</f>
        <v>4.5</v>
      </c>
      <c r="W12">
        <f>Sheet1!S401</f>
        <v>0.43</v>
      </c>
      <c r="X12">
        <f>Sheet1!S422</f>
        <v>18.399999999999999</v>
      </c>
      <c r="Y12">
        <f>Sheet1!S442</f>
        <v>3.46</v>
      </c>
      <c r="Z12">
        <f>Sheet1!S461</f>
        <v>6.4</v>
      </c>
      <c r="AA12">
        <f>Sheet1!R595</f>
        <v>79.099999999999994</v>
      </c>
      <c r="AB12">
        <f>Sheet1!R620</f>
        <v>3.2</v>
      </c>
      <c r="AC12">
        <f>Sheet1!R643</f>
        <v>1.6</v>
      </c>
      <c r="AD12">
        <f>Sheet1!R664</f>
        <v>59.1</v>
      </c>
      <c r="AE12">
        <f>Sheet1!U785</f>
        <v>0.27</v>
      </c>
      <c r="AF12">
        <f>Sheet1!U798</f>
        <v>0.12</v>
      </c>
    </row>
    <row r="13" spans="1:32" x14ac:dyDescent="0.35">
      <c r="A13">
        <v>2</v>
      </c>
      <c r="B13">
        <v>1</v>
      </c>
      <c r="C13">
        <v>23.8</v>
      </c>
      <c r="D13">
        <v>45.6</v>
      </c>
      <c r="E13">
        <v>4.8</v>
      </c>
      <c r="F13">
        <v>10.7</v>
      </c>
      <c r="G13">
        <v>18.7</v>
      </c>
      <c r="H13">
        <v>3.2</v>
      </c>
      <c r="I13">
        <v>5.9</v>
      </c>
      <c r="J13">
        <v>2.2000000000000002</v>
      </c>
      <c r="K13">
        <v>1.3</v>
      </c>
      <c r="L13">
        <v>0.7</v>
      </c>
      <c r="M13">
        <v>19.100000000000001</v>
      </c>
      <c r="N13">
        <v>32.6</v>
      </c>
      <c r="O13">
        <v>15</v>
      </c>
      <c r="P13">
        <f>Sheet1!S273</f>
        <v>28</v>
      </c>
      <c r="Q13">
        <f>Sheet1!S568</f>
        <v>121.1</v>
      </c>
      <c r="R13">
        <f>Sheet1!S295</f>
        <v>148.19999999999999</v>
      </c>
      <c r="S13">
        <f>Sheet1!S314</f>
        <v>199.8</v>
      </c>
      <c r="T13">
        <f>Sheet1!S334</f>
        <v>23.6</v>
      </c>
      <c r="U13">
        <f>Sheet1!S360</f>
        <v>9.1</v>
      </c>
      <c r="V13">
        <f>Sheet1!S380</f>
        <v>3.8</v>
      </c>
      <c r="W13">
        <f>Sheet1!S402</f>
        <v>0.41</v>
      </c>
      <c r="X13">
        <f>Sheet1!S423</f>
        <v>17.3</v>
      </c>
      <c r="Y13">
        <f>Sheet1!S443</f>
        <v>3.26</v>
      </c>
      <c r="Z13">
        <f>Sheet1!S462</f>
        <v>6.9</v>
      </c>
      <c r="AA13">
        <f>Sheet1!R596</f>
        <v>78.8</v>
      </c>
      <c r="AB13">
        <f>Sheet1!R621</f>
        <v>2.98</v>
      </c>
      <c r="AC13">
        <f>Sheet1!R644</f>
        <v>1.5</v>
      </c>
      <c r="AD13">
        <f>Sheet1!R665</f>
        <v>58.3</v>
      </c>
      <c r="AE13">
        <f>Sheet1!U786</f>
        <v>0.28999999999999998</v>
      </c>
      <c r="AF13">
        <f>Sheet1!U799</f>
        <v>0.14000000000000001</v>
      </c>
    </row>
    <row r="14" spans="1:32" x14ac:dyDescent="0.35">
      <c r="A14">
        <v>2</v>
      </c>
      <c r="B14">
        <v>2</v>
      </c>
      <c r="C14">
        <v>26.8</v>
      </c>
      <c r="D14">
        <v>54.6</v>
      </c>
      <c r="E14">
        <v>6.9</v>
      </c>
      <c r="F14">
        <v>13.8</v>
      </c>
      <c r="G14">
        <v>22.5</v>
      </c>
      <c r="H14">
        <v>6.3</v>
      </c>
      <c r="I14">
        <v>7.4</v>
      </c>
      <c r="J14">
        <v>2.2000000000000002</v>
      </c>
      <c r="K14">
        <v>1.9</v>
      </c>
      <c r="L14">
        <v>0.6</v>
      </c>
      <c r="M14">
        <v>15.2</v>
      </c>
      <c r="N14">
        <v>28.1</v>
      </c>
      <c r="O14">
        <v>13.5</v>
      </c>
      <c r="P14">
        <f>Sheet1!S274</f>
        <v>32.4</v>
      </c>
      <c r="Q14">
        <f>Sheet1!S569</f>
        <v>125.8</v>
      </c>
      <c r="R14">
        <f>Sheet1!U296</f>
        <v>156.69999999999999</v>
      </c>
      <c r="S14">
        <f>Sheet1!U315</f>
        <v>245.9</v>
      </c>
      <c r="T14">
        <f>Sheet1!S335</f>
        <v>30.1</v>
      </c>
      <c r="U14">
        <f>Sheet1!S361</f>
        <v>13</v>
      </c>
      <c r="V14">
        <f>Sheet1!S381</f>
        <v>4.9000000000000004</v>
      </c>
      <c r="W14">
        <f>Sheet1!S403</f>
        <v>0.65</v>
      </c>
      <c r="X14">
        <f>Sheet1!S424</f>
        <v>22.8</v>
      </c>
      <c r="Y14">
        <f>Sheet1!S444</f>
        <v>4.12</v>
      </c>
      <c r="Z14">
        <f>Sheet1!S463</f>
        <v>8.3000000000000007</v>
      </c>
      <c r="AA14">
        <f>Sheet1!R597</f>
        <v>85.2</v>
      </c>
      <c r="AB14">
        <f>Sheet1!R622</f>
        <v>4.5999999999999996</v>
      </c>
      <c r="AC14">
        <f>Sheet1!R645</f>
        <v>2.2999999999999998</v>
      </c>
      <c r="AD14">
        <f>Sheet1!R666</f>
        <v>65.400000000000006</v>
      </c>
      <c r="AE14">
        <f>Sheet1!U787</f>
        <v>0.28999999999999998</v>
      </c>
      <c r="AF14">
        <f>Sheet1!U800</f>
        <v>0.13</v>
      </c>
    </row>
    <row r="15" spans="1:32" x14ac:dyDescent="0.35">
      <c r="A15">
        <v>2</v>
      </c>
      <c r="B15">
        <v>2</v>
      </c>
      <c r="C15">
        <v>25.9</v>
      </c>
      <c r="D15">
        <v>54.4</v>
      </c>
      <c r="E15">
        <v>5.5</v>
      </c>
      <c r="F15">
        <v>13.2</v>
      </c>
      <c r="G15">
        <v>22.2</v>
      </c>
      <c r="H15">
        <v>6.9</v>
      </c>
      <c r="I15">
        <v>8.4</v>
      </c>
      <c r="J15">
        <v>2.8</v>
      </c>
      <c r="K15">
        <v>1.8</v>
      </c>
      <c r="L15">
        <v>0.4</v>
      </c>
      <c r="M15">
        <v>14.5</v>
      </c>
      <c r="N15">
        <v>27.4</v>
      </c>
      <c r="O15">
        <v>12</v>
      </c>
      <c r="P15">
        <f>Sheet1!U275</f>
        <v>33.6</v>
      </c>
      <c r="Q15">
        <f>Sheet1!S570</f>
        <v>124.6</v>
      </c>
      <c r="R15">
        <f>Sheet1!U297</f>
        <v>154.9</v>
      </c>
      <c r="S15">
        <f>Sheet1!U316</f>
        <v>230.3</v>
      </c>
      <c r="T15">
        <f>Sheet1!S336</f>
        <v>32.4</v>
      </c>
      <c r="U15">
        <f>Sheet1!U362</f>
        <v>13.5</v>
      </c>
      <c r="V15">
        <f>Sheet1!S382</f>
        <v>4.2</v>
      </c>
      <c r="W15">
        <f>Sheet1!S404</f>
        <v>0.67</v>
      </c>
      <c r="X15">
        <f>Sheet1!S425</f>
        <v>23.7</v>
      </c>
      <c r="Y15">
        <f>Sheet1!S445</f>
        <v>4.45</v>
      </c>
      <c r="Z15">
        <f>Sheet1!S464</f>
        <v>7.8</v>
      </c>
      <c r="AA15">
        <f>Sheet1!R598</f>
        <v>84.2</v>
      </c>
      <c r="AB15">
        <f>Sheet1!R623</f>
        <v>4.3</v>
      </c>
      <c r="AC15">
        <f>Sheet1!R646</f>
        <v>2.1</v>
      </c>
      <c r="AD15">
        <f>Sheet1!R667</f>
        <v>63.1</v>
      </c>
      <c r="AE15">
        <f>Sheet1!U788</f>
        <v>0.33</v>
      </c>
      <c r="AF15">
        <f>Sheet1!U801</f>
        <v>0.15</v>
      </c>
    </row>
    <row r="16" spans="1:32" x14ac:dyDescent="0.35">
      <c r="A16">
        <v>2</v>
      </c>
      <c r="B16">
        <v>2</v>
      </c>
      <c r="C16">
        <v>26.4</v>
      </c>
      <c r="D16">
        <v>54.1</v>
      </c>
      <c r="E16">
        <v>6.4</v>
      </c>
      <c r="F16">
        <v>12.2</v>
      </c>
      <c r="G16">
        <v>23.5</v>
      </c>
      <c r="H16">
        <v>5.8</v>
      </c>
      <c r="I16">
        <v>7.7</v>
      </c>
      <c r="J16">
        <v>3.2</v>
      </c>
      <c r="K16">
        <v>1.4</v>
      </c>
      <c r="L16">
        <v>0.8</v>
      </c>
      <c r="M16">
        <v>13.9</v>
      </c>
      <c r="N16">
        <v>26.6</v>
      </c>
      <c r="O16">
        <v>11.8</v>
      </c>
      <c r="P16">
        <f>Sheet1!U276</f>
        <v>35.6</v>
      </c>
      <c r="Q16">
        <f>Sheet1!S571</f>
        <v>123.9</v>
      </c>
      <c r="R16">
        <f>Sheet1!U298</f>
        <v>159.19999999999999</v>
      </c>
      <c r="S16">
        <f>Sheet1!U317</f>
        <v>242.9</v>
      </c>
      <c r="T16">
        <f>Sheet1!U337</f>
        <v>33.1</v>
      </c>
      <c r="U16">
        <f>Sheet1!U363</f>
        <v>14.1</v>
      </c>
      <c r="V16">
        <f>Sheet1!S383</f>
        <v>5.3</v>
      </c>
      <c r="W16">
        <f>Sheet1!S405</f>
        <v>0.64</v>
      </c>
      <c r="X16">
        <f>Sheet1!S426</f>
        <v>24.5</v>
      </c>
      <c r="Y16">
        <f>Sheet1!S446</f>
        <v>4.5599999999999996</v>
      </c>
      <c r="Z16">
        <f>Sheet1!S465</f>
        <v>8.8000000000000007</v>
      </c>
      <c r="AA16">
        <f>Sheet1!T599</f>
        <v>83.2</v>
      </c>
      <c r="AB16">
        <f>Sheet1!R624</f>
        <v>3.9</v>
      </c>
      <c r="AC16">
        <f>Sheet1!R647</f>
        <v>1.9</v>
      </c>
      <c r="AD16">
        <f>Sheet1!T668</f>
        <v>60.7</v>
      </c>
      <c r="AE16">
        <f>Sheet1!U789</f>
        <v>0.34</v>
      </c>
      <c r="AF16">
        <f>Sheet1!U802</f>
        <v>0.16</v>
      </c>
    </row>
    <row r="17" spans="1:32" x14ac:dyDescent="0.35">
      <c r="A17">
        <v>2</v>
      </c>
      <c r="B17">
        <v>3</v>
      </c>
      <c r="C17">
        <v>30.2</v>
      </c>
      <c r="D17">
        <v>61.2</v>
      </c>
      <c r="E17">
        <v>8.9</v>
      </c>
      <c r="F17">
        <v>15.4</v>
      </c>
      <c r="G17">
        <v>25.8</v>
      </c>
      <c r="H17">
        <v>8.4</v>
      </c>
      <c r="I17">
        <v>9.5</v>
      </c>
      <c r="J17">
        <v>2.9</v>
      </c>
      <c r="K17">
        <v>2.2000000000000002</v>
      </c>
      <c r="L17">
        <v>0.9</v>
      </c>
      <c r="M17">
        <v>10.4</v>
      </c>
      <c r="N17">
        <v>25.1</v>
      </c>
      <c r="O17">
        <v>10</v>
      </c>
      <c r="P17">
        <f>Sheet1!U277</f>
        <v>36.200000000000003</v>
      </c>
      <c r="Q17">
        <f>Sheet1!S572</f>
        <v>131.6</v>
      </c>
      <c r="R17">
        <f>Sheet1!U299</f>
        <v>169.5</v>
      </c>
      <c r="S17">
        <f>Sheet1!U318</f>
        <v>250.8</v>
      </c>
      <c r="T17">
        <f>Sheet1!U338</f>
        <v>40.299999999999997</v>
      </c>
      <c r="U17">
        <f>Sheet1!U364</f>
        <v>14.1</v>
      </c>
      <c r="V17">
        <f>Sheet1!S384</f>
        <v>5.3</v>
      </c>
      <c r="W17">
        <f>Sheet1!U406</f>
        <v>0.71</v>
      </c>
      <c r="X17">
        <f>Sheet1!S427</f>
        <v>25.3</v>
      </c>
      <c r="Y17">
        <f>Sheet1!U447</f>
        <v>5.51</v>
      </c>
      <c r="Z17">
        <f>Sheet1!S466</f>
        <v>9.1</v>
      </c>
      <c r="AA17">
        <f>Sheet1!T600</f>
        <v>88.3</v>
      </c>
      <c r="AB17">
        <f>Sheet1!T625</f>
        <v>4.7</v>
      </c>
      <c r="AC17">
        <f>Sheet1!R648</f>
        <v>2.4</v>
      </c>
      <c r="AD17">
        <f>Sheet1!T669</f>
        <v>67.400000000000006</v>
      </c>
      <c r="AE17">
        <f>Sheet1!U790</f>
        <v>0.31</v>
      </c>
      <c r="AF17">
        <f>Sheet1!U803</f>
        <v>0.15</v>
      </c>
    </row>
    <row r="18" spans="1:32" x14ac:dyDescent="0.35">
      <c r="A18">
        <v>2</v>
      </c>
      <c r="B18">
        <v>3</v>
      </c>
      <c r="C18">
        <v>30.5</v>
      </c>
      <c r="D18">
        <v>61.5</v>
      </c>
      <c r="E18">
        <v>7.8</v>
      </c>
      <c r="F18">
        <v>14.5</v>
      </c>
      <c r="G18">
        <v>25.3</v>
      </c>
      <c r="H18">
        <v>7.7</v>
      </c>
      <c r="I18">
        <v>9.1999999999999993</v>
      </c>
      <c r="J18">
        <v>3.1</v>
      </c>
      <c r="K18">
        <v>1.9</v>
      </c>
      <c r="L18">
        <v>0.7</v>
      </c>
      <c r="M18">
        <v>9.5</v>
      </c>
      <c r="N18">
        <v>23.1</v>
      </c>
      <c r="O18">
        <v>8.5</v>
      </c>
      <c r="P18">
        <f>Sheet1!U278</f>
        <v>37.9</v>
      </c>
      <c r="Q18">
        <f>Sheet1!U573</f>
        <v>132.80000000000001</v>
      </c>
      <c r="R18">
        <f>Sheet1!U300</f>
        <v>171.8</v>
      </c>
      <c r="S18">
        <f>Sheet1!U319</f>
        <v>253.2</v>
      </c>
      <c r="T18">
        <f>Sheet1!U339</f>
        <v>39.200000000000003</v>
      </c>
      <c r="U18">
        <f>Sheet1!U365</f>
        <v>15.1</v>
      </c>
      <c r="V18">
        <f>Sheet1!S385</f>
        <v>5.0999999999999996</v>
      </c>
      <c r="W18">
        <f>Sheet1!U407</f>
        <v>0.76</v>
      </c>
      <c r="X18">
        <f>Sheet1!S428</f>
        <v>26.7</v>
      </c>
      <c r="Y18">
        <f>Sheet1!U448</f>
        <v>5.45</v>
      </c>
      <c r="Z18">
        <f>Sheet1!S467</f>
        <v>8.9</v>
      </c>
      <c r="AA18">
        <f>Sheet1!T601</f>
        <v>89.6</v>
      </c>
      <c r="AB18">
        <f>Sheet1!T626</f>
        <v>4.9000000000000004</v>
      </c>
      <c r="AC18">
        <f>Sheet1!T649</f>
        <v>2.2000000000000002</v>
      </c>
      <c r="AD18">
        <f>Sheet1!T670</f>
        <v>65.099999999999994</v>
      </c>
      <c r="AE18">
        <f>Sheet1!U791</f>
        <v>0.32</v>
      </c>
      <c r="AF18">
        <f>Sheet1!U804</f>
        <v>0.17</v>
      </c>
    </row>
    <row r="19" spans="1:32" x14ac:dyDescent="0.35">
      <c r="A19">
        <v>2</v>
      </c>
      <c r="B19">
        <v>3</v>
      </c>
      <c r="C19">
        <v>29.7</v>
      </c>
      <c r="D19">
        <v>60.9</v>
      </c>
      <c r="E19">
        <v>8.5</v>
      </c>
      <c r="F19">
        <v>15.7</v>
      </c>
      <c r="G19">
        <v>26.2</v>
      </c>
      <c r="H19">
        <v>8.9</v>
      </c>
      <c r="I19">
        <v>10.1</v>
      </c>
      <c r="J19">
        <v>2.7</v>
      </c>
      <c r="K19">
        <v>2.4</v>
      </c>
      <c r="L19">
        <v>0.5</v>
      </c>
      <c r="M19">
        <v>10.199999999999999</v>
      </c>
      <c r="N19">
        <v>24.2</v>
      </c>
      <c r="O19">
        <v>9</v>
      </c>
      <c r="P19">
        <f>Sheet1!U279</f>
        <v>38.200000000000003</v>
      </c>
      <c r="Q19">
        <f>Sheet1!U574</f>
        <v>133.69999999999999</v>
      </c>
      <c r="R19">
        <f>Sheet1!U301</f>
        <v>170.7</v>
      </c>
      <c r="S19">
        <f>Sheet1!U320</f>
        <v>254.9</v>
      </c>
      <c r="T19">
        <f>Sheet1!U340</f>
        <v>38.1</v>
      </c>
      <c r="U19">
        <f>Sheet1!U366</f>
        <v>15.7</v>
      </c>
      <c r="V19">
        <f>Sheet1!U386</f>
        <v>5.8</v>
      </c>
      <c r="W19">
        <f>Sheet1!U408</f>
        <v>0.69</v>
      </c>
      <c r="X19">
        <f>Sheet1!U429</f>
        <v>27.8</v>
      </c>
      <c r="Y19">
        <f>Sheet1!U449</f>
        <v>5.48</v>
      </c>
      <c r="Z19">
        <f>Sheet1!S468</f>
        <v>9.1999999999999993</v>
      </c>
      <c r="AA19">
        <f>Sheet1!T602</f>
        <v>87.4</v>
      </c>
      <c r="AB19">
        <f>Sheet1!T627</f>
        <v>4.8</v>
      </c>
      <c r="AC19">
        <f>Sheet1!T650</f>
        <v>2.1</v>
      </c>
      <c r="AD19">
        <f>Sheet1!T671</f>
        <v>63.5</v>
      </c>
      <c r="AE19">
        <f>Sheet1!U792</f>
        <v>0.34</v>
      </c>
      <c r="AF19">
        <f>Sheet1!U805</f>
        <v>0.18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804"/>
  <sheetViews>
    <sheetView tabSelected="1" zoomScale="14" zoomScaleNormal="10" workbookViewId="0">
      <selection activeCell="BB65" activeCellId="1" sqref="D783:V805 BB65"/>
    </sheetView>
  </sheetViews>
  <sheetFormatPr defaultRowHeight="14.5" x14ac:dyDescent="0.35"/>
  <sheetData>
    <row r="1" spans="1:30" x14ac:dyDescent="0.35">
      <c r="A1" s="3" t="s">
        <v>93</v>
      </c>
      <c r="B1" s="3" t="s">
        <v>94</v>
      </c>
      <c r="C1" s="2" t="s">
        <v>92</v>
      </c>
      <c r="D1" s="2" t="s">
        <v>91</v>
      </c>
      <c r="E1" s="2" t="s">
        <v>90</v>
      </c>
      <c r="F1" s="2" t="s">
        <v>89</v>
      </c>
      <c r="G1" s="2" t="s">
        <v>88</v>
      </c>
      <c r="H1" s="2" t="s">
        <v>87</v>
      </c>
      <c r="I1" s="2" t="s">
        <v>98</v>
      </c>
      <c r="J1" s="2" t="s">
        <v>100</v>
      </c>
      <c r="K1" s="2" t="s">
        <v>101</v>
      </c>
      <c r="L1" s="2" t="s">
        <v>96</v>
      </c>
      <c r="M1" s="2" t="s">
        <v>85</v>
      </c>
      <c r="N1" s="2" t="s">
        <v>84</v>
      </c>
      <c r="O1" s="2" t="s">
        <v>83</v>
      </c>
      <c r="P1" s="2" t="s">
        <v>82</v>
      </c>
      <c r="Q1" s="2" t="s">
        <v>81</v>
      </c>
      <c r="R1" s="2" t="s">
        <v>80</v>
      </c>
      <c r="S1" s="2" t="s">
        <v>79</v>
      </c>
      <c r="T1" s="2" t="s">
        <v>78</v>
      </c>
      <c r="U1" s="2" t="s">
        <v>77</v>
      </c>
      <c r="V1" s="2" t="s">
        <v>76</v>
      </c>
      <c r="W1" s="2" t="s">
        <v>75</v>
      </c>
      <c r="X1" s="2" t="s">
        <v>74</v>
      </c>
      <c r="Y1" s="2" t="s">
        <v>73</v>
      </c>
      <c r="Z1" s="2" t="s">
        <v>72</v>
      </c>
      <c r="AA1" s="2" t="s">
        <v>59</v>
      </c>
      <c r="AB1" s="2" t="s">
        <v>60</v>
      </c>
      <c r="AC1" s="2" t="s">
        <v>62</v>
      </c>
      <c r="AD1" s="2" t="s">
        <v>61</v>
      </c>
    </row>
    <row r="2" spans="1:30" x14ac:dyDescent="0.35">
      <c r="A2">
        <f>graph!C3</f>
        <v>31.033333333333335</v>
      </c>
      <c r="B2">
        <v>60.1</v>
      </c>
      <c r="C2">
        <v>8.4</v>
      </c>
      <c r="D2">
        <v>16.033333333333335</v>
      </c>
      <c r="E2">
        <v>26.333333333333332</v>
      </c>
      <c r="F2">
        <v>7.2333333333333334</v>
      </c>
      <c r="G2">
        <v>8.8333333333333339</v>
      </c>
      <c r="H2">
        <v>3.6333333333333333</v>
      </c>
      <c r="I2">
        <v>0.36000000000000004</v>
      </c>
      <c r="J2">
        <v>0.19333333333333333</v>
      </c>
      <c r="K2">
        <v>2.1999999999999997</v>
      </c>
      <c r="L2">
        <v>1.1333333333333333</v>
      </c>
      <c r="M2">
        <v>10.966666666666667</v>
      </c>
      <c r="N2">
        <v>22.166666666666668</v>
      </c>
      <c r="O2">
        <v>9.9333333333333336</v>
      </c>
      <c r="P2">
        <v>18.666666666666668</v>
      </c>
      <c r="Q2">
        <v>74.600000000000009</v>
      </c>
      <c r="R2">
        <v>91.933333333333337</v>
      </c>
      <c r="S2">
        <v>120.66666666666667</v>
      </c>
      <c r="T2">
        <v>11.9</v>
      </c>
      <c r="U2">
        <v>7.7666666666666666</v>
      </c>
      <c r="V2">
        <v>2.5333333333333332</v>
      </c>
      <c r="W2">
        <v>0.3666666666666667</v>
      </c>
      <c r="X2">
        <v>10.566666666666666</v>
      </c>
      <c r="Y2">
        <v>1.8999999999999997</v>
      </c>
      <c r="Z2">
        <v>19.8</v>
      </c>
      <c r="AA2">
        <v>169.2</v>
      </c>
      <c r="AB2">
        <v>7.9666666666666677</v>
      </c>
      <c r="AC2">
        <v>3.1999999999999997</v>
      </c>
      <c r="AD2">
        <v>79.13333333333334</v>
      </c>
    </row>
    <row r="3" spans="1:30" x14ac:dyDescent="0.35">
      <c r="A3">
        <f>graph!C4</f>
        <v>35.5</v>
      </c>
      <c r="B3">
        <v>69.666666666666671</v>
      </c>
      <c r="C3">
        <v>11.5</v>
      </c>
      <c r="D3">
        <v>18.000000000000004</v>
      </c>
      <c r="E3">
        <v>28.600000000000005</v>
      </c>
      <c r="F3">
        <v>9.4666666666666668</v>
      </c>
      <c r="G3">
        <v>11.666666666666666</v>
      </c>
      <c r="H3">
        <v>4.5666666666666664</v>
      </c>
      <c r="I3">
        <v>0.47666666666666663</v>
      </c>
      <c r="J3">
        <v>0.25</v>
      </c>
      <c r="K3">
        <v>3</v>
      </c>
      <c r="L3">
        <v>1.3333333333333333</v>
      </c>
      <c r="M3">
        <v>11.033333333333333</v>
      </c>
      <c r="N3">
        <v>23.533333333333331</v>
      </c>
      <c r="O3">
        <v>8.6</v>
      </c>
      <c r="P3">
        <v>19.466666666666665</v>
      </c>
      <c r="Q3">
        <v>77.333333333333329</v>
      </c>
      <c r="R3">
        <v>96.666666666666671</v>
      </c>
      <c r="S3">
        <v>125.86666666666667</v>
      </c>
      <c r="T3">
        <v>15.833333333333334</v>
      </c>
      <c r="U3">
        <v>8.7666666666666675</v>
      </c>
      <c r="V3">
        <v>3.0333333333333337</v>
      </c>
      <c r="W3">
        <v>0.46666666666666673</v>
      </c>
      <c r="X3">
        <v>12.300000000000002</v>
      </c>
      <c r="Y3">
        <v>2.3666666666666667</v>
      </c>
      <c r="Z3">
        <v>22.966666666666669</v>
      </c>
      <c r="AA3">
        <v>170.53333333333333</v>
      </c>
      <c r="AB3">
        <v>8.2666666666666675</v>
      </c>
      <c r="AC3">
        <v>3.0333333333333337</v>
      </c>
      <c r="AD3">
        <v>79.966666666666669</v>
      </c>
    </row>
    <row r="4" spans="1:30" x14ac:dyDescent="0.35">
      <c r="A4">
        <f>graph!C5</f>
        <v>42.06666666666667</v>
      </c>
      <c r="B4">
        <v>79.766666666666666</v>
      </c>
      <c r="C4">
        <v>13.233333333333334</v>
      </c>
      <c r="D4">
        <v>22.666666666666668</v>
      </c>
      <c r="E4">
        <v>34.333333333333336</v>
      </c>
      <c r="F4">
        <v>12.200000000000001</v>
      </c>
      <c r="G4">
        <v>14.266666666666667</v>
      </c>
      <c r="H4">
        <v>4.833333333333333</v>
      </c>
      <c r="I4">
        <v>0.57666666666666666</v>
      </c>
      <c r="J4">
        <v>0.27</v>
      </c>
      <c r="K4">
        <v>3.0333333333333337</v>
      </c>
      <c r="L4">
        <v>1.6333333333333335</v>
      </c>
      <c r="M4">
        <v>12.433333333333335</v>
      </c>
      <c r="N4">
        <v>25.666666666666668</v>
      </c>
      <c r="O4">
        <v>5.6333333333333329</v>
      </c>
      <c r="P4">
        <v>21.633333333333336</v>
      </c>
      <c r="Q4">
        <v>78.066666666666663</v>
      </c>
      <c r="R4">
        <v>100.23333333333335</v>
      </c>
      <c r="S4">
        <v>131</v>
      </c>
      <c r="T4">
        <v>18.233333333333334</v>
      </c>
      <c r="U4">
        <v>10.366666666666665</v>
      </c>
      <c r="V4">
        <v>3.7999999999999994</v>
      </c>
      <c r="W4">
        <v>0.96666666666666667</v>
      </c>
      <c r="X4">
        <v>13.200000000000001</v>
      </c>
      <c r="Y4">
        <v>2.5333333333333332</v>
      </c>
      <c r="Z4">
        <v>29.833333333333332</v>
      </c>
      <c r="AA4">
        <v>172.5333333333333</v>
      </c>
      <c r="AB4">
        <v>8.2333333333333343</v>
      </c>
      <c r="AC4">
        <v>3.2000000000000006</v>
      </c>
      <c r="AD4">
        <v>80.233333333333334</v>
      </c>
    </row>
    <row r="5" spans="1:30" x14ac:dyDescent="0.35">
      <c r="A5">
        <v>24.099999999999998</v>
      </c>
      <c r="B5">
        <v>45.300000000000004</v>
      </c>
      <c r="C5">
        <v>5.2333333333333334</v>
      </c>
      <c r="D5">
        <v>11.166666666666666</v>
      </c>
      <c r="E5">
        <v>19.233333333333334</v>
      </c>
      <c r="F5">
        <v>4.0666666666666664</v>
      </c>
      <c r="G5">
        <v>6.2666666666666657</v>
      </c>
      <c r="H5">
        <v>1.8666666666666665</v>
      </c>
      <c r="I5">
        <v>0.27</v>
      </c>
      <c r="J5">
        <v>0.12333333333333334</v>
      </c>
      <c r="K5">
        <v>1.4000000000000001</v>
      </c>
      <c r="L5">
        <v>0.39999999999999997</v>
      </c>
      <c r="M5">
        <v>19.2</v>
      </c>
      <c r="N5">
        <v>32.566666666666663</v>
      </c>
      <c r="O5">
        <v>15</v>
      </c>
      <c r="P5">
        <v>28.566666666666666</v>
      </c>
      <c r="Q5">
        <v>120.16666666666667</v>
      </c>
      <c r="R5">
        <v>148.49999999999997</v>
      </c>
      <c r="S5">
        <v>203.4666666666667</v>
      </c>
      <c r="T5">
        <v>19.400000000000002</v>
      </c>
      <c r="U5">
        <v>9.6</v>
      </c>
      <c r="V5">
        <v>4.166666666666667</v>
      </c>
      <c r="W5">
        <v>0.43</v>
      </c>
      <c r="X5">
        <v>18.333333333333332</v>
      </c>
      <c r="Y5">
        <v>3.28</v>
      </c>
      <c r="Z5">
        <v>6.6000000000000005</v>
      </c>
      <c r="AA5">
        <v>79.366666666666674</v>
      </c>
      <c r="AB5">
        <v>3.2266666666666666</v>
      </c>
      <c r="AC5">
        <v>1.6333333333333335</v>
      </c>
      <c r="AD5">
        <v>59.166666666666664</v>
      </c>
    </row>
    <row r="6" spans="1:30" x14ac:dyDescent="0.35">
      <c r="A6">
        <v>26.366666666666664</v>
      </c>
      <c r="B6">
        <v>54.366666666666667</v>
      </c>
      <c r="C6">
        <v>6.2666666666666666</v>
      </c>
      <c r="D6">
        <v>13.066666666666668</v>
      </c>
      <c r="E6">
        <v>22.733333333333334</v>
      </c>
      <c r="F6">
        <v>6.333333333333333</v>
      </c>
      <c r="G6">
        <v>7.833333333333333</v>
      </c>
      <c r="H6">
        <v>2.7333333333333329</v>
      </c>
      <c r="I6">
        <v>0.32</v>
      </c>
      <c r="J6">
        <v>0.1466666666666667</v>
      </c>
      <c r="K6">
        <v>1.7</v>
      </c>
      <c r="L6">
        <v>0.5</v>
      </c>
      <c r="M6">
        <v>17.5</v>
      </c>
      <c r="N6">
        <v>27.366666666666664</v>
      </c>
      <c r="O6">
        <v>12.433333333333332</v>
      </c>
      <c r="P6">
        <v>33.866666666666667</v>
      </c>
      <c r="Q6">
        <v>124.76666666666665</v>
      </c>
      <c r="R6">
        <v>156.93333333333334</v>
      </c>
      <c r="S6">
        <v>239.70000000000002</v>
      </c>
      <c r="T6">
        <v>31.866666666666664</v>
      </c>
      <c r="U6">
        <v>13.533333333333333</v>
      </c>
      <c r="V6">
        <v>4.8000000000000007</v>
      </c>
      <c r="W6">
        <v>0.7533333333333333</v>
      </c>
      <c r="X6">
        <v>23.666666666666668</v>
      </c>
      <c r="Y6">
        <v>4.376666666666666</v>
      </c>
      <c r="Z6">
        <v>8.3000000000000007</v>
      </c>
      <c r="AA6">
        <v>84.2</v>
      </c>
      <c r="AB6">
        <v>4.2666666666666666</v>
      </c>
      <c r="AC6">
        <v>2.1</v>
      </c>
      <c r="AD6">
        <v>63.066666666666663</v>
      </c>
    </row>
    <row r="7" spans="1:30" x14ac:dyDescent="0.35">
      <c r="A7">
        <v>30.133333333333336</v>
      </c>
      <c r="B7">
        <v>61.199999999999996</v>
      </c>
      <c r="C7">
        <v>8.9</v>
      </c>
      <c r="D7">
        <v>15.199999999999998</v>
      </c>
      <c r="E7">
        <v>25.766666666666666</v>
      </c>
      <c r="F7">
        <v>8.3333333333333339</v>
      </c>
      <c r="G7">
        <v>9.6</v>
      </c>
      <c r="H7">
        <v>2.9</v>
      </c>
      <c r="I7">
        <v>0.32333333333333331</v>
      </c>
      <c r="J7">
        <v>0.16666666666666666</v>
      </c>
      <c r="K7">
        <v>2.1666666666666665</v>
      </c>
      <c r="L7">
        <v>0.86666666666666659</v>
      </c>
      <c r="M7">
        <v>16.099999999999998</v>
      </c>
      <c r="N7">
        <v>24.133333333333336</v>
      </c>
      <c r="O7">
        <v>9.1666666666666661</v>
      </c>
      <c r="P7">
        <v>37.43333333333333</v>
      </c>
      <c r="Q7">
        <v>132.69999999999999</v>
      </c>
      <c r="R7">
        <v>170.66666666666666</v>
      </c>
      <c r="S7">
        <v>252.96666666666667</v>
      </c>
      <c r="T7">
        <v>39.199999999999996</v>
      </c>
      <c r="U7">
        <v>14.966666666666667</v>
      </c>
      <c r="V7">
        <v>5.3999999999999995</v>
      </c>
      <c r="W7">
        <v>0.81333333333333335</v>
      </c>
      <c r="X7">
        <v>26.599999999999998</v>
      </c>
      <c r="Y7">
        <v>5.48</v>
      </c>
      <c r="Z7">
        <v>9.0666666666666664</v>
      </c>
      <c r="AA7">
        <v>88.433333333333323</v>
      </c>
      <c r="AB7">
        <v>4.8000000000000007</v>
      </c>
      <c r="AC7">
        <v>2.2333333333333329</v>
      </c>
      <c r="AD7">
        <v>65.333333333333329</v>
      </c>
    </row>
    <row r="791" spans="13:15" x14ac:dyDescent="0.35">
      <c r="M791" s="4"/>
      <c r="N791" s="4"/>
      <c r="O791" s="4"/>
    </row>
    <row r="792" spans="13:15" x14ac:dyDescent="0.35">
      <c r="M792" s="4"/>
      <c r="N792" s="4"/>
      <c r="O792" s="4"/>
    </row>
    <row r="803" spans="13:15" x14ac:dyDescent="0.35">
      <c r="M803" s="4"/>
      <c r="N803" s="4"/>
      <c r="O803" s="4"/>
    </row>
    <row r="804" spans="13:15" x14ac:dyDescent="0.35">
      <c r="M804" s="4"/>
      <c r="N804" s="4"/>
      <c r="O804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21"/>
  <sheetViews>
    <sheetView workbookViewId="0">
      <selection activeCell="J197" sqref="J197"/>
    </sheetView>
  </sheetViews>
  <sheetFormatPr defaultRowHeight="14.5" x14ac:dyDescent="0.35"/>
  <sheetData>
    <row r="1" spans="1:8" x14ac:dyDescent="0.35">
      <c r="A1" t="s">
        <v>103</v>
      </c>
    </row>
    <row r="2" spans="1:8" x14ac:dyDescent="0.35">
      <c r="C2" t="s">
        <v>4</v>
      </c>
      <c r="D2" t="s">
        <v>36</v>
      </c>
      <c r="E2" t="s">
        <v>95</v>
      </c>
      <c r="F2" t="s">
        <v>38</v>
      </c>
      <c r="G2" t="s">
        <v>40</v>
      </c>
      <c r="H2" t="s">
        <v>95</v>
      </c>
    </row>
    <row r="3" spans="1:8" x14ac:dyDescent="0.35">
      <c r="B3" t="s">
        <v>1</v>
      </c>
      <c r="C3">
        <v>31.033333333333335</v>
      </c>
      <c r="D3">
        <v>0.120327514420007</v>
      </c>
      <c r="E3" t="s">
        <v>110</v>
      </c>
      <c r="F3">
        <v>24.099999999999998</v>
      </c>
      <c r="G3">
        <v>0.17341040462427684</v>
      </c>
      <c r="H3" t="s">
        <v>107</v>
      </c>
    </row>
    <row r="4" spans="1:8" x14ac:dyDescent="0.35">
      <c r="B4" t="s">
        <v>2</v>
      </c>
      <c r="C4">
        <v>35.5</v>
      </c>
      <c r="D4">
        <v>0.208413368523929</v>
      </c>
      <c r="E4" t="s">
        <v>109</v>
      </c>
      <c r="F4">
        <v>26.366666666666664</v>
      </c>
      <c r="G4">
        <v>0.26065027472964769</v>
      </c>
      <c r="H4" t="s">
        <v>106</v>
      </c>
    </row>
    <row r="5" spans="1:8" x14ac:dyDescent="0.35">
      <c r="B5" t="s">
        <v>3</v>
      </c>
      <c r="C5">
        <v>42.06666666666667</v>
      </c>
      <c r="D5">
        <v>0.14546887158517838</v>
      </c>
      <c r="E5" t="s">
        <v>108</v>
      </c>
      <c r="F5">
        <v>30.133333333333336</v>
      </c>
      <c r="G5">
        <v>0.23360993551025341</v>
      </c>
      <c r="H5" t="s">
        <v>105</v>
      </c>
    </row>
    <row r="7" spans="1:8" x14ac:dyDescent="0.35">
      <c r="A7" t="s">
        <v>111</v>
      </c>
    </row>
    <row r="9" spans="1:8" x14ac:dyDescent="0.35">
      <c r="C9" t="s">
        <v>4</v>
      </c>
      <c r="D9" t="s">
        <v>36</v>
      </c>
      <c r="E9" t="s">
        <v>95</v>
      </c>
      <c r="F9" t="s">
        <v>5</v>
      </c>
      <c r="G9" t="s">
        <v>40</v>
      </c>
      <c r="H9" t="s">
        <v>95</v>
      </c>
    </row>
    <row r="10" spans="1:8" x14ac:dyDescent="0.35">
      <c r="B10" t="s">
        <v>1</v>
      </c>
      <c r="C10">
        <v>60.1</v>
      </c>
      <c r="D10">
        <v>0.17341040462427787</v>
      </c>
      <c r="E10" t="s">
        <v>109</v>
      </c>
      <c r="F10">
        <v>45.300000000000004</v>
      </c>
      <c r="G10">
        <v>0.20841336852393072</v>
      </c>
      <c r="H10" t="s">
        <v>107</v>
      </c>
    </row>
    <row r="11" spans="1:8" x14ac:dyDescent="0.35">
      <c r="B11" t="s">
        <v>2</v>
      </c>
      <c r="C11">
        <v>69.666666666666671</v>
      </c>
      <c r="D11">
        <v>0.29093774317035676</v>
      </c>
      <c r="E11" t="s">
        <v>109</v>
      </c>
      <c r="F11">
        <v>54.366666666666667</v>
      </c>
      <c r="G11">
        <v>0.14546887158517813</v>
      </c>
      <c r="H11" t="s">
        <v>106</v>
      </c>
    </row>
    <row r="12" spans="1:8" x14ac:dyDescent="0.35">
      <c r="B12" t="s">
        <v>3</v>
      </c>
      <c r="C12">
        <v>79.766666666666666</v>
      </c>
      <c r="D12">
        <v>0.27316853330939772</v>
      </c>
      <c r="E12" t="s">
        <v>108</v>
      </c>
      <c r="F12">
        <v>61.199999999999996</v>
      </c>
      <c r="G12">
        <v>0.17341040462427787</v>
      </c>
      <c r="H12" t="s">
        <v>105</v>
      </c>
    </row>
    <row r="15" spans="1:8" x14ac:dyDescent="0.35">
      <c r="A15" t="s">
        <v>112</v>
      </c>
    </row>
    <row r="16" spans="1:8" x14ac:dyDescent="0.35">
      <c r="C16" t="s">
        <v>4</v>
      </c>
      <c r="D16" t="s">
        <v>36</v>
      </c>
      <c r="E16" t="s">
        <v>95</v>
      </c>
      <c r="F16" t="s">
        <v>5</v>
      </c>
      <c r="G16" t="s">
        <v>40</v>
      </c>
      <c r="H16" t="s">
        <v>95</v>
      </c>
    </row>
    <row r="17" spans="1:8" x14ac:dyDescent="0.35">
      <c r="B17" t="s">
        <v>1</v>
      </c>
      <c r="C17">
        <v>8.4</v>
      </c>
      <c r="D17">
        <v>5.7803468208092283E-2</v>
      </c>
      <c r="E17" t="s">
        <v>109</v>
      </c>
      <c r="F17">
        <v>5.2333333333333334</v>
      </c>
      <c r="G17">
        <v>0.23360993551025314</v>
      </c>
      <c r="H17" t="s">
        <v>107</v>
      </c>
    </row>
    <row r="18" spans="1:8" x14ac:dyDescent="0.35">
      <c r="B18" t="s">
        <v>2</v>
      </c>
      <c r="C18">
        <v>11.5</v>
      </c>
      <c r="D18">
        <v>0.11560693641618508</v>
      </c>
      <c r="E18" t="s">
        <v>109</v>
      </c>
      <c r="F18">
        <v>6.2666666666666666</v>
      </c>
      <c r="G18">
        <v>0.41009242107500515</v>
      </c>
      <c r="H18" t="s">
        <v>106</v>
      </c>
    </row>
    <row r="19" spans="1:8" x14ac:dyDescent="0.35">
      <c r="B19" t="s">
        <v>3</v>
      </c>
      <c r="C19">
        <v>13.233333333333334</v>
      </c>
      <c r="D19">
        <v>0.31835667903387915</v>
      </c>
      <c r="E19" t="s">
        <v>108</v>
      </c>
      <c r="F19">
        <v>8.9</v>
      </c>
      <c r="G19">
        <v>0.11560693641618508</v>
      </c>
      <c r="H19" t="s">
        <v>105</v>
      </c>
    </row>
    <row r="21" spans="1:8" x14ac:dyDescent="0.35">
      <c r="A21" t="s">
        <v>113</v>
      </c>
    </row>
    <row r="23" spans="1:8" x14ac:dyDescent="0.35">
      <c r="C23" t="s">
        <v>4</v>
      </c>
      <c r="D23" t="s">
        <v>36</v>
      </c>
      <c r="E23" t="s">
        <v>95</v>
      </c>
      <c r="F23" t="s">
        <v>5</v>
      </c>
      <c r="G23" t="s">
        <v>40</v>
      </c>
      <c r="H23" t="s">
        <v>95</v>
      </c>
    </row>
    <row r="24" spans="1:8" x14ac:dyDescent="0.35">
      <c r="B24" t="s">
        <v>1</v>
      </c>
      <c r="C24">
        <v>16.033333333333335</v>
      </c>
      <c r="D24">
        <v>0.21884039868209165</v>
      </c>
      <c r="E24" t="s">
        <v>109</v>
      </c>
      <c r="F24">
        <v>11.166666666666666</v>
      </c>
      <c r="G24">
        <v>0.24065502884001563</v>
      </c>
      <c r="H24" t="s">
        <v>107</v>
      </c>
    </row>
    <row r="25" spans="1:8" x14ac:dyDescent="0.35">
      <c r="B25" t="s">
        <v>2</v>
      </c>
      <c r="C25">
        <v>18.000000000000004</v>
      </c>
      <c r="D25">
        <v>0.20841336852392983</v>
      </c>
      <c r="E25" t="s">
        <v>114</v>
      </c>
      <c r="F25">
        <v>13.066666666666668</v>
      </c>
      <c r="G25">
        <v>0.46721987102050683</v>
      </c>
      <c r="H25" t="s">
        <v>106</v>
      </c>
    </row>
    <row r="26" spans="1:8" x14ac:dyDescent="0.35">
      <c r="B26" t="s">
        <v>3</v>
      </c>
      <c r="C26">
        <v>22.666666666666668</v>
      </c>
      <c r="D26">
        <v>0.3183566790338781</v>
      </c>
      <c r="E26" t="s">
        <v>108</v>
      </c>
      <c r="F26">
        <v>15.199999999999998</v>
      </c>
      <c r="G26">
        <v>0.36098254326002288</v>
      </c>
      <c r="H26" t="s">
        <v>105</v>
      </c>
    </row>
    <row r="28" spans="1:8" x14ac:dyDescent="0.35">
      <c r="A28" t="s">
        <v>115</v>
      </c>
    </row>
    <row r="30" spans="1:8" x14ac:dyDescent="0.35">
      <c r="C30" t="s">
        <v>4</v>
      </c>
      <c r="D30" t="s">
        <v>36</v>
      </c>
      <c r="E30" t="s">
        <v>95</v>
      </c>
      <c r="F30" t="s">
        <v>5</v>
      </c>
      <c r="G30" t="s">
        <v>40</v>
      </c>
      <c r="H30" t="s">
        <v>95</v>
      </c>
    </row>
    <row r="31" spans="1:8" x14ac:dyDescent="0.35">
      <c r="B31" t="s">
        <v>43</v>
      </c>
      <c r="C31">
        <v>26.333333333333332</v>
      </c>
      <c r="D31">
        <v>0.32868443370389216</v>
      </c>
      <c r="E31" t="s">
        <v>109</v>
      </c>
      <c r="F31">
        <v>19.233333333333334</v>
      </c>
      <c r="G31">
        <v>0.31835667903387915</v>
      </c>
      <c r="H31" t="s">
        <v>107</v>
      </c>
    </row>
    <row r="32" spans="1:8" x14ac:dyDescent="0.35">
      <c r="B32" t="s">
        <v>2</v>
      </c>
      <c r="C32">
        <v>28.600000000000005</v>
      </c>
      <c r="D32">
        <v>0.32183609033699584</v>
      </c>
      <c r="E32" t="s">
        <v>114</v>
      </c>
      <c r="F32">
        <v>22.733333333333334</v>
      </c>
      <c r="G32">
        <v>0.3934600743094826</v>
      </c>
      <c r="H32" t="s">
        <v>106</v>
      </c>
    </row>
    <row r="33" spans="1:8" x14ac:dyDescent="0.35">
      <c r="B33" t="s">
        <v>3</v>
      </c>
      <c r="C33">
        <v>34.333333333333336</v>
      </c>
      <c r="D33">
        <v>0.32868443370389017</v>
      </c>
      <c r="E33" t="s">
        <v>108</v>
      </c>
      <c r="F33">
        <v>25.766666666666666</v>
      </c>
      <c r="G33">
        <v>0.26065027472964669</v>
      </c>
      <c r="H33" t="s">
        <v>105</v>
      </c>
    </row>
    <row r="36" spans="1:8" x14ac:dyDescent="0.35">
      <c r="A36" t="s">
        <v>116</v>
      </c>
    </row>
    <row r="37" spans="1:8" x14ac:dyDescent="0.35">
      <c r="C37" t="s">
        <v>4</v>
      </c>
      <c r="D37" t="s">
        <v>36</v>
      </c>
      <c r="E37" t="s">
        <v>95</v>
      </c>
      <c r="F37" t="s">
        <v>5</v>
      </c>
      <c r="G37" t="s">
        <v>40</v>
      </c>
      <c r="H37" t="s">
        <v>95</v>
      </c>
    </row>
    <row r="38" spans="1:8" x14ac:dyDescent="0.35">
      <c r="B38" t="s">
        <v>1</v>
      </c>
      <c r="C38">
        <v>7.2333333333333334</v>
      </c>
      <c r="D38">
        <v>0.26065027472964714</v>
      </c>
      <c r="E38" t="s">
        <v>109</v>
      </c>
      <c r="F38">
        <v>4.0666666666666664</v>
      </c>
      <c r="G38">
        <v>0.4672198710205086</v>
      </c>
      <c r="H38" t="s">
        <v>107</v>
      </c>
    </row>
    <row r="39" spans="1:8" x14ac:dyDescent="0.35">
      <c r="B39" t="s">
        <v>2</v>
      </c>
      <c r="C39">
        <v>9.4666666666666668</v>
      </c>
      <c r="D39">
        <v>0.23360993551025341</v>
      </c>
      <c r="E39" t="s">
        <v>114</v>
      </c>
      <c r="F39">
        <v>6.333333333333333</v>
      </c>
      <c r="G39">
        <v>0.31835667903387888</v>
      </c>
      <c r="H39" t="s">
        <v>106</v>
      </c>
    </row>
    <row r="40" spans="1:8" x14ac:dyDescent="0.35">
      <c r="B40" t="s">
        <v>3</v>
      </c>
      <c r="C40">
        <v>12.200000000000001</v>
      </c>
      <c r="D40">
        <v>0.34682080924855524</v>
      </c>
      <c r="E40" t="s">
        <v>108</v>
      </c>
      <c r="F40">
        <v>8.3333333333333339</v>
      </c>
      <c r="G40">
        <v>0.34842276146483869</v>
      </c>
      <c r="H40" t="s">
        <v>105</v>
      </c>
    </row>
    <row r="44" spans="1:8" x14ac:dyDescent="0.35">
      <c r="A44" t="s">
        <v>117</v>
      </c>
    </row>
    <row r="45" spans="1:8" x14ac:dyDescent="0.35">
      <c r="C45" t="s">
        <v>4</v>
      </c>
      <c r="D45" t="s">
        <v>36</v>
      </c>
      <c r="E45" t="s">
        <v>95</v>
      </c>
      <c r="F45" t="s">
        <v>5</v>
      </c>
      <c r="G45" t="s">
        <v>40</v>
      </c>
      <c r="H45" t="s">
        <v>95</v>
      </c>
    </row>
    <row r="46" spans="1:8" x14ac:dyDescent="0.35">
      <c r="B46" t="s">
        <v>1</v>
      </c>
      <c r="C46">
        <v>8.8333333333333339</v>
      </c>
      <c r="D46">
        <v>0.34842276146483897</v>
      </c>
      <c r="E46" t="s">
        <v>109</v>
      </c>
      <c r="F46">
        <v>6.2666666666666657</v>
      </c>
      <c r="G46">
        <v>0.20299910891816433</v>
      </c>
      <c r="H46" t="s">
        <v>107</v>
      </c>
    </row>
    <row r="47" spans="1:8" x14ac:dyDescent="0.35">
      <c r="B47" t="s">
        <v>2</v>
      </c>
      <c r="C47">
        <v>11.666666666666666</v>
      </c>
      <c r="D47">
        <v>0.14546887158517818</v>
      </c>
      <c r="E47" t="s">
        <v>109</v>
      </c>
      <c r="F47">
        <v>7.833333333333333</v>
      </c>
      <c r="G47">
        <v>0.29662436066166964</v>
      </c>
      <c r="H47" t="s">
        <v>106</v>
      </c>
    </row>
    <row r="48" spans="1:8" x14ac:dyDescent="0.35">
      <c r="B48" t="s">
        <v>3</v>
      </c>
      <c r="C48">
        <v>14.266666666666667</v>
      </c>
      <c r="D48">
        <v>0.24065502884001505</v>
      </c>
      <c r="E48" t="s">
        <v>108</v>
      </c>
      <c r="F48">
        <v>9.6</v>
      </c>
      <c r="G48">
        <v>0.26488876849455728</v>
      </c>
      <c r="H48" t="s">
        <v>105</v>
      </c>
    </row>
    <row r="51" spans="1:8" x14ac:dyDescent="0.35">
      <c r="A51" t="s">
        <v>118</v>
      </c>
    </row>
    <row r="52" spans="1:8" x14ac:dyDescent="0.35">
      <c r="C52" t="s">
        <v>4</v>
      </c>
      <c r="D52" t="s">
        <v>36</v>
      </c>
      <c r="E52" t="s">
        <v>95</v>
      </c>
      <c r="F52" t="s">
        <v>5</v>
      </c>
      <c r="G52" t="s">
        <v>40</v>
      </c>
      <c r="H52" t="s">
        <v>95</v>
      </c>
    </row>
    <row r="53" spans="1:8" x14ac:dyDescent="0.35">
      <c r="B53" t="s">
        <v>1</v>
      </c>
      <c r="C53">
        <v>3.6333333333333333</v>
      </c>
      <c r="D53">
        <v>0.21884039868209099</v>
      </c>
      <c r="E53" t="s">
        <v>110</v>
      </c>
      <c r="F53">
        <v>1.8666666666666665</v>
      </c>
      <c r="G53">
        <v>0.20299910891816503</v>
      </c>
      <c r="H53" t="s">
        <v>107</v>
      </c>
    </row>
    <row r="54" spans="1:8" x14ac:dyDescent="0.35">
      <c r="B54" t="s">
        <v>2</v>
      </c>
      <c r="C54">
        <v>4.5666666666666664</v>
      </c>
      <c r="D54">
        <v>0.14546887158517821</v>
      </c>
      <c r="E54" t="s">
        <v>109</v>
      </c>
      <c r="F54">
        <v>2.7333333333333329</v>
      </c>
      <c r="G54">
        <v>0.20093774317035801</v>
      </c>
      <c r="H54" t="s">
        <v>106</v>
      </c>
    </row>
    <row r="55" spans="1:8" x14ac:dyDescent="0.35">
      <c r="B55" t="s">
        <v>3</v>
      </c>
      <c r="C55">
        <v>4.833333333333333</v>
      </c>
      <c r="D55">
        <v>0.22360993551025299</v>
      </c>
      <c r="E55" t="s">
        <v>108</v>
      </c>
      <c r="F55">
        <v>2.9</v>
      </c>
      <c r="G55">
        <v>0.11560693641618494</v>
      </c>
      <c r="H55" t="s">
        <v>105</v>
      </c>
    </row>
    <row r="59" spans="1:8" x14ac:dyDescent="0.35">
      <c r="A59" t="s">
        <v>119</v>
      </c>
    </row>
    <row r="60" spans="1:8" x14ac:dyDescent="0.35">
      <c r="C60" t="s">
        <v>4</v>
      </c>
      <c r="D60" t="s">
        <v>36</v>
      </c>
      <c r="E60" t="s">
        <v>95</v>
      </c>
      <c r="F60" t="s">
        <v>5</v>
      </c>
      <c r="G60" t="s">
        <v>71</v>
      </c>
      <c r="H60" t="s">
        <v>95</v>
      </c>
    </row>
    <row r="61" spans="1:8" x14ac:dyDescent="0.35">
      <c r="B61" t="s">
        <v>1</v>
      </c>
      <c r="C61">
        <v>0.36000000000000004</v>
      </c>
      <c r="D61">
        <v>5.7803468208092535E-3</v>
      </c>
      <c r="E61" t="s">
        <v>106</v>
      </c>
      <c r="F61">
        <v>0.27</v>
      </c>
      <c r="G61">
        <v>1.1560693641618491E-2</v>
      </c>
      <c r="H61" t="s">
        <v>120</v>
      </c>
    </row>
    <row r="62" spans="1:8" x14ac:dyDescent="0.35">
      <c r="B62" t="s">
        <v>2</v>
      </c>
      <c r="C62">
        <v>0.47666666666666663</v>
      </c>
      <c r="D62">
        <v>8.8296256164852316E-3</v>
      </c>
      <c r="E62" t="s">
        <v>106</v>
      </c>
      <c r="F62">
        <v>0.32</v>
      </c>
      <c r="G62">
        <v>1.5293360179564121E-2</v>
      </c>
      <c r="H62" t="s">
        <v>120</v>
      </c>
    </row>
    <row r="63" spans="1:8" x14ac:dyDescent="0.35">
      <c r="B63" t="s">
        <v>3</v>
      </c>
      <c r="C63">
        <v>0.57666666666666666</v>
      </c>
      <c r="D63">
        <v>8.8296256164852142E-3</v>
      </c>
      <c r="E63" t="s">
        <v>106</v>
      </c>
      <c r="F63">
        <v>0.32333333333333331</v>
      </c>
      <c r="G63">
        <v>8.8296256164852489E-3</v>
      </c>
      <c r="H63" t="s">
        <v>105</v>
      </c>
    </row>
    <row r="65" spans="1:8" x14ac:dyDescent="0.35">
      <c r="A65" t="s">
        <v>121</v>
      </c>
    </row>
    <row r="68" spans="1:8" x14ac:dyDescent="0.35">
      <c r="C68" t="s">
        <v>4</v>
      </c>
      <c r="D68" t="s">
        <v>36</v>
      </c>
      <c r="E68" t="s">
        <v>95</v>
      </c>
      <c r="F68" t="s">
        <v>5</v>
      </c>
      <c r="G68" t="s">
        <v>71</v>
      </c>
      <c r="H68" t="s">
        <v>95</v>
      </c>
    </row>
    <row r="69" spans="1:8" x14ac:dyDescent="0.35">
      <c r="B69" t="s">
        <v>1</v>
      </c>
      <c r="C69">
        <v>0.19333333333333333</v>
      </c>
      <c r="D69">
        <v>8.8296256164852403E-3</v>
      </c>
      <c r="E69" t="s">
        <v>107</v>
      </c>
      <c r="F69">
        <v>0.12333333333333334</v>
      </c>
      <c r="G69">
        <v>8.8296256164852802E-3</v>
      </c>
      <c r="H69" t="s">
        <v>122</v>
      </c>
    </row>
    <row r="70" spans="1:8" x14ac:dyDescent="0.35">
      <c r="B70" t="s">
        <v>2</v>
      </c>
      <c r="C70">
        <v>0.25</v>
      </c>
      <c r="D70">
        <v>1.15606936416185E-2</v>
      </c>
      <c r="E70" t="s">
        <v>107</v>
      </c>
      <c r="F70">
        <v>0.1466666666666667</v>
      </c>
      <c r="G70">
        <v>8.8296256164852403E-3</v>
      </c>
      <c r="H70" t="s">
        <v>120</v>
      </c>
    </row>
    <row r="71" spans="1:8" x14ac:dyDescent="0.35">
      <c r="B71" t="s">
        <v>3</v>
      </c>
      <c r="C71">
        <v>0.27</v>
      </c>
      <c r="D71">
        <v>5.7803468208092535E-3</v>
      </c>
      <c r="E71" t="s">
        <v>123</v>
      </c>
      <c r="F71">
        <v>0.16666666666666666</v>
      </c>
      <c r="G71">
        <v>8.829625616485242E-3</v>
      </c>
      <c r="H71" t="s">
        <v>105</v>
      </c>
    </row>
    <row r="74" spans="1:8" x14ac:dyDescent="0.35">
      <c r="A74" t="s">
        <v>124</v>
      </c>
    </row>
    <row r="75" spans="1:8" x14ac:dyDescent="0.35">
      <c r="C75" t="s">
        <v>4</v>
      </c>
      <c r="D75" t="s">
        <v>36</v>
      </c>
      <c r="E75" t="s">
        <v>95</v>
      </c>
      <c r="F75" t="s">
        <v>5</v>
      </c>
      <c r="G75" t="s">
        <v>40</v>
      </c>
      <c r="H75" t="s">
        <v>95</v>
      </c>
    </row>
    <row r="76" spans="1:8" x14ac:dyDescent="0.35">
      <c r="B76" t="s">
        <v>1</v>
      </c>
      <c r="C76">
        <v>2.1999999999999997</v>
      </c>
      <c r="D76">
        <v>0.15293360179564106</v>
      </c>
      <c r="E76" t="s">
        <v>110</v>
      </c>
      <c r="F76">
        <v>1.4000000000000001</v>
      </c>
      <c r="G76">
        <v>5.7803468208092471E-2</v>
      </c>
      <c r="H76" t="s">
        <v>107</v>
      </c>
    </row>
    <row r="77" spans="1:8" x14ac:dyDescent="0.35">
      <c r="B77" t="s">
        <v>2</v>
      </c>
      <c r="C77">
        <v>3</v>
      </c>
      <c r="D77">
        <v>5.780346820809254E-2</v>
      </c>
      <c r="E77" t="s">
        <v>109</v>
      </c>
      <c r="F77">
        <v>1.7</v>
      </c>
      <c r="G77">
        <v>0.15293360179564042</v>
      </c>
      <c r="H77" t="s">
        <v>106</v>
      </c>
    </row>
    <row r="78" spans="1:8" x14ac:dyDescent="0.35">
      <c r="B78" t="s">
        <v>3</v>
      </c>
      <c r="C78">
        <v>3.0333333333333337</v>
      </c>
      <c r="D78">
        <v>0.12032751442000776</v>
      </c>
      <c r="E78" t="s">
        <v>108</v>
      </c>
      <c r="F78">
        <v>2.1666666666666665</v>
      </c>
      <c r="G78">
        <v>0.14546887158517821</v>
      </c>
      <c r="H78" t="s">
        <v>105</v>
      </c>
    </row>
    <row r="81" spans="1:9" x14ac:dyDescent="0.35">
      <c r="A81" t="s">
        <v>96</v>
      </c>
      <c r="I81" s="7" t="s">
        <v>139</v>
      </c>
    </row>
    <row r="82" spans="1:9" x14ac:dyDescent="0.35">
      <c r="C82" t="s">
        <v>4</v>
      </c>
      <c r="D82" t="s">
        <v>36</v>
      </c>
      <c r="E82" t="s">
        <v>95</v>
      </c>
      <c r="F82" t="s">
        <v>5</v>
      </c>
      <c r="G82" t="s">
        <v>40</v>
      </c>
      <c r="H82" t="s">
        <v>95</v>
      </c>
    </row>
    <row r="83" spans="1:9" x14ac:dyDescent="0.35">
      <c r="B83" t="s">
        <v>1</v>
      </c>
      <c r="C83">
        <v>1.1333333333333333</v>
      </c>
      <c r="D83">
        <v>4.5468871585179003E-2</v>
      </c>
      <c r="E83" t="s">
        <v>110</v>
      </c>
      <c r="F83">
        <v>0.39999999999999997</v>
      </c>
      <c r="G83">
        <v>4.3410404624276998E-2</v>
      </c>
      <c r="H83" t="s">
        <v>107</v>
      </c>
    </row>
    <row r="84" spans="1:9" x14ac:dyDescent="0.35">
      <c r="B84" t="s">
        <v>2</v>
      </c>
      <c r="C84">
        <v>1.3333333333333333</v>
      </c>
      <c r="D84">
        <v>5.82962561648524E-2</v>
      </c>
      <c r="E84" t="s">
        <v>109</v>
      </c>
      <c r="F84">
        <v>0.5</v>
      </c>
      <c r="G84">
        <v>2.0841336852392998E-2</v>
      </c>
      <c r="H84" t="s">
        <v>106</v>
      </c>
    </row>
    <row r="85" spans="1:9" x14ac:dyDescent="0.35">
      <c r="B85" t="s">
        <v>3</v>
      </c>
      <c r="C85">
        <v>1.6333333333333335</v>
      </c>
      <c r="D85">
        <v>4.5468871585176998E-2</v>
      </c>
      <c r="E85" t="s">
        <v>108</v>
      </c>
      <c r="F85">
        <v>0.86666666666666659</v>
      </c>
      <c r="G85">
        <v>2.02999108918165E-2</v>
      </c>
      <c r="H85" t="s">
        <v>105</v>
      </c>
    </row>
    <row r="88" spans="1:9" x14ac:dyDescent="0.35">
      <c r="A88" t="s">
        <v>125</v>
      </c>
      <c r="I88" t="s">
        <v>140</v>
      </c>
    </row>
    <row r="89" spans="1:9" x14ac:dyDescent="0.35">
      <c r="C89" t="s">
        <v>4</v>
      </c>
      <c r="D89" t="s">
        <v>36</v>
      </c>
      <c r="E89" t="s">
        <v>95</v>
      </c>
      <c r="F89" t="s">
        <v>5</v>
      </c>
      <c r="G89" t="s">
        <v>40</v>
      </c>
      <c r="H89" t="s">
        <v>95</v>
      </c>
    </row>
    <row r="90" spans="1:9" x14ac:dyDescent="0.35">
      <c r="B90" t="s">
        <v>1</v>
      </c>
      <c r="C90">
        <v>10.966666666666667</v>
      </c>
      <c r="D90">
        <v>0.32868443370389161</v>
      </c>
      <c r="E90" t="s">
        <v>109</v>
      </c>
      <c r="F90">
        <v>19.2</v>
      </c>
      <c r="G90">
        <v>0.49387304886228578</v>
      </c>
      <c r="H90" t="s">
        <v>107</v>
      </c>
    </row>
    <row r="91" spans="1:9" x14ac:dyDescent="0.35">
      <c r="B91" t="s">
        <v>2</v>
      </c>
      <c r="C91">
        <v>11.033333333333333</v>
      </c>
      <c r="D91">
        <v>0.41009242107500515</v>
      </c>
      <c r="E91" t="s">
        <v>114</v>
      </c>
      <c r="F91">
        <v>17.5</v>
      </c>
      <c r="G91">
        <v>0.35160477053746891</v>
      </c>
      <c r="H91" t="s">
        <v>106</v>
      </c>
    </row>
    <row r="92" spans="1:9" x14ac:dyDescent="0.35">
      <c r="B92" t="s">
        <v>3</v>
      </c>
      <c r="C92">
        <v>12.433333333333335</v>
      </c>
      <c r="D92">
        <v>0.32868443370389161</v>
      </c>
      <c r="E92" t="s">
        <v>126</v>
      </c>
      <c r="F92">
        <v>16.099999999999998</v>
      </c>
      <c r="G92">
        <v>0.30586720359128222</v>
      </c>
      <c r="H92" t="s">
        <v>105</v>
      </c>
    </row>
    <row r="95" spans="1:9" x14ac:dyDescent="0.35">
      <c r="A95" t="s">
        <v>127</v>
      </c>
    </row>
    <row r="97" spans="1:9" x14ac:dyDescent="0.35">
      <c r="C97" t="s">
        <v>4</v>
      </c>
      <c r="D97" t="s">
        <v>36</v>
      </c>
      <c r="E97" t="s">
        <v>95</v>
      </c>
      <c r="F97" t="s">
        <v>5</v>
      </c>
      <c r="G97" t="s">
        <v>40</v>
      </c>
      <c r="H97" t="s">
        <v>95</v>
      </c>
    </row>
    <row r="98" spans="1:9" x14ac:dyDescent="0.35">
      <c r="B98" t="s">
        <v>43</v>
      </c>
      <c r="C98">
        <v>22.166666666666668</v>
      </c>
      <c r="D98">
        <v>0.29662436066166958</v>
      </c>
      <c r="E98" t="s">
        <v>108</v>
      </c>
      <c r="F98">
        <v>32.566666666666663</v>
      </c>
      <c r="G98">
        <v>0.54938641346370887</v>
      </c>
      <c r="H98" t="s">
        <v>123</v>
      </c>
    </row>
    <row r="99" spans="1:9" x14ac:dyDescent="0.35">
      <c r="B99" t="s">
        <v>2</v>
      </c>
      <c r="C99">
        <v>23.533333333333331</v>
      </c>
      <c r="D99">
        <v>0.41009242107500576</v>
      </c>
      <c r="E99" t="s">
        <v>108</v>
      </c>
      <c r="F99">
        <v>27.366666666666664</v>
      </c>
      <c r="G99">
        <v>0.43384702309047019</v>
      </c>
      <c r="H99" t="s">
        <v>120</v>
      </c>
    </row>
    <row r="100" spans="1:9" x14ac:dyDescent="0.35">
      <c r="B100" t="s">
        <v>3</v>
      </c>
      <c r="C100">
        <v>25.666666666666668</v>
      </c>
      <c r="D100">
        <v>0.43384702309047019</v>
      </c>
      <c r="E100" t="s">
        <v>126</v>
      </c>
      <c r="F100">
        <v>24.133333333333336</v>
      </c>
      <c r="G100">
        <v>0.57899727172704119</v>
      </c>
      <c r="H100" t="s">
        <v>105</v>
      </c>
    </row>
    <row r="103" spans="1:9" x14ac:dyDescent="0.35">
      <c r="A103" t="s">
        <v>83</v>
      </c>
    </row>
    <row r="104" spans="1:9" x14ac:dyDescent="0.35">
      <c r="C104" t="s">
        <v>4</v>
      </c>
      <c r="D104" t="s">
        <v>36</v>
      </c>
      <c r="E104" t="s">
        <v>95</v>
      </c>
      <c r="F104" t="s">
        <v>5</v>
      </c>
      <c r="G104" t="s">
        <v>40</v>
      </c>
      <c r="H104" t="s">
        <v>95</v>
      </c>
    </row>
    <row r="105" spans="1:9" x14ac:dyDescent="0.35">
      <c r="B105" t="s">
        <v>43</v>
      </c>
      <c r="C105">
        <v>9.9333333333333336</v>
      </c>
      <c r="D105">
        <v>0.31835667903387865</v>
      </c>
      <c r="E105" t="s">
        <v>109</v>
      </c>
      <c r="F105">
        <v>15</v>
      </c>
      <c r="G105">
        <v>0.28901734104046245</v>
      </c>
      <c r="H105" t="s">
        <v>107</v>
      </c>
    </row>
    <row r="106" spans="1:9" x14ac:dyDescent="0.35">
      <c r="B106" t="s">
        <v>2</v>
      </c>
      <c r="C106">
        <v>8.6</v>
      </c>
      <c r="D106">
        <v>0.3218360903369954</v>
      </c>
      <c r="E106" t="s">
        <v>114</v>
      </c>
      <c r="F106">
        <v>12.433333333333332</v>
      </c>
      <c r="G106">
        <v>0.53708515856517736</v>
      </c>
      <c r="H106" t="s">
        <v>106</v>
      </c>
    </row>
    <row r="107" spans="1:9" x14ac:dyDescent="0.35">
      <c r="B107" t="s">
        <v>3</v>
      </c>
      <c r="C107">
        <v>5.6333333333333329</v>
      </c>
      <c r="D107">
        <v>0.28513773770614148</v>
      </c>
      <c r="E107" t="s">
        <v>126</v>
      </c>
      <c r="F107">
        <v>9.1666666666666661</v>
      </c>
      <c r="G107">
        <v>0.44148128082426208</v>
      </c>
      <c r="H107" t="s">
        <v>105</v>
      </c>
    </row>
    <row r="111" spans="1:9" x14ac:dyDescent="0.35">
      <c r="A111" t="s">
        <v>128</v>
      </c>
      <c r="I111" t="s">
        <v>141</v>
      </c>
    </row>
    <row r="112" spans="1:9" x14ac:dyDescent="0.35">
      <c r="C112" t="s">
        <v>4</v>
      </c>
      <c r="D112" t="s">
        <v>36</v>
      </c>
      <c r="E112" t="s">
        <v>95</v>
      </c>
      <c r="F112" t="s">
        <v>5</v>
      </c>
      <c r="G112" t="s">
        <v>40</v>
      </c>
      <c r="H112" t="s">
        <v>95</v>
      </c>
    </row>
    <row r="113" spans="1:8" x14ac:dyDescent="0.35">
      <c r="B113" t="s">
        <v>43</v>
      </c>
      <c r="C113">
        <v>18.666666666666668</v>
      </c>
      <c r="D113">
        <v>0.34842276146483842</v>
      </c>
      <c r="E113" t="s">
        <v>108</v>
      </c>
      <c r="F113">
        <v>28.566666666666666</v>
      </c>
      <c r="G113">
        <v>0.34842276146483731</v>
      </c>
      <c r="H113" t="s">
        <v>123</v>
      </c>
    </row>
    <row r="114" spans="1:8" x14ac:dyDescent="0.35">
      <c r="B114" t="s">
        <v>2</v>
      </c>
      <c r="C114">
        <v>19.466666666666665</v>
      </c>
      <c r="D114">
        <v>0.23360993551025244</v>
      </c>
      <c r="E114" t="s">
        <v>108</v>
      </c>
      <c r="F114">
        <v>33.866666666666667</v>
      </c>
      <c r="G114">
        <v>0.23121387283236913</v>
      </c>
      <c r="H114" t="s">
        <v>120</v>
      </c>
    </row>
    <row r="115" spans="1:8" x14ac:dyDescent="0.35">
      <c r="B115" t="s">
        <v>3</v>
      </c>
      <c r="C115">
        <v>21.633333333333336</v>
      </c>
      <c r="D115">
        <v>0.35318502465940949</v>
      </c>
      <c r="E115" t="s">
        <v>126</v>
      </c>
      <c r="F115">
        <v>37.43333333333333</v>
      </c>
      <c r="G115">
        <v>0.34842276146483947</v>
      </c>
      <c r="H115" t="s">
        <v>105</v>
      </c>
    </row>
    <row r="118" spans="1:8" x14ac:dyDescent="0.35">
      <c r="A118" t="s">
        <v>129</v>
      </c>
    </row>
    <row r="120" spans="1:8" x14ac:dyDescent="0.35">
      <c r="C120" t="s">
        <v>4</v>
      </c>
      <c r="D120" t="s">
        <v>36</v>
      </c>
      <c r="E120" t="s">
        <v>95</v>
      </c>
      <c r="F120" t="s">
        <v>5</v>
      </c>
      <c r="G120" t="s">
        <v>40</v>
      </c>
      <c r="H120" t="s">
        <v>95</v>
      </c>
    </row>
    <row r="121" spans="1:8" x14ac:dyDescent="0.35">
      <c r="B121" t="s">
        <v>1</v>
      </c>
      <c r="C121">
        <v>74.600000000000009</v>
      </c>
      <c r="D121">
        <v>0.52977753698911301</v>
      </c>
      <c r="E121" t="s">
        <v>108</v>
      </c>
      <c r="F121">
        <v>120.16666666666667</v>
      </c>
      <c r="G121">
        <v>0.54938641346370676</v>
      </c>
      <c r="H121" t="s">
        <v>123</v>
      </c>
    </row>
    <row r="122" spans="1:8" x14ac:dyDescent="0.35">
      <c r="B122" t="s">
        <v>2</v>
      </c>
      <c r="C122">
        <v>77.333333333333329</v>
      </c>
      <c r="D122">
        <v>0.4260759997590754</v>
      </c>
      <c r="E122" t="s">
        <v>108</v>
      </c>
      <c r="F122">
        <v>124.76666666666665</v>
      </c>
      <c r="G122">
        <v>0.55543488652791984</v>
      </c>
      <c r="H122" t="s">
        <v>120</v>
      </c>
    </row>
    <row r="123" spans="1:8" x14ac:dyDescent="0.35">
      <c r="B123" t="s">
        <v>3</v>
      </c>
      <c r="C123">
        <v>78.066666666666663</v>
      </c>
      <c r="D123">
        <v>0.75440354337001359</v>
      </c>
      <c r="E123" t="s">
        <v>126</v>
      </c>
      <c r="F123">
        <v>132.69999999999999</v>
      </c>
      <c r="G123">
        <v>0.60899732675449236</v>
      </c>
      <c r="H123" t="s">
        <v>105</v>
      </c>
    </row>
    <row r="127" spans="1:8" x14ac:dyDescent="0.35">
      <c r="A127" t="s">
        <v>130</v>
      </c>
    </row>
    <row r="128" spans="1:8" x14ac:dyDescent="0.35">
      <c r="C128" t="s">
        <v>4</v>
      </c>
      <c r="D128" t="s">
        <v>36</v>
      </c>
      <c r="E128" t="s">
        <v>95</v>
      </c>
      <c r="F128" t="s">
        <v>5</v>
      </c>
      <c r="G128" t="s">
        <v>40</v>
      </c>
      <c r="H128" t="s">
        <v>95</v>
      </c>
    </row>
    <row r="129" spans="1:10" x14ac:dyDescent="0.35">
      <c r="B129" t="s">
        <v>43</v>
      </c>
      <c r="C129">
        <v>91.933333333333337</v>
      </c>
      <c r="D129">
        <v>1.4606502747296399</v>
      </c>
      <c r="E129" t="s">
        <v>107</v>
      </c>
      <c r="F129">
        <v>148.49999999999997</v>
      </c>
      <c r="G129">
        <v>1.6183566790338699</v>
      </c>
      <c r="H129" t="s">
        <v>123</v>
      </c>
    </row>
    <row r="130" spans="1:10" x14ac:dyDescent="0.35">
      <c r="B130" t="s">
        <v>2</v>
      </c>
      <c r="C130">
        <v>96.666666666666671</v>
      </c>
      <c r="D130">
        <v>1.74842276146483</v>
      </c>
      <c r="E130" t="s">
        <v>107</v>
      </c>
      <c r="F130">
        <v>156.93333333333334</v>
      </c>
      <c r="G130">
        <v>1.6484227614648499</v>
      </c>
      <c r="H130" t="s">
        <v>120</v>
      </c>
    </row>
    <row r="131" spans="1:10" x14ac:dyDescent="0.35">
      <c r="B131" t="s">
        <v>3</v>
      </c>
      <c r="C131">
        <v>100.23333333333335</v>
      </c>
      <c r="D131">
        <v>1.6260759997590699</v>
      </c>
      <c r="E131" t="s">
        <v>123</v>
      </c>
      <c r="F131">
        <v>170.66666666666666</v>
      </c>
      <c r="G131">
        <v>1.63084133685239</v>
      </c>
      <c r="H131" t="s">
        <v>105</v>
      </c>
    </row>
    <row r="134" spans="1:10" x14ac:dyDescent="0.35">
      <c r="A134" t="s">
        <v>131</v>
      </c>
      <c r="J134" t="s">
        <v>104</v>
      </c>
    </row>
    <row r="137" spans="1:10" x14ac:dyDescent="0.35">
      <c r="C137" t="s">
        <v>4</v>
      </c>
      <c r="D137" t="s">
        <v>36</v>
      </c>
      <c r="E137" t="s">
        <v>95</v>
      </c>
      <c r="F137" t="s">
        <v>5</v>
      </c>
      <c r="G137" t="s">
        <v>40</v>
      </c>
      <c r="H137" t="s">
        <v>95</v>
      </c>
    </row>
    <row r="138" spans="1:10" x14ac:dyDescent="0.35">
      <c r="B138" t="s">
        <v>1</v>
      </c>
      <c r="C138">
        <v>120.66666666666667</v>
      </c>
      <c r="D138">
        <v>1.3848744577155701</v>
      </c>
      <c r="E138" t="s">
        <v>105</v>
      </c>
      <c r="F138">
        <v>203.4666666666667</v>
      </c>
      <c r="G138">
        <v>1.4414812808242601</v>
      </c>
      <c r="H138" t="s">
        <v>105</v>
      </c>
    </row>
    <row r="139" spans="1:10" x14ac:dyDescent="0.35">
      <c r="B139" t="s">
        <v>2</v>
      </c>
      <c r="C139">
        <v>125.86666666666667</v>
      </c>
      <c r="D139">
        <v>1.3484227614648301</v>
      </c>
      <c r="E139" t="s">
        <v>105</v>
      </c>
      <c r="F139">
        <v>239.70000000000002</v>
      </c>
      <c r="G139">
        <v>1.2731685333093901</v>
      </c>
      <c r="H139" t="s">
        <v>105</v>
      </c>
    </row>
    <row r="140" spans="1:10" x14ac:dyDescent="0.35">
      <c r="B140" t="s">
        <v>3</v>
      </c>
      <c r="C140">
        <v>131</v>
      </c>
      <c r="D140">
        <v>1.26488876849455</v>
      </c>
      <c r="E140" t="s">
        <v>105</v>
      </c>
      <c r="F140">
        <v>252.96666666666667</v>
      </c>
      <c r="G140">
        <v>1.3484227614648101</v>
      </c>
      <c r="H140" t="s">
        <v>105</v>
      </c>
    </row>
    <row r="143" spans="1:10" x14ac:dyDescent="0.35">
      <c r="A143" t="s">
        <v>132</v>
      </c>
    </row>
    <row r="145" spans="1:8" x14ac:dyDescent="0.35">
      <c r="C145" t="s">
        <v>4</v>
      </c>
      <c r="D145" t="s">
        <v>36</v>
      </c>
      <c r="E145" t="s">
        <v>95</v>
      </c>
      <c r="F145" t="s">
        <v>5</v>
      </c>
      <c r="G145" t="s">
        <v>40</v>
      </c>
      <c r="H145" t="s">
        <v>95</v>
      </c>
    </row>
    <row r="146" spans="1:8" x14ac:dyDescent="0.35">
      <c r="B146" t="s">
        <v>1</v>
      </c>
      <c r="C146">
        <v>11.9</v>
      </c>
      <c r="D146">
        <v>0.26488876849455734</v>
      </c>
      <c r="E146" t="s">
        <v>108</v>
      </c>
      <c r="F146">
        <v>19.400000000000002</v>
      </c>
      <c r="G146">
        <v>0.43640661475553466</v>
      </c>
      <c r="H146" t="s">
        <v>123</v>
      </c>
    </row>
    <row r="147" spans="1:8" x14ac:dyDescent="0.35">
      <c r="B147" t="s">
        <v>2</v>
      </c>
      <c r="C147">
        <v>15.833333333333334</v>
      </c>
      <c r="D147">
        <v>0.35318502465940949</v>
      </c>
      <c r="E147" t="s">
        <v>108</v>
      </c>
      <c r="F147">
        <v>31.866666666666664</v>
      </c>
      <c r="G147">
        <v>0.90722600130971476</v>
      </c>
      <c r="H147" t="s">
        <v>120</v>
      </c>
    </row>
    <row r="148" spans="1:8" x14ac:dyDescent="0.35">
      <c r="B148" t="s">
        <v>3</v>
      </c>
      <c r="C148">
        <v>18.233333333333334</v>
      </c>
      <c r="D148">
        <v>0.40599821783632867</v>
      </c>
      <c r="E148" t="s">
        <v>126</v>
      </c>
      <c r="F148">
        <v>39.199999999999996</v>
      </c>
      <c r="G148">
        <v>0.63583815028901614</v>
      </c>
      <c r="H148" t="s">
        <v>105</v>
      </c>
    </row>
    <row r="151" spans="1:8" x14ac:dyDescent="0.35">
      <c r="A151" t="s">
        <v>77</v>
      </c>
    </row>
    <row r="152" spans="1:8" x14ac:dyDescent="0.35">
      <c r="C152" t="s">
        <v>4</v>
      </c>
      <c r="D152" t="s">
        <v>36</v>
      </c>
      <c r="E152" t="s">
        <v>95</v>
      </c>
      <c r="F152" t="s">
        <v>5</v>
      </c>
      <c r="G152" t="s">
        <v>40</v>
      </c>
      <c r="H152" t="s">
        <v>95</v>
      </c>
    </row>
    <row r="153" spans="1:8" x14ac:dyDescent="0.35">
      <c r="B153" t="s">
        <v>1</v>
      </c>
      <c r="C153">
        <v>7.7666666666666666</v>
      </c>
      <c r="D153">
        <v>0.14546887158517821</v>
      </c>
      <c r="E153" t="s">
        <v>109</v>
      </c>
      <c r="F153">
        <v>9.6</v>
      </c>
      <c r="G153">
        <v>0.26488876849455728</v>
      </c>
      <c r="H153" t="s">
        <v>107</v>
      </c>
    </row>
    <row r="154" spans="1:8" x14ac:dyDescent="0.35">
      <c r="B154" t="s">
        <v>2</v>
      </c>
      <c r="C154">
        <v>8.7666666666666675</v>
      </c>
      <c r="D154">
        <v>0.14546887158517827</v>
      </c>
      <c r="E154" t="s">
        <v>114</v>
      </c>
      <c r="F154">
        <v>13.533333333333333</v>
      </c>
      <c r="G154">
        <v>0.31835667903387865</v>
      </c>
      <c r="H154" t="s">
        <v>106</v>
      </c>
    </row>
    <row r="155" spans="1:8" x14ac:dyDescent="0.35">
      <c r="B155" t="s">
        <v>3</v>
      </c>
      <c r="C155">
        <v>10.366666666666665</v>
      </c>
      <c r="D155">
        <v>0.42607599975907445</v>
      </c>
      <c r="E155" t="s">
        <v>108</v>
      </c>
      <c r="F155">
        <v>14.966666666666667</v>
      </c>
      <c r="G155">
        <v>0.46721987102050627</v>
      </c>
      <c r="H155" t="s">
        <v>105</v>
      </c>
    </row>
    <row r="159" spans="1:8" x14ac:dyDescent="0.35">
      <c r="A159" t="s">
        <v>133</v>
      </c>
    </row>
    <row r="160" spans="1:8" x14ac:dyDescent="0.35">
      <c r="C160" t="s">
        <v>4</v>
      </c>
      <c r="D160" t="s">
        <v>36</v>
      </c>
      <c r="E160" t="s">
        <v>95</v>
      </c>
      <c r="F160" t="s">
        <v>5</v>
      </c>
      <c r="G160" t="s">
        <v>40</v>
      </c>
      <c r="H160" t="s">
        <v>95</v>
      </c>
    </row>
    <row r="161" spans="1:8" x14ac:dyDescent="0.35">
      <c r="B161" t="s">
        <v>1</v>
      </c>
      <c r="C161">
        <v>2.5333333333333332</v>
      </c>
      <c r="D161">
        <v>8.3609935510254002E-2</v>
      </c>
      <c r="E161" t="s">
        <v>109</v>
      </c>
      <c r="F161">
        <v>4.166666666666667</v>
      </c>
      <c r="G161">
        <v>2.02999108918165E-2</v>
      </c>
      <c r="H161" t="s">
        <v>107</v>
      </c>
    </row>
    <row r="162" spans="1:8" x14ac:dyDescent="0.35">
      <c r="B162" t="s">
        <v>2</v>
      </c>
      <c r="C162">
        <v>3.0333333333333337</v>
      </c>
      <c r="D162">
        <v>7.6592512329705001E-2</v>
      </c>
      <c r="E162" t="s">
        <v>109</v>
      </c>
      <c r="F162">
        <v>4.8000000000000007</v>
      </c>
      <c r="G162">
        <v>3.2183609033699503E-2</v>
      </c>
      <c r="H162" t="s">
        <v>106</v>
      </c>
    </row>
    <row r="163" spans="1:8" x14ac:dyDescent="0.35">
      <c r="B163" t="s">
        <v>3</v>
      </c>
      <c r="C163">
        <v>3.7999999999999994</v>
      </c>
      <c r="D163">
        <v>7.3410404624277004E-2</v>
      </c>
      <c r="E163" t="s">
        <v>108</v>
      </c>
      <c r="F163">
        <v>5.3999999999999995</v>
      </c>
      <c r="G163">
        <v>2.0841336852392998E-2</v>
      </c>
      <c r="H163" t="s">
        <v>105</v>
      </c>
    </row>
    <row r="166" spans="1:8" x14ac:dyDescent="0.35">
      <c r="A166" t="s">
        <v>134</v>
      </c>
    </row>
    <row r="168" spans="1:8" x14ac:dyDescent="0.35">
      <c r="C168" t="s">
        <v>4</v>
      </c>
      <c r="D168" t="s">
        <v>36</v>
      </c>
      <c r="E168" t="s">
        <v>95</v>
      </c>
      <c r="F168" t="s">
        <v>5</v>
      </c>
      <c r="G168" t="s">
        <v>40</v>
      </c>
      <c r="H168" t="s">
        <v>95</v>
      </c>
    </row>
    <row r="169" spans="1:8" x14ac:dyDescent="0.35">
      <c r="B169" t="s">
        <v>1</v>
      </c>
      <c r="C169">
        <v>0.3666666666666667</v>
      </c>
      <c r="D169">
        <v>5.7803468208092379E-3</v>
      </c>
      <c r="E169" t="s">
        <v>106</v>
      </c>
      <c r="F169">
        <v>0.43</v>
      </c>
      <c r="G169">
        <v>1.1560693641618507E-2</v>
      </c>
      <c r="H169" t="s">
        <v>120</v>
      </c>
    </row>
    <row r="170" spans="1:8" x14ac:dyDescent="0.35">
      <c r="B170" t="s">
        <v>2</v>
      </c>
      <c r="C170">
        <v>0.46666666666666673</v>
      </c>
      <c r="D170">
        <v>5.7803468208092535E-3</v>
      </c>
      <c r="E170" t="s">
        <v>106</v>
      </c>
      <c r="F170">
        <v>0.7533333333333333</v>
      </c>
      <c r="G170">
        <v>8.8296256164852489E-3</v>
      </c>
      <c r="H170" t="s">
        <v>120</v>
      </c>
    </row>
    <row r="171" spans="1:8" x14ac:dyDescent="0.35">
      <c r="B171" t="s">
        <v>3</v>
      </c>
      <c r="C171">
        <v>0.56666666666666698</v>
      </c>
      <c r="D171">
        <v>8.8296256164852351E-3</v>
      </c>
      <c r="E171" t="s">
        <v>106</v>
      </c>
      <c r="F171">
        <v>0.81333333333333335</v>
      </c>
      <c r="G171">
        <v>2.0841336852393019E-2</v>
      </c>
      <c r="H171" t="s">
        <v>105</v>
      </c>
    </row>
    <row r="173" spans="1:8" x14ac:dyDescent="0.35">
      <c r="A173" t="s">
        <v>135</v>
      </c>
    </row>
    <row r="176" spans="1:8" x14ac:dyDescent="0.35">
      <c r="C176" t="s">
        <v>4</v>
      </c>
      <c r="D176" t="s">
        <v>36</v>
      </c>
      <c r="E176" t="s">
        <v>95</v>
      </c>
      <c r="F176" t="s">
        <v>5</v>
      </c>
      <c r="G176" t="s">
        <v>40</v>
      </c>
      <c r="H176" t="s">
        <v>95</v>
      </c>
    </row>
    <row r="177" spans="1:8" x14ac:dyDescent="0.35">
      <c r="B177" t="s">
        <v>1</v>
      </c>
      <c r="C177">
        <v>10.566666666666666</v>
      </c>
      <c r="D177">
        <v>0.23360993551025341</v>
      </c>
      <c r="E177" t="s">
        <v>109</v>
      </c>
      <c r="F177">
        <v>18.333333333333332</v>
      </c>
      <c r="G177">
        <v>0.57899727172704119</v>
      </c>
      <c r="H177" t="s">
        <v>123</v>
      </c>
    </row>
    <row r="178" spans="1:8" x14ac:dyDescent="0.35">
      <c r="B178" t="s">
        <v>2</v>
      </c>
      <c r="C178">
        <v>12.300000000000002</v>
      </c>
      <c r="D178">
        <v>0.11560693641618509</v>
      </c>
      <c r="E178" t="s">
        <v>114</v>
      </c>
      <c r="F178">
        <v>23.666666666666668</v>
      </c>
      <c r="G178">
        <v>0.49161274844597563</v>
      </c>
      <c r="H178" t="s">
        <v>120</v>
      </c>
    </row>
    <row r="179" spans="1:8" x14ac:dyDescent="0.35">
      <c r="B179" t="s">
        <v>3</v>
      </c>
      <c r="C179">
        <v>13.200000000000001</v>
      </c>
      <c r="D179">
        <v>0.15293360179564111</v>
      </c>
      <c r="E179" t="s">
        <v>126</v>
      </c>
      <c r="F179">
        <v>26.599999999999998</v>
      </c>
      <c r="G179">
        <v>0.72427538070183051</v>
      </c>
      <c r="H179" t="s">
        <v>105</v>
      </c>
    </row>
    <row r="182" spans="1:8" x14ac:dyDescent="0.35">
      <c r="A182" t="s">
        <v>136</v>
      </c>
    </row>
    <row r="184" spans="1:8" x14ac:dyDescent="0.35">
      <c r="C184" t="s">
        <v>4</v>
      </c>
      <c r="D184" t="s">
        <v>36</v>
      </c>
      <c r="E184" t="s">
        <v>95</v>
      </c>
      <c r="F184" t="s">
        <v>5</v>
      </c>
      <c r="G184" t="s">
        <v>40</v>
      </c>
      <c r="H184" t="s">
        <v>95</v>
      </c>
    </row>
    <row r="185" spans="1:8" x14ac:dyDescent="0.35">
      <c r="B185" t="s">
        <v>1</v>
      </c>
      <c r="C185">
        <v>1.8999999999999997</v>
      </c>
      <c r="D185">
        <v>1.7341040462427761E-2</v>
      </c>
      <c r="E185" t="s">
        <v>110</v>
      </c>
      <c r="F185">
        <v>3.28</v>
      </c>
      <c r="G185">
        <v>9.8774609772456973E-2</v>
      </c>
      <c r="H185" t="s">
        <v>107</v>
      </c>
    </row>
    <row r="186" spans="1:8" x14ac:dyDescent="0.35">
      <c r="B186" t="s">
        <v>2</v>
      </c>
      <c r="C186">
        <v>2.3666666666666667</v>
      </c>
      <c r="D186">
        <v>5.5140994301557528E-2</v>
      </c>
      <c r="E186" t="s">
        <v>109</v>
      </c>
      <c r="F186">
        <v>4.376666666666666</v>
      </c>
      <c r="G186">
        <v>0.13236026586200833</v>
      </c>
      <c r="H186" t="s">
        <v>106</v>
      </c>
    </row>
    <row r="187" spans="1:8" x14ac:dyDescent="0.35">
      <c r="B187" t="s">
        <v>3</v>
      </c>
      <c r="C187">
        <v>2.5333333333333332</v>
      </c>
      <c r="D187">
        <v>0.14853729381277872</v>
      </c>
      <c r="E187" t="s">
        <v>108</v>
      </c>
      <c r="F187">
        <v>5.48</v>
      </c>
      <c r="G187">
        <v>1.7341040462427633E-2</v>
      </c>
      <c r="H187" t="s">
        <v>105</v>
      </c>
    </row>
    <row r="190" spans="1:8" x14ac:dyDescent="0.35">
      <c r="A190" t="s">
        <v>137</v>
      </c>
    </row>
    <row r="191" spans="1:8" x14ac:dyDescent="0.35">
      <c r="C191" t="s">
        <v>4</v>
      </c>
      <c r="D191" t="s">
        <v>36</v>
      </c>
      <c r="E191" t="s">
        <v>95</v>
      </c>
      <c r="F191" t="s">
        <v>5</v>
      </c>
      <c r="G191" t="s">
        <v>40</v>
      </c>
      <c r="H191" t="s">
        <v>95</v>
      </c>
    </row>
    <row r="192" spans="1:8" x14ac:dyDescent="0.35">
      <c r="B192" t="s">
        <v>1</v>
      </c>
      <c r="C192">
        <v>19.8</v>
      </c>
      <c r="D192">
        <v>0.23121387283237016</v>
      </c>
      <c r="E192" t="s">
        <v>110</v>
      </c>
      <c r="F192">
        <v>6.6000000000000005</v>
      </c>
      <c r="G192">
        <v>0.15293360179564111</v>
      </c>
      <c r="H192" t="s">
        <v>107</v>
      </c>
    </row>
    <row r="193" spans="1:10" x14ac:dyDescent="0.35">
      <c r="B193" t="s">
        <v>2</v>
      </c>
      <c r="C193">
        <v>22.966666666666669</v>
      </c>
      <c r="D193">
        <v>0.32868443370389216</v>
      </c>
      <c r="E193" t="s">
        <v>109</v>
      </c>
      <c r="F193">
        <v>8.3000000000000007</v>
      </c>
      <c r="G193">
        <v>0.28901734104046267</v>
      </c>
      <c r="H193" t="s">
        <v>106</v>
      </c>
    </row>
    <row r="194" spans="1:10" x14ac:dyDescent="0.35">
      <c r="B194" t="s">
        <v>3</v>
      </c>
      <c r="C194">
        <v>29.833333333333332</v>
      </c>
      <c r="D194">
        <v>0.20299910891816428</v>
      </c>
      <c r="E194" t="s">
        <v>108</v>
      </c>
      <c r="F194">
        <v>9.0666666666666664</v>
      </c>
      <c r="G194">
        <v>8.8296256164852108E-2</v>
      </c>
      <c r="H194" t="s">
        <v>105</v>
      </c>
    </row>
    <row r="196" spans="1:10" x14ac:dyDescent="0.35">
      <c r="A196" t="s">
        <v>59</v>
      </c>
    </row>
    <row r="197" spans="1:10" x14ac:dyDescent="0.35">
      <c r="C197" t="s">
        <v>4</v>
      </c>
      <c r="D197" t="s">
        <v>36</v>
      </c>
      <c r="E197" t="s">
        <v>95</v>
      </c>
      <c r="F197" t="s">
        <v>5</v>
      </c>
      <c r="G197" t="s">
        <v>40</v>
      </c>
      <c r="H197" t="s">
        <v>95</v>
      </c>
      <c r="J197" s="7" t="s">
        <v>142</v>
      </c>
    </row>
    <row r="198" spans="1:10" x14ac:dyDescent="0.35">
      <c r="B198" t="s">
        <v>1</v>
      </c>
      <c r="C198">
        <v>169.2</v>
      </c>
      <c r="D198">
        <v>0.55140994301557777</v>
      </c>
      <c r="E198" t="s">
        <v>106</v>
      </c>
      <c r="F198">
        <v>79.366666666666674</v>
      </c>
      <c r="G198">
        <v>0.42607599975907695</v>
      </c>
      <c r="H198" t="s">
        <v>120</v>
      </c>
    </row>
    <row r="199" spans="1:10" x14ac:dyDescent="0.35">
      <c r="B199" t="s">
        <v>2</v>
      </c>
      <c r="C199">
        <v>170.53333333333333</v>
      </c>
      <c r="D199">
        <v>0.93978793050152387</v>
      </c>
      <c r="E199" t="s">
        <v>106</v>
      </c>
      <c r="F199">
        <v>84.2</v>
      </c>
      <c r="G199">
        <v>0.5780346820809249</v>
      </c>
      <c r="H199" t="s">
        <v>120</v>
      </c>
    </row>
    <row r="200" spans="1:10" x14ac:dyDescent="0.35">
      <c r="B200" t="s">
        <v>3</v>
      </c>
      <c r="C200">
        <v>172.5333333333333</v>
      </c>
      <c r="D200">
        <v>1.9976374610069798</v>
      </c>
      <c r="E200" t="s">
        <v>106</v>
      </c>
      <c r="F200">
        <v>88.433333333333323</v>
      </c>
      <c r="G200">
        <v>0.6393317927952592</v>
      </c>
      <c r="H200" t="s">
        <v>105</v>
      </c>
    </row>
    <row r="204" spans="1:10" x14ac:dyDescent="0.35">
      <c r="A204" t="s">
        <v>60</v>
      </c>
    </row>
    <row r="205" spans="1:10" x14ac:dyDescent="0.35">
      <c r="C205" t="s">
        <v>4</v>
      </c>
      <c r="D205" t="s">
        <v>36</v>
      </c>
      <c r="E205" t="s">
        <v>95</v>
      </c>
      <c r="F205" t="s">
        <v>5</v>
      </c>
      <c r="G205" t="s">
        <v>40</v>
      </c>
      <c r="H205" t="s">
        <v>95</v>
      </c>
    </row>
    <row r="206" spans="1:10" x14ac:dyDescent="0.35">
      <c r="B206" t="s">
        <v>1</v>
      </c>
      <c r="C206">
        <v>7.9666666666666677</v>
      </c>
      <c r="D206">
        <v>0.12032751442000744</v>
      </c>
      <c r="E206" t="s">
        <v>110</v>
      </c>
      <c r="F206">
        <v>3.2266666666666666</v>
      </c>
      <c r="G206">
        <v>0.15088070867400299</v>
      </c>
      <c r="H206" t="s">
        <v>107</v>
      </c>
    </row>
    <row r="207" spans="1:10" x14ac:dyDescent="0.35">
      <c r="B207" t="s">
        <v>2</v>
      </c>
      <c r="C207">
        <v>8.2666666666666675</v>
      </c>
      <c r="D207">
        <v>0.12032751442000782</v>
      </c>
      <c r="E207" t="s">
        <v>109</v>
      </c>
      <c r="F207">
        <v>4.2666666666666666</v>
      </c>
      <c r="G207">
        <v>0.20299910891816444</v>
      </c>
      <c r="H207" t="s">
        <v>106</v>
      </c>
    </row>
    <row r="208" spans="1:10" x14ac:dyDescent="0.35">
      <c r="B208" t="s">
        <v>3</v>
      </c>
      <c r="C208">
        <v>8.2333333333333343</v>
      </c>
      <c r="D208">
        <v>8.8296256164852649E-2</v>
      </c>
      <c r="E208" t="s">
        <v>108</v>
      </c>
      <c r="F208">
        <v>4.8000000000000007</v>
      </c>
      <c r="G208">
        <v>5.780346820809254E-2</v>
      </c>
      <c r="H208" t="s">
        <v>105</v>
      </c>
    </row>
    <row r="210" spans="1:8" x14ac:dyDescent="0.35">
      <c r="A210" t="s">
        <v>62</v>
      </c>
    </row>
    <row r="211" spans="1:8" x14ac:dyDescent="0.35">
      <c r="C211" t="s">
        <v>4</v>
      </c>
      <c r="D211" t="s">
        <v>36</v>
      </c>
      <c r="E211" t="s">
        <v>95</v>
      </c>
      <c r="F211" t="s">
        <v>5</v>
      </c>
      <c r="G211" t="s">
        <v>40</v>
      </c>
      <c r="H211" t="s">
        <v>95</v>
      </c>
    </row>
    <row r="212" spans="1:8" x14ac:dyDescent="0.35">
      <c r="B212" t="s">
        <v>1</v>
      </c>
      <c r="C212">
        <v>3.1999999999999997</v>
      </c>
      <c r="D212">
        <v>0.15293360179564106</v>
      </c>
      <c r="E212" t="s">
        <v>110</v>
      </c>
      <c r="F212">
        <v>1.6333333333333335</v>
      </c>
      <c r="G212">
        <v>8.8296256164852427E-2</v>
      </c>
      <c r="H212" t="s">
        <v>107</v>
      </c>
    </row>
    <row r="213" spans="1:8" x14ac:dyDescent="0.35">
      <c r="B213" t="s">
        <v>2</v>
      </c>
      <c r="C213">
        <v>3.0333333333333337</v>
      </c>
      <c r="D213">
        <v>0.12032751442000776</v>
      </c>
      <c r="E213" t="s">
        <v>109</v>
      </c>
      <c r="F213">
        <v>2.1</v>
      </c>
      <c r="G213">
        <v>0.11560693641618494</v>
      </c>
      <c r="H213" t="s">
        <v>106</v>
      </c>
    </row>
    <row r="214" spans="1:8" x14ac:dyDescent="0.35">
      <c r="B214" t="s">
        <v>3</v>
      </c>
      <c r="C214">
        <v>3.2000000000000006</v>
      </c>
      <c r="D214">
        <v>5.7803468208092408E-2</v>
      </c>
      <c r="E214" t="s">
        <v>108</v>
      </c>
      <c r="F214">
        <v>2.2333333333333329</v>
      </c>
      <c r="G214">
        <v>8.8296256164852358E-2</v>
      </c>
      <c r="H214" t="s">
        <v>105</v>
      </c>
    </row>
    <row r="216" spans="1:8" x14ac:dyDescent="0.35">
      <c r="A216" t="s">
        <v>138</v>
      </c>
    </row>
    <row r="218" spans="1:8" x14ac:dyDescent="0.35">
      <c r="C218" t="s">
        <v>4</v>
      </c>
      <c r="D218" t="s">
        <v>36</v>
      </c>
      <c r="E218" t="s">
        <v>95</v>
      </c>
      <c r="F218" t="s">
        <v>5</v>
      </c>
      <c r="G218" t="s">
        <v>40</v>
      </c>
      <c r="H218" t="s">
        <v>95</v>
      </c>
    </row>
    <row r="219" spans="1:8" x14ac:dyDescent="0.35">
      <c r="B219" t="s">
        <v>1</v>
      </c>
      <c r="C219">
        <v>79.13333333333334</v>
      </c>
      <c r="D219">
        <v>0.5789972717270413</v>
      </c>
      <c r="E219" t="s">
        <v>107</v>
      </c>
      <c r="F219">
        <v>59.166666666666664</v>
      </c>
      <c r="G219">
        <v>0.52130054945929505</v>
      </c>
      <c r="H219" t="s">
        <v>122</v>
      </c>
    </row>
    <row r="220" spans="1:8" x14ac:dyDescent="0.35">
      <c r="B220" t="s">
        <v>2</v>
      </c>
      <c r="C220">
        <v>79.966666666666669</v>
      </c>
      <c r="D220">
        <v>0.35318502465941015</v>
      </c>
      <c r="E220" t="s">
        <v>107</v>
      </c>
      <c r="F220">
        <v>63.066666666666663</v>
      </c>
      <c r="G220">
        <v>1.3584839874429544</v>
      </c>
      <c r="H220" t="s">
        <v>120</v>
      </c>
    </row>
    <row r="221" spans="1:8" x14ac:dyDescent="0.35">
      <c r="B221" t="s">
        <v>3</v>
      </c>
      <c r="C221">
        <v>80.233333333333334</v>
      </c>
      <c r="D221">
        <v>0.60716575169898601</v>
      </c>
      <c r="E221" t="s">
        <v>123</v>
      </c>
      <c r="F221">
        <v>65.333333333333329</v>
      </c>
      <c r="G221">
        <v>1.1332035416210127</v>
      </c>
      <c r="H221" t="s"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Result%</vt:lpstr>
      <vt:lpstr>Mean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Naaz</dc:creator>
  <cp:lastModifiedBy>Muhammad Rehan Khalid</cp:lastModifiedBy>
  <dcterms:created xsi:type="dcterms:W3CDTF">2015-06-05T18:17:20Z</dcterms:created>
  <dcterms:modified xsi:type="dcterms:W3CDTF">2024-01-25T04:27:21Z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2023-08-12T17:05:24Z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8a0db5b1-68e8-4b80-a5d6-9e09597533cb</vt:lpwstr>
  </property>
  <property fmtid="{D5CDD505-2E9C-101B-9397-08002B2CF9AE}" pid="7" name="MSIP_Label_defa4170-0d19-0005-0004-bc88714345d2_ActionId">
    <vt:lpwstr>72942679-96e8-4f99-ae97-224bf912f55c</vt:lpwstr>
  </property>
  <property fmtid="{D5CDD505-2E9C-101B-9397-08002B2CF9AE}" pid="8" name="MSIP_Label_defa4170-0d19-0005-0004-bc88714345d2_ContentBits">
    <vt:lpwstr>0</vt:lpwstr>
  </property>
</Properties>
</file>