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4265" tabRatio="907" activeTab="3"/>
  </bookViews>
  <sheets>
    <sheet name="State" sheetId="6" r:id="rId1"/>
    <sheet name="1.Overview" sheetId="7" r:id="rId2"/>
    <sheet name="2.DC Line（Matiari Send Out）" sheetId="2" r:id="rId3"/>
    <sheet name="3.DC Line（Lahore DC Control）" sheetId="3" r:id="rId4"/>
    <sheet name="4.AC Line（Main）" sheetId="1" r:id="rId5"/>
    <sheet name="5.AC Line (Backup)" sheetId="5" r:id="rId6"/>
  </sheets>
  <definedNames>
    <definedName name="MatiariSendOut">'2.DC Line（Matiari Send Out）'!#REF!</definedName>
  </definedNames>
  <calcPr calcId="144525"/>
</workbook>
</file>

<file path=xl/sharedStrings.xml><?xml version="1.0" encoding="utf-8"?>
<sst xmlns="http://schemas.openxmlformats.org/spreadsheetml/2006/main" count="67">
  <si>
    <t>Lahore Convert Station Power Transmission Statistics</t>
  </si>
  <si>
    <t>sheet1</t>
  </si>
  <si>
    <r>
      <rPr>
        <sz val="11"/>
        <color theme="1"/>
        <rFont val="Times New Roman"/>
        <charset val="134"/>
      </rPr>
      <t xml:space="preserve">Overview </t>
    </r>
    <r>
      <rPr>
        <sz val="11"/>
        <color theme="1"/>
        <rFont val="宋体"/>
        <charset val="134"/>
      </rPr>
      <t>此表格简易显示不同电量采集位置和对应点选超链接。</t>
    </r>
  </si>
  <si>
    <t>sheet2</t>
  </si>
  <si>
    <t>DC Line（Matiari Send Out）</t>
  </si>
  <si>
    <t>1.此表格统计从默站输送出的电量理论值和默站换流变表计采集的电量值</t>
  </si>
  <si>
    <r>
      <rPr>
        <sz val="11"/>
        <color theme="1"/>
        <rFont val="Times New Roman"/>
        <charset val="134"/>
      </rPr>
      <t>2.</t>
    </r>
    <r>
      <rPr>
        <sz val="11"/>
        <color theme="1"/>
        <rFont val="宋体"/>
        <charset val="134"/>
      </rPr>
      <t>黄色区域为需录入内容，包括日期，功率升降时间及对应目标功率值。数据来源自运行日报。</t>
    </r>
  </si>
  <si>
    <r>
      <rPr>
        <sz val="11"/>
        <color theme="1"/>
        <rFont val="Times New Roman"/>
        <charset val="134"/>
      </rPr>
      <t>3.</t>
    </r>
    <r>
      <rPr>
        <sz val="11"/>
        <color theme="1"/>
        <rFont val="宋体"/>
        <charset val="134"/>
      </rPr>
      <t>白色区域无需录入，自带公式下拉更新即可。</t>
    </r>
    <r>
      <rPr>
        <sz val="11"/>
        <color theme="1"/>
        <rFont val="Times New Roman"/>
        <charset val="134"/>
      </rPr>
      <t>duration</t>
    </r>
    <r>
      <rPr>
        <sz val="11"/>
        <color theme="1"/>
        <rFont val="宋体"/>
        <charset val="134"/>
      </rPr>
      <t>代表两次功率变动间时间，</t>
    </r>
    <r>
      <rPr>
        <sz val="11"/>
        <color theme="1"/>
        <rFont val="Times New Roman"/>
        <charset val="134"/>
      </rPr>
      <t>1</t>
    </r>
    <r>
      <rPr>
        <sz val="11"/>
        <color theme="1"/>
        <rFont val="宋体"/>
        <charset val="134"/>
      </rPr>
      <t>为时分记录，</t>
    </r>
    <r>
      <rPr>
        <sz val="11"/>
        <color theme="1"/>
        <rFont val="Times New Roman"/>
        <charset val="134"/>
      </rPr>
      <t>2</t>
    </r>
    <r>
      <rPr>
        <sz val="11"/>
        <color theme="1"/>
        <rFont val="宋体"/>
        <charset val="134"/>
      </rPr>
      <t>为小时数记录，</t>
    </r>
    <r>
      <rPr>
        <sz val="11"/>
        <color theme="1"/>
        <rFont val="Times New Roman"/>
        <charset val="134"/>
      </rPr>
      <t>electric quantity</t>
    </r>
    <r>
      <rPr>
        <sz val="11"/>
        <color theme="1"/>
        <rFont val="宋体"/>
        <charset val="134"/>
      </rPr>
      <t>为两次功率变动间输送电量，</t>
    </r>
    <r>
      <rPr>
        <sz val="11"/>
        <color theme="1"/>
        <rFont val="Times New Roman"/>
        <charset val="134"/>
      </rPr>
      <t>cumulative</t>
    </r>
    <r>
      <rPr>
        <sz val="11"/>
        <color theme="1"/>
        <rFont val="宋体"/>
        <charset val="134"/>
      </rPr>
      <t>为累计值。</t>
    </r>
  </si>
  <si>
    <t>sheet3</t>
  </si>
  <si>
    <t>DC Line（Lahore DC Control）</t>
  </si>
  <si>
    <r>
      <rPr>
        <sz val="11"/>
        <color theme="1"/>
        <rFont val="Times New Roman"/>
        <charset val="134"/>
      </rPr>
      <t>1.</t>
    </r>
    <r>
      <rPr>
        <sz val="11"/>
        <color theme="1"/>
        <rFont val="宋体"/>
        <charset val="134"/>
      </rPr>
      <t>此表格统计从拉站直流站控系统（直流场）采集到的电量值。</t>
    </r>
  </si>
  <si>
    <r>
      <rPr>
        <sz val="11"/>
        <color theme="1"/>
        <rFont val="Times New Roman"/>
        <charset val="134"/>
      </rPr>
      <t>2.</t>
    </r>
    <r>
      <rPr>
        <sz val="11"/>
        <color theme="1"/>
        <rFont val="宋体"/>
        <charset val="134"/>
      </rPr>
      <t>黄色区域为需录入内容，包括日期，日平均功率值。数据来源自</t>
    </r>
    <r>
      <rPr>
        <sz val="11"/>
        <color theme="1"/>
        <rFont val="Times New Roman"/>
        <charset val="134"/>
      </rPr>
      <t>OWS</t>
    </r>
    <r>
      <rPr>
        <sz val="11"/>
        <color theme="1"/>
        <rFont val="宋体"/>
        <charset val="134"/>
      </rPr>
      <t>曲线界面直流站控系统的双机功率实际值（读取界面右下角单日平均值）。</t>
    </r>
  </si>
  <si>
    <r>
      <rPr>
        <sz val="11"/>
        <color theme="1"/>
        <rFont val="Times New Roman"/>
        <charset val="134"/>
      </rPr>
      <t>3.</t>
    </r>
    <r>
      <rPr>
        <sz val="11"/>
        <color theme="1"/>
        <rFont val="宋体"/>
        <charset val="134"/>
      </rPr>
      <t>白色区域无需录入，自带公式下拉更新即可。</t>
    </r>
    <r>
      <rPr>
        <sz val="11"/>
        <color theme="1"/>
        <rFont val="Times New Roman"/>
        <charset val="134"/>
      </rPr>
      <t>electric quantity</t>
    </r>
    <r>
      <rPr>
        <sz val="11"/>
        <color theme="1"/>
        <rFont val="宋体"/>
        <charset val="134"/>
      </rPr>
      <t>为当日输送电量，</t>
    </r>
    <r>
      <rPr>
        <sz val="11"/>
        <color theme="1"/>
        <rFont val="Times New Roman"/>
        <charset val="134"/>
      </rPr>
      <t>cumulative</t>
    </r>
    <r>
      <rPr>
        <sz val="11"/>
        <color theme="1"/>
        <rFont val="宋体"/>
        <charset val="134"/>
      </rPr>
      <t>为累计值。</t>
    </r>
  </si>
  <si>
    <t>sheet4</t>
  </si>
  <si>
    <t>AC Line（Main）</t>
  </si>
  <si>
    <r>
      <rPr>
        <sz val="11"/>
        <color theme="1"/>
        <rFont val="Times New Roman"/>
        <charset val="134"/>
      </rPr>
      <t>1.</t>
    </r>
    <r>
      <rPr>
        <sz val="11"/>
        <color theme="1"/>
        <rFont val="宋体"/>
        <charset val="134"/>
      </rPr>
      <t>此表格统计从拉站交流出线输出的电量值。本阶段电能计量存在主辅两套表计，此表统计主表计。</t>
    </r>
  </si>
  <si>
    <r>
      <rPr>
        <sz val="11"/>
        <color theme="1"/>
        <rFont val="Times New Roman"/>
        <charset val="134"/>
      </rPr>
      <t>2.</t>
    </r>
    <r>
      <rPr>
        <sz val="11"/>
        <color theme="1"/>
        <rFont val="宋体"/>
        <charset val="134"/>
      </rPr>
      <t>需录入内容包括日期，对应线路</t>
    </r>
    <r>
      <rPr>
        <sz val="11"/>
        <color theme="1"/>
        <rFont val="Times New Roman"/>
        <charset val="134"/>
      </rPr>
      <t>/</t>
    </r>
    <r>
      <rPr>
        <sz val="11"/>
        <color theme="1"/>
        <rFont val="宋体"/>
        <charset val="134"/>
      </rPr>
      <t>换流变正向有功电量和反向有功电量。数据来源自电能计量工作站（工作站具体使用单独培训）。</t>
    </r>
  </si>
  <si>
    <r>
      <rPr>
        <sz val="11"/>
        <color theme="1"/>
        <rFont val="Times New Roman"/>
        <charset val="134"/>
      </rPr>
      <t>3.</t>
    </r>
    <r>
      <rPr>
        <sz val="11"/>
        <color theme="1"/>
        <rFont val="宋体"/>
        <charset val="134"/>
      </rPr>
      <t>橙色区域无需录入，自带公式下拉更新即可。为当前时间段内交流线路</t>
    </r>
    <r>
      <rPr>
        <sz val="11"/>
        <color theme="1"/>
        <rFont val="Times New Roman"/>
        <charset val="134"/>
      </rPr>
      <t>/</t>
    </r>
    <r>
      <rPr>
        <sz val="11"/>
        <color theme="1"/>
        <rFont val="宋体"/>
        <charset val="134"/>
      </rPr>
      <t>换流变输送电量。</t>
    </r>
  </si>
  <si>
    <t>sheet5</t>
  </si>
  <si>
    <t>AC Line (Auxiliary)</t>
  </si>
  <si>
    <r>
      <rPr>
        <sz val="11"/>
        <color theme="1"/>
        <rFont val="Times New Roman"/>
        <charset val="134"/>
      </rPr>
      <t>1.</t>
    </r>
    <r>
      <rPr>
        <sz val="11"/>
        <color theme="1"/>
        <rFont val="宋体"/>
        <charset val="134"/>
      </rPr>
      <t>此表格统计从拉站交流出线输出的电量值。本阶段电能计量存在主辅两套表计，此表统计辅表计。</t>
    </r>
  </si>
  <si>
    <r>
      <rPr>
        <sz val="11"/>
        <color theme="1"/>
        <rFont val="Times New Roman"/>
        <charset val="134"/>
      </rPr>
      <t>2.</t>
    </r>
    <r>
      <rPr>
        <sz val="11"/>
        <color theme="1"/>
        <rFont val="宋体"/>
        <charset val="134"/>
      </rPr>
      <t>需日录入内容包括日期，对应线路</t>
    </r>
    <r>
      <rPr>
        <sz val="11"/>
        <color theme="1"/>
        <rFont val="Times New Roman"/>
        <charset val="134"/>
      </rPr>
      <t>/</t>
    </r>
    <r>
      <rPr>
        <sz val="11"/>
        <color theme="1"/>
        <rFont val="宋体"/>
        <charset val="134"/>
      </rPr>
      <t>换流变正向有功电量和反向有功电量。数据来源自电能计量工作站（工作站具体使用单独培训）。</t>
    </r>
  </si>
  <si>
    <t>Lahore Convert Station Power Transmission Statistics Overview (Last Day)</t>
  </si>
  <si>
    <t>Lahore Convert Station Power Transmission Statistics (Matiari Send Out)</t>
  </si>
  <si>
    <t>Matrari Station  Yesterday electric quantity</t>
  </si>
  <si>
    <t>Date</t>
  </si>
  <si>
    <t>Time</t>
  </si>
  <si>
    <t>Power(MW)</t>
  </si>
  <si>
    <r>
      <rPr>
        <b/>
        <sz val="11"/>
        <color theme="1"/>
        <rFont val="Times New Roman"/>
        <charset val="134"/>
      </rPr>
      <t>duration 1</t>
    </r>
    <r>
      <rPr>
        <b/>
        <sz val="11"/>
        <color theme="1"/>
        <rFont val="宋体"/>
        <charset val="134"/>
      </rPr>
      <t>(</t>
    </r>
    <r>
      <rPr>
        <b/>
        <sz val="11"/>
        <color theme="1"/>
        <rFont val="Times New Roman"/>
        <charset val="134"/>
      </rPr>
      <t>hour:min</t>
    </r>
    <r>
      <rPr>
        <b/>
        <sz val="11"/>
        <color theme="1"/>
        <rFont val="宋体"/>
        <charset val="134"/>
      </rPr>
      <t>)</t>
    </r>
  </si>
  <si>
    <t>duration 2(H)</t>
  </si>
  <si>
    <t>electric quantity (WkWH)</t>
  </si>
  <si>
    <t>表底值1</t>
  </si>
  <si>
    <t>表底值2</t>
  </si>
  <si>
    <t>Transformer Pole Ⅰ(WkWH)</t>
  </si>
  <si>
    <t>Transformer Pole Ⅱ(WkWH)</t>
  </si>
  <si>
    <t>cumulative
(WkWH)</t>
  </si>
  <si>
    <t>Yesterday electric quantity</t>
  </si>
  <si>
    <t>SUM</t>
  </si>
  <si>
    <t>960WkWH</t>
  </si>
  <si>
    <t>Lahore Convert Station Power Transmission Statistics (Lahore DC Control)</t>
  </si>
  <si>
    <r>
      <rPr>
        <b/>
        <sz val="11"/>
        <color theme="1"/>
        <rFont val="Times New Roman"/>
        <charset val="134"/>
      </rPr>
      <t>electric quantity</t>
    </r>
    <r>
      <rPr>
        <b/>
        <sz val="11"/>
        <color theme="1"/>
        <rFont val="宋体"/>
        <charset val="134"/>
      </rPr>
      <t>（</t>
    </r>
    <r>
      <rPr>
        <b/>
        <sz val="11"/>
        <color theme="1"/>
        <rFont val="Times New Roman"/>
        <charset val="134"/>
      </rPr>
      <t>WkWH</t>
    </r>
    <r>
      <rPr>
        <b/>
        <sz val="11"/>
        <color theme="1"/>
        <rFont val="宋体"/>
        <charset val="134"/>
      </rPr>
      <t>）</t>
    </r>
  </si>
  <si>
    <t>929.34WkWH</t>
  </si>
  <si>
    <t>Lahore Convert Station Power Transmission Statistics (AC Line Main)</t>
  </si>
  <si>
    <t>AC Line</t>
  </si>
  <si>
    <t>Lahore Ⅰ</t>
  </si>
  <si>
    <t>Lahore Ⅱ</t>
  </si>
  <si>
    <t>Lahore South Ⅰ</t>
  </si>
  <si>
    <t>Lahore South Ⅱ</t>
  </si>
  <si>
    <t>Lahore North Ⅰ</t>
  </si>
  <si>
    <t>Lahore North Ⅱ</t>
  </si>
  <si>
    <r>
      <rPr>
        <b/>
        <sz val="11"/>
        <rFont val="Times New Roman"/>
        <charset val="134"/>
      </rPr>
      <t>Line Output 
Electric Quantity</t>
    </r>
    <r>
      <rPr>
        <b/>
        <sz val="11"/>
        <rFont val="宋体"/>
        <charset val="134"/>
      </rPr>
      <t>（</t>
    </r>
    <r>
      <rPr>
        <b/>
        <sz val="11"/>
        <rFont val="Times New Roman"/>
        <charset val="134"/>
      </rPr>
      <t>WkWH</t>
    </r>
    <r>
      <rPr>
        <b/>
        <sz val="11"/>
        <rFont val="宋体"/>
        <charset val="134"/>
      </rPr>
      <t>）</t>
    </r>
  </si>
  <si>
    <t>Transformer Pole  Ⅰ</t>
  </si>
  <si>
    <t>Transformer Pole Ⅱ</t>
  </si>
  <si>
    <r>
      <rPr>
        <b/>
        <sz val="11"/>
        <rFont val="Times New Roman"/>
        <charset val="134"/>
      </rPr>
      <t>Transformer Output 
Electric 
Quantity</t>
    </r>
    <r>
      <rPr>
        <b/>
        <sz val="11"/>
        <rFont val="宋体"/>
        <charset val="134"/>
      </rPr>
      <t>（</t>
    </r>
    <r>
      <rPr>
        <b/>
        <sz val="11"/>
        <rFont val="Times New Roman"/>
        <charset val="134"/>
      </rPr>
      <t>WkWH</t>
    </r>
    <r>
      <rPr>
        <b/>
        <sz val="11"/>
        <rFont val="宋体"/>
        <charset val="134"/>
      </rPr>
      <t>）</t>
    </r>
  </si>
  <si>
    <r>
      <rPr>
        <b/>
        <sz val="10"/>
        <color theme="1"/>
        <rFont val="Times New Roman"/>
        <charset val="134"/>
      </rPr>
      <t xml:space="preserve">                                     Transmission
                                              Mode
                                            </t>
    </r>
    <r>
      <rPr>
        <b/>
        <sz val="10"/>
        <color theme="1"/>
        <rFont val="宋体"/>
        <charset val="134"/>
      </rPr>
      <t>（KWH）</t>
    </r>
    <r>
      <rPr>
        <b/>
        <sz val="10"/>
        <color theme="1"/>
        <rFont val="Times New Roman"/>
        <charset val="134"/>
      </rPr>
      <t xml:space="preserve">
Date</t>
    </r>
  </si>
  <si>
    <t xml:space="preserve">Positive   Active 
Electrical  
Power </t>
  </si>
  <si>
    <t>Reverse
Active Electrical
Power</t>
  </si>
  <si>
    <t xml:space="preserve">Positive   Active 
Electrical 
Power </t>
  </si>
  <si>
    <t>Transformer</t>
  </si>
  <si>
    <t>920WkWH</t>
  </si>
  <si>
    <r>
      <rPr>
        <sz val="11"/>
        <color theme="1"/>
        <rFont val="Times New Roman"/>
        <charset val="134"/>
      </rPr>
      <t>03</t>
    </r>
    <r>
      <rPr>
        <sz val="11"/>
        <color theme="1"/>
        <rFont val="宋体"/>
        <charset val="134"/>
      </rPr>
      <t>月</t>
    </r>
    <r>
      <rPr>
        <sz val="11"/>
        <color theme="1"/>
        <rFont val="Times New Roman"/>
        <charset val="134"/>
      </rPr>
      <t>26</t>
    </r>
    <r>
      <rPr>
        <sz val="11"/>
        <color theme="1"/>
        <rFont val="宋体"/>
        <charset val="134"/>
      </rPr>
      <t>日</t>
    </r>
    <r>
      <rPr>
        <sz val="11"/>
        <color theme="1"/>
        <rFont val="Times New Roman"/>
        <charset val="134"/>
      </rPr>
      <t>17:02</t>
    </r>
    <r>
      <rPr>
        <sz val="11"/>
        <color theme="1"/>
        <rFont val="宋体"/>
        <charset val="134"/>
      </rPr>
      <t>-0</t>
    </r>
    <r>
      <rPr>
        <sz val="11"/>
        <color theme="1"/>
        <rFont val="Times New Roman"/>
        <charset val="134"/>
      </rPr>
      <t>4</t>
    </r>
    <r>
      <rPr>
        <sz val="11"/>
        <color theme="1"/>
        <rFont val="宋体"/>
        <charset val="134"/>
      </rPr>
      <t>月</t>
    </r>
    <r>
      <rPr>
        <sz val="11"/>
        <color theme="1"/>
        <rFont val="Times New Roman"/>
        <charset val="134"/>
      </rPr>
      <t>03</t>
    </r>
    <r>
      <rPr>
        <sz val="11"/>
        <color theme="1"/>
        <rFont val="宋体"/>
        <charset val="134"/>
      </rPr>
      <t>日</t>
    </r>
    <r>
      <rPr>
        <sz val="11"/>
        <color theme="1"/>
        <rFont val="Times New Roman"/>
        <charset val="134"/>
      </rPr>
      <t>07:03</t>
    </r>
  </si>
  <si>
    <t>914.50WkWH</t>
  </si>
  <si>
    <r>
      <rPr>
        <sz val="11"/>
        <color theme="1"/>
        <rFont val="Times New Roman"/>
        <charset val="134"/>
      </rPr>
      <t>04</t>
    </r>
    <r>
      <rPr>
        <sz val="11"/>
        <color theme="1"/>
        <rFont val="宋体"/>
        <charset val="134"/>
      </rPr>
      <t>月</t>
    </r>
    <r>
      <rPr>
        <sz val="11"/>
        <color theme="1"/>
        <rFont val="Times New Roman"/>
        <charset val="134"/>
      </rPr>
      <t>15</t>
    </r>
    <r>
      <rPr>
        <sz val="11"/>
        <color theme="1"/>
        <rFont val="宋体"/>
        <charset val="134"/>
      </rPr>
      <t>日</t>
    </r>
    <r>
      <rPr>
        <sz val="11"/>
        <color theme="1"/>
        <rFont val="Times New Roman"/>
        <charset val="134"/>
      </rPr>
      <t>05:05</t>
    </r>
    <r>
      <rPr>
        <sz val="11"/>
        <color theme="1"/>
        <rFont val="宋体"/>
        <charset val="134"/>
      </rPr>
      <t>-0</t>
    </r>
    <r>
      <rPr>
        <sz val="11"/>
        <color theme="1"/>
        <rFont val="Times New Roman"/>
        <charset val="134"/>
      </rPr>
      <t>4</t>
    </r>
    <r>
      <rPr>
        <sz val="11"/>
        <color theme="1"/>
        <rFont val="宋体"/>
        <charset val="134"/>
      </rPr>
      <t>月</t>
    </r>
    <r>
      <rPr>
        <sz val="11"/>
        <color theme="1"/>
        <rFont val="Times New Roman"/>
        <charset val="134"/>
      </rPr>
      <t>22</t>
    </r>
    <r>
      <rPr>
        <sz val="11"/>
        <color theme="1"/>
        <rFont val="宋体"/>
        <charset val="134"/>
      </rPr>
      <t>日</t>
    </r>
    <r>
      <rPr>
        <sz val="11"/>
        <color theme="1"/>
        <rFont val="Times New Roman"/>
        <charset val="134"/>
      </rPr>
      <t>24:00</t>
    </r>
  </si>
  <si>
    <t>Lahore Convert Station Power Transmission Statistics (AC Line Auxiliary)</t>
  </si>
  <si>
    <r>
      <rPr>
        <b/>
        <sz val="11"/>
        <color rgb="FFC00000"/>
        <rFont val="Times New Roman"/>
        <charset val="134"/>
      </rPr>
      <t>Line Output 
Electric Quantity</t>
    </r>
    <r>
      <rPr>
        <b/>
        <sz val="11"/>
        <color rgb="FFC00000"/>
        <rFont val="宋体"/>
        <charset val="134"/>
      </rPr>
      <t>（</t>
    </r>
    <r>
      <rPr>
        <b/>
        <sz val="11"/>
        <color rgb="FFC00000"/>
        <rFont val="Times New Roman"/>
        <charset val="134"/>
      </rPr>
      <t>WkWH</t>
    </r>
    <r>
      <rPr>
        <b/>
        <sz val="11"/>
        <color rgb="FFC00000"/>
        <rFont val="宋体"/>
        <charset val="134"/>
      </rPr>
      <t>）</t>
    </r>
  </si>
  <si>
    <r>
      <rPr>
        <b/>
        <sz val="10"/>
        <color theme="1"/>
        <rFont val="Times New Roman"/>
        <charset val="134"/>
      </rPr>
      <t xml:space="preserve">                             Transmission
                                      Mode
                                    </t>
    </r>
    <r>
      <rPr>
        <b/>
        <sz val="10"/>
        <color theme="1"/>
        <rFont val="宋体"/>
        <charset val="134"/>
      </rPr>
      <t>（万KWH）</t>
    </r>
    <r>
      <rPr>
        <b/>
        <sz val="10"/>
        <color theme="1"/>
        <rFont val="Times New Roman"/>
        <charset val="134"/>
      </rPr>
      <t xml:space="preserve">
Date</t>
    </r>
  </si>
  <si>
    <t>915.79WkWH</t>
  </si>
</sst>
</file>

<file path=xl/styles.xml><?xml version="1.0" encoding="utf-8"?>
<styleSheet xmlns="http://schemas.openxmlformats.org/spreadsheetml/2006/main">
  <numFmts count="7">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00_);[Red]\(0.00\)"/>
    <numFmt numFmtId="177" formatCode="0_ "/>
    <numFmt numFmtId="178" formatCode="0.00_ "/>
  </numFmts>
  <fonts count="38">
    <font>
      <sz val="11"/>
      <color theme="1"/>
      <name val="宋体"/>
      <charset val="134"/>
      <scheme val="minor"/>
    </font>
    <font>
      <sz val="11"/>
      <color theme="1"/>
      <name val="Times New Roman"/>
      <charset val="134"/>
    </font>
    <font>
      <sz val="11"/>
      <color rgb="FFC00000"/>
      <name val="宋体"/>
      <charset val="134"/>
      <scheme val="minor"/>
    </font>
    <font>
      <sz val="11"/>
      <name val="宋体"/>
      <charset val="134"/>
      <scheme val="minor"/>
    </font>
    <font>
      <b/>
      <sz val="14"/>
      <color theme="1"/>
      <name val="Times New Roman"/>
      <charset val="134"/>
    </font>
    <font>
      <b/>
      <sz val="11"/>
      <color theme="1"/>
      <name val="Times New Roman"/>
      <charset val="134"/>
    </font>
    <font>
      <b/>
      <sz val="10"/>
      <color theme="1"/>
      <name val="Times New Roman"/>
      <charset val="134"/>
    </font>
    <font>
      <b/>
      <sz val="14"/>
      <color rgb="FFC00000"/>
      <name val="Times New Roman"/>
      <charset val="134"/>
    </font>
    <font>
      <b/>
      <sz val="11"/>
      <color rgb="FFC00000"/>
      <name val="Times New Roman"/>
      <charset val="134"/>
    </font>
    <font>
      <sz val="11"/>
      <color theme="1"/>
      <name val="宋体"/>
      <charset val="134"/>
    </font>
    <font>
      <b/>
      <sz val="11"/>
      <name val="Times New Roman"/>
      <charset val="134"/>
    </font>
    <font>
      <b/>
      <sz val="14"/>
      <name val="Times New Roman"/>
      <charset val="134"/>
    </font>
    <font>
      <sz val="11"/>
      <name val="Times New Roman"/>
      <charset val="134"/>
    </font>
    <font>
      <b/>
      <sz val="11"/>
      <name val="宋体"/>
      <charset val="134"/>
    </font>
    <font>
      <b/>
      <sz val="16"/>
      <color theme="1"/>
      <name val="Times New Roman"/>
      <charset val="134"/>
    </font>
    <font>
      <sz val="14"/>
      <color theme="1"/>
      <name val="Times New Roman"/>
      <charset val="134"/>
    </font>
    <font>
      <sz val="11"/>
      <color theme="0"/>
      <name val="宋体"/>
      <charset val="0"/>
      <scheme val="minor"/>
    </font>
    <font>
      <sz val="11"/>
      <color theme="1"/>
      <name val="宋体"/>
      <charset val="0"/>
      <scheme val="minor"/>
    </font>
    <font>
      <b/>
      <sz val="11"/>
      <color rgb="FFFA7D00"/>
      <name val="宋体"/>
      <charset val="0"/>
      <scheme val="minor"/>
    </font>
    <font>
      <sz val="11"/>
      <color rgb="FFFA7D00"/>
      <name val="宋体"/>
      <charset val="0"/>
      <scheme val="minor"/>
    </font>
    <font>
      <b/>
      <sz val="15"/>
      <color theme="3"/>
      <name val="宋体"/>
      <charset val="134"/>
      <scheme val="minor"/>
    </font>
    <font>
      <sz val="11"/>
      <color rgb="FF3F3F76"/>
      <name val="宋体"/>
      <charset val="0"/>
      <scheme val="minor"/>
    </font>
    <font>
      <sz val="11"/>
      <color rgb="FF9C0006"/>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b/>
      <sz val="11"/>
      <color rgb="FFFFFFFF"/>
      <name val="宋体"/>
      <charset val="0"/>
      <scheme val="minor"/>
    </font>
    <font>
      <b/>
      <sz val="11"/>
      <color rgb="FFC00000"/>
      <name val="宋体"/>
      <charset val="134"/>
    </font>
    <font>
      <b/>
      <sz val="10"/>
      <color theme="1"/>
      <name val="宋体"/>
      <charset val="134"/>
    </font>
    <font>
      <b/>
      <sz val="11"/>
      <color theme="1"/>
      <name val="宋体"/>
      <charset val="134"/>
    </font>
  </fonts>
  <fills count="3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0" tint="-0.2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rgb="FFF2F2F2"/>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7"/>
        <bgColor indexed="64"/>
      </patternFill>
    </fill>
    <fill>
      <patternFill patternType="solid">
        <fgColor theme="5"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9" tint="0.399975585192419"/>
        <bgColor indexed="64"/>
      </patternFill>
    </fill>
    <fill>
      <patternFill patternType="solid">
        <fgColor theme="9"/>
        <bgColor indexed="64"/>
      </patternFill>
    </fill>
    <fill>
      <patternFill patternType="solid">
        <fgColor rgb="FFA5A5A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4" tint="0.599993896298105"/>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diagonalDown="1">
      <left style="thin">
        <color auto="1"/>
      </left>
      <right style="thin">
        <color auto="1"/>
      </right>
      <top style="thin">
        <color auto="1"/>
      </top>
      <bottom style="thin">
        <color auto="1"/>
      </bottom>
      <diagonal style="thin">
        <color auto="1"/>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7" fillId="19" borderId="0" applyNumberFormat="0" applyBorder="0" applyAlignment="0" applyProtection="0">
      <alignment vertical="center"/>
    </xf>
    <xf numFmtId="0" fontId="21" fillId="15" borderId="1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20" borderId="0" applyNumberFormat="0" applyBorder="0" applyAlignment="0" applyProtection="0">
      <alignment vertical="center"/>
    </xf>
    <xf numFmtId="0" fontId="22" fillId="16" borderId="0" applyNumberFormat="0" applyBorder="0" applyAlignment="0" applyProtection="0">
      <alignment vertical="center"/>
    </xf>
    <xf numFmtId="43" fontId="0" fillId="0" borderId="0" applyFont="0" applyFill="0" applyBorder="0" applyAlignment="0" applyProtection="0">
      <alignment vertical="center"/>
    </xf>
    <xf numFmtId="0" fontId="16" fillId="18"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32" fillId="0" borderId="0" applyNumberFormat="0" applyFill="0" applyBorder="0" applyAlignment="0" applyProtection="0">
      <alignment vertical="center"/>
    </xf>
    <xf numFmtId="0" fontId="0" fillId="14" borderId="21" applyNumberFormat="0" applyFont="0" applyAlignment="0" applyProtection="0">
      <alignment vertical="center"/>
    </xf>
    <xf numFmtId="0" fontId="16" fillId="35" borderId="0" applyNumberFormat="0" applyBorder="0" applyAlignment="0" applyProtection="0">
      <alignment vertical="center"/>
    </xf>
    <xf numFmtId="0" fontId="2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0" fillId="0" borderId="20" applyNumberFormat="0" applyFill="0" applyAlignment="0" applyProtection="0">
      <alignment vertical="center"/>
    </xf>
    <xf numFmtId="0" fontId="27" fillId="0" borderId="20" applyNumberFormat="0" applyFill="0" applyAlignment="0" applyProtection="0">
      <alignment vertical="center"/>
    </xf>
    <xf numFmtId="0" fontId="16" fillId="24" borderId="0" applyNumberFormat="0" applyBorder="0" applyAlignment="0" applyProtection="0">
      <alignment vertical="center"/>
    </xf>
    <xf numFmtId="0" fontId="23" fillId="0" borderId="22" applyNumberFormat="0" applyFill="0" applyAlignment="0" applyProtection="0">
      <alignment vertical="center"/>
    </xf>
    <xf numFmtId="0" fontId="16" fillId="23" borderId="0" applyNumberFormat="0" applyBorder="0" applyAlignment="0" applyProtection="0">
      <alignment vertical="center"/>
    </xf>
    <xf numFmtId="0" fontId="26" fillId="11" borderId="23" applyNumberFormat="0" applyAlignment="0" applyProtection="0">
      <alignment vertical="center"/>
    </xf>
    <xf numFmtId="0" fontId="18" fillId="11" borderId="18" applyNumberFormat="0" applyAlignment="0" applyProtection="0">
      <alignment vertical="center"/>
    </xf>
    <xf numFmtId="0" fontId="34" fillId="34" borderId="25" applyNumberFormat="0" applyAlignment="0" applyProtection="0">
      <alignment vertical="center"/>
    </xf>
    <xf numFmtId="0" fontId="17" fillId="13" borderId="0" applyNumberFormat="0" applyBorder="0" applyAlignment="0" applyProtection="0">
      <alignment vertical="center"/>
    </xf>
    <xf numFmtId="0" fontId="16" fillId="17" borderId="0" applyNumberFormat="0" applyBorder="0" applyAlignment="0" applyProtection="0">
      <alignment vertical="center"/>
    </xf>
    <xf numFmtId="0" fontId="19" fillId="0" borderId="19" applyNumberFormat="0" applyFill="0" applyAlignment="0" applyProtection="0">
      <alignment vertical="center"/>
    </xf>
    <xf numFmtId="0" fontId="33" fillId="0" borderId="24" applyNumberFormat="0" applyFill="0" applyAlignment="0" applyProtection="0">
      <alignment vertical="center"/>
    </xf>
    <xf numFmtId="0" fontId="30" fillId="31" borderId="0" applyNumberFormat="0" applyBorder="0" applyAlignment="0" applyProtection="0">
      <alignment vertical="center"/>
    </xf>
    <xf numFmtId="0" fontId="29" fillId="30" borderId="0" applyNumberFormat="0" applyBorder="0" applyAlignment="0" applyProtection="0">
      <alignment vertical="center"/>
    </xf>
    <xf numFmtId="0" fontId="17" fillId="26" borderId="0" applyNumberFormat="0" applyBorder="0" applyAlignment="0" applyProtection="0">
      <alignment vertical="center"/>
    </xf>
    <xf numFmtId="0" fontId="16" fillId="10" borderId="0" applyNumberFormat="0" applyBorder="0" applyAlignment="0" applyProtection="0">
      <alignment vertical="center"/>
    </xf>
    <xf numFmtId="0" fontId="17" fillId="25" borderId="0" applyNumberFormat="0" applyBorder="0" applyAlignment="0" applyProtection="0">
      <alignment vertical="center"/>
    </xf>
    <xf numFmtId="0" fontId="17" fillId="37" borderId="0" applyNumberFormat="0" applyBorder="0" applyAlignment="0" applyProtection="0">
      <alignment vertical="center"/>
    </xf>
    <xf numFmtId="0" fontId="17" fillId="29" borderId="0" applyNumberFormat="0" applyBorder="0" applyAlignment="0" applyProtection="0">
      <alignment vertical="center"/>
    </xf>
    <xf numFmtId="0" fontId="17" fillId="12" borderId="0" applyNumberFormat="0" applyBorder="0" applyAlignment="0" applyProtection="0">
      <alignment vertical="center"/>
    </xf>
    <xf numFmtId="0" fontId="16" fillId="22" borderId="0" applyNumberFormat="0" applyBorder="0" applyAlignment="0" applyProtection="0">
      <alignment vertical="center"/>
    </xf>
    <xf numFmtId="0" fontId="16" fillId="28" borderId="0" applyNumberFormat="0" applyBorder="0" applyAlignment="0" applyProtection="0">
      <alignment vertical="center"/>
    </xf>
    <xf numFmtId="0" fontId="17" fillId="9" borderId="0" applyNumberFormat="0" applyBorder="0" applyAlignment="0" applyProtection="0">
      <alignment vertical="center"/>
    </xf>
    <xf numFmtId="0" fontId="17" fillId="21" borderId="0" applyNumberFormat="0" applyBorder="0" applyAlignment="0" applyProtection="0">
      <alignment vertical="center"/>
    </xf>
    <xf numFmtId="0" fontId="16" fillId="27" borderId="0" applyNumberFormat="0" applyBorder="0" applyAlignment="0" applyProtection="0">
      <alignment vertical="center"/>
    </xf>
    <xf numFmtId="0" fontId="17" fillId="8" borderId="0" applyNumberFormat="0" applyBorder="0" applyAlignment="0" applyProtection="0">
      <alignment vertical="center"/>
    </xf>
    <xf numFmtId="0" fontId="16" fillId="7" borderId="0" applyNumberFormat="0" applyBorder="0" applyAlignment="0" applyProtection="0">
      <alignment vertical="center"/>
    </xf>
    <xf numFmtId="0" fontId="16" fillId="33" borderId="0" applyNumberFormat="0" applyBorder="0" applyAlignment="0" applyProtection="0">
      <alignment vertical="center"/>
    </xf>
    <xf numFmtId="0" fontId="17" fillId="36" borderId="0" applyNumberFormat="0" applyBorder="0" applyAlignment="0" applyProtection="0">
      <alignment vertical="center"/>
    </xf>
    <xf numFmtId="0" fontId="16" fillId="32" borderId="0" applyNumberFormat="0" applyBorder="0" applyAlignment="0" applyProtection="0">
      <alignment vertical="center"/>
    </xf>
  </cellStyleXfs>
  <cellXfs count="114">
    <xf numFmtId="0" fontId="0" fillId="0" borderId="0" xfId="0">
      <alignment vertical="center"/>
    </xf>
    <xf numFmtId="0" fontId="1" fillId="2" borderId="1" xfId="0" applyFont="1" applyFill="1" applyBorder="1">
      <alignment vertical="center"/>
    </xf>
    <xf numFmtId="178" fontId="1" fillId="3" borderId="1" xfId="0" applyNumberFormat="1" applyFont="1" applyFill="1" applyBorder="1">
      <alignment vertical="center"/>
    </xf>
    <xf numFmtId="178" fontId="1" fillId="4" borderId="1" xfId="0" applyNumberFormat="1" applyFont="1" applyFill="1" applyBorder="1">
      <alignment vertical="center"/>
    </xf>
    <xf numFmtId="178" fontId="0" fillId="3" borderId="1" xfId="0" applyNumberFormat="1" applyFill="1" applyBorder="1">
      <alignment vertical="center"/>
    </xf>
    <xf numFmtId="178" fontId="0" fillId="4" borderId="1" xfId="0" applyNumberFormat="1" applyFill="1" applyBorder="1">
      <alignment vertical="center"/>
    </xf>
    <xf numFmtId="178" fontId="2" fillId="5" borderId="1" xfId="0" applyNumberFormat="1" applyFont="1" applyFill="1" applyBorder="1">
      <alignment vertical="center"/>
    </xf>
    <xf numFmtId="178" fontId="0" fillId="4" borderId="2" xfId="0" applyNumberFormat="1" applyFill="1" applyBorder="1">
      <alignment vertical="center"/>
    </xf>
    <xf numFmtId="178" fontId="3" fillId="5" borderId="1" xfId="0" applyNumberFormat="1" applyFont="1" applyFill="1" applyBorder="1">
      <alignment vertical="center"/>
    </xf>
    <xf numFmtId="0" fontId="4" fillId="2" borderId="3" xfId="0" applyFont="1" applyFill="1" applyBorder="1" applyAlignment="1">
      <alignment horizontal="center" vertical="center" wrapText="1"/>
    </xf>
    <xf numFmtId="178" fontId="4" fillId="2" borderId="4" xfId="0" applyNumberFormat="1" applyFont="1" applyFill="1" applyBorder="1" applyAlignment="1">
      <alignment horizontal="center" vertical="center" wrapText="1"/>
    </xf>
    <xf numFmtId="0" fontId="5" fillId="2" borderId="5" xfId="0" applyFont="1" applyFill="1" applyBorder="1" applyAlignment="1">
      <alignment horizontal="center" vertical="center"/>
    </xf>
    <xf numFmtId="178" fontId="5" fillId="3" borderId="5" xfId="0" applyNumberFormat="1" applyFont="1" applyFill="1" applyBorder="1" applyAlignment="1">
      <alignment horizontal="center" vertical="center"/>
    </xf>
    <xf numFmtId="178" fontId="5" fillId="4" borderId="5" xfId="0" applyNumberFormat="1" applyFont="1" applyFill="1" applyBorder="1" applyAlignment="1">
      <alignment horizontal="center" vertical="center"/>
    </xf>
    <xf numFmtId="0" fontId="6" fillId="2" borderId="6" xfId="0" applyFont="1" applyFill="1" applyBorder="1" applyAlignment="1">
      <alignment vertical="center" wrapText="1"/>
    </xf>
    <xf numFmtId="178" fontId="5" fillId="3" borderId="1" xfId="0" applyNumberFormat="1" applyFont="1" applyFill="1" applyBorder="1" applyAlignment="1">
      <alignment vertical="center" wrapText="1"/>
    </xf>
    <xf numFmtId="178" fontId="5" fillId="4" borderId="1" xfId="0" applyNumberFormat="1" applyFont="1" applyFill="1" applyBorder="1" applyAlignment="1">
      <alignment vertical="center" wrapText="1"/>
    </xf>
    <xf numFmtId="14" fontId="1" fillId="2" borderId="1" xfId="0" applyNumberFormat="1" applyFont="1" applyFill="1" applyBorder="1">
      <alignment vertical="center"/>
    </xf>
    <xf numFmtId="178" fontId="7" fillId="2" borderId="4" xfId="0" applyNumberFormat="1" applyFont="1" applyFill="1" applyBorder="1" applyAlignment="1">
      <alignment horizontal="center" vertical="center" wrapText="1"/>
    </xf>
    <xf numFmtId="178" fontId="8" fillId="5" borderId="7" xfId="0" applyNumberFormat="1" applyFont="1" applyFill="1" applyBorder="1" applyAlignment="1">
      <alignment horizontal="center" vertical="center" wrapText="1"/>
    </xf>
    <xf numFmtId="178" fontId="8" fillId="5" borderId="5" xfId="0" applyNumberFormat="1" applyFont="1" applyFill="1" applyBorder="1" applyAlignment="1">
      <alignment vertical="center" wrapText="1"/>
    </xf>
    <xf numFmtId="178" fontId="5" fillId="3" borderId="1" xfId="0" applyNumberFormat="1" applyFont="1" applyFill="1" applyBorder="1" applyAlignment="1">
      <alignment horizontal="center" vertical="center" wrapText="1"/>
    </xf>
    <xf numFmtId="178" fontId="9" fillId="4" borderId="1" xfId="0" applyNumberFormat="1" applyFont="1" applyFill="1" applyBorder="1" applyAlignment="1">
      <alignment horizontal="right" vertical="center"/>
    </xf>
    <xf numFmtId="178" fontId="4" fillId="2" borderId="8" xfId="0" applyNumberFormat="1" applyFont="1" applyFill="1" applyBorder="1" applyAlignment="1">
      <alignment horizontal="center" vertical="center" wrapText="1"/>
    </xf>
    <xf numFmtId="178" fontId="5" fillId="4" borderId="3" xfId="0" applyNumberFormat="1" applyFont="1" applyFill="1" applyBorder="1" applyAlignment="1">
      <alignment horizontal="center" vertical="center"/>
    </xf>
    <xf numFmtId="178" fontId="10" fillId="5" borderId="7"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178" fontId="5" fillId="4" borderId="2" xfId="0" applyNumberFormat="1" applyFont="1" applyFill="1" applyBorder="1" applyAlignment="1">
      <alignment vertical="center" wrapText="1"/>
    </xf>
    <xf numFmtId="178" fontId="10" fillId="5" borderId="5" xfId="0" applyNumberFormat="1" applyFont="1" applyFill="1" applyBorder="1" applyAlignment="1">
      <alignment vertical="center" wrapText="1"/>
    </xf>
    <xf numFmtId="0" fontId="10" fillId="3" borderId="1" xfId="0" applyFont="1" applyFill="1" applyBorder="1" applyAlignment="1">
      <alignment horizontal="center" vertical="center" wrapText="1"/>
    </xf>
    <xf numFmtId="178" fontId="1" fillId="4" borderId="2" xfId="0" applyNumberFormat="1" applyFont="1" applyFill="1" applyBorder="1">
      <alignment vertical="center"/>
    </xf>
    <xf numFmtId="178" fontId="0" fillId="4" borderId="2" xfId="0" applyNumberFormat="1" applyFont="1" applyFill="1" applyBorder="1">
      <alignment vertical="center"/>
    </xf>
    <xf numFmtId="0" fontId="3" fillId="0" borderId="0" xfId="0" applyFont="1" applyFill="1" applyBorder="1">
      <alignment vertical="center"/>
    </xf>
    <xf numFmtId="0" fontId="3" fillId="0" borderId="0" xfId="0" applyFont="1" applyFill="1">
      <alignment vertical="center"/>
    </xf>
    <xf numFmtId="178" fontId="4" fillId="2" borderId="1" xfId="0" applyNumberFormat="1"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Font="1" applyFill="1" applyAlignment="1">
      <alignment horizontal="center" vertical="center" wrapText="1"/>
    </xf>
    <xf numFmtId="178" fontId="10" fillId="5" borderId="1" xfId="0" applyNumberFormat="1" applyFont="1" applyFill="1" applyBorder="1" applyAlignment="1">
      <alignment horizontal="center" vertical="center" wrapText="1"/>
    </xf>
    <xf numFmtId="0" fontId="10" fillId="0" borderId="0" xfId="0" applyFont="1" applyFill="1" applyBorder="1" applyAlignment="1">
      <alignment horizontal="center" vertical="center" wrapText="1"/>
    </xf>
    <xf numFmtId="178" fontId="10" fillId="5" borderId="1" xfId="0" applyNumberFormat="1" applyFont="1" applyFill="1" applyBorder="1" applyAlignment="1">
      <alignment vertical="center" wrapText="1"/>
    </xf>
    <xf numFmtId="0" fontId="10" fillId="0" borderId="0" xfId="0" applyFont="1" applyFill="1" applyBorder="1" applyAlignment="1">
      <alignment vertical="center" wrapText="1"/>
    </xf>
    <xf numFmtId="0" fontId="0" fillId="3" borderId="1" xfId="0" applyFill="1" applyBorder="1">
      <alignment vertical="center"/>
    </xf>
    <xf numFmtId="0" fontId="0" fillId="3" borderId="1" xfId="0" applyFill="1" applyBorder="1" applyAlignment="1">
      <alignment horizontal="center" vertical="center"/>
    </xf>
    <xf numFmtId="178" fontId="0" fillId="0" borderId="1" xfId="0" applyNumberFormat="1" applyFill="1" applyBorder="1">
      <alignment vertical="center"/>
    </xf>
    <xf numFmtId="0" fontId="4" fillId="2" borderId="1" xfId="0" applyFont="1" applyFill="1" applyBorder="1" applyAlignment="1">
      <alignment horizontal="center" vertical="center"/>
    </xf>
    <xf numFmtId="178" fontId="4" fillId="0"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178" fontId="5" fillId="2" borderId="1" xfId="0" applyNumberFormat="1" applyFont="1" applyFill="1" applyBorder="1" applyAlignment="1">
      <alignment horizontal="center" vertical="center"/>
    </xf>
    <xf numFmtId="177" fontId="5" fillId="2" borderId="1" xfId="0" applyNumberFormat="1" applyFont="1" applyFill="1" applyBorder="1" applyAlignment="1">
      <alignment horizontal="center" vertical="center"/>
    </xf>
    <xf numFmtId="0" fontId="5" fillId="3" borderId="1" xfId="0" applyFont="1" applyFill="1" applyBorder="1" applyAlignment="1">
      <alignment horizontal="center" vertical="center"/>
    </xf>
    <xf numFmtId="178" fontId="5" fillId="0" borderId="1" xfId="0" applyNumberFormat="1" applyFont="1" applyFill="1" applyBorder="1" applyAlignment="1">
      <alignment horizontal="center" vertical="center"/>
    </xf>
    <xf numFmtId="1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178" fontId="1" fillId="0" borderId="1" xfId="0" applyNumberFormat="1" applyFont="1" applyFill="1" applyBorder="1" applyAlignment="1">
      <alignment horizontal="center" vertical="center"/>
    </xf>
    <xf numFmtId="0" fontId="0" fillId="0" borderId="0" xfId="0" applyAlignment="1">
      <alignment vertical="center"/>
    </xf>
    <xf numFmtId="0" fontId="0" fillId="0" borderId="0" xfId="0" applyFont="1">
      <alignment vertical="center"/>
    </xf>
    <xf numFmtId="0" fontId="1" fillId="0" borderId="1" xfId="0" applyFont="1" applyBorder="1">
      <alignment vertical="center"/>
    </xf>
    <xf numFmtId="178" fontId="1" fillId="0" borderId="2" xfId="0" applyNumberFormat="1" applyFont="1" applyBorder="1">
      <alignment vertical="center"/>
    </xf>
    <xf numFmtId="177" fontId="1" fillId="0" borderId="1" xfId="0" applyNumberFormat="1" applyFont="1" applyBorder="1">
      <alignment vertical="center"/>
    </xf>
    <xf numFmtId="0" fontId="0" fillId="3" borderId="1" xfId="0" applyFont="1" applyFill="1" applyBorder="1" applyAlignment="1">
      <alignment horizontal="center" vertical="center"/>
    </xf>
    <xf numFmtId="178" fontId="0" fillId="3" borderId="1" xfId="0" applyNumberFormat="1" applyFont="1" applyFill="1" applyBorder="1" applyAlignment="1">
      <alignment horizontal="center" vertical="center"/>
    </xf>
    <xf numFmtId="178" fontId="0" fillId="0" borderId="1" xfId="0" applyNumberFormat="1"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177" fontId="4" fillId="2" borderId="1" xfId="0" applyNumberFormat="1" applyFont="1" applyFill="1" applyBorder="1" applyAlignment="1">
      <alignment horizontal="center" vertical="center"/>
    </xf>
    <xf numFmtId="0" fontId="11" fillId="2" borderId="1" xfId="0" applyFont="1" applyFill="1" applyBorder="1" applyAlignment="1">
      <alignment horizontal="center" vertical="center"/>
    </xf>
    <xf numFmtId="178" fontId="5" fillId="2" borderId="3" xfId="0" applyNumberFormat="1" applyFont="1" applyFill="1" applyBorder="1" applyAlignment="1">
      <alignment horizontal="center" vertical="center"/>
    </xf>
    <xf numFmtId="0" fontId="5" fillId="3" borderId="9"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5" xfId="0" applyFont="1" applyBorder="1" applyAlignment="1">
      <alignment horizontal="center" vertical="center"/>
    </xf>
    <xf numFmtId="178" fontId="5" fillId="0" borderId="3" xfId="0" applyNumberFormat="1" applyFont="1" applyBorder="1" applyAlignment="1">
      <alignment horizontal="center" vertical="center"/>
    </xf>
    <xf numFmtId="178" fontId="5" fillId="0" borderId="1" xfId="0" applyNumberFormat="1" applyFont="1" applyBorder="1" applyAlignment="1">
      <alignment horizontal="center" vertical="center"/>
    </xf>
    <xf numFmtId="14" fontId="12" fillId="3" borderId="1" xfId="0" applyNumberFormat="1" applyFont="1" applyFill="1" applyBorder="1" applyAlignment="1">
      <alignment horizontal="center" vertical="center" wrapText="1"/>
    </xf>
    <xf numFmtId="14" fontId="1" fillId="3" borderId="7" xfId="0" applyNumberFormat="1" applyFont="1" applyFill="1" applyBorder="1" applyAlignment="1">
      <alignment horizontal="center" vertical="center"/>
    </xf>
    <xf numFmtId="20" fontId="1" fillId="3" borderId="5" xfId="0" applyNumberFormat="1" applyFont="1" applyFill="1" applyBorder="1" applyAlignment="1">
      <alignment horizontal="center" vertical="center"/>
    </xf>
    <xf numFmtId="0" fontId="1" fillId="3" borderId="5" xfId="0" applyFont="1" applyFill="1" applyBorder="1" applyAlignment="1">
      <alignment horizontal="center" vertical="center"/>
    </xf>
    <xf numFmtId="20" fontId="1" fillId="0" borderId="1" xfId="0" applyNumberFormat="1" applyFont="1" applyBorder="1" applyAlignment="1">
      <alignment horizontal="center" vertical="center"/>
    </xf>
    <xf numFmtId="178" fontId="1" fillId="0" borderId="2" xfId="0" applyNumberFormat="1" applyFont="1" applyBorder="1" applyAlignment="1">
      <alignment horizontal="center" vertical="center"/>
    </xf>
    <xf numFmtId="178" fontId="1" fillId="0" borderId="1" xfId="0" applyNumberFormat="1" applyFont="1" applyBorder="1" applyAlignment="1">
      <alignment horizontal="center" vertical="center"/>
    </xf>
    <xf numFmtId="14" fontId="1" fillId="3" borderId="9" xfId="0" applyNumberFormat="1" applyFont="1" applyFill="1" applyBorder="1" applyAlignment="1">
      <alignment horizontal="center" vertical="center"/>
    </xf>
    <xf numFmtId="14" fontId="1" fillId="3" borderId="5" xfId="0" applyNumberFormat="1" applyFont="1" applyFill="1" applyBorder="1" applyAlignment="1">
      <alignment horizontal="center" vertical="center"/>
    </xf>
    <xf numFmtId="20" fontId="1" fillId="3" borderId="1" xfId="0" applyNumberFormat="1" applyFont="1" applyFill="1" applyBorder="1" applyAlignment="1">
      <alignment horizontal="center" vertical="center"/>
    </xf>
    <xf numFmtId="178" fontId="11" fillId="2" borderId="1" xfId="0" applyNumberFormat="1" applyFont="1" applyFill="1" applyBorder="1" applyAlignment="1">
      <alignment horizontal="center" vertical="center"/>
    </xf>
    <xf numFmtId="178" fontId="11" fillId="0" borderId="1" xfId="0" applyNumberFormat="1" applyFont="1" applyFill="1" applyBorder="1" applyAlignment="1">
      <alignment horizontal="center" vertical="center"/>
    </xf>
    <xf numFmtId="0" fontId="13" fillId="2" borderId="1" xfId="0" applyFont="1" applyFill="1" applyBorder="1" applyAlignment="1">
      <alignment horizontal="center" vertical="center" wrapText="1"/>
    </xf>
    <xf numFmtId="178" fontId="10" fillId="2" borderId="1" xfId="0" applyNumberFormat="1" applyFont="1" applyFill="1" applyBorder="1" applyAlignment="1">
      <alignment horizontal="center" vertical="center" wrapText="1"/>
    </xf>
    <xf numFmtId="178" fontId="10" fillId="6" borderId="1" xfId="0" applyNumberFormat="1" applyFont="1" applyFill="1" applyBorder="1" applyAlignment="1">
      <alignment horizontal="center" vertical="center" wrapText="1"/>
    </xf>
    <xf numFmtId="178" fontId="12" fillId="3" borderId="1" xfId="0" applyNumberFormat="1" applyFont="1" applyFill="1" applyBorder="1" applyAlignment="1">
      <alignment horizontal="center" vertical="center" wrapText="1"/>
    </xf>
    <xf numFmtId="178" fontId="12" fillId="0" borderId="1" xfId="0" applyNumberFormat="1" applyFont="1" applyFill="1" applyBorder="1" applyAlignment="1">
      <alignment horizontal="center" vertical="center" wrapText="1"/>
    </xf>
    <xf numFmtId="176" fontId="12" fillId="3" borderId="1" xfId="0" applyNumberFormat="1" applyFont="1" applyFill="1" applyBorder="1" applyAlignment="1">
      <alignment horizontal="center" vertical="center" wrapText="1"/>
    </xf>
    <xf numFmtId="176" fontId="0" fillId="3" borderId="1" xfId="0" applyNumberFormat="1" applyFont="1" applyFill="1" applyBorder="1" applyAlignment="1">
      <alignment horizontal="center" vertical="center"/>
    </xf>
    <xf numFmtId="0" fontId="14" fillId="0" borderId="2" xfId="0" applyFont="1" applyBorder="1" applyAlignment="1">
      <alignment horizontal="center" vertical="center"/>
    </xf>
    <xf numFmtId="0" fontId="14" fillId="0" borderId="10" xfId="0" applyFont="1" applyBorder="1" applyAlignment="1">
      <alignment horizontal="center" vertical="center"/>
    </xf>
    <xf numFmtId="0" fontId="0" fillId="0" borderId="11" xfId="0" applyBorder="1">
      <alignment vertical="center"/>
    </xf>
    <xf numFmtId="0" fontId="0" fillId="0" borderId="0" xfId="0" applyBorder="1">
      <alignment vertical="center"/>
    </xf>
    <xf numFmtId="0" fontId="15" fillId="0" borderId="12" xfId="0" applyFont="1" applyBorder="1" applyAlignment="1">
      <alignment horizontal="center" vertical="center"/>
    </xf>
    <xf numFmtId="0" fontId="15" fillId="0" borderId="13" xfId="0" applyFont="1" applyBorder="1" applyAlignment="1">
      <alignment horizontal="center" vertical="center"/>
    </xf>
    <xf numFmtId="0" fontId="15" fillId="0" borderId="14" xfId="0" applyFont="1" applyBorder="1" applyAlignment="1">
      <alignment horizontal="center" vertical="center"/>
    </xf>
    <xf numFmtId="0" fontId="15" fillId="0" borderId="15" xfId="0" applyFont="1" applyBorder="1" applyAlignment="1">
      <alignment horizontal="center" vertical="center"/>
    </xf>
    <xf numFmtId="0" fontId="0" fillId="0" borderId="3" xfId="0" applyBorder="1">
      <alignment vertical="center"/>
    </xf>
    <xf numFmtId="0" fontId="0" fillId="0" borderId="4" xfId="0" applyBorder="1">
      <alignment vertical="center"/>
    </xf>
    <xf numFmtId="0" fontId="14" fillId="0" borderId="16" xfId="0" applyFont="1" applyBorder="1" applyAlignment="1">
      <alignment horizontal="center" vertical="center"/>
    </xf>
    <xf numFmtId="0" fontId="0" fillId="0" borderId="17" xfId="0" applyBorder="1">
      <alignment vertical="center"/>
    </xf>
    <xf numFmtId="0" fontId="0" fillId="0" borderId="8" xfId="0" applyBorder="1">
      <alignment vertical="center"/>
    </xf>
    <xf numFmtId="0" fontId="1" fillId="0" borderId="0" xfId="0" applyFont="1">
      <alignment vertical="center"/>
    </xf>
    <xf numFmtId="0" fontId="4"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9" fillId="0" borderId="1" xfId="0" applyFont="1" applyBorder="1" applyAlignment="1">
      <alignment horizontal="left" vertical="center"/>
    </xf>
    <xf numFmtId="0" fontId="1" fillId="0" borderId="1" xfId="0" applyFont="1" applyBorder="1" applyAlignment="1">
      <alignment horizontal="left" vertical="center"/>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1" fillId="0" borderId="5"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23495</xdr:colOff>
      <xdr:row>3</xdr:row>
      <xdr:rowOff>12700</xdr:rowOff>
    </xdr:from>
    <xdr:to>
      <xdr:col>12</xdr:col>
      <xdr:colOff>607060</xdr:colOff>
      <xdr:row>9</xdr:row>
      <xdr:rowOff>118745</xdr:rowOff>
    </xdr:to>
    <xdr:pic>
      <xdr:nvPicPr>
        <xdr:cNvPr id="3" name="图片 2" descr="C:\Users\Administrator\Desktop\sheet2.pngsheet2"/>
        <xdr:cNvPicPr>
          <a:picLocks noChangeAspect="1"/>
        </xdr:cNvPicPr>
      </xdr:nvPicPr>
      <xdr:blipFill>
        <a:blip r:embed="rId1"/>
        <a:srcRect/>
        <a:stretch>
          <a:fillRect/>
        </a:stretch>
      </xdr:blipFill>
      <xdr:spPr>
        <a:xfrm>
          <a:off x="692785" y="631825"/>
          <a:ext cx="7708265" cy="1249045"/>
        </a:xfrm>
        <a:prstGeom prst="rect">
          <a:avLst/>
        </a:prstGeom>
      </xdr:spPr>
    </xdr:pic>
    <xdr:clientData/>
  </xdr:twoCellAnchor>
  <xdr:twoCellAnchor editAs="oneCell">
    <xdr:from>
      <xdr:col>1</xdr:col>
      <xdr:colOff>40005</xdr:colOff>
      <xdr:row>21</xdr:row>
      <xdr:rowOff>25400</xdr:rowOff>
    </xdr:from>
    <xdr:to>
      <xdr:col>12</xdr:col>
      <xdr:colOff>589915</xdr:colOff>
      <xdr:row>26</xdr:row>
      <xdr:rowOff>139065</xdr:rowOff>
    </xdr:to>
    <xdr:pic>
      <xdr:nvPicPr>
        <xdr:cNvPr id="4" name="图片 3" descr="C:\Users\Administrator\Desktop\sheet3.pngsheet3"/>
        <xdr:cNvPicPr>
          <a:picLocks noChangeAspect="1"/>
        </xdr:cNvPicPr>
      </xdr:nvPicPr>
      <xdr:blipFill>
        <a:blip r:embed="rId2"/>
        <a:srcRect/>
        <a:stretch>
          <a:fillRect/>
        </a:stretch>
      </xdr:blipFill>
      <xdr:spPr>
        <a:xfrm>
          <a:off x="709295" y="4016375"/>
          <a:ext cx="7674610" cy="1066165"/>
        </a:xfrm>
        <a:prstGeom prst="rect">
          <a:avLst/>
        </a:prstGeom>
      </xdr:spPr>
    </xdr:pic>
    <xdr:clientData/>
  </xdr:twoCellAnchor>
  <xdr:twoCellAnchor editAs="oneCell">
    <xdr:from>
      <xdr:col>1</xdr:col>
      <xdr:colOff>44450</xdr:colOff>
      <xdr:row>32</xdr:row>
      <xdr:rowOff>57150</xdr:rowOff>
    </xdr:from>
    <xdr:to>
      <xdr:col>12</xdr:col>
      <xdr:colOff>577850</xdr:colOff>
      <xdr:row>37</xdr:row>
      <xdr:rowOff>163830</xdr:rowOff>
    </xdr:to>
    <xdr:pic>
      <xdr:nvPicPr>
        <xdr:cNvPr id="5" name="图片 4" descr="C:\Users\Administrator\Desktop\sheet4.pngsheet4"/>
        <xdr:cNvPicPr>
          <a:picLocks noChangeAspect="1"/>
        </xdr:cNvPicPr>
      </xdr:nvPicPr>
      <xdr:blipFill>
        <a:blip r:embed="rId3"/>
        <a:srcRect/>
        <a:stretch>
          <a:fillRect/>
        </a:stretch>
      </xdr:blipFill>
      <xdr:spPr>
        <a:xfrm>
          <a:off x="713740" y="6105525"/>
          <a:ext cx="7658100" cy="1059180"/>
        </a:xfrm>
        <a:prstGeom prst="rect">
          <a:avLst/>
        </a:prstGeom>
      </xdr:spPr>
    </xdr:pic>
    <xdr:clientData/>
  </xdr:twoCellAnchor>
  <xdr:twoCellAnchor editAs="oneCell">
    <xdr:from>
      <xdr:col>1</xdr:col>
      <xdr:colOff>19050</xdr:colOff>
      <xdr:row>43</xdr:row>
      <xdr:rowOff>31750</xdr:rowOff>
    </xdr:from>
    <xdr:to>
      <xdr:col>12</xdr:col>
      <xdr:colOff>602615</xdr:colOff>
      <xdr:row>48</xdr:row>
      <xdr:rowOff>149225</xdr:rowOff>
    </xdr:to>
    <xdr:pic>
      <xdr:nvPicPr>
        <xdr:cNvPr id="6" name="图片 5" descr="C:\Users\Administrator\Desktop\sheet5.pngsheet5"/>
        <xdr:cNvPicPr>
          <a:picLocks noChangeAspect="1"/>
        </xdr:cNvPicPr>
      </xdr:nvPicPr>
      <xdr:blipFill>
        <a:blip r:embed="rId4"/>
        <a:srcRect/>
        <a:stretch>
          <a:fillRect/>
        </a:stretch>
      </xdr:blipFill>
      <xdr:spPr>
        <a:xfrm>
          <a:off x="688340" y="8137525"/>
          <a:ext cx="7708265" cy="1069975"/>
        </a:xfrm>
        <a:prstGeom prst="rect">
          <a:avLst/>
        </a:prstGeom>
      </xdr:spPr>
    </xdr:pic>
    <xdr:clientData/>
  </xdr:twoCellAnchor>
  <xdr:twoCellAnchor editAs="oneCell">
    <xdr:from>
      <xdr:col>1</xdr:col>
      <xdr:colOff>6350</xdr:colOff>
      <xdr:row>10</xdr:row>
      <xdr:rowOff>6350</xdr:rowOff>
    </xdr:from>
    <xdr:to>
      <xdr:col>12</xdr:col>
      <xdr:colOff>590550</xdr:colOff>
      <xdr:row>14</xdr:row>
      <xdr:rowOff>159385</xdr:rowOff>
    </xdr:to>
    <xdr:pic>
      <xdr:nvPicPr>
        <xdr:cNvPr id="7" name="图片 6" descr="Lahore Convert Station Power Transmission Statistics"/>
        <xdr:cNvPicPr>
          <a:picLocks noChangeAspect="1"/>
        </xdr:cNvPicPr>
      </xdr:nvPicPr>
      <xdr:blipFill>
        <a:blip r:embed="rId5"/>
        <a:srcRect b="45798"/>
        <a:stretch>
          <a:fillRect/>
        </a:stretch>
      </xdr:blipFill>
      <xdr:spPr>
        <a:xfrm>
          <a:off x="675640" y="1958975"/>
          <a:ext cx="7708900" cy="91503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449580</xdr:colOff>
      <xdr:row>7</xdr:row>
      <xdr:rowOff>62230</xdr:rowOff>
    </xdr:from>
    <xdr:to>
      <xdr:col>18</xdr:col>
      <xdr:colOff>119380</xdr:colOff>
      <xdr:row>16</xdr:row>
      <xdr:rowOff>93345</xdr:rowOff>
    </xdr:to>
    <xdr:pic>
      <xdr:nvPicPr>
        <xdr:cNvPr id="3" name="ECB019B1-382A-4266-B25C-5B523AA43C14-1" descr="qt_temp"/>
        <xdr:cNvPicPr>
          <a:picLocks noChangeAspect="1"/>
        </xdr:cNvPicPr>
      </xdr:nvPicPr>
      <xdr:blipFill>
        <a:blip r:embed="rId1"/>
        <a:srcRect t="19111" b="10778"/>
        <a:stretch>
          <a:fillRect/>
        </a:stretch>
      </xdr:blipFill>
      <xdr:spPr>
        <a:xfrm>
          <a:off x="1118870" y="1367155"/>
          <a:ext cx="11047730" cy="157416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3"/>
  <sheetViews>
    <sheetView topLeftCell="A25" workbookViewId="0">
      <selection activeCell="B53" sqref="B53:M53"/>
    </sheetView>
  </sheetViews>
  <sheetFormatPr defaultColWidth="8.78333333333333" defaultRowHeight="15"/>
  <cols>
    <col min="1" max="1" width="8.78333333333333" style="104"/>
    <col min="2" max="2" width="5.66666666666667" style="104" customWidth="1"/>
    <col min="3" max="16384" width="8.78333333333333" style="104"/>
  </cols>
  <sheetData>
    <row r="1" ht="18.75" spans="1:13">
      <c r="A1" s="105" t="s">
        <v>0</v>
      </c>
      <c r="B1" s="105"/>
      <c r="C1" s="105"/>
      <c r="D1" s="105"/>
      <c r="E1" s="105"/>
      <c r="F1" s="105"/>
      <c r="G1" s="105"/>
      <c r="H1" s="105"/>
      <c r="I1" s="105"/>
      <c r="J1" s="105"/>
      <c r="K1" s="105"/>
      <c r="L1" s="105"/>
      <c r="M1" s="105"/>
    </row>
    <row r="2" spans="1:13">
      <c r="A2" s="106" t="s">
        <v>1</v>
      </c>
      <c r="B2" s="107" t="s">
        <v>2</v>
      </c>
      <c r="C2" s="107"/>
      <c r="D2" s="107"/>
      <c r="E2" s="107"/>
      <c r="F2" s="107"/>
      <c r="G2" s="107"/>
      <c r="H2" s="107"/>
      <c r="I2" s="107"/>
      <c r="J2" s="107"/>
      <c r="K2" s="107"/>
      <c r="L2" s="107"/>
      <c r="M2" s="107"/>
    </row>
    <row r="3" spans="1:13">
      <c r="A3" s="106" t="s">
        <v>3</v>
      </c>
      <c r="B3" s="107" t="s">
        <v>4</v>
      </c>
      <c r="C3" s="107"/>
      <c r="D3" s="107"/>
      <c r="E3" s="107"/>
      <c r="F3" s="107"/>
      <c r="G3" s="107"/>
      <c r="H3" s="107"/>
      <c r="I3" s="107"/>
      <c r="J3" s="107"/>
      <c r="K3" s="107"/>
      <c r="L3" s="107"/>
      <c r="M3" s="107"/>
    </row>
    <row r="4" spans="1:13">
      <c r="A4" s="106"/>
      <c r="B4" s="56"/>
      <c r="C4" s="56"/>
      <c r="D4" s="56"/>
      <c r="E4" s="56"/>
      <c r="F4" s="56"/>
      <c r="G4" s="56"/>
      <c r="H4" s="56"/>
      <c r="I4" s="56"/>
      <c r="J4" s="56"/>
      <c r="K4" s="56"/>
      <c r="L4" s="56"/>
      <c r="M4" s="56"/>
    </row>
    <row r="5" spans="1:13">
      <c r="A5" s="106"/>
      <c r="B5" s="108"/>
      <c r="C5" s="56"/>
      <c r="D5" s="56"/>
      <c r="E5" s="56"/>
      <c r="F5" s="56"/>
      <c r="G5" s="56"/>
      <c r="H5" s="56"/>
      <c r="I5" s="56"/>
      <c r="J5" s="56"/>
      <c r="K5" s="56"/>
      <c r="L5" s="56"/>
      <c r="M5" s="56"/>
    </row>
    <row r="6" spans="1:13">
      <c r="A6" s="106"/>
      <c r="B6" s="56"/>
      <c r="C6" s="56"/>
      <c r="D6" s="56"/>
      <c r="E6" s="56"/>
      <c r="F6" s="56"/>
      <c r="G6" s="56"/>
      <c r="H6" s="56"/>
      <c r="I6" s="56"/>
      <c r="J6" s="56"/>
      <c r="K6" s="56"/>
      <c r="L6" s="56"/>
      <c r="M6" s="56"/>
    </row>
    <row r="7" spans="1:13">
      <c r="A7" s="106"/>
      <c r="B7" s="56"/>
      <c r="C7" s="56"/>
      <c r="D7" s="56"/>
      <c r="E7" s="56"/>
      <c r="F7" s="56"/>
      <c r="G7" s="56"/>
      <c r="H7" s="56"/>
      <c r="I7" s="56"/>
      <c r="J7" s="56"/>
      <c r="K7" s="56"/>
      <c r="L7" s="56"/>
      <c r="M7" s="56"/>
    </row>
    <row r="8" spans="1:13">
      <c r="A8" s="106"/>
      <c r="B8" s="56"/>
      <c r="C8" s="56"/>
      <c r="D8" s="56"/>
      <c r="E8" s="56"/>
      <c r="F8" s="56"/>
      <c r="G8" s="56"/>
      <c r="H8" s="56"/>
      <c r="I8" s="56"/>
      <c r="J8" s="56"/>
      <c r="K8" s="56"/>
      <c r="L8" s="56"/>
      <c r="M8" s="56"/>
    </row>
    <row r="9" spans="1:13">
      <c r="A9" s="106"/>
      <c r="B9" s="56"/>
      <c r="C9" s="56"/>
      <c r="D9" s="56"/>
      <c r="E9" s="56"/>
      <c r="F9" s="56"/>
      <c r="G9" s="56"/>
      <c r="H9" s="56"/>
      <c r="I9" s="56"/>
      <c r="J9" s="56"/>
      <c r="K9" s="56"/>
      <c r="L9" s="56"/>
      <c r="M9" s="56"/>
    </row>
    <row r="10" spans="1:13">
      <c r="A10" s="106"/>
      <c r="B10" s="56"/>
      <c r="C10" s="56"/>
      <c r="D10" s="56"/>
      <c r="E10" s="56"/>
      <c r="F10" s="56"/>
      <c r="G10" s="56"/>
      <c r="H10" s="56"/>
      <c r="I10" s="56"/>
      <c r="J10" s="56"/>
      <c r="K10" s="56"/>
      <c r="L10" s="56"/>
      <c r="M10" s="56"/>
    </row>
    <row r="11" spans="1:13">
      <c r="A11" s="106"/>
      <c r="B11" s="56"/>
      <c r="C11" s="56"/>
      <c r="D11" s="56"/>
      <c r="E11" s="56"/>
      <c r="F11" s="56"/>
      <c r="G11" s="56"/>
      <c r="H11" s="56"/>
      <c r="I11" s="56"/>
      <c r="J11" s="56"/>
      <c r="K11" s="56"/>
      <c r="L11" s="56"/>
      <c r="M11" s="56"/>
    </row>
    <row r="12" spans="1:13">
      <c r="A12" s="106"/>
      <c r="B12" s="56"/>
      <c r="C12" s="56"/>
      <c r="D12" s="56"/>
      <c r="E12" s="56"/>
      <c r="F12" s="56"/>
      <c r="G12" s="56"/>
      <c r="H12" s="56"/>
      <c r="I12" s="56"/>
      <c r="J12" s="56"/>
      <c r="K12" s="56"/>
      <c r="L12" s="56"/>
      <c r="M12" s="56"/>
    </row>
    <row r="13" spans="1:13">
      <c r="A13" s="106"/>
      <c r="B13" s="56"/>
      <c r="C13" s="56"/>
      <c r="D13" s="56"/>
      <c r="E13" s="56"/>
      <c r="F13" s="56"/>
      <c r="G13" s="56"/>
      <c r="H13" s="56"/>
      <c r="I13" s="56"/>
      <c r="J13" s="56"/>
      <c r="K13" s="56"/>
      <c r="L13" s="56"/>
      <c r="M13" s="56"/>
    </row>
    <row r="14" spans="1:13">
      <c r="A14" s="106"/>
      <c r="B14" s="56"/>
      <c r="C14" s="56"/>
      <c r="D14" s="56"/>
      <c r="E14" s="56"/>
      <c r="F14" s="56"/>
      <c r="G14" s="56"/>
      <c r="H14" s="56"/>
      <c r="I14" s="56"/>
      <c r="J14" s="56"/>
      <c r="K14" s="56"/>
      <c r="L14" s="56"/>
      <c r="M14" s="56"/>
    </row>
    <row r="15" spans="1:13">
      <c r="A15" s="106"/>
      <c r="B15" s="56"/>
      <c r="C15" s="56"/>
      <c r="D15" s="56"/>
      <c r="E15" s="56"/>
      <c r="F15" s="56"/>
      <c r="G15" s="56"/>
      <c r="H15" s="56"/>
      <c r="I15" s="56"/>
      <c r="J15" s="56"/>
      <c r="K15" s="56"/>
      <c r="L15" s="56"/>
      <c r="M15" s="56"/>
    </row>
    <row r="16" spans="1:13">
      <c r="A16" s="106"/>
      <c r="B16" s="56"/>
      <c r="C16" s="56"/>
      <c r="D16" s="56"/>
      <c r="E16" s="56"/>
      <c r="F16" s="56"/>
      <c r="G16" s="56"/>
      <c r="H16" s="56"/>
      <c r="I16" s="56"/>
      <c r="J16" s="56"/>
      <c r="K16" s="56"/>
      <c r="L16" s="56"/>
      <c r="M16" s="56"/>
    </row>
    <row r="17" ht="13.5" spans="1:13">
      <c r="A17" s="106"/>
      <c r="B17" s="109" t="s">
        <v>5</v>
      </c>
      <c r="C17" s="110"/>
      <c r="D17" s="110"/>
      <c r="E17" s="110"/>
      <c r="F17" s="110"/>
      <c r="G17" s="110"/>
      <c r="H17" s="110"/>
      <c r="I17" s="110"/>
      <c r="J17" s="110"/>
      <c r="K17" s="110"/>
      <c r="L17" s="110"/>
      <c r="M17" s="110"/>
    </row>
    <row r="18" spans="1:13">
      <c r="A18" s="106"/>
      <c r="B18" s="110" t="s">
        <v>6</v>
      </c>
      <c r="C18" s="110"/>
      <c r="D18" s="110"/>
      <c r="E18" s="110"/>
      <c r="F18" s="110"/>
      <c r="G18" s="110"/>
      <c r="H18" s="110"/>
      <c r="I18" s="110"/>
      <c r="J18" s="110"/>
      <c r="K18" s="110"/>
      <c r="L18" s="110"/>
      <c r="M18" s="110"/>
    </row>
    <row r="19" ht="13.5" spans="1:13">
      <c r="A19" s="106"/>
      <c r="B19" s="107" t="s">
        <v>7</v>
      </c>
      <c r="C19" s="107"/>
      <c r="D19" s="107"/>
      <c r="E19" s="107"/>
      <c r="F19" s="107"/>
      <c r="G19" s="107"/>
      <c r="H19" s="107"/>
      <c r="I19" s="107"/>
      <c r="J19" s="107"/>
      <c r="K19" s="107"/>
      <c r="L19" s="107"/>
      <c r="M19" s="107"/>
    </row>
    <row r="20" ht="13.5" spans="1:13">
      <c r="A20" s="106"/>
      <c r="B20" s="107"/>
      <c r="C20" s="107"/>
      <c r="D20" s="107"/>
      <c r="E20" s="107"/>
      <c r="F20" s="107"/>
      <c r="G20" s="107"/>
      <c r="H20" s="107"/>
      <c r="I20" s="107"/>
      <c r="J20" s="107"/>
      <c r="K20" s="107"/>
      <c r="L20" s="107"/>
      <c r="M20" s="107"/>
    </row>
    <row r="21" spans="1:13">
      <c r="A21" s="111" t="s">
        <v>8</v>
      </c>
      <c r="B21" s="107" t="s">
        <v>9</v>
      </c>
      <c r="C21" s="107"/>
      <c r="D21" s="107"/>
      <c r="E21" s="107"/>
      <c r="F21" s="107"/>
      <c r="G21" s="107"/>
      <c r="H21" s="107"/>
      <c r="I21" s="107"/>
      <c r="J21" s="107"/>
      <c r="K21" s="107"/>
      <c r="L21" s="107"/>
      <c r="M21" s="107"/>
    </row>
    <row r="22" spans="1:13">
      <c r="A22" s="112"/>
      <c r="B22" s="56"/>
      <c r="C22" s="56"/>
      <c r="D22" s="56"/>
      <c r="E22" s="56"/>
      <c r="F22" s="56"/>
      <c r="G22" s="56"/>
      <c r="H22" s="56"/>
      <c r="I22" s="56"/>
      <c r="J22" s="56"/>
      <c r="K22" s="56"/>
      <c r="L22" s="56"/>
      <c r="M22" s="56"/>
    </row>
    <row r="23" spans="1:13">
      <c r="A23" s="112"/>
      <c r="B23" s="56"/>
      <c r="C23" s="56"/>
      <c r="D23" s="56"/>
      <c r="E23" s="56"/>
      <c r="F23" s="56"/>
      <c r="G23" s="56"/>
      <c r="H23" s="56"/>
      <c r="I23" s="56"/>
      <c r="J23" s="56"/>
      <c r="K23" s="56"/>
      <c r="L23" s="56"/>
      <c r="M23" s="56"/>
    </row>
    <row r="24" spans="1:13">
      <c r="A24" s="112"/>
      <c r="B24" s="56"/>
      <c r="C24" s="56"/>
      <c r="D24" s="56"/>
      <c r="E24" s="56"/>
      <c r="F24" s="56"/>
      <c r="G24" s="56"/>
      <c r="H24" s="56"/>
      <c r="I24" s="56"/>
      <c r="J24" s="56"/>
      <c r="K24" s="56"/>
      <c r="L24" s="56"/>
      <c r="M24" s="56"/>
    </row>
    <row r="25" spans="1:13">
      <c r="A25" s="112"/>
      <c r="B25" s="56"/>
      <c r="C25" s="56"/>
      <c r="D25" s="56"/>
      <c r="E25" s="56"/>
      <c r="F25" s="56"/>
      <c r="G25" s="56"/>
      <c r="H25" s="56"/>
      <c r="I25" s="56"/>
      <c r="J25" s="56"/>
      <c r="K25" s="56"/>
      <c r="L25" s="56"/>
      <c r="M25" s="56"/>
    </row>
    <row r="26" spans="1:13">
      <c r="A26" s="112"/>
      <c r="B26" s="56"/>
      <c r="C26" s="56"/>
      <c r="D26" s="56"/>
      <c r="E26" s="56"/>
      <c r="F26" s="56"/>
      <c r="G26" s="56"/>
      <c r="H26" s="56"/>
      <c r="I26" s="56"/>
      <c r="J26" s="56"/>
      <c r="K26" s="56"/>
      <c r="L26" s="56"/>
      <c r="M26" s="56"/>
    </row>
    <row r="27" spans="1:13">
      <c r="A27" s="112"/>
      <c r="B27" s="56"/>
      <c r="C27" s="56"/>
      <c r="D27" s="56"/>
      <c r="E27" s="56"/>
      <c r="F27" s="56"/>
      <c r="G27" s="56"/>
      <c r="H27" s="56"/>
      <c r="I27" s="56"/>
      <c r="J27" s="56"/>
      <c r="K27" s="56"/>
      <c r="L27" s="56"/>
      <c r="M27" s="56"/>
    </row>
    <row r="28" spans="1:13">
      <c r="A28" s="112"/>
      <c r="B28" s="110" t="s">
        <v>10</v>
      </c>
      <c r="C28" s="110"/>
      <c r="D28" s="110"/>
      <c r="E28" s="110"/>
      <c r="F28" s="110"/>
      <c r="G28" s="110"/>
      <c r="H28" s="110"/>
      <c r="I28" s="110"/>
      <c r="J28" s="110"/>
      <c r="K28" s="110"/>
      <c r="L28" s="110"/>
      <c r="M28" s="110"/>
    </row>
    <row r="29" ht="13.5" spans="1:13">
      <c r="A29" s="112"/>
      <c r="B29" s="107" t="s">
        <v>11</v>
      </c>
      <c r="C29" s="107"/>
      <c r="D29" s="107"/>
      <c r="E29" s="107"/>
      <c r="F29" s="107"/>
      <c r="G29" s="107"/>
      <c r="H29" s="107"/>
      <c r="I29" s="107"/>
      <c r="J29" s="107"/>
      <c r="K29" s="107"/>
      <c r="L29" s="107"/>
      <c r="M29" s="107"/>
    </row>
    <row r="30" ht="13.5" spans="1:13">
      <c r="A30" s="112"/>
      <c r="B30" s="107"/>
      <c r="C30" s="107"/>
      <c r="D30" s="107"/>
      <c r="E30" s="107"/>
      <c r="F30" s="107"/>
      <c r="G30" s="107"/>
      <c r="H30" s="107"/>
      <c r="I30" s="107"/>
      <c r="J30" s="107"/>
      <c r="K30" s="107"/>
      <c r="L30" s="107"/>
      <c r="M30" s="107"/>
    </row>
    <row r="31" spans="1:13">
      <c r="A31" s="113"/>
      <c r="B31" s="110" t="s">
        <v>12</v>
      </c>
      <c r="C31" s="110"/>
      <c r="D31" s="110"/>
      <c r="E31" s="110"/>
      <c r="F31" s="110"/>
      <c r="G31" s="110"/>
      <c r="H31" s="110"/>
      <c r="I31" s="110"/>
      <c r="J31" s="110"/>
      <c r="K31" s="110"/>
      <c r="L31" s="110"/>
      <c r="M31" s="110"/>
    </row>
    <row r="32" spans="1:13">
      <c r="A32" s="111" t="s">
        <v>13</v>
      </c>
      <c r="B32" s="107" t="s">
        <v>14</v>
      </c>
      <c r="C32" s="107"/>
      <c r="D32" s="107"/>
      <c r="E32" s="107"/>
      <c r="F32" s="107"/>
      <c r="G32" s="107"/>
      <c r="H32" s="107"/>
      <c r="I32" s="107"/>
      <c r="J32" s="107"/>
      <c r="K32" s="107"/>
      <c r="L32" s="107"/>
      <c r="M32" s="107"/>
    </row>
    <row r="33" spans="1:13">
      <c r="A33" s="112"/>
      <c r="B33" s="56"/>
      <c r="C33" s="56"/>
      <c r="D33" s="56"/>
      <c r="E33" s="56"/>
      <c r="F33" s="56"/>
      <c r="G33" s="56"/>
      <c r="H33" s="56"/>
      <c r="I33" s="56"/>
      <c r="J33" s="56"/>
      <c r="K33" s="56"/>
      <c r="L33" s="56"/>
      <c r="M33" s="56"/>
    </row>
    <row r="34" spans="1:13">
      <c r="A34" s="112"/>
      <c r="B34" s="108"/>
      <c r="C34" s="56"/>
      <c r="D34" s="56"/>
      <c r="E34" s="56"/>
      <c r="F34" s="56"/>
      <c r="G34" s="56"/>
      <c r="H34" s="56"/>
      <c r="I34" s="56"/>
      <c r="J34" s="56"/>
      <c r="K34" s="56"/>
      <c r="L34" s="56"/>
      <c r="M34" s="56"/>
    </row>
    <row r="35" spans="1:13">
      <c r="A35" s="112"/>
      <c r="B35" s="56"/>
      <c r="C35" s="56"/>
      <c r="D35" s="56"/>
      <c r="E35" s="56"/>
      <c r="F35" s="56"/>
      <c r="G35" s="56"/>
      <c r="H35" s="56"/>
      <c r="I35" s="56"/>
      <c r="J35" s="56"/>
      <c r="K35" s="56"/>
      <c r="L35" s="56"/>
      <c r="M35" s="56"/>
    </row>
    <row r="36" spans="1:13">
      <c r="A36" s="112"/>
      <c r="B36" s="108"/>
      <c r="C36" s="56"/>
      <c r="D36" s="56"/>
      <c r="E36" s="56"/>
      <c r="F36" s="56"/>
      <c r="G36" s="56"/>
      <c r="H36" s="56"/>
      <c r="I36" s="56"/>
      <c r="J36" s="56"/>
      <c r="K36" s="56"/>
      <c r="L36" s="56"/>
      <c r="M36" s="56"/>
    </row>
    <row r="37" spans="1:13">
      <c r="A37" s="112"/>
      <c r="B37" s="56"/>
      <c r="C37" s="56"/>
      <c r="D37" s="56"/>
      <c r="E37" s="56"/>
      <c r="F37" s="56"/>
      <c r="G37" s="56"/>
      <c r="H37" s="56"/>
      <c r="I37" s="56"/>
      <c r="J37" s="56"/>
      <c r="K37" s="56"/>
      <c r="L37" s="56"/>
      <c r="M37" s="56"/>
    </row>
    <row r="38" spans="1:13">
      <c r="A38" s="112"/>
      <c r="B38" s="56"/>
      <c r="C38" s="56"/>
      <c r="D38" s="56"/>
      <c r="E38" s="56"/>
      <c r="F38" s="56"/>
      <c r="G38" s="56"/>
      <c r="H38" s="56"/>
      <c r="I38" s="56"/>
      <c r="J38" s="56"/>
      <c r="K38" s="56"/>
      <c r="L38" s="56"/>
      <c r="M38" s="56"/>
    </row>
    <row r="39" spans="1:13">
      <c r="A39" s="112"/>
      <c r="B39" s="110" t="s">
        <v>15</v>
      </c>
      <c r="C39" s="110"/>
      <c r="D39" s="110"/>
      <c r="E39" s="110"/>
      <c r="F39" s="110"/>
      <c r="G39" s="110"/>
      <c r="H39" s="110"/>
      <c r="I39" s="110"/>
      <c r="J39" s="110"/>
      <c r="K39" s="110"/>
      <c r="L39" s="110"/>
      <c r="M39" s="110"/>
    </row>
    <row r="40" ht="13.5" spans="1:13">
      <c r="A40" s="112"/>
      <c r="B40" s="107" t="s">
        <v>16</v>
      </c>
      <c r="C40" s="107"/>
      <c r="D40" s="107"/>
      <c r="E40" s="107"/>
      <c r="F40" s="107"/>
      <c r="G40" s="107"/>
      <c r="H40" s="107"/>
      <c r="I40" s="107"/>
      <c r="J40" s="107"/>
      <c r="K40" s="107"/>
      <c r="L40" s="107"/>
      <c r="M40" s="107"/>
    </row>
    <row r="41" ht="13.5" spans="1:13">
      <c r="A41" s="112"/>
      <c r="B41" s="107"/>
      <c r="C41" s="107"/>
      <c r="D41" s="107"/>
      <c r="E41" s="107"/>
      <c r="F41" s="107"/>
      <c r="G41" s="107"/>
      <c r="H41" s="107"/>
      <c r="I41" s="107"/>
      <c r="J41" s="107"/>
      <c r="K41" s="107"/>
      <c r="L41" s="107"/>
      <c r="M41" s="107"/>
    </row>
    <row r="42" spans="1:13">
      <c r="A42" s="113"/>
      <c r="B42" s="110" t="s">
        <v>17</v>
      </c>
      <c r="C42" s="110"/>
      <c r="D42" s="110"/>
      <c r="E42" s="110"/>
      <c r="F42" s="110"/>
      <c r="G42" s="110"/>
      <c r="H42" s="110"/>
      <c r="I42" s="110"/>
      <c r="J42" s="110"/>
      <c r="K42" s="110"/>
      <c r="L42" s="110"/>
      <c r="M42" s="110"/>
    </row>
    <row r="43" spans="1:13">
      <c r="A43" s="111" t="s">
        <v>18</v>
      </c>
      <c r="B43" s="107" t="s">
        <v>19</v>
      </c>
      <c r="C43" s="107"/>
      <c r="D43" s="107"/>
      <c r="E43" s="107"/>
      <c r="F43" s="107"/>
      <c r="G43" s="107"/>
      <c r="H43" s="107"/>
      <c r="I43" s="107"/>
      <c r="J43" s="107"/>
      <c r="K43" s="107"/>
      <c r="L43" s="107"/>
      <c r="M43" s="107"/>
    </row>
    <row r="44" spans="1:13">
      <c r="A44" s="112"/>
      <c r="B44" s="56"/>
      <c r="C44" s="56"/>
      <c r="D44" s="56"/>
      <c r="E44" s="56"/>
      <c r="F44" s="56"/>
      <c r="G44" s="56"/>
      <c r="H44" s="56"/>
      <c r="I44" s="56"/>
      <c r="J44" s="56"/>
      <c r="K44" s="56"/>
      <c r="L44" s="56"/>
      <c r="M44" s="56"/>
    </row>
    <row r="45" spans="1:13">
      <c r="A45" s="112"/>
      <c r="B45" s="56"/>
      <c r="C45" s="56"/>
      <c r="D45" s="56"/>
      <c r="E45" s="56"/>
      <c r="F45" s="56"/>
      <c r="G45" s="56"/>
      <c r="H45" s="56"/>
      <c r="I45" s="56"/>
      <c r="J45" s="56"/>
      <c r="K45" s="56"/>
      <c r="L45" s="56"/>
      <c r="M45" s="56"/>
    </row>
    <row r="46" spans="1:13">
      <c r="A46" s="112"/>
      <c r="B46" s="56"/>
      <c r="C46" s="56"/>
      <c r="D46" s="56"/>
      <c r="E46" s="56"/>
      <c r="F46" s="56"/>
      <c r="G46" s="56"/>
      <c r="H46" s="56"/>
      <c r="I46" s="56"/>
      <c r="J46" s="56"/>
      <c r="K46" s="56"/>
      <c r="L46" s="56"/>
      <c r="M46" s="56"/>
    </row>
    <row r="47" spans="1:13">
      <c r="A47" s="112"/>
      <c r="B47" s="56"/>
      <c r="C47" s="56"/>
      <c r="D47" s="56"/>
      <c r="E47" s="56"/>
      <c r="F47" s="56"/>
      <c r="G47" s="56"/>
      <c r="H47" s="56"/>
      <c r="I47" s="56"/>
      <c r="J47" s="56"/>
      <c r="K47" s="56"/>
      <c r="L47" s="56"/>
      <c r="M47" s="56"/>
    </row>
    <row r="48" spans="1:13">
      <c r="A48" s="112"/>
      <c r="B48" s="56"/>
      <c r="C48" s="56"/>
      <c r="D48" s="56"/>
      <c r="E48" s="56"/>
      <c r="F48" s="56"/>
      <c r="G48" s="56"/>
      <c r="H48" s="56"/>
      <c r="I48" s="56"/>
      <c r="J48" s="56"/>
      <c r="K48" s="56"/>
      <c r="L48" s="56"/>
      <c r="M48" s="56"/>
    </row>
    <row r="49" spans="1:13">
      <c r="A49" s="112"/>
      <c r="B49" s="56"/>
      <c r="C49" s="56"/>
      <c r="D49" s="56"/>
      <c r="E49" s="56"/>
      <c r="F49" s="56"/>
      <c r="G49" s="56"/>
      <c r="H49" s="56"/>
      <c r="I49" s="56"/>
      <c r="J49" s="56"/>
      <c r="K49" s="56"/>
      <c r="L49" s="56"/>
      <c r="M49" s="56"/>
    </row>
    <row r="50" spans="1:13">
      <c r="A50" s="112"/>
      <c r="B50" s="110" t="s">
        <v>20</v>
      </c>
      <c r="C50" s="110"/>
      <c r="D50" s="110"/>
      <c r="E50" s="110"/>
      <c r="F50" s="110"/>
      <c r="G50" s="110"/>
      <c r="H50" s="110"/>
      <c r="I50" s="110"/>
      <c r="J50" s="110"/>
      <c r="K50" s="110"/>
      <c r="L50" s="110"/>
      <c r="M50" s="110"/>
    </row>
    <row r="51" ht="13.5" spans="1:13">
      <c r="A51" s="112"/>
      <c r="B51" s="107" t="s">
        <v>21</v>
      </c>
      <c r="C51" s="107"/>
      <c r="D51" s="107"/>
      <c r="E51" s="107"/>
      <c r="F51" s="107"/>
      <c r="G51" s="107"/>
      <c r="H51" s="107"/>
      <c r="I51" s="107"/>
      <c r="J51" s="107"/>
      <c r="K51" s="107"/>
      <c r="L51" s="107"/>
      <c r="M51" s="107"/>
    </row>
    <row r="52" ht="13.5" spans="1:13">
      <c r="A52" s="112"/>
      <c r="B52" s="107"/>
      <c r="C52" s="107"/>
      <c r="D52" s="107"/>
      <c r="E52" s="107"/>
      <c r="F52" s="107"/>
      <c r="G52" s="107"/>
      <c r="H52" s="107"/>
      <c r="I52" s="107"/>
      <c r="J52" s="107"/>
      <c r="K52" s="107"/>
      <c r="L52" s="107"/>
      <c r="M52" s="107"/>
    </row>
    <row r="53" spans="1:13">
      <c r="A53" s="113"/>
      <c r="B53" s="110" t="s">
        <v>17</v>
      </c>
      <c r="C53" s="110"/>
      <c r="D53" s="110"/>
      <c r="E53" s="110"/>
      <c r="F53" s="110"/>
      <c r="G53" s="110"/>
      <c r="H53" s="110"/>
      <c r="I53" s="110"/>
      <c r="J53" s="110"/>
      <c r="K53" s="110"/>
      <c r="L53" s="110"/>
      <c r="M53" s="110"/>
    </row>
  </sheetData>
  <mergeCells count="22">
    <mergeCell ref="A1:M1"/>
    <mergeCell ref="B2:M2"/>
    <mergeCell ref="B3:M3"/>
    <mergeCell ref="B17:M17"/>
    <mergeCell ref="B18:M18"/>
    <mergeCell ref="B21:M21"/>
    <mergeCell ref="B28:M28"/>
    <mergeCell ref="B31:M31"/>
    <mergeCell ref="B32:M32"/>
    <mergeCell ref="B39:M39"/>
    <mergeCell ref="B42:M42"/>
    <mergeCell ref="B43:M43"/>
    <mergeCell ref="B50:M50"/>
    <mergeCell ref="B53:M53"/>
    <mergeCell ref="A3:A20"/>
    <mergeCell ref="A21:A31"/>
    <mergeCell ref="A32:A42"/>
    <mergeCell ref="A43:A53"/>
    <mergeCell ref="B19:M20"/>
    <mergeCell ref="B29:M30"/>
    <mergeCell ref="B40:M41"/>
    <mergeCell ref="B51:M52"/>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S22"/>
  <sheetViews>
    <sheetView zoomScale="80" zoomScaleNormal="80" workbookViewId="0">
      <selection activeCell="F65" sqref="F65"/>
    </sheetView>
  </sheetViews>
  <sheetFormatPr defaultColWidth="8.78333333333333" defaultRowHeight="13.5"/>
  <sheetData>
    <row r="2" ht="20.25" spans="2:19">
      <c r="B2" s="91" t="s">
        <v>22</v>
      </c>
      <c r="C2" s="92"/>
      <c r="D2" s="92"/>
      <c r="E2" s="92"/>
      <c r="F2" s="92"/>
      <c r="G2" s="92"/>
      <c r="H2" s="92"/>
      <c r="I2" s="92"/>
      <c r="J2" s="92"/>
      <c r="K2" s="92"/>
      <c r="L2" s="92"/>
      <c r="M2" s="92"/>
      <c r="N2" s="92"/>
      <c r="O2" s="92"/>
      <c r="P2" s="92"/>
      <c r="Q2" s="92"/>
      <c r="R2" s="92"/>
      <c r="S2" s="101"/>
    </row>
    <row r="3" spans="2:19">
      <c r="B3" s="93"/>
      <c r="C3" s="94"/>
      <c r="D3" s="94"/>
      <c r="E3" s="94"/>
      <c r="F3" s="94"/>
      <c r="G3" s="94"/>
      <c r="H3" s="94"/>
      <c r="I3" s="94"/>
      <c r="J3" s="94"/>
      <c r="K3" s="94"/>
      <c r="L3" s="94"/>
      <c r="M3" s="94"/>
      <c r="N3" s="94"/>
      <c r="O3" s="94"/>
      <c r="P3" s="94"/>
      <c r="Q3" s="94"/>
      <c r="R3" s="94"/>
      <c r="S3" s="102"/>
    </row>
    <row r="4" spans="2:19">
      <c r="B4" s="93"/>
      <c r="C4" s="94"/>
      <c r="D4" s="94"/>
      <c r="E4" s="94"/>
      <c r="F4" s="94"/>
      <c r="G4" s="94"/>
      <c r="H4" s="94"/>
      <c r="I4" s="94"/>
      <c r="J4" s="94"/>
      <c r="K4" s="94"/>
      <c r="L4" s="94"/>
      <c r="M4" s="94"/>
      <c r="N4" s="94"/>
      <c r="O4" s="94"/>
      <c r="P4" s="94"/>
      <c r="Q4" s="94"/>
      <c r="R4" s="94"/>
      <c r="S4" s="102"/>
    </row>
    <row r="5" ht="14.25" spans="2:19">
      <c r="B5" s="93"/>
      <c r="C5" s="94"/>
      <c r="D5" s="94"/>
      <c r="E5" s="94"/>
      <c r="F5" s="94"/>
      <c r="G5" s="94"/>
      <c r="H5" s="94"/>
      <c r="I5" s="94"/>
      <c r="J5" s="94"/>
      <c r="K5" s="94"/>
      <c r="L5" s="94"/>
      <c r="M5" s="94"/>
      <c r="N5" s="94"/>
      <c r="O5" s="94"/>
      <c r="P5" s="94"/>
      <c r="Q5" s="94"/>
      <c r="R5" s="94"/>
      <c r="S5" s="102"/>
    </row>
    <row r="6" spans="2:19">
      <c r="B6" s="93"/>
      <c r="C6" s="94"/>
      <c r="D6" s="94"/>
      <c r="E6" s="94"/>
      <c r="F6" s="95" t="str">
        <f>'2.DC Line（Matiari Send Out）'!Q3</f>
        <v>960WkWH</v>
      </c>
      <c r="G6" s="96"/>
      <c r="H6" s="94"/>
      <c r="I6" s="94"/>
      <c r="J6" s="95" t="str">
        <f>'3.DC Line（Lahore DC Control）'!D3</f>
        <v>929.34WkWH</v>
      </c>
      <c r="K6" s="96"/>
      <c r="L6" s="95" t="str">
        <f>'4.AC Line（Main）'!V3</f>
        <v>920WkWH</v>
      </c>
      <c r="M6" s="96"/>
      <c r="N6" s="94"/>
      <c r="O6" s="95" t="str">
        <f>'4.AC Line（Main）'!V4</f>
        <v>914.50WkWH</v>
      </c>
      <c r="P6" s="96"/>
      <c r="Q6" s="94"/>
      <c r="R6" s="94"/>
      <c r="S6" s="102"/>
    </row>
    <row r="7" ht="14.25" spans="2:19">
      <c r="B7" s="93"/>
      <c r="C7" s="94"/>
      <c r="D7" s="94"/>
      <c r="E7" s="94"/>
      <c r="F7" s="97"/>
      <c r="G7" s="98"/>
      <c r="H7" s="94"/>
      <c r="I7" s="94"/>
      <c r="J7" s="97"/>
      <c r="K7" s="98"/>
      <c r="L7" s="97"/>
      <c r="M7" s="98"/>
      <c r="N7" s="94"/>
      <c r="O7" s="97"/>
      <c r="P7" s="98"/>
      <c r="Q7" s="94"/>
      <c r="R7" s="94"/>
      <c r="S7" s="102"/>
    </row>
    <row r="8" spans="2:19">
      <c r="B8" s="93"/>
      <c r="C8" s="94"/>
      <c r="D8" s="94"/>
      <c r="E8" s="94"/>
      <c r="F8" s="94"/>
      <c r="G8" s="94"/>
      <c r="H8" s="94"/>
      <c r="I8" s="94"/>
      <c r="J8" s="94"/>
      <c r="K8" s="94"/>
      <c r="L8" s="94"/>
      <c r="M8" s="94"/>
      <c r="N8" s="94"/>
      <c r="O8" s="94"/>
      <c r="P8" s="94"/>
      <c r="Q8" s="94"/>
      <c r="R8" s="94"/>
      <c r="S8" s="102"/>
    </row>
    <row r="9" spans="2:19">
      <c r="B9" s="93"/>
      <c r="C9" s="94"/>
      <c r="D9" s="94"/>
      <c r="E9" s="94"/>
      <c r="F9" s="94"/>
      <c r="G9" s="94"/>
      <c r="H9" s="94"/>
      <c r="I9" s="94"/>
      <c r="J9" s="94"/>
      <c r="K9" s="94"/>
      <c r="L9" s="94"/>
      <c r="M9" s="94"/>
      <c r="N9" s="94"/>
      <c r="O9" s="94"/>
      <c r="P9" s="94"/>
      <c r="Q9" s="94"/>
      <c r="R9" s="94"/>
      <c r="S9" s="102"/>
    </row>
    <row r="10" spans="2:19">
      <c r="B10" s="93"/>
      <c r="C10" s="94"/>
      <c r="D10" s="94"/>
      <c r="E10" s="94"/>
      <c r="F10" s="94"/>
      <c r="G10" s="94"/>
      <c r="H10" s="94"/>
      <c r="I10" s="94"/>
      <c r="J10" s="94"/>
      <c r="K10" s="94"/>
      <c r="L10" s="94"/>
      <c r="M10" s="94"/>
      <c r="N10" s="94"/>
      <c r="O10" s="94"/>
      <c r="P10" s="94"/>
      <c r="Q10" s="94"/>
      <c r="R10" s="94"/>
      <c r="S10" s="102"/>
    </row>
    <row r="11" spans="2:19">
      <c r="B11" s="93"/>
      <c r="C11" s="94"/>
      <c r="D11" s="94"/>
      <c r="E11" s="94"/>
      <c r="F11" s="94"/>
      <c r="G11" s="94"/>
      <c r="H11" s="94"/>
      <c r="I11" s="94"/>
      <c r="J11" s="94"/>
      <c r="K11" s="94"/>
      <c r="L11" s="94"/>
      <c r="M11" s="94"/>
      <c r="N11" s="94"/>
      <c r="O11" s="94"/>
      <c r="P11" s="94"/>
      <c r="Q11" s="94"/>
      <c r="R11" s="94"/>
      <c r="S11" s="102"/>
    </row>
    <row r="12" spans="2:19">
      <c r="B12" s="93"/>
      <c r="C12" s="94"/>
      <c r="D12" s="94"/>
      <c r="E12" s="94"/>
      <c r="F12" s="94"/>
      <c r="G12" s="94"/>
      <c r="H12" s="94"/>
      <c r="I12" s="94"/>
      <c r="J12" s="94"/>
      <c r="K12" s="94"/>
      <c r="L12" s="94"/>
      <c r="M12" s="94"/>
      <c r="N12" s="94"/>
      <c r="O12" s="94"/>
      <c r="P12" s="94"/>
      <c r="Q12" s="94"/>
      <c r="R12" s="94"/>
      <c r="S12" s="102"/>
    </row>
    <row r="13" spans="2:19">
      <c r="B13" s="93"/>
      <c r="C13" s="94"/>
      <c r="D13" s="94"/>
      <c r="E13" s="94"/>
      <c r="F13" s="94"/>
      <c r="G13" s="94"/>
      <c r="H13" s="94"/>
      <c r="I13" s="94"/>
      <c r="J13" s="94"/>
      <c r="K13" s="94"/>
      <c r="L13" s="94"/>
      <c r="M13" s="94"/>
      <c r="N13" s="94"/>
      <c r="O13" s="94"/>
      <c r="P13" s="94"/>
      <c r="Q13" s="94"/>
      <c r="R13" s="94"/>
      <c r="S13" s="102"/>
    </row>
    <row r="14" spans="2:19">
      <c r="B14" s="93"/>
      <c r="C14" s="94"/>
      <c r="D14" s="94"/>
      <c r="E14" s="94"/>
      <c r="F14" s="94"/>
      <c r="G14" s="94"/>
      <c r="H14" s="94"/>
      <c r="I14" s="94"/>
      <c r="J14" s="94"/>
      <c r="K14" s="94"/>
      <c r="L14" s="94"/>
      <c r="M14" s="94"/>
      <c r="N14" s="94"/>
      <c r="O14" s="94"/>
      <c r="P14" s="94"/>
      <c r="Q14" s="94"/>
      <c r="R14" s="94"/>
      <c r="S14" s="102"/>
    </row>
    <row r="15" spans="2:19">
      <c r="B15" s="93"/>
      <c r="C15" s="94"/>
      <c r="D15" s="94"/>
      <c r="E15" s="94"/>
      <c r="F15" s="94"/>
      <c r="G15" s="94"/>
      <c r="H15" s="94"/>
      <c r="I15" s="94"/>
      <c r="J15" s="94"/>
      <c r="K15" s="94"/>
      <c r="L15" s="94"/>
      <c r="M15" s="94"/>
      <c r="N15" s="94"/>
      <c r="O15" s="94"/>
      <c r="P15" s="94"/>
      <c r="Q15" s="94"/>
      <c r="R15" s="94"/>
      <c r="S15" s="102"/>
    </row>
    <row r="16" spans="2:19">
      <c r="B16" s="93"/>
      <c r="C16" s="94"/>
      <c r="D16" s="94"/>
      <c r="E16" s="94"/>
      <c r="F16" s="94"/>
      <c r="G16" s="94"/>
      <c r="H16" s="94"/>
      <c r="I16" s="94"/>
      <c r="J16" s="94"/>
      <c r="K16" s="94"/>
      <c r="L16" s="94"/>
      <c r="M16" s="94"/>
      <c r="N16" s="94"/>
      <c r="O16" s="94"/>
      <c r="P16" s="94"/>
      <c r="Q16" s="94"/>
      <c r="R16" s="94"/>
      <c r="S16" s="102"/>
    </row>
    <row r="17" ht="14.25" spans="2:19">
      <c r="B17" s="93"/>
      <c r="C17" s="94"/>
      <c r="D17" s="94"/>
      <c r="E17" s="94"/>
      <c r="F17" s="94"/>
      <c r="G17" s="94"/>
      <c r="H17" s="94"/>
      <c r="I17" s="94"/>
      <c r="J17" s="94"/>
      <c r="K17" s="94"/>
      <c r="L17" s="94"/>
      <c r="M17" s="94"/>
      <c r="N17" s="94"/>
      <c r="O17" s="94"/>
      <c r="P17" s="94"/>
      <c r="Q17" s="94"/>
      <c r="R17" s="94"/>
      <c r="S17" s="102"/>
    </row>
    <row r="18" spans="2:19">
      <c r="B18" s="93"/>
      <c r="C18" s="94"/>
      <c r="D18" s="94"/>
      <c r="E18" s="94"/>
      <c r="F18" s="94"/>
      <c r="G18" s="94"/>
      <c r="H18" s="94"/>
      <c r="I18" s="94"/>
      <c r="J18" s="94"/>
      <c r="K18" s="94"/>
      <c r="L18" s="94"/>
      <c r="M18" s="94"/>
      <c r="N18" s="94"/>
      <c r="O18" s="95" t="str">
        <f>'5.AC Line (Backup)'!V4</f>
        <v>915.79WkWH</v>
      </c>
      <c r="P18" s="96"/>
      <c r="Q18" s="94"/>
      <c r="R18" s="94"/>
      <c r="S18" s="102"/>
    </row>
    <row r="19" ht="14.25" spans="2:19">
      <c r="B19" s="93"/>
      <c r="C19" s="94"/>
      <c r="D19" s="94"/>
      <c r="E19" s="94"/>
      <c r="F19" s="94"/>
      <c r="G19" s="94"/>
      <c r="H19" s="94"/>
      <c r="I19" s="94"/>
      <c r="J19" s="94"/>
      <c r="K19" s="94"/>
      <c r="L19" s="94"/>
      <c r="M19" s="94"/>
      <c r="N19" s="94"/>
      <c r="O19" s="97"/>
      <c r="P19" s="98"/>
      <c r="Q19" s="94"/>
      <c r="R19" s="94"/>
      <c r="S19" s="102"/>
    </row>
    <row r="20" spans="2:19">
      <c r="B20" s="93"/>
      <c r="C20" s="94"/>
      <c r="D20" s="94"/>
      <c r="E20" s="94"/>
      <c r="F20" s="94"/>
      <c r="G20" s="94"/>
      <c r="H20" s="94"/>
      <c r="I20" s="94"/>
      <c r="J20" s="94"/>
      <c r="K20" s="94"/>
      <c r="L20" s="94"/>
      <c r="M20" s="94"/>
      <c r="N20" s="94"/>
      <c r="O20" s="94"/>
      <c r="P20" s="94"/>
      <c r="Q20" s="94"/>
      <c r="R20" s="94"/>
      <c r="S20" s="102"/>
    </row>
    <row r="21" spans="2:19">
      <c r="B21" s="93"/>
      <c r="C21" s="94"/>
      <c r="D21" s="94"/>
      <c r="E21" s="94"/>
      <c r="F21" s="94"/>
      <c r="G21" s="94"/>
      <c r="H21" s="94"/>
      <c r="I21" s="94"/>
      <c r="J21" s="94"/>
      <c r="K21" s="94"/>
      <c r="L21" s="94"/>
      <c r="M21" s="94"/>
      <c r="N21" s="94"/>
      <c r="O21" s="94"/>
      <c r="P21" s="94"/>
      <c r="Q21" s="94"/>
      <c r="R21" s="94"/>
      <c r="S21" s="102"/>
    </row>
    <row r="22" spans="2:19">
      <c r="B22" s="99"/>
      <c r="C22" s="100"/>
      <c r="D22" s="100"/>
      <c r="E22" s="100"/>
      <c r="F22" s="100"/>
      <c r="G22" s="100"/>
      <c r="H22" s="100"/>
      <c r="I22" s="100"/>
      <c r="J22" s="100"/>
      <c r="K22" s="100"/>
      <c r="L22" s="100"/>
      <c r="M22" s="100"/>
      <c r="N22" s="100"/>
      <c r="O22" s="100"/>
      <c r="P22" s="100"/>
      <c r="Q22" s="100"/>
      <c r="R22" s="100"/>
      <c r="S22" s="103"/>
    </row>
  </sheetData>
  <mergeCells count="6">
    <mergeCell ref="B2:S2"/>
    <mergeCell ref="O6:P7"/>
    <mergeCell ref="O18:P19"/>
    <mergeCell ref="F6:G7"/>
    <mergeCell ref="J6:K7"/>
    <mergeCell ref="L6:M7"/>
  </mergeCells>
  <pageMargins left="0.75" right="0.75" top="1" bottom="1" header="0.5" footer="0.5"/>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Q185"/>
  <sheetViews>
    <sheetView zoomScale="80" zoomScaleNormal="80" topLeftCell="D1" workbookViewId="0">
      <pane ySplit="2" topLeftCell="A69" activePane="bottomLeft" state="frozen"/>
      <selection/>
      <selection pane="bottomLeft" activeCell="O104" sqref="O104:O106"/>
    </sheetView>
  </sheetViews>
  <sheetFormatPr defaultColWidth="9" defaultRowHeight="15"/>
  <cols>
    <col min="1" max="1" width="9.66666666666667" style="52" customWidth="1"/>
    <col min="2" max="2" width="8.66666666666667" style="52" customWidth="1"/>
    <col min="3" max="3" width="13.6666666666667" style="52" customWidth="1"/>
    <col min="4" max="4" width="23.6666666666667" style="56" customWidth="1"/>
    <col min="5" max="5" width="16" style="57" customWidth="1"/>
    <col min="6" max="6" width="26.2166666666667" style="58" customWidth="1"/>
    <col min="8" max="10" width="19.8916666666667" style="59" customWidth="1"/>
    <col min="11" max="13" width="19.5416666666667" style="60" customWidth="1"/>
    <col min="14" max="14" width="19.2" style="60" customWidth="1"/>
    <col min="15" max="15" width="13.8916666666667" style="61" customWidth="1"/>
    <col min="16" max="16" width="13.9" customWidth="1"/>
    <col min="17" max="17" width="27" customWidth="1"/>
    <col min="19" max="19" width="10.375"/>
  </cols>
  <sheetData>
    <row r="1" s="54" customFormat="1" ht="18.75" spans="1:15">
      <c r="A1" s="62" t="s">
        <v>23</v>
      </c>
      <c r="B1" s="63"/>
      <c r="C1" s="63"/>
      <c r="D1" s="63"/>
      <c r="E1" s="63"/>
      <c r="F1" s="64"/>
      <c r="H1" s="65" t="s">
        <v>24</v>
      </c>
      <c r="I1" s="65"/>
      <c r="J1" s="65"/>
      <c r="K1" s="82"/>
      <c r="L1" s="82"/>
      <c r="M1" s="82"/>
      <c r="N1" s="82"/>
      <c r="O1" s="83"/>
    </row>
    <row r="2" ht="28.5" spans="1:17">
      <c r="A2" s="11" t="s">
        <v>25</v>
      </c>
      <c r="B2" s="11" t="s">
        <v>26</v>
      </c>
      <c r="C2" s="11" t="s">
        <v>27</v>
      </c>
      <c r="D2" s="11" t="s">
        <v>28</v>
      </c>
      <c r="E2" s="66" t="s">
        <v>29</v>
      </c>
      <c r="F2" s="48" t="s">
        <v>30</v>
      </c>
      <c r="H2" s="26" t="s">
        <v>25</v>
      </c>
      <c r="I2" s="84" t="s">
        <v>31</v>
      </c>
      <c r="J2" s="84" t="s">
        <v>32</v>
      </c>
      <c r="K2" s="85" t="s">
        <v>33</v>
      </c>
      <c r="L2" s="84" t="s">
        <v>31</v>
      </c>
      <c r="M2" s="84" t="s">
        <v>32</v>
      </c>
      <c r="N2" s="85" t="s">
        <v>34</v>
      </c>
      <c r="O2" s="86" t="s">
        <v>35</v>
      </c>
      <c r="Q2" s="26" t="s">
        <v>36</v>
      </c>
    </row>
    <row r="3" spans="1:17">
      <c r="A3" s="67" t="s">
        <v>37</v>
      </c>
      <c r="B3" s="68"/>
      <c r="C3" s="68"/>
      <c r="D3" s="69"/>
      <c r="E3" s="70">
        <f>SUM(E4:E999994)</f>
        <v>1158.95</v>
      </c>
      <c r="F3" s="71">
        <f>SUM(F4:F9994)</f>
        <v>72841.1583333334</v>
      </c>
      <c r="H3" s="72">
        <v>44309</v>
      </c>
      <c r="I3" s="72"/>
      <c r="J3" s="72"/>
      <c r="K3" s="87">
        <v>320</v>
      </c>
      <c r="L3" s="87"/>
      <c r="M3" s="87"/>
      <c r="N3" s="87">
        <v>200</v>
      </c>
      <c r="O3" s="88">
        <f t="shared" ref="O3:O12" si="0">K3+N3</f>
        <v>520</v>
      </c>
      <c r="Q3" s="29" t="s">
        <v>38</v>
      </c>
    </row>
    <row r="4" s="55" customFormat="1" spans="1:15">
      <c r="A4" s="73">
        <v>44281</v>
      </c>
      <c r="B4" s="74">
        <v>0.709722222222222</v>
      </c>
      <c r="C4" s="75">
        <v>400</v>
      </c>
      <c r="D4" s="76">
        <v>0</v>
      </c>
      <c r="E4" s="77">
        <f t="shared" ref="E4:E10" si="1">HOUR(D4)+MINUTE(D4)/60</f>
        <v>0</v>
      </c>
      <c r="F4" s="78">
        <v>0</v>
      </c>
      <c r="H4" s="72">
        <v>44310</v>
      </c>
      <c r="I4" s="72"/>
      <c r="J4" s="72"/>
      <c r="K4" s="60">
        <v>320</v>
      </c>
      <c r="L4" s="60"/>
      <c r="M4" s="60"/>
      <c r="N4" s="60">
        <v>340</v>
      </c>
      <c r="O4" s="88">
        <f t="shared" si="0"/>
        <v>660</v>
      </c>
    </row>
    <row r="5" s="55" customFormat="1" spans="1:17">
      <c r="A5" s="79"/>
      <c r="B5" s="74">
        <v>0.75</v>
      </c>
      <c r="C5" s="75">
        <v>600</v>
      </c>
      <c r="D5" s="76">
        <f>IF(B5&gt;B4,B5-B4,B5-B4+24)</f>
        <v>0.040277777777778</v>
      </c>
      <c r="E5" s="77">
        <f t="shared" si="1"/>
        <v>0.966666666666667</v>
      </c>
      <c r="F5" s="78">
        <f>E5*C4/10</f>
        <v>38.6666666666667</v>
      </c>
      <c r="H5" s="72">
        <v>44311</v>
      </c>
      <c r="I5" s="72"/>
      <c r="J5" s="72"/>
      <c r="K5" s="60">
        <v>480</v>
      </c>
      <c r="L5" s="60"/>
      <c r="M5" s="60"/>
      <c r="N5" s="60">
        <v>480</v>
      </c>
      <c r="O5" s="88">
        <f t="shared" si="0"/>
        <v>960</v>
      </c>
      <c r="Q5" s="55">
        <f>SUM(O3:O93)</f>
        <v>218260</v>
      </c>
    </row>
    <row r="6" s="55" customFormat="1" spans="1:15">
      <c r="A6" s="80"/>
      <c r="B6" s="74">
        <v>0.802083333333333</v>
      </c>
      <c r="C6" s="75">
        <v>400</v>
      </c>
      <c r="D6" s="76">
        <f>IF(B6&gt;B5,B6-B5,B6-B5+24)</f>
        <v>0.052083333333333</v>
      </c>
      <c r="E6" s="77">
        <f t="shared" si="1"/>
        <v>1.25</v>
      </c>
      <c r="F6" s="78">
        <f>E6*C5/10</f>
        <v>75</v>
      </c>
      <c r="H6" s="72">
        <v>44312</v>
      </c>
      <c r="I6" s="72"/>
      <c r="J6" s="72"/>
      <c r="K6" s="60">
        <v>800</v>
      </c>
      <c r="L6" s="60"/>
      <c r="M6" s="60"/>
      <c r="N6" s="60">
        <v>800</v>
      </c>
      <c r="O6" s="88">
        <f t="shared" si="0"/>
        <v>1600</v>
      </c>
    </row>
    <row r="7" s="55" customFormat="1" spans="1:15">
      <c r="A7" s="73">
        <v>44282</v>
      </c>
      <c r="B7" s="74">
        <v>0.323611111111111</v>
      </c>
      <c r="C7" s="75">
        <v>500</v>
      </c>
      <c r="D7" s="76">
        <f t="shared" ref="D7:D38" si="2">IF(B7&gt;B6,B7-B6,B7-B6+24)</f>
        <v>23.5215277777778</v>
      </c>
      <c r="E7" s="77">
        <f t="shared" ref="E7:E38" si="3">HOUR(D7)+MINUTE(D7)/60</f>
        <v>12.5166666666667</v>
      </c>
      <c r="F7" s="78">
        <f t="shared" ref="F7:F38" si="4">E7*C6/10</f>
        <v>500.666666666667</v>
      </c>
      <c r="H7" s="72">
        <v>44313</v>
      </c>
      <c r="I7" s="72"/>
      <c r="J7" s="72"/>
      <c r="K7" s="60">
        <v>920</v>
      </c>
      <c r="L7" s="60"/>
      <c r="M7" s="60"/>
      <c r="N7" s="60">
        <v>920</v>
      </c>
      <c r="O7" s="88">
        <f t="shared" si="0"/>
        <v>1840</v>
      </c>
    </row>
    <row r="8" s="55" customFormat="1" spans="1:15">
      <c r="A8" s="79"/>
      <c r="B8" s="74">
        <v>0.349305555555556</v>
      </c>
      <c r="C8" s="75">
        <v>600</v>
      </c>
      <c r="D8" s="76">
        <f t="shared" si="2"/>
        <v>0.025694444444445</v>
      </c>
      <c r="E8" s="77">
        <f t="shared" si="3"/>
        <v>0.616666666666667</v>
      </c>
      <c r="F8" s="78">
        <f t="shared" si="4"/>
        <v>30.8333333333333</v>
      </c>
      <c r="H8" s="72">
        <v>44314</v>
      </c>
      <c r="I8" s="72"/>
      <c r="J8" s="72"/>
      <c r="K8" s="60">
        <v>940</v>
      </c>
      <c r="L8" s="60"/>
      <c r="M8" s="60"/>
      <c r="N8" s="60">
        <v>940</v>
      </c>
      <c r="O8" s="88">
        <f t="shared" si="0"/>
        <v>1880</v>
      </c>
    </row>
    <row r="9" s="55" customFormat="1" spans="1:15">
      <c r="A9" s="80"/>
      <c r="B9" s="74">
        <v>0.999305555555556</v>
      </c>
      <c r="C9" s="75">
        <v>600</v>
      </c>
      <c r="D9" s="76">
        <f t="shared" si="2"/>
        <v>0.65</v>
      </c>
      <c r="E9" s="77">
        <f t="shared" si="3"/>
        <v>15.6</v>
      </c>
      <c r="F9" s="78">
        <f t="shared" si="4"/>
        <v>936</v>
      </c>
      <c r="H9" s="72">
        <v>44315</v>
      </c>
      <c r="I9" s="72"/>
      <c r="J9" s="72"/>
      <c r="K9" s="60">
        <v>940</v>
      </c>
      <c r="L9" s="60"/>
      <c r="M9" s="60"/>
      <c r="N9" s="60">
        <v>940</v>
      </c>
      <c r="O9" s="88">
        <f t="shared" si="0"/>
        <v>1880</v>
      </c>
    </row>
    <row r="10" s="55" customFormat="1" spans="1:15">
      <c r="A10" s="51">
        <v>44283</v>
      </c>
      <c r="B10" s="74">
        <v>0.998611111111111</v>
      </c>
      <c r="C10" s="75">
        <v>600</v>
      </c>
      <c r="D10" s="76">
        <f t="shared" si="2"/>
        <v>23.9993055555556</v>
      </c>
      <c r="E10" s="77">
        <f t="shared" si="3"/>
        <v>23.9833333333333</v>
      </c>
      <c r="F10" s="78">
        <f t="shared" si="4"/>
        <v>1439</v>
      </c>
      <c r="H10" s="72">
        <v>44316</v>
      </c>
      <c r="I10" s="89">
        <v>9.49</v>
      </c>
      <c r="J10" s="89">
        <v>9.96</v>
      </c>
      <c r="K10" s="60">
        <f>(-I10+J10)*2000</f>
        <v>940.000000000001</v>
      </c>
      <c r="L10" s="60">
        <v>7.3</v>
      </c>
      <c r="M10" s="60">
        <v>7.77</v>
      </c>
      <c r="N10" s="60">
        <f>(M10-L10)*2000</f>
        <v>940</v>
      </c>
      <c r="O10" s="88">
        <f t="shared" si="0"/>
        <v>1880</v>
      </c>
    </row>
    <row r="11" spans="1:15">
      <c r="A11" s="79">
        <v>44284</v>
      </c>
      <c r="B11" s="81">
        <v>0.543055555555556</v>
      </c>
      <c r="C11" s="52">
        <v>800</v>
      </c>
      <c r="D11" s="76">
        <f t="shared" si="2"/>
        <v>23.5444444444444</v>
      </c>
      <c r="E11" s="77">
        <f t="shared" si="3"/>
        <v>13.0666666666667</v>
      </c>
      <c r="F11" s="78">
        <f t="shared" si="4"/>
        <v>784</v>
      </c>
      <c r="H11" s="72">
        <v>44317</v>
      </c>
      <c r="I11" s="72"/>
      <c r="J11" s="72"/>
      <c r="K11" s="60">
        <v>960</v>
      </c>
      <c r="N11" s="60">
        <v>940</v>
      </c>
      <c r="O11" s="88">
        <f t="shared" si="0"/>
        <v>1900</v>
      </c>
    </row>
    <row r="12" spans="1:15">
      <c r="A12" s="80"/>
      <c r="B12" s="81">
        <v>0.982638888888889</v>
      </c>
      <c r="C12" s="52">
        <v>600</v>
      </c>
      <c r="D12" s="76">
        <f t="shared" si="2"/>
        <v>0.439583333333333</v>
      </c>
      <c r="E12" s="77">
        <f t="shared" si="3"/>
        <v>10.55</v>
      </c>
      <c r="F12" s="78">
        <f t="shared" si="4"/>
        <v>844</v>
      </c>
      <c r="H12" s="72">
        <v>44318</v>
      </c>
      <c r="I12" s="42">
        <v>10.43</v>
      </c>
      <c r="J12" s="42">
        <v>10.89</v>
      </c>
      <c r="K12" s="60">
        <f>(-I12+J12)*2000</f>
        <v>920.000000000002</v>
      </c>
      <c r="L12" s="60">
        <v>8.24</v>
      </c>
      <c r="M12" s="60">
        <v>8.7</v>
      </c>
      <c r="N12" s="60">
        <f>(M12-L12)*2000</f>
        <v>919.999999999998</v>
      </c>
      <c r="O12" s="88">
        <f t="shared" si="0"/>
        <v>1840</v>
      </c>
    </row>
    <row r="13" spans="1:15">
      <c r="A13" s="73">
        <v>44285</v>
      </c>
      <c r="B13" s="81">
        <v>0.127083333333333</v>
      </c>
      <c r="C13" s="52">
        <v>400</v>
      </c>
      <c r="D13" s="76">
        <f t="shared" si="2"/>
        <v>23.1444444444444</v>
      </c>
      <c r="E13" s="77">
        <f t="shared" si="3"/>
        <v>3.46666666666667</v>
      </c>
      <c r="F13" s="78">
        <f t="shared" si="4"/>
        <v>208</v>
      </c>
      <c r="H13" s="72">
        <v>44319</v>
      </c>
      <c r="I13" s="89">
        <v>10.89</v>
      </c>
      <c r="J13" s="89">
        <v>11.36</v>
      </c>
      <c r="K13" s="90">
        <f t="shared" ref="K13:K44" si="5">(-I13+J13)*2000</f>
        <v>939.999999999998</v>
      </c>
      <c r="L13" s="90">
        <v>8.7</v>
      </c>
      <c r="M13" s="90">
        <v>9.17</v>
      </c>
      <c r="N13" s="60">
        <f t="shared" ref="N13:N49" si="6">(M13-L13)*2000</f>
        <v>940.000000000001</v>
      </c>
      <c r="O13" s="88">
        <f t="shared" ref="O13:O56" si="7">K13+N13</f>
        <v>1880</v>
      </c>
    </row>
    <row r="14" spans="1:15">
      <c r="A14" s="79"/>
      <c r="B14" s="81">
        <v>0.852777777777778</v>
      </c>
      <c r="C14" s="52">
        <v>600</v>
      </c>
      <c r="D14" s="76">
        <f t="shared" si="2"/>
        <v>0.725694444444445</v>
      </c>
      <c r="E14" s="77">
        <f t="shared" si="3"/>
        <v>17.4166666666667</v>
      </c>
      <c r="F14" s="78">
        <f t="shared" si="4"/>
        <v>696.666666666667</v>
      </c>
      <c r="H14" s="72">
        <v>44320</v>
      </c>
      <c r="I14" s="89">
        <v>11.36</v>
      </c>
      <c r="J14" s="89">
        <v>11.81</v>
      </c>
      <c r="K14" s="90">
        <f t="shared" si="5"/>
        <v>900.000000000002</v>
      </c>
      <c r="L14" s="90">
        <v>9.17</v>
      </c>
      <c r="M14" s="90">
        <v>9.62</v>
      </c>
      <c r="N14" s="60">
        <f t="shared" si="6"/>
        <v>899.999999999999</v>
      </c>
      <c r="O14" s="88">
        <f t="shared" si="7"/>
        <v>1800</v>
      </c>
    </row>
    <row r="15" spans="1:15">
      <c r="A15" s="80"/>
      <c r="B15" s="81">
        <v>0.993055555555556</v>
      </c>
      <c r="C15" s="52">
        <v>400</v>
      </c>
      <c r="D15" s="76">
        <f t="shared" si="2"/>
        <v>0.140277777777778</v>
      </c>
      <c r="E15" s="77">
        <f t="shared" si="3"/>
        <v>3.36666666666667</v>
      </c>
      <c r="F15" s="78">
        <f t="shared" si="4"/>
        <v>202</v>
      </c>
      <c r="H15" s="72">
        <v>44321</v>
      </c>
      <c r="I15" s="89">
        <v>11.81</v>
      </c>
      <c r="J15" s="89">
        <v>12.26</v>
      </c>
      <c r="K15" s="90">
        <v>900</v>
      </c>
      <c r="L15" s="90">
        <v>9.62</v>
      </c>
      <c r="M15" s="90">
        <v>10.07</v>
      </c>
      <c r="N15" s="60">
        <v>900</v>
      </c>
      <c r="O15" s="88">
        <f t="shared" si="7"/>
        <v>1800</v>
      </c>
    </row>
    <row r="16" spans="1:15">
      <c r="A16" s="73">
        <v>44286</v>
      </c>
      <c r="B16" s="81">
        <v>0.311805555555556</v>
      </c>
      <c r="C16" s="52">
        <v>800</v>
      </c>
      <c r="D16" s="76">
        <f t="shared" si="2"/>
        <v>23.31875</v>
      </c>
      <c r="E16" s="77">
        <f t="shared" si="3"/>
        <v>7.65</v>
      </c>
      <c r="F16" s="78">
        <f t="shared" si="4"/>
        <v>306</v>
      </c>
      <c r="H16" s="72">
        <v>44322</v>
      </c>
      <c r="I16" s="89">
        <v>12.26</v>
      </c>
      <c r="J16" s="89">
        <v>12.58</v>
      </c>
      <c r="K16" s="90">
        <f t="shared" si="5"/>
        <v>640.000000000001</v>
      </c>
      <c r="L16" s="90">
        <v>10.07</v>
      </c>
      <c r="M16" s="90">
        <v>10.39</v>
      </c>
      <c r="N16" s="60">
        <f t="shared" si="6"/>
        <v>640.000000000001</v>
      </c>
      <c r="O16" s="88">
        <f t="shared" si="7"/>
        <v>1280</v>
      </c>
    </row>
    <row r="17" spans="1:15">
      <c r="A17" s="79"/>
      <c r="B17" s="81">
        <v>0.434027777777778</v>
      </c>
      <c r="C17" s="52">
        <v>600</v>
      </c>
      <c r="D17" s="76">
        <f t="shared" si="2"/>
        <v>0.122222222222222</v>
      </c>
      <c r="E17" s="77">
        <f t="shared" si="3"/>
        <v>2.93333333333333</v>
      </c>
      <c r="F17" s="78">
        <f t="shared" si="4"/>
        <v>234.666666666667</v>
      </c>
      <c r="H17" s="72">
        <v>44323</v>
      </c>
      <c r="I17" s="89">
        <v>12.58</v>
      </c>
      <c r="J17" s="89">
        <v>12.86</v>
      </c>
      <c r="K17" s="90">
        <f t="shared" si="5"/>
        <v>559.999999999999</v>
      </c>
      <c r="L17" s="89">
        <v>10.39</v>
      </c>
      <c r="M17" s="89">
        <v>10.67</v>
      </c>
      <c r="N17" s="60">
        <f t="shared" si="6"/>
        <v>559.999999999999</v>
      </c>
      <c r="O17" s="88">
        <f t="shared" si="7"/>
        <v>1120</v>
      </c>
    </row>
    <row r="18" spans="1:15">
      <c r="A18" s="79"/>
      <c r="B18" s="81">
        <v>0.447916666666667</v>
      </c>
      <c r="C18" s="52">
        <v>400</v>
      </c>
      <c r="D18" s="76">
        <f t="shared" si="2"/>
        <v>0.013888888888889</v>
      </c>
      <c r="E18" s="77">
        <f t="shared" si="3"/>
        <v>0.333333333333333</v>
      </c>
      <c r="F18" s="78">
        <f t="shared" si="4"/>
        <v>20</v>
      </c>
      <c r="H18" s="72">
        <v>44324</v>
      </c>
      <c r="I18" s="89">
        <v>12.86</v>
      </c>
      <c r="J18" s="89">
        <v>13.18</v>
      </c>
      <c r="K18" s="90">
        <f t="shared" si="5"/>
        <v>640.000000000001</v>
      </c>
      <c r="L18" s="90">
        <v>10.67</v>
      </c>
      <c r="M18" s="90">
        <v>10.99</v>
      </c>
      <c r="N18" s="60">
        <f t="shared" si="6"/>
        <v>640.000000000001</v>
      </c>
      <c r="O18" s="88">
        <f t="shared" si="7"/>
        <v>1280</v>
      </c>
    </row>
    <row r="19" spans="1:15">
      <c r="A19" s="80"/>
      <c r="B19" s="81">
        <v>0.882638888888889</v>
      </c>
      <c r="C19" s="52">
        <v>600</v>
      </c>
      <c r="D19" s="76">
        <f t="shared" si="2"/>
        <v>0.434722222222222</v>
      </c>
      <c r="E19" s="77">
        <f t="shared" si="3"/>
        <v>10.4333333333333</v>
      </c>
      <c r="F19" s="78">
        <f t="shared" si="4"/>
        <v>417.333333333333</v>
      </c>
      <c r="H19" s="72">
        <v>44325</v>
      </c>
      <c r="I19" s="90">
        <v>13.18</v>
      </c>
      <c r="J19" s="90">
        <v>13.59</v>
      </c>
      <c r="K19" s="90">
        <f t="shared" si="5"/>
        <v>820</v>
      </c>
      <c r="L19" s="90">
        <v>10.99</v>
      </c>
      <c r="M19" s="90">
        <v>11.39</v>
      </c>
      <c r="N19" s="60">
        <f t="shared" si="6"/>
        <v>800.000000000001</v>
      </c>
      <c r="O19" s="88">
        <f t="shared" si="7"/>
        <v>1620</v>
      </c>
    </row>
    <row r="20" spans="1:15">
      <c r="A20" s="73">
        <v>44287</v>
      </c>
      <c r="B20" s="81">
        <v>0.323611111111111</v>
      </c>
      <c r="C20" s="52">
        <v>800</v>
      </c>
      <c r="D20" s="76">
        <f t="shared" si="2"/>
        <v>23.4409722222222</v>
      </c>
      <c r="E20" s="77">
        <f t="shared" si="3"/>
        <v>10.5833333333333</v>
      </c>
      <c r="F20" s="78">
        <f t="shared" si="4"/>
        <v>635</v>
      </c>
      <c r="H20" s="72">
        <v>44326</v>
      </c>
      <c r="I20" s="90">
        <v>13.59</v>
      </c>
      <c r="J20" s="90">
        <v>14.06</v>
      </c>
      <c r="K20" s="90">
        <f t="shared" si="5"/>
        <v>940.000000000001</v>
      </c>
      <c r="L20" s="90">
        <v>11.39</v>
      </c>
      <c r="M20" s="90">
        <v>11.87</v>
      </c>
      <c r="N20" s="60">
        <f t="shared" si="6"/>
        <v>959.999999999997</v>
      </c>
      <c r="O20" s="88">
        <f t="shared" si="7"/>
        <v>1900</v>
      </c>
    </row>
    <row r="21" spans="1:15">
      <c r="A21" s="79"/>
      <c r="B21" s="81">
        <v>0.403472222222222</v>
      </c>
      <c r="C21" s="52">
        <v>600</v>
      </c>
      <c r="D21" s="76">
        <f t="shared" si="2"/>
        <v>0.079861111111111</v>
      </c>
      <c r="E21" s="77">
        <f t="shared" si="3"/>
        <v>1.91666666666667</v>
      </c>
      <c r="F21" s="78">
        <f t="shared" si="4"/>
        <v>153.333333333333</v>
      </c>
      <c r="H21" s="72">
        <v>44327</v>
      </c>
      <c r="I21" s="90">
        <v>14.06</v>
      </c>
      <c r="J21" s="90">
        <v>14.53</v>
      </c>
      <c r="K21" s="90">
        <f t="shared" si="5"/>
        <v>939.999999999998</v>
      </c>
      <c r="L21" s="90">
        <v>11.87</v>
      </c>
      <c r="M21" s="90">
        <v>12.34</v>
      </c>
      <c r="N21" s="60">
        <f t="shared" si="6"/>
        <v>940.000000000001</v>
      </c>
      <c r="O21" s="88">
        <f t="shared" si="7"/>
        <v>1880</v>
      </c>
    </row>
    <row r="22" spans="1:15">
      <c r="A22" s="80"/>
      <c r="B22" s="81">
        <v>0.469444444444444</v>
      </c>
      <c r="C22" s="52">
        <v>400</v>
      </c>
      <c r="D22" s="76">
        <f t="shared" si="2"/>
        <v>0.065972222222222</v>
      </c>
      <c r="E22" s="77">
        <f t="shared" si="3"/>
        <v>1.58333333333333</v>
      </c>
      <c r="F22" s="78">
        <f t="shared" si="4"/>
        <v>95</v>
      </c>
      <c r="H22" s="72">
        <v>44328</v>
      </c>
      <c r="I22" s="90">
        <v>14.53</v>
      </c>
      <c r="J22" s="90">
        <v>15</v>
      </c>
      <c r="K22" s="90">
        <f t="shared" si="5"/>
        <v>940.000000000001</v>
      </c>
      <c r="L22" s="90">
        <v>12.34</v>
      </c>
      <c r="M22" s="90">
        <v>12.8</v>
      </c>
      <c r="N22" s="60">
        <f t="shared" si="6"/>
        <v>920.000000000002</v>
      </c>
      <c r="O22" s="88">
        <f t="shared" si="7"/>
        <v>1860</v>
      </c>
    </row>
    <row r="23" spans="1:15">
      <c r="A23" s="51">
        <v>44288</v>
      </c>
      <c r="B23" s="81">
        <v>0.3625</v>
      </c>
      <c r="C23" s="52">
        <v>600</v>
      </c>
      <c r="D23" s="76">
        <f t="shared" si="2"/>
        <v>23.8930555555556</v>
      </c>
      <c r="E23" s="77">
        <f t="shared" si="3"/>
        <v>21.4333333333333</v>
      </c>
      <c r="F23" s="78">
        <f t="shared" si="4"/>
        <v>857.333333333333</v>
      </c>
      <c r="H23" s="72">
        <v>44329</v>
      </c>
      <c r="I23" s="90">
        <v>15</v>
      </c>
      <c r="J23" s="90">
        <v>15.4</v>
      </c>
      <c r="K23" s="90">
        <f t="shared" si="5"/>
        <v>800.000000000001</v>
      </c>
      <c r="L23" s="90">
        <v>12.8</v>
      </c>
      <c r="M23" s="90">
        <v>13.21</v>
      </c>
      <c r="N23" s="60">
        <f t="shared" si="6"/>
        <v>820</v>
      </c>
      <c r="O23" s="88">
        <f t="shared" si="7"/>
        <v>1620</v>
      </c>
    </row>
    <row r="24" spans="1:15">
      <c r="A24" s="51"/>
      <c r="B24" s="81">
        <v>0.372916666666667</v>
      </c>
      <c r="C24" s="52">
        <v>800</v>
      </c>
      <c r="D24" s="76">
        <f t="shared" si="2"/>
        <v>0.010416666666667</v>
      </c>
      <c r="E24" s="77">
        <f t="shared" si="3"/>
        <v>0.25</v>
      </c>
      <c r="F24" s="78">
        <f t="shared" si="4"/>
        <v>15</v>
      </c>
      <c r="H24" s="72">
        <v>44330</v>
      </c>
      <c r="I24" s="90">
        <v>15.4</v>
      </c>
      <c r="J24" s="90">
        <v>15.77</v>
      </c>
      <c r="K24" s="90">
        <f t="shared" si="5"/>
        <v>739.999999999998</v>
      </c>
      <c r="L24" s="90">
        <v>13.21</v>
      </c>
      <c r="M24" s="90">
        <v>13.6</v>
      </c>
      <c r="N24" s="60">
        <f t="shared" si="6"/>
        <v>779.999999999998</v>
      </c>
      <c r="O24" s="88">
        <f t="shared" si="7"/>
        <v>1520</v>
      </c>
    </row>
    <row r="25" spans="1:15">
      <c r="A25" s="51"/>
      <c r="B25" s="81">
        <v>0.486111111111111</v>
      </c>
      <c r="C25" s="52">
        <v>400</v>
      </c>
      <c r="D25" s="76">
        <f t="shared" si="2"/>
        <v>0.113194444444444</v>
      </c>
      <c r="E25" s="77">
        <f t="shared" si="3"/>
        <v>2.71666666666667</v>
      </c>
      <c r="F25" s="78">
        <f t="shared" si="4"/>
        <v>217.333333333333</v>
      </c>
      <c r="H25" s="72">
        <v>44331</v>
      </c>
      <c r="I25" s="90">
        <v>15.77</v>
      </c>
      <c r="J25" s="90">
        <v>16.14</v>
      </c>
      <c r="K25" s="90">
        <f t="shared" si="5"/>
        <v>740.000000000002</v>
      </c>
      <c r="L25" s="90">
        <v>13.6</v>
      </c>
      <c r="M25" s="90">
        <v>13.96</v>
      </c>
      <c r="N25" s="60">
        <f t="shared" si="6"/>
        <v>720.000000000002</v>
      </c>
      <c r="O25" s="88">
        <f t="shared" si="7"/>
        <v>1460</v>
      </c>
    </row>
    <row r="26" spans="1:15">
      <c r="A26" s="51"/>
      <c r="B26" s="81">
        <v>0.685416666666667</v>
      </c>
      <c r="C26" s="52">
        <v>600</v>
      </c>
      <c r="D26" s="76">
        <f t="shared" si="2"/>
        <v>0.199305555555556</v>
      </c>
      <c r="E26" s="77">
        <f t="shared" si="3"/>
        <v>4.78333333333333</v>
      </c>
      <c r="F26" s="78">
        <f t="shared" si="4"/>
        <v>191.333333333333</v>
      </c>
      <c r="H26" s="72">
        <v>44332</v>
      </c>
      <c r="I26" s="90">
        <v>16.15</v>
      </c>
      <c r="J26" s="90">
        <v>16.55</v>
      </c>
      <c r="K26" s="90">
        <f t="shared" si="5"/>
        <v>800.000000000004</v>
      </c>
      <c r="L26" s="90">
        <v>13.97</v>
      </c>
      <c r="M26" s="90">
        <v>14.38</v>
      </c>
      <c r="N26" s="60">
        <f t="shared" si="6"/>
        <v>820</v>
      </c>
      <c r="O26" s="88">
        <f t="shared" si="7"/>
        <v>1620</v>
      </c>
    </row>
    <row r="27" spans="1:15">
      <c r="A27" s="51"/>
      <c r="B27" s="81">
        <v>0.735416666666667</v>
      </c>
      <c r="C27" s="52">
        <v>700</v>
      </c>
      <c r="D27" s="76">
        <f t="shared" si="2"/>
        <v>0.05</v>
      </c>
      <c r="E27" s="77">
        <f t="shared" si="3"/>
        <v>1.2</v>
      </c>
      <c r="F27" s="78">
        <f t="shared" si="4"/>
        <v>72</v>
      </c>
      <c r="H27" s="72">
        <v>44333</v>
      </c>
      <c r="I27" s="90">
        <v>16.55</v>
      </c>
      <c r="J27" s="90">
        <v>17.03</v>
      </c>
      <c r="K27" s="90">
        <f t="shared" si="5"/>
        <v>960.000000000001</v>
      </c>
      <c r="L27" s="90">
        <v>14.38</v>
      </c>
      <c r="M27" s="90">
        <v>14.85</v>
      </c>
      <c r="N27" s="60">
        <f t="shared" si="6"/>
        <v>939.999999999998</v>
      </c>
      <c r="O27" s="88">
        <f t="shared" si="7"/>
        <v>1900</v>
      </c>
    </row>
    <row r="28" spans="1:15">
      <c r="A28" s="51"/>
      <c r="B28" s="81">
        <v>0.908333333333333</v>
      </c>
      <c r="C28" s="52">
        <v>500</v>
      </c>
      <c r="D28" s="76">
        <f t="shared" si="2"/>
        <v>0.172916666666666</v>
      </c>
      <c r="E28" s="77">
        <f t="shared" si="3"/>
        <v>4.15</v>
      </c>
      <c r="F28" s="78">
        <f t="shared" si="4"/>
        <v>290.5</v>
      </c>
      <c r="H28" s="72">
        <v>44334</v>
      </c>
      <c r="I28" s="90">
        <v>17.03</v>
      </c>
      <c r="J28" s="90">
        <v>17.51</v>
      </c>
      <c r="K28" s="90">
        <f t="shared" si="5"/>
        <v>960.000000000001</v>
      </c>
      <c r="L28" s="90">
        <v>14.85</v>
      </c>
      <c r="M28" s="90">
        <v>15.33</v>
      </c>
      <c r="N28" s="60">
        <f t="shared" si="6"/>
        <v>960.000000000001</v>
      </c>
      <c r="O28" s="88">
        <f t="shared" si="7"/>
        <v>1920</v>
      </c>
    </row>
    <row r="29" spans="1:15">
      <c r="A29" s="51"/>
      <c r="B29" s="81">
        <v>0.917361111111111</v>
      </c>
      <c r="C29" s="52">
        <v>400</v>
      </c>
      <c r="D29" s="76">
        <f t="shared" si="2"/>
        <v>0.00902777777777797</v>
      </c>
      <c r="E29" s="77">
        <f t="shared" si="3"/>
        <v>0.216666666666667</v>
      </c>
      <c r="F29" s="78">
        <f t="shared" si="4"/>
        <v>10.8333333333333</v>
      </c>
      <c r="H29" s="72">
        <v>44335</v>
      </c>
      <c r="I29" s="59">
        <v>17.51</v>
      </c>
      <c r="J29" s="59">
        <v>17.98</v>
      </c>
      <c r="K29" s="90">
        <f t="shared" si="5"/>
        <v>939.999999999998</v>
      </c>
      <c r="L29" s="60">
        <v>15.33</v>
      </c>
      <c r="M29" s="60">
        <v>15.81</v>
      </c>
      <c r="N29" s="60">
        <f t="shared" si="6"/>
        <v>960.000000000001</v>
      </c>
      <c r="O29" s="88">
        <f t="shared" si="7"/>
        <v>1900</v>
      </c>
    </row>
    <row r="30" spans="1:15">
      <c r="A30" s="80">
        <v>44289</v>
      </c>
      <c r="B30" s="81">
        <v>0.29375</v>
      </c>
      <c r="C30" s="52">
        <v>0</v>
      </c>
      <c r="D30" s="76">
        <f t="shared" si="2"/>
        <v>23.3763888888889</v>
      </c>
      <c r="E30" s="77">
        <f t="shared" si="3"/>
        <v>9.03333333333333</v>
      </c>
      <c r="F30" s="78">
        <f t="shared" si="4"/>
        <v>361.333333333333</v>
      </c>
      <c r="H30" s="72">
        <v>44336</v>
      </c>
      <c r="I30" s="90">
        <v>17.98</v>
      </c>
      <c r="J30" s="90">
        <v>18.44</v>
      </c>
      <c r="K30" s="90">
        <f t="shared" si="5"/>
        <v>920.000000000002</v>
      </c>
      <c r="L30" s="90">
        <v>15.81</v>
      </c>
      <c r="M30" s="90">
        <v>16.26</v>
      </c>
      <c r="N30" s="60">
        <f t="shared" si="6"/>
        <v>900.000000000002</v>
      </c>
      <c r="O30" s="88">
        <f t="shared" si="7"/>
        <v>1820</v>
      </c>
    </row>
    <row r="31" spans="1:15">
      <c r="A31" s="73">
        <v>44301</v>
      </c>
      <c r="B31" s="81">
        <v>0.211805555555556</v>
      </c>
      <c r="C31" s="52">
        <v>400</v>
      </c>
      <c r="D31" s="76">
        <f t="shared" si="2"/>
        <v>23.9180555555556</v>
      </c>
      <c r="E31" s="77">
        <f t="shared" si="3"/>
        <v>22.0333333333333</v>
      </c>
      <c r="F31" s="78">
        <f t="shared" si="4"/>
        <v>0</v>
      </c>
      <c r="H31" s="72">
        <v>44337</v>
      </c>
      <c r="I31" s="90">
        <v>18.44</v>
      </c>
      <c r="J31" s="90">
        <v>18.9</v>
      </c>
      <c r="K31" s="90">
        <f t="shared" si="5"/>
        <v>919.999999999995</v>
      </c>
      <c r="L31" s="90">
        <v>16.26</v>
      </c>
      <c r="M31" s="90">
        <v>16.72</v>
      </c>
      <c r="N31" s="60">
        <f t="shared" si="6"/>
        <v>919.999999999995</v>
      </c>
      <c r="O31" s="88">
        <f t="shared" si="7"/>
        <v>1839.99999999999</v>
      </c>
    </row>
    <row r="32" spans="1:15">
      <c r="A32" s="79"/>
      <c r="B32" s="81">
        <v>0.261805555555556</v>
      </c>
      <c r="C32" s="52">
        <v>600</v>
      </c>
      <c r="D32" s="76">
        <f t="shared" si="2"/>
        <v>0.05</v>
      </c>
      <c r="E32" s="77">
        <f t="shared" si="3"/>
        <v>1.2</v>
      </c>
      <c r="F32" s="78">
        <f t="shared" si="4"/>
        <v>48</v>
      </c>
      <c r="H32" s="72">
        <v>44338</v>
      </c>
      <c r="I32" s="90">
        <v>18.9</v>
      </c>
      <c r="J32" s="90">
        <v>19.28</v>
      </c>
      <c r="K32" s="90">
        <f t="shared" si="5"/>
        <v>760.000000000005</v>
      </c>
      <c r="L32" s="90">
        <v>16.72</v>
      </c>
      <c r="M32" s="90">
        <v>17.09</v>
      </c>
      <c r="N32" s="60">
        <f t="shared" si="6"/>
        <v>740.000000000002</v>
      </c>
      <c r="O32" s="88">
        <f t="shared" si="7"/>
        <v>1500.00000000001</v>
      </c>
    </row>
    <row r="33" spans="1:15">
      <c r="A33" s="79"/>
      <c r="B33" s="81">
        <v>0.447222222222222</v>
      </c>
      <c r="C33" s="52">
        <v>800</v>
      </c>
      <c r="D33" s="76">
        <f t="shared" si="2"/>
        <v>0.185416666666666</v>
      </c>
      <c r="E33" s="77">
        <f t="shared" si="3"/>
        <v>4.45</v>
      </c>
      <c r="F33" s="78">
        <f t="shared" si="4"/>
        <v>267</v>
      </c>
      <c r="H33" s="72">
        <v>44339</v>
      </c>
      <c r="I33" s="90">
        <v>19.28</v>
      </c>
      <c r="J33" s="90">
        <v>19.74</v>
      </c>
      <c r="K33" s="90">
        <f t="shared" si="5"/>
        <v>919.999999999995</v>
      </c>
      <c r="L33" s="90">
        <v>17.09</v>
      </c>
      <c r="M33" s="90">
        <v>17.56</v>
      </c>
      <c r="N33" s="60">
        <f t="shared" si="6"/>
        <v>939.999999999998</v>
      </c>
      <c r="O33" s="88">
        <f t="shared" si="7"/>
        <v>1859.99999999999</v>
      </c>
    </row>
    <row r="34" spans="1:15">
      <c r="A34" s="79"/>
      <c r="B34" s="81">
        <v>0.595833333333333</v>
      </c>
      <c r="C34" s="52">
        <v>770</v>
      </c>
      <c r="D34" s="76">
        <f t="shared" si="2"/>
        <v>0.148611111111111</v>
      </c>
      <c r="E34" s="77">
        <f t="shared" si="3"/>
        <v>3.56666666666667</v>
      </c>
      <c r="F34" s="78">
        <f t="shared" si="4"/>
        <v>285.333333333333</v>
      </c>
      <c r="H34" s="72">
        <v>44340</v>
      </c>
      <c r="I34" s="90">
        <v>19.74</v>
      </c>
      <c r="J34" s="90">
        <v>20.2</v>
      </c>
      <c r="K34" s="90">
        <f t="shared" si="5"/>
        <v>920.000000000002</v>
      </c>
      <c r="L34" s="90">
        <v>17.56</v>
      </c>
      <c r="M34" s="90">
        <v>18.02</v>
      </c>
      <c r="N34" s="60">
        <f t="shared" si="6"/>
        <v>920.000000000002</v>
      </c>
      <c r="O34" s="88">
        <f t="shared" si="7"/>
        <v>1840</v>
      </c>
    </row>
    <row r="35" spans="1:15">
      <c r="A35" s="79"/>
      <c r="B35" s="81">
        <v>0.6375</v>
      </c>
      <c r="C35" s="52">
        <v>800</v>
      </c>
      <c r="D35" s="76">
        <f t="shared" si="2"/>
        <v>0.041666666666667</v>
      </c>
      <c r="E35" s="77">
        <f t="shared" si="3"/>
        <v>1</v>
      </c>
      <c r="F35" s="78">
        <f t="shared" si="4"/>
        <v>77</v>
      </c>
      <c r="H35" s="72">
        <v>44341</v>
      </c>
      <c r="I35" s="90">
        <v>20.2</v>
      </c>
      <c r="J35" s="90">
        <v>20.68</v>
      </c>
      <c r="K35" s="90">
        <f t="shared" si="5"/>
        <v>960.000000000001</v>
      </c>
      <c r="L35" s="90">
        <v>18.02</v>
      </c>
      <c r="M35" s="90">
        <v>18.49</v>
      </c>
      <c r="N35" s="60">
        <f t="shared" si="6"/>
        <v>939.999999999998</v>
      </c>
      <c r="O35" s="88">
        <f t="shared" si="7"/>
        <v>1900</v>
      </c>
    </row>
    <row r="36" spans="1:15">
      <c r="A36" s="80"/>
      <c r="B36" s="81">
        <v>0.865972222222222</v>
      </c>
      <c r="C36" s="52">
        <v>770</v>
      </c>
      <c r="D36" s="76">
        <f t="shared" si="2"/>
        <v>0.228472222222222</v>
      </c>
      <c r="E36" s="77">
        <f t="shared" si="3"/>
        <v>5.48333333333333</v>
      </c>
      <c r="F36" s="78">
        <f t="shared" si="4"/>
        <v>438.666666666667</v>
      </c>
      <c r="H36" s="72">
        <v>44342</v>
      </c>
      <c r="I36" s="90">
        <v>20.68</v>
      </c>
      <c r="J36" s="90">
        <v>21.16</v>
      </c>
      <c r="K36" s="90">
        <f t="shared" si="5"/>
        <v>960.000000000001</v>
      </c>
      <c r="L36" s="90">
        <v>18.49</v>
      </c>
      <c r="M36" s="90">
        <v>18.97</v>
      </c>
      <c r="N36" s="60">
        <f t="shared" si="6"/>
        <v>960.000000000001</v>
      </c>
      <c r="O36" s="88">
        <f t="shared" si="7"/>
        <v>1920</v>
      </c>
    </row>
    <row r="37" spans="1:15">
      <c r="A37" s="73">
        <v>44302</v>
      </c>
      <c r="B37" s="81">
        <v>0.283333333333333</v>
      </c>
      <c r="C37" s="52">
        <v>600</v>
      </c>
      <c r="D37" s="76">
        <f t="shared" si="2"/>
        <v>23.4173611111111</v>
      </c>
      <c r="E37" s="77">
        <f t="shared" si="3"/>
        <v>10.0166666666667</v>
      </c>
      <c r="F37" s="78">
        <f t="shared" si="4"/>
        <v>771.283333333333</v>
      </c>
      <c r="H37" s="72">
        <v>44343</v>
      </c>
      <c r="I37" s="90">
        <v>21.16</v>
      </c>
      <c r="J37" s="90">
        <v>21.63</v>
      </c>
      <c r="K37" s="90">
        <f t="shared" si="5"/>
        <v>939.999999999998</v>
      </c>
      <c r="L37" s="90">
        <v>18.97</v>
      </c>
      <c r="M37" s="90">
        <v>19.45</v>
      </c>
      <c r="N37" s="60">
        <f t="shared" si="6"/>
        <v>960.000000000001</v>
      </c>
      <c r="O37" s="88">
        <f t="shared" si="7"/>
        <v>1900</v>
      </c>
    </row>
    <row r="38" spans="1:15">
      <c r="A38" s="79"/>
      <c r="B38" s="81">
        <v>0.384722222222222</v>
      </c>
      <c r="C38" s="52">
        <v>780</v>
      </c>
      <c r="D38" s="76">
        <f t="shared" si="2"/>
        <v>0.101388888888889</v>
      </c>
      <c r="E38" s="77">
        <f t="shared" si="3"/>
        <v>2.43333333333333</v>
      </c>
      <c r="F38" s="78">
        <f t="shared" si="4"/>
        <v>146</v>
      </c>
      <c r="H38" s="72">
        <v>44344</v>
      </c>
      <c r="I38" s="90">
        <v>21.63</v>
      </c>
      <c r="J38" s="90">
        <v>22.11</v>
      </c>
      <c r="K38" s="90">
        <f t="shared" si="5"/>
        <v>960.000000000001</v>
      </c>
      <c r="L38" s="90">
        <v>19.45</v>
      </c>
      <c r="M38" s="90">
        <v>19.91</v>
      </c>
      <c r="N38" s="60">
        <f t="shared" si="6"/>
        <v>920.000000000002</v>
      </c>
      <c r="O38" s="88">
        <f t="shared" si="7"/>
        <v>1880</v>
      </c>
    </row>
    <row r="39" spans="1:15">
      <c r="A39" s="79"/>
      <c r="B39" s="81">
        <v>0.602777777777778</v>
      </c>
      <c r="C39" s="52">
        <v>800</v>
      </c>
      <c r="D39" s="76">
        <f t="shared" ref="D39:D70" si="8">IF(B39&gt;B38,B39-B38,B39-B38+24)</f>
        <v>0.218055555555556</v>
      </c>
      <c r="E39" s="77">
        <f t="shared" ref="E39:E70" si="9">HOUR(D39)+MINUTE(D39)/60</f>
        <v>5.23333333333333</v>
      </c>
      <c r="F39" s="78">
        <f t="shared" ref="F39:F70" si="10">E39*C38/10</f>
        <v>408.2</v>
      </c>
      <c r="H39" s="72">
        <v>44345</v>
      </c>
      <c r="I39" s="90">
        <v>22.11</v>
      </c>
      <c r="J39" s="90">
        <v>22.96</v>
      </c>
      <c r="K39" s="90">
        <f t="shared" si="5"/>
        <v>1700</v>
      </c>
      <c r="L39" s="90">
        <v>19.91</v>
      </c>
      <c r="M39" s="90">
        <v>19.95</v>
      </c>
      <c r="N39" s="60">
        <f t="shared" si="6"/>
        <v>79.9999999999983</v>
      </c>
      <c r="O39" s="88">
        <f t="shared" si="7"/>
        <v>1780</v>
      </c>
    </row>
    <row r="40" spans="1:15">
      <c r="A40" s="79"/>
      <c r="B40" s="81">
        <v>0.9625</v>
      </c>
      <c r="C40" s="52">
        <v>600</v>
      </c>
      <c r="D40" s="76">
        <f t="shared" si="8"/>
        <v>0.359722222222222</v>
      </c>
      <c r="E40" s="77">
        <f t="shared" si="9"/>
        <v>8.63333333333333</v>
      </c>
      <c r="F40" s="78">
        <f t="shared" si="10"/>
        <v>690.666666666667</v>
      </c>
      <c r="H40" s="72">
        <v>44346</v>
      </c>
      <c r="I40" s="90">
        <v>22.96</v>
      </c>
      <c r="J40" s="90">
        <v>23.16</v>
      </c>
      <c r="K40" s="90">
        <f t="shared" si="5"/>
        <v>399.999999999999</v>
      </c>
      <c r="L40" s="90">
        <v>19.95</v>
      </c>
      <c r="M40" s="90">
        <v>20.28</v>
      </c>
      <c r="N40" s="60">
        <f t="shared" si="6"/>
        <v>660.000000000004</v>
      </c>
      <c r="O40" s="88">
        <f t="shared" si="7"/>
        <v>1060</v>
      </c>
    </row>
    <row r="41" spans="1:15">
      <c r="A41" s="80"/>
      <c r="B41" s="81">
        <v>0.977083333333333</v>
      </c>
      <c r="C41" s="52">
        <v>400</v>
      </c>
      <c r="D41" s="76">
        <f t="shared" si="8"/>
        <v>0.0145833333333329</v>
      </c>
      <c r="E41" s="77">
        <f t="shared" si="9"/>
        <v>0.35</v>
      </c>
      <c r="F41" s="78">
        <f t="shared" si="10"/>
        <v>21</v>
      </c>
      <c r="H41" s="72">
        <v>44347</v>
      </c>
      <c r="I41" s="90">
        <v>23.16</v>
      </c>
      <c r="J41" s="90">
        <v>23.59</v>
      </c>
      <c r="K41" s="90">
        <f t="shared" si="5"/>
        <v>859.999999999999</v>
      </c>
      <c r="L41" s="90">
        <v>20.28</v>
      </c>
      <c r="M41" s="90">
        <v>20.7</v>
      </c>
      <c r="N41" s="60">
        <f t="shared" si="6"/>
        <v>839.999999999996</v>
      </c>
      <c r="O41" s="88">
        <f t="shared" si="7"/>
        <v>1699.99999999999</v>
      </c>
    </row>
    <row r="42" spans="1:15">
      <c r="A42" s="73">
        <v>44303</v>
      </c>
      <c r="B42" s="81">
        <v>0.260416666666667</v>
      </c>
      <c r="C42" s="52">
        <v>500</v>
      </c>
      <c r="D42" s="76">
        <f t="shared" si="8"/>
        <v>23.2833333333333</v>
      </c>
      <c r="E42" s="77">
        <f t="shared" si="9"/>
        <v>6.8</v>
      </c>
      <c r="F42" s="78">
        <f t="shared" si="10"/>
        <v>272</v>
      </c>
      <c r="H42" s="72">
        <v>44348</v>
      </c>
      <c r="I42" s="90">
        <v>23.59</v>
      </c>
      <c r="J42" s="90">
        <v>23.9</v>
      </c>
      <c r="K42" s="90">
        <f t="shared" si="5"/>
        <v>619.999999999998</v>
      </c>
      <c r="L42" s="90">
        <v>20.7</v>
      </c>
      <c r="M42" s="90">
        <v>21.01</v>
      </c>
      <c r="N42" s="60">
        <f t="shared" si="6"/>
        <v>620.000000000005</v>
      </c>
      <c r="O42" s="88">
        <f t="shared" si="7"/>
        <v>1240</v>
      </c>
    </row>
    <row r="43" spans="1:15">
      <c r="A43" s="79"/>
      <c r="B43" s="81">
        <v>0.455555555555556</v>
      </c>
      <c r="C43" s="52">
        <v>700</v>
      </c>
      <c r="D43" s="76">
        <f t="shared" si="8"/>
        <v>0.195138888888889</v>
      </c>
      <c r="E43" s="77">
        <f t="shared" si="9"/>
        <v>4.68333333333333</v>
      </c>
      <c r="F43" s="78">
        <f t="shared" si="10"/>
        <v>234.166666666667</v>
      </c>
      <c r="H43" s="72">
        <v>44349</v>
      </c>
      <c r="I43" s="90">
        <v>23.9</v>
      </c>
      <c r="J43" s="90">
        <v>24.37</v>
      </c>
      <c r="K43" s="90">
        <f t="shared" si="5"/>
        <v>940.000000000005</v>
      </c>
      <c r="L43" s="90">
        <v>21.01</v>
      </c>
      <c r="M43" s="90">
        <v>21.48</v>
      </c>
      <c r="N43" s="60">
        <f t="shared" si="6"/>
        <v>939.999999999998</v>
      </c>
      <c r="O43" s="88">
        <f t="shared" si="7"/>
        <v>1880</v>
      </c>
    </row>
    <row r="44" spans="1:15">
      <c r="A44" s="79"/>
      <c r="B44" s="81">
        <v>0.499305555555556</v>
      </c>
      <c r="C44" s="52">
        <v>600</v>
      </c>
      <c r="D44" s="76">
        <f t="shared" si="8"/>
        <v>0.04375</v>
      </c>
      <c r="E44" s="77">
        <f t="shared" si="9"/>
        <v>1.05</v>
      </c>
      <c r="F44" s="78">
        <f t="shared" si="10"/>
        <v>73.5</v>
      </c>
      <c r="H44" s="72">
        <v>44350</v>
      </c>
      <c r="I44" s="90">
        <v>24.37</v>
      </c>
      <c r="J44" s="90">
        <v>25.69</v>
      </c>
      <c r="K44" s="90">
        <f t="shared" si="5"/>
        <v>2640</v>
      </c>
      <c r="L44" s="90">
        <v>21.48</v>
      </c>
      <c r="M44" s="90">
        <v>21.9</v>
      </c>
      <c r="N44" s="60">
        <f t="shared" si="6"/>
        <v>839.999999999996</v>
      </c>
      <c r="O44" s="88">
        <f t="shared" si="7"/>
        <v>3480</v>
      </c>
    </row>
    <row r="45" spans="1:15">
      <c r="A45" s="79"/>
      <c r="B45" s="81">
        <v>0.50625</v>
      </c>
      <c r="C45" s="52">
        <v>500</v>
      </c>
      <c r="D45" s="76">
        <f t="shared" si="8"/>
        <v>0.00694444444444398</v>
      </c>
      <c r="E45" s="77">
        <f t="shared" si="9"/>
        <v>0.166666666666667</v>
      </c>
      <c r="F45" s="78">
        <f t="shared" si="10"/>
        <v>10</v>
      </c>
      <c r="H45" s="72">
        <v>44351</v>
      </c>
      <c r="I45" s="90">
        <v>25.69</v>
      </c>
      <c r="J45" s="90">
        <v>26.26</v>
      </c>
      <c r="K45" s="90">
        <f t="shared" ref="K45:K56" si="11">(-I45+J45)*2000</f>
        <v>1140</v>
      </c>
      <c r="L45" s="90">
        <v>21.9</v>
      </c>
      <c r="M45" s="90">
        <v>23.22</v>
      </c>
      <c r="N45" s="60">
        <f t="shared" si="6"/>
        <v>2640</v>
      </c>
      <c r="O45" s="88">
        <f t="shared" si="7"/>
        <v>3780</v>
      </c>
    </row>
    <row r="46" spans="1:15">
      <c r="A46" s="79"/>
      <c r="B46" s="81">
        <v>0.645138888888889</v>
      </c>
      <c r="C46" s="52">
        <v>700</v>
      </c>
      <c r="D46" s="76">
        <f t="shared" si="8"/>
        <v>0.138888888888889</v>
      </c>
      <c r="E46" s="77">
        <f t="shared" si="9"/>
        <v>3.33333333333333</v>
      </c>
      <c r="F46" s="78">
        <f t="shared" si="10"/>
        <v>166.666666666667</v>
      </c>
      <c r="H46" s="72">
        <v>44352</v>
      </c>
      <c r="I46" s="90">
        <v>26.26</v>
      </c>
      <c r="J46" s="90">
        <v>27.17</v>
      </c>
      <c r="K46" s="90">
        <f t="shared" si="11"/>
        <v>1820</v>
      </c>
      <c r="L46" s="90">
        <v>23.22</v>
      </c>
      <c r="M46" s="90">
        <v>24.17</v>
      </c>
      <c r="N46" s="60">
        <f t="shared" si="6"/>
        <v>1900.00000000001</v>
      </c>
      <c r="O46" s="88">
        <f t="shared" si="7"/>
        <v>3720.00000000001</v>
      </c>
    </row>
    <row r="47" spans="1:15">
      <c r="A47" s="79"/>
      <c r="B47" s="81">
        <v>0.671527777777778</v>
      </c>
      <c r="C47" s="52">
        <v>800</v>
      </c>
      <c r="D47" s="76">
        <f t="shared" si="8"/>
        <v>0.0263888888888889</v>
      </c>
      <c r="E47" s="77">
        <f t="shared" si="9"/>
        <v>0.633333333333333</v>
      </c>
      <c r="F47" s="78">
        <f t="shared" si="10"/>
        <v>44.3333333333333</v>
      </c>
      <c r="H47" s="72">
        <v>44353</v>
      </c>
      <c r="I47" s="90">
        <v>27.17</v>
      </c>
      <c r="J47" s="90">
        <v>28.09</v>
      </c>
      <c r="K47" s="90">
        <f t="shared" si="11"/>
        <v>1840</v>
      </c>
      <c r="L47" s="90">
        <v>24.17</v>
      </c>
      <c r="M47" s="90">
        <v>25.08</v>
      </c>
      <c r="N47" s="60">
        <f t="shared" si="6"/>
        <v>1819.99999999999</v>
      </c>
      <c r="O47" s="88">
        <f t="shared" si="7"/>
        <v>3659.99999999999</v>
      </c>
    </row>
    <row r="48" spans="1:15">
      <c r="A48" s="80"/>
      <c r="B48" s="81">
        <v>0.841666666666667</v>
      </c>
      <c r="C48" s="52">
        <v>600</v>
      </c>
      <c r="D48" s="76">
        <f t="shared" si="8"/>
        <v>0.170138888888889</v>
      </c>
      <c r="E48" s="77">
        <f t="shared" si="9"/>
        <v>4.08333333333333</v>
      </c>
      <c r="F48" s="78">
        <f t="shared" si="10"/>
        <v>326.666666666667</v>
      </c>
      <c r="H48" s="72">
        <v>44354</v>
      </c>
      <c r="I48" s="90">
        <v>28.09</v>
      </c>
      <c r="J48" s="90">
        <v>28.96</v>
      </c>
      <c r="K48" s="90">
        <f t="shared" si="11"/>
        <v>1740</v>
      </c>
      <c r="L48" s="90">
        <v>25.08</v>
      </c>
      <c r="M48" s="90">
        <v>25.96</v>
      </c>
      <c r="N48" s="60">
        <f t="shared" si="6"/>
        <v>1760</v>
      </c>
      <c r="O48" s="88">
        <f t="shared" si="7"/>
        <v>3500</v>
      </c>
    </row>
    <row r="49" spans="1:15">
      <c r="A49" s="73">
        <v>44304</v>
      </c>
      <c r="B49" s="81">
        <v>0.00902777777777778</v>
      </c>
      <c r="C49" s="52">
        <v>400</v>
      </c>
      <c r="D49" s="76">
        <f t="shared" si="8"/>
        <v>23.1673611111111</v>
      </c>
      <c r="E49" s="77">
        <f t="shared" si="9"/>
        <v>4.01666666666667</v>
      </c>
      <c r="F49" s="78">
        <f t="shared" si="10"/>
        <v>241</v>
      </c>
      <c r="H49" s="72">
        <v>44355</v>
      </c>
      <c r="I49" s="90">
        <v>28.96</v>
      </c>
      <c r="J49" s="90">
        <v>29.99</v>
      </c>
      <c r="K49" s="90">
        <f t="shared" si="11"/>
        <v>2059.99999999999</v>
      </c>
      <c r="L49" s="90">
        <v>25.96</v>
      </c>
      <c r="M49" s="90">
        <v>26.98</v>
      </c>
      <c r="N49" s="60">
        <f t="shared" si="6"/>
        <v>2040</v>
      </c>
      <c r="O49" s="88">
        <f t="shared" si="7"/>
        <v>4099.99999999999</v>
      </c>
    </row>
    <row r="50" spans="1:15">
      <c r="A50" s="79"/>
      <c r="B50" s="81">
        <v>0.435416666666667</v>
      </c>
      <c r="C50" s="52">
        <v>600</v>
      </c>
      <c r="D50" s="76">
        <f t="shared" si="8"/>
        <v>0.426388888888889</v>
      </c>
      <c r="E50" s="77">
        <f t="shared" si="9"/>
        <v>10.2333333333333</v>
      </c>
      <c r="F50" s="78">
        <f t="shared" si="10"/>
        <v>409.333333333333</v>
      </c>
      <c r="H50" s="72">
        <v>44356</v>
      </c>
      <c r="I50" s="90">
        <v>29.99</v>
      </c>
      <c r="J50" s="90">
        <v>31.14</v>
      </c>
      <c r="K50" s="90">
        <f t="shared" si="11"/>
        <v>2300</v>
      </c>
      <c r="L50" s="90">
        <v>26.98</v>
      </c>
      <c r="M50" s="90">
        <v>28.14</v>
      </c>
      <c r="N50" s="60">
        <f t="shared" ref="N50:N56" si="12">(M50-L50)*2000</f>
        <v>2320</v>
      </c>
      <c r="O50" s="88">
        <f t="shared" si="7"/>
        <v>4620</v>
      </c>
    </row>
    <row r="51" spans="1:15">
      <c r="A51" s="79"/>
      <c r="B51" s="81">
        <v>0.552083333333333</v>
      </c>
      <c r="C51" s="52">
        <v>780</v>
      </c>
      <c r="D51" s="76">
        <f t="shared" si="8"/>
        <v>0.116666666666666</v>
      </c>
      <c r="E51" s="77">
        <f t="shared" si="9"/>
        <v>2.8</v>
      </c>
      <c r="F51" s="78">
        <f t="shared" si="10"/>
        <v>168</v>
      </c>
      <c r="H51" s="72">
        <v>44357</v>
      </c>
      <c r="I51" s="90">
        <v>31.14</v>
      </c>
      <c r="J51" s="90">
        <v>32.34</v>
      </c>
      <c r="K51" s="90">
        <f t="shared" si="11"/>
        <v>2400.00000000001</v>
      </c>
      <c r="L51" s="90">
        <v>28.14</v>
      </c>
      <c r="M51" s="90">
        <v>29.34</v>
      </c>
      <c r="N51" s="60">
        <f t="shared" si="12"/>
        <v>2400</v>
      </c>
      <c r="O51" s="88">
        <f t="shared" si="7"/>
        <v>4800.00000000001</v>
      </c>
    </row>
    <row r="52" spans="1:15">
      <c r="A52" s="79"/>
      <c r="B52" s="81">
        <v>0.690277777777778</v>
      </c>
      <c r="C52" s="52">
        <v>800</v>
      </c>
      <c r="D52" s="76">
        <f t="shared" si="8"/>
        <v>0.138194444444445</v>
      </c>
      <c r="E52" s="77">
        <f t="shared" si="9"/>
        <v>3.31666666666667</v>
      </c>
      <c r="F52" s="78">
        <f t="shared" si="10"/>
        <v>258.7</v>
      </c>
      <c r="H52" s="72">
        <v>44358</v>
      </c>
      <c r="I52" s="90">
        <v>32.34</v>
      </c>
      <c r="J52" s="90">
        <v>33.4</v>
      </c>
      <c r="K52" s="90">
        <f t="shared" si="11"/>
        <v>2119.99999999999</v>
      </c>
      <c r="L52" s="90">
        <v>29.34</v>
      </c>
      <c r="M52" s="90">
        <v>30.4</v>
      </c>
      <c r="N52" s="60">
        <f t="shared" si="12"/>
        <v>2120</v>
      </c>
      <c r="O52" s="88">
        <f t="shared" si="7"/>
        <v>4239.99999999999</v>
      </c>
    </row>
    <row r="53" spans="1:15">
      <c r="A53" s="80"/>
      <c r="B53" s="81">
        <v>0.816666666666667</v>
      </c>
      <c r="C53" s="52">
        <v>600</v>
      </c>
      <c r="D53" s="76">
        <f t="shared" si="8"/>
        <v>0.126388888888889</v>
      </c>
      <c r="E53" s="77">
        <f t="shared" si="9"/>
        <v>3.03333333333333</v>
      </c>
      <c r="F53" s="78">
        <f t="shared" si="10"/>
        <v>242.666666666667</v>
      </c>
      <c r="H53" s="72">
        <v>44359</v>
      </c>
      <c r="I53" s="90">
        <v>33.4</v>
      </c>
      <c r="J53" s="90">
        <v>34.4</v>
      </c>
      <c r="K53" s="90">
        <f t="shared" si="11"/>
        <v>2000</v>
      </c>
      <c r="L53" s="90">
        <v>30.4</v>
      </c>
      <c r="M53" s="90">
        <v>31.4</v>
      </c>
      <c r="N53" s="60">
        <f t="shared" si="12"/>
        <v>2000</v>
      </c>
      <c r="O53" s="88">
        <f t="shared" si="7"/>
        <v>4000</v>
      </c>
    </row>
    <row r="54" spans="1:15">
      <c r="A54" s="73">
        <v>44305</v>
      </c>
      <c r="B54" s="81">
        <v>0.0152777777777778</v>
      </c>
      <c r="C54" s="52">
        <v>780</v>
      </c>
      <c r="D54" s="76">
        <f t="shared" si="8"/>
        <v>23.1986111111111</v>
      </c>
      <c r="E54" s="77">
        <f t="shared" si="9"/>
        <v>4.76666666666667</v>
      </c>
      <c r="F54" s="78">
        <f t="shared" si="10"/>
        <v>286</v>
      </c>
      <c r="H54" s="72">
        <v>44360</v>
      </c>
      <c r="I54" s="90">
        <v>34.4</v>
      </c>
      <c r="J54" s="90">
        <v>34.99</v>
      </c>
      <c r="K54" s="90">
        <f t="shared" si="11"/>
        <v>1180.00000000001</v>
      </c>
      <c r="L54" s="90">
        <v>31.4</v>
      </c>
      <c r="M54" s="90">
        <v>31.98</v>
      </c>
      <c r="N54" s="60">
        <f t="shared" si="12"/>
        <v>1160</v>
      </c>
      <c r="O54" s="88">
        <f t="shared" si="7"/>
        <v>2340.00000000001</v>
      </c>
    </row>
    <row r="55" spans="1:15">
      <c r="A55" s="79"/>
      <c r="B55" s="81">
        <v>0.0659722222222222</v>
      </c>
      <c r="C55" s="52">
        <v>600</v>
      </c>
      <c r="D55" s="76">
        <f t="shared" si="8"/>
        <v>0.0506944444444444</v>
      </c>
      <c r="E55" s="77">
        <f t="shared" si="9"/>
        <v>1.21666666666667</v>
      </c>
      <c r="F55" s="78">
        <f t="shared" si="10"/>
        <v>94.9</v>
      </c>
      <c r="H55" s="72">
        <v>44361</v>
      </c>
      <c r="I55" s="59">
        <v>34.99</v>
      </c>
      <c r="J55" s="59">
        <v>35.93</v>
      </c>
      <c r="K55" s="90">
        <f t="shared" si="11"/>
        <v>1880</v>
      </c>
      <c r="L55" s="60">
        <v>31.98</v>
      </c>
      <c r="M55" s="60">
        <v>32.92</v>
      </c>
      <c r="N55" s="60">
        <f t="shared" si="12"/>
        <v>1880</v>
      </c>
      <c r="O55" s="88">
        <f t="shared" si="7"/>
        <v>3760</v>
      </c>
    </row>
    <row r="56" spans="1:15">
      <c r="A56" s="79"/>
      <c r="B56" s="81">
        <v>0.0895833333333333</v>
      </c>
      <c r="C56" s="52">
        <v>400</v>
      </c>
      <c r="D56" s="76">
        <f t="shared" si="8"/>
        <v>0.0236111111111111</v>
      </c>
      <c r="E56" s="77">
        <f t="shared" si="9"/>
        <v>0.566666666666667</v>
      </c>
      <c r="F56" s="78">
        <f t="shared" si="10"/>
        <v>34</v>
      </c>
      <c r="H56" s="72">
        <v>44362</v>
      </c>
      <c r="I56" s="59">
        <v>35.93</v>
      </c>
      <c r="J56" s="59">
        <v>36.4</v>
      </c>
      <c r="K56" s="60">
        <f t="shared" si="11"/>
        <v>939.999999999998</v>
      </c>
      <c r="L56" s="60">
        <v>32.92</v>
      </c>
      <c r="M56" s="60">
        <v>33.49</v>
      </c>
      <c r="N56" s="60">
        <f t="shared" si="12"/>
        <v>1140</v>
      </c>
      <c r="O56" s="88">
        <f t="shared" si="7"/>
        <v>2080</v>
      </c>
    </row>
    <row r="57" spans="1:15">
      <c r="A57" s="79"/>
      <c r="B57" s="81">
        <v>0.277777777777778</v>
      </c>
      <c r="C57" s="52">
        <v>600</v>
      </c>
      <c r="D57" s="76">
        <f t="shared" si="8"/>
        <v>0.188194444444445</v>
      </c>
      <c r="E57" s="77">
        <f t="shared" si="9"/>
        <v>4.51666666666667</v>
      </c>
      <c r="F57" s="78">
        <f t="shared" si="10"/>
        <v>180.666666666667</v>
      </c>
      <c r="H57" s="72">
        <v>44363</v>
      </c>
      <c r="I57" s="59">
        <v>36.49</v>
      </c>
      <c r="J57" s="59">
        <v>37.01</v>
      </c>
      <c r="K57" s="60">
        <f t="shared" ref="K57:K105" si="13">(-I57+J57)*2000</f>
        <v>1039.99999999999</v>
      </c>
      <c r="L57" s="60">
        <v>33.49</v>
      </c>
      <c r="M57" s="60">
        <v>34.01</v>
      </c>
      <c r="N57" s="60">
        <f t="shared" ref="N57:N105" si="14">(M57-L57)*2000</f>
        <v>1039.99999999999</v>
      </c>
      <c r="O57" s="88">
        <f t="shared" ref="O57:O105" si="15">K57+N57</f>
        <v>2079.99999999998</v>
      </c>
    </row>
    <row r="58" spans="1:15">
      <c r="A58" s="79"/>
      <c r="B58" s="81">
        <v>0.330555555555556</v>
      </c>
      <c r="C58" s="52">
        <v>800</v>
      </c>
      <c r="D58" s="76">
        <f t="shared" si="8"/>
        <v>0.052777777777778</v>
      </c>
      <c r="E58" s="77">
        <f t="shared" si="9"/>
        <v>1.26666666666667</v>
      </c>
      <c r="F58" s="78">
        <f t="shared" si="10"/>
        <v>76</v>
      </c>
      <c r="H58" s="72">
        <v>44364</v>
      </c>
      <c r="I58" s="59">
        <v>37.01</v>
      </c>
      <c r="J58" s="59">
        <v>37.3</v>
      </c>
      <c r="K58" s="60">
        <f t="shared" si="13"/>
        <v>579.999999999998</v>
      </c>
      <c r="L58" s="60">
        <v>34.01</v>
      </c>
      <c r="M58" s="60">
        <v>34.3</v>
      </c>
      <c r="N58" s="60">
        <f t="shared" si="14"/>
        <v>579.999999999998</v>
      </c>
      <c r="O58" s="88">
        <f t="shared" si="15"/>
        <v>1160</v>
      </c>
    </row>
    <row r="59" spans="1:15">
      <c r="A59" s="79"/>
      <c r="B59" s="81">
        <v>0.827777777777778</v>
      </c>
      <c r="C59" s="52">
        <v>600</v>
      </c>
      <c r="D59" s="76">
        <f t="shared" si="8"/>
        <v>0.497222222222222</v>
      </c>
      <c r="E59" s="77">
        <f t="shared" si="9"/>
        <v>11.9333333333333</v>
      </c>
      <c r="F59" s="78">
        <f t="shared" si="10"/>
        <v>954.666666666667</v>
      </c>
      <c r="H59" s="72">
        <v>44365</v>
      </c>
      <c r="I59" s="59">
        <v>37.3</v>
      </c>
      <c r="J59" s="59">
        <v>37.6</v>
      </c>
      <c r="K59" s="60">
        <f t="shared" si="13"/>
        <v>600.000000000009</v>
      </c>
      <c r="L59" s="60">
        <v>34.3</v>
      </c>
      <c r="M59" s="60">
        <v>34.6</v>
      </c>
      <c r="N59" s="60">
        <f t="shared" si="14"/>
        <v>600.000000000009</v>
      </c>
      <c r="O59" s="88">
        <f t="shared" si="15"/>
        <v>1200.00000000002</v>
      </c>
    </row>
    <row r="60" spans="1:15">
      <c r="A60" s="79"/>
      <c r="B60" s="81">
        <v>0.834027777777778</v>
      </c>
      <c r="C60" s="52">
        <v>500</v>
      </c>
      <c r="D60" s="76">
        <f t="shared" si="8"/>
        <v>0.00625000000000009</v>
      </c>
      <c r="E60" s="77">
        <f t="shared" si="9"/>
        <v>0.15</v>
      </c>
      <c r="F60" s="78">
        <f t="shared" si="10"/>
        <v>9</v>
      </c>
      <c r="H60" s="72">
        <v>44366</v>
      </c>
      <c r="I60" s="59">
        <v>37.6</v>
      </c>
      <c r="J60" s="59">
        <v>37.98</v>
      </c>
      <c r="K60" s="60">
        <f t="shared" si="13"/>
        <v>759.999999999991</v>
      </c>
      <c r="L60" s="60">
        <v>34.6</v>
      </c>
      <c r="M60" s="60">
        <v>34.98</v>
      </c>
      <c r="N60" s="60">
        <f t="shared" si="14"/>
        <v>759.999999999991</v>
      </c>
      <c r="O60" s="88">
        <f t="shared" si="15"/>
        <v>1519.99999999998</v>
      </c>
    </row>
    <row r="61" spans="1:15">
      <c r="A61" s="80"/>
      <c r="B61" s="81">
        <v>0.995833333333333</v>
      </c>
      <c r="C61" s="52">
        <v>400</v>
      </c>
      <c r="D61" s="76">
        <f t="shared" si="8"/>
        <v>0.161805555555555</v>
      </c>
      <c r="E61" s="77">
        <f t="shared" si="9"/>
        <v>3.88333333333333</v>
      </c>
      <c r="F61" s="78">
        <f t="shared" si="10"/>
        <v>194.166666666667</v>
      </c>
      <c r="H61" s="72">
        <v>44367</v>
      </c>
      <c r="I61" s="59">
        <v>37.98</v>
      </c>
      <c r="J61" s="59">
        <v>38.26</v>
      </c>
      <c r="K61" s="60">
        <f t="shared" si="13"/>
        <v>560.000000000002</v>
      </c>
      <c r="L61" s="60">
        <v>34.98</v>
      </c>
      <c r="M61" s="60">
        <v>35.37</v>
      </c>
      <c r="N61" s="60">
        <f t="shared" si="14"/>
        <v>780.000000000001</v>
      </c>
      <c r="O61" s="88">
        <f t="shared" si="15"/>
        <v>1340</v>
      </c>
    </row>
    <row r="62" spans="1:15">
      <c r="A62" s="73">
        <v>44306</v>
      </c>
      <c r="B62" s="81">
        <v>0</v>
      </c>
      <c r="C62" s="52">
        <v>700</v>
      </c>
      <c r="D62" s="76">
        <f t="shared" si="8"/>
        <v>23.0041666666667</v>
      </c>
      <c r="E62" s="77">
        <f t="shared" si="9"/>
        <v>0.1</v>
      </c>
      <c r="F62" s="78">
        <f t="shared" si="10"/>
        <v>4</v>
      </c>
      <c r="H62" s="72">
        <v>44368</v>
      </c>
      <c r="I62" s="59">
        <v>38.26</v>
      </c>
      <c r="J62" s="59">
        <v>38.57</v>
      </c>
      <c r="K62" s="60">
        <f t="shared" si="13"/>
        <v>620.000000000005</v>
      </c>
      <c r="L62" s="60">
        <v>35.37</v>
      </c>
      <c r="M62" s="60">
        <v>35.68</v>
      </c>
      <c r="N62" s="60">
        <f t="shared" si="14"/>
        <v>620.000000000005</v>
      </c>
      <c r="O62" s="88">
        <f t="shared" si="15"/>
        <v>1240.00000000001</v>
      </c>
    </row>
    <row r="63" spans="1:15">
      <c r="A63" s="79"/>
      <c r="B63" s="81">
        <v>0.0444444444444444</v>
      </c>
      <c r="C63" s="52">
        <v>500</v>
      </c>
      <c r="D63" s="76">
        <f t="shared" si="8"/>
        <v>0.0444444444444444</v>
      </c>
      <c r="E63" s="77">
        <f t="shared" si="9"/>
        <v>1.06666666666667</v>
      </c>
      <c r="F63" s="78">
        <f t="shared" si="10"/>
        <v>74.6666666666667</v>
      </c>
      <c r="H63" s="72">
        <v>44369</v>
      </c>
      <c r="I63" s="59">
        <v>38.57</v>
      </c>
      <c r="J63" s="59">
        <v>39.22</v>
      </c>
      <c r="K63" s="60">
        <f t="shared" si="13"/>
        <v>1300</v>
      </c>
      <c r="L63" s="60">
        <v>35.68</v>
      </c>
      <c r="M63" s="60">
        <v>36.33</v>
      </c>
      <c r="N63" s="60">
        <f t="shared" si="14"/>
        <v>1300</v>
      </c>
      <c r="O63" s="88">
        <f t="shared" si="15"/>
        <v>2600</v>
      </c>
    </row>
    <row r="64" spans="1:15">
      <c r="A64" s="79"/>
      <c r="B64" s="81">
        <v>0.0652777777777778</v>
      </c>
      <c r="C64" s="52">
        <v>400</v>
      </c>
      <c r="D64" s="76">
        <f t="shared" si="8"/>
        <v>0.0208333333333334</v>
      </c>
      <c r="E64" s="77">
        <f t="shared" si="9"/>
        <v>0.5</v>
      </c>
      <c r="F64" s="78">
        <f t="shared" si="10"/>
        <v>25</v>
      </c>
      <c r="H64" s="72">
        <v>44370</v>
      </c>
      <c r="I64" s="59">
        <v>39.22</v>
      </c>
      <c r="J64" s="59">
        <v>40.06</v>
      </c>
      <c r="K64" s="60">
        <f t="shared" si="13"/>
        <v>1680.00000000001</v>
      </c>
      <c r="L64" s="60">
        <v>36.33</v>
      </c>
      <c r="M64" s="60">
        <v>37.18</v>
      </c>
      <c r="N64" s="60">
        <f t="shared" si="14"/>
        <v>1700</v>
      </c>
      <c r="O64" s="88">
        <f t="shared" si="15"/>
        <v>3380.00000000001</v>
      </c>
    </row>
    <row r="65" spans="1:15">
      <c r="A65" s="79"/>
      <c r="B65" s="81">
        <v>0.338888888888889</v>
      </c>
      <c r="C65" s="52">
        <v>600</v>
      </c>
      <c r="D65" s="76">
        <f t="shared" si="8"/>
        <v>0.273611111111111</v>
      </c>
      <c r="E65" s="77">
        <f t="shared" si="9"/>
        <v>6.56666666666667</v>
      </c>
      <c r="F65" s="78">
        <f t="shared" si="10"/>
        <v>262.666666666667</v>
      </c>
      <c r="H65" s="72">
        <v>44371</v>
      </c>
      <c r="I65" s="59">
        <v>40.06</v>
      </c>
      <c r="J65" s="59">
        <v>40.9</v>
      </c>
      <c r="K65" s="60">
        <f t="shared" si="13"/>
        <v>1679.99999999999</v>
      </c>
      <c r="L65" s="60">
        <v>37.18</v>
      </c>
      <c r="M65" s="60">
        <v>38.02</v>
      </c>
      <c r="N65" s="60">
        <f t="shared" si="14"/>
        <v>1680.00000000001</v>
      </c>
      <c r="O65" s="88">
        <f t="shared" si="15"/>
        <v>3360</v>
      </c>
    </row>
    <row r="66" spans="1:15">
      <c r="A66" s="79"/>
      <c r="B66" s="81">
        <v>0.352777777777778</v>
      </c>
      <c r="C66" s="52">
        <v>800</v>
      </c>
      <c r="D66" s="76">
        <f t="shared" si="8"/>
        <v>0.013888888888889</v>
      </c>
      <c r="E66" s="77">
        <f t="shared" si="9"/>
        <v>0.333333333333333</v>
      </c>
      <c r="F66" s="78">
        <f t="shared" si="10"/>
        <v>20</v>
      </c>
      <c r="H66" s="72">
        <v>44372</v>
      </c>
      <c r="I66" s="59">
        <v>40.9</v>
      </c>
      <c r="J66" s="59">
        <v>41.78</v>
      </c>
      <c r="K66" s="60">
        <f t="shared" si="13"/>
        <v>1760</v>
      </c>
      <c r="L66" s="60">
        <v>38.02</v>
      </c>
      <c r="M66" s="60">
        <v>38.89</v>
      </c>
      <c r="N66" s="60">
        <f t="shared" si="14"/>
        <v>1739.99999999999</v>
      </c>
      <c r="O66" s="88">
        <f t="shared" si="15"/>
        <v>3499.99999999999</v>
      </c>
    </row>
    <row r="67" spans="1:15">
      <c r="A67" s="79"/>
      <c r="B67" s="81">
        <v>0.613888888888889</v>
      </c>
      <c r="C67" s="52">
        <v>500</v>
      </c>
      <c r="D67" s="76">
        <f t="shared" si="8"/>
        <v>0.261111111111111</v>
      </c>
      <c r="E67" s="77">
        <f t="shared" si="9"/>
        <v>6.26666666666667</v>
      </c>
      <c r="F67" s="78">
        <f t="shared" si="10"/>
        <v>501.333333333333</v>
      </c>
      <c r="H67" s="72">
        <v>44373</v>
      </c>
      <c r="I67" s="59">
        <v>41.78</v>
      </c>
      <c r="J67" s="59">
        <v>42.5</v>
      </c>
      <c r="K67" s="60">
        <f t="shared" si="13"/>
        <v>1440</v>
      </c>
      <c r="L67" s="60">
        <v>38.89</v>
      </c>
      <c r="M67" s="60">
        <v>39.61</v>
      </c>
      <c r="N67" s="60">
        <f t="shared" si="14"/>
        <v>1440</v>
      </c>
      <c r="O67" s="88">
        <f t="shared" si="15"/>
        <v>2880</v>
      </c>
    </row>
    <row r="68" spans="1:15">
      <c r="A68" s="80"/>
      <c r="B68" s="81">
        <v>0.627777777777778</v>
      </c>
      <c r="C68" s="52">
        <v>400</v>
      </c>
      <c r="D68" s="76">
        <f t="shared" si="8"/>
        <v>0.013888888888889</v>
      </c>
      <c r="E68" s="77">
        <f t="shared" si="9"/>
        <v>0.333333333333333</v>
      </c>
      <c r="F68" s="78">
        <f t="shared" si="10"/>
        <v>16.6666666666667</v>
      </c>
      <c r="H68" s="72">
        <v>44374</v>
      </c>
      <c r="I68" s="59">
        <v>42.5</v>
      </c>
      <c r="J68" s="59">
        <v>43.1</v>
      </c>
      <c r="K68" s="60">
        <f t="shared" si="13"/>
        <v>1200</v>
      </c>
      <c r="L68" s="60">
        <v>39.61</v>
      </c>
      <c r="M68" s="60">
        <v>40.21</v>
      </c>
      <c r="N68" s="60">
        <f t="shared" si="14"/>
        <v>1200</v>
      </c>
      <c r="O68" s="88">
        <f t="shared" si="15"/>
        <v>2400</v>
      </c>
    </row>
    <row r="69" spans="1:15">
      <c r="A69" s="73">
        <v>44307</v>
      </c>
      <c r="B69" s="81">
        <v>0</v>
      </c>
      <c r="C69" s="52">
        <v>400</v>
      </c>
      <c r="D69" s="76">
        <f t="shared" si="8"/>
        <v>23.3722222222222</v>
      </c>
      <c r="E69" s="77">
        <f t="shared" si="9"/>
        <v>8.93333333333333</v>
      </c>
      <c r="F69" s="78">
        <f t="shared" si="10"/>
        <v>357.333333333333</v>
      </c>
      <c r="H69" s="72">
        <v>44375</v>
      </c>
      <c r="I69" s="59">
        <v>43.1</v>
      </c>
      <c r="J69" s="59">
        <v>43.9</v>
      </c>
      <c r="K69" s="60">
        <f t="shared" si="13"/>
        <v>1599.99999999999</v>
      </c>
      <c r="L69" s="60">
        <v>40.21</v>
      </c>
      <c r="M69" s="60">
        <v>41.01</v>
      </c>
      <c r="N69" s="60">
        <f t="shared" si="14"/>
        <v>1599.99999999999</v>
      </c>
      <c r="O69" s="88">
        <f t="shared" si="15"/>
        <v>3199.99999999998</v>
      </c>
    </row>
    <row r="70" spans="1:15">
      <c r="A70" s="80"/>
      <c r="B70" s="81">
        <v>0.999305555555556</v>
      </c>
      <c r="C70" s="52">
        <v>400</v>
      </c>
      <c r="D70" s="76">
        <f t="shared" si="8"/>
        <v>0.999305555555556</v>
      </c>
      <c r="E70" s="77">
        <f t="shared" si="9"/>
        <v>23.9833333333333</v>
      </c>
      <c r="F70" s="78">
        <f t="shared" si="10"/>
        <v>959.333333333333</v>
      </c>
      <c r="H70" s="72">
        <v>44376</v>
      </c>
      <c r="I70" s="59">
        <v>43.9</v>
      </c>
      <c r="J70" s="59">
        <v>44.64</v>
      </c>
      <c r="K70" s="60">
        <f t="shared" si="13"/>
        <v>1480</v>
      </c>
      <c r="L70" s="60">
        <v>41.01</v>
      </c>
      <c r="M70" s="60">
        <v>41.75</v>
      </c>
      <c r="N70" s="60">
        <f t="shared" si="14"/>
        <v>1480</v>
      </c>
      <c r="O70" s="88">
        <f t="shared" si="15"/>
        <v>2960</v>
      </c>
    </row>
    <row r="71" spans="1:15">
      <c r="A71" s="73">
        <v>44308</v>
      </c>
      <c r="B71" s="81">
        <v>0.390972222222222</v>
      </c>
      <c r="C71" s="52">
        <v>600</v>
      </c>
      <c r="D71" s="76">
        <f t="shared" ref="D71:D102" si="16">IF(B71&gt;B70,B71-B70,B71-B70+24)</f>
        <v>23.3916666666667</v>
      </c>
      <c r="E71" s="77">
        <f t="shared" ref="E71:E102" si="17">HOUR(D71)+MINUTE(D71)/60</f>
        <v>9.4</v>
      </c>
      <c r="F71" s="78">
        <f t="shared" ref="F71:F102" si="18">E71*C70/10</f>
        <v>376</v>
      </c>
      <c r="H71" s="72">
        <v>44377</v>
      </c>
      <c r="I71" s="59">
        <v>44.64</v>
      </c>
      <c r="J71" s="59">
        <v>45.55</v>
      </c>
      <c r="K71" s="60">
        <f t="shared" si="13"/>
        <v>1819.99999999999</v>
      </c>
      <c r="L71" s="60">
        <v>41.75</v>
      </c>
      <c r="M71" s="60">
        <v>42.66</v>
      </c>
      <c r="N71" s="60">
        <f t="shared" si="14"/>
        <v>1819.99999999999</v>
      </c>
      <c r="O71" s="88">
        <f t="shared" si="15"/>
        <v>3639.99999999998</v>
      </c>
    </row>
    <row r="72" spans="1:15">
      <c r="A72" s="79"/>
      <c r="B72" s="81">
        <v>0.451388888888889</v>
      </c>
      <c r="C72" s="52">
        <v>700</v>
      </c>
      <c r="D72" s="76">
        <f t="shared" si="16"/>
        <v>0.060416666666667</v>
      </c>
      <c r="E72" s="77">
        <f t="shared" si="17"/>
        <v>1.45</v>
      </c>
      <c r="F72" s="78">
        <f t="shared" si="18"/>
        <v>87</v>
      </c>
      <c r="H72" s="72">
        <v>44378</v>
      </c>
      <c r="I72" s="59">
        <v>45.55</v>
      </c>
      <c r="J72" s="59">
        <v>46.61</v>
      </c>
      <c r="K72" s="60">
        <f t="shared" si="13"/>
        <v>2120</v>
      </c>
      <c r="L72" s="60">
        <v>42.66</v>
      </c>
      <c r="M72" s="60">
        <v>43.72</v>
      </c>
      <c r="N72" s="60">
        <f t="shared" si="14"/>
        <v>2120</v>
      </c>
      <c r="O72" s="88">
        <f t="shared" si="15"/>
        <v>4240</v>
      </c>
    </row>
    <row r="73" spans="1:15">
      <c r="A73" s="79"/>
      <c r="B73" s="81">
        <v>0.555555555555556</v>
      </c>
      <c r="C73" s="52">
        <v>800</v>
      </c>
      <c r="D73" s="76">
        <f t="shared" si="16"/>
        <v>0.104166666666667</v>
      </c>
      <c r="E73" s="77">
        <f t="shared" si="17"/>
        <v>2.5</v>
      </c>
      <c r="F73" s="78">
        <f t="shared" si="18"/>
        <v>175</v>
      </c>
      <c r="H73" s="72">
        <v>44379</v>
      </c>
      <c r="I73" s="59">
        <v>46.61</v>
      </c>
      <c r="J73" s="59">
        <v>47.75</v>
      </c>
      <c r="K73" s="60">
        <f t="shared" si="13"/>
        <v>2280</v>
      </c>
      <c r="L73" s="60">
        <v>43.72</v>
      </c>
      <c r="M73" s="60">
        <v>44.87</v>
      </c>
      <c r="N73" s="60">
        <f t="shared" si="14"/>
        <v>2300</v>
      </c>
      <c r="O73" s="88">
        <f t="shared" si="15"/>
        <v>4580</v>
      </c>
    </row>
    <row r="74" spans="1:15">
      <c r="A74" s="79"/>
      <c r="B74" s="81">
        <v>0.613194444444444</v>
      </c>
      <c r="C74" s="52">
        <v>400</v>
      </c>
      <c r="D74" s="76">
        <f t="shared" si="16"/>
        <v>0.057638888888888</v>
      </c>
      <c r="E74" s="77">
        <f t="shared" si="17"/>
        <v>1.38333333333333</v>
      </c>
      <c r="F74" s="78">
        <f t="shared" si="18"/>
        <v>110.666666666667</v>
      </c>
      <c r="H74" s="72">
        <v>44380</v>
      </c>
      <c r="I74" s="59">
        <v>47.75</v>
      </c>
      <c r="J74" s="59">
        <v>48.84</v>
      </c>
      <c r="K74" s="60">
        <f t="shared" si="13"/>
        <v>2180.00000000001</v>
      </c>
      <c r="L74" s="60">
        <v>44.87</v>
      </c>
      <c r="M74" s="60">
        <v>45.96</v>
      </c>
      <c r="N74" s="60">
        <f t="shared" si="14"/>
        <v>2180.00000000001</v>
      </c>
      <c r="O74" s="88">
        <f t="shared" si="15"/>
        <v>4360.00000000002</v>
      </c>
    </row>
    <row r="75" spans="1:15">
      <c r="A75" s="79"/>
      <c r="B75" s="81">
        <v>0.729861111111111</v>
      </c>
      <c r="C75" s="52">
        <v>600</v>
      </c>
      <c r="D75" s="76">
        <f t="shared" si="16"/>
        <v>0.116666666666667</v>
      </c>
      <c r="E75" s="77">
        <f t="shared" si="17"/>
        <v>2.8</v>
      </c>
      <c r="F75" s="78">
        <f t="shared" si="18"/>
        <v>112</v>
      </c>
      <c r="H75" s="72">
        <v>44381</v>
      </c>
      <c r="I75" s="59">
        <v>48.84</v>
      </c>
      <c r="J75" s="59">
        <v>49.97</v>
      </c>
      <c r="K75" s="60">
        <f t="shared" si="13"/>
        <v>2259.99999999999</v>
      </c>
      <c r="L75" s="60">
        <v>45.96</v>
      </c>
      <c r="M75" s="60">
        <v>47.09</v>
      </c>
      <c r="N75" s="60">
        <f t="shared" si="14"/>
        <v>2260.00000000001</v>
      </c>
      <c r="O75" s="88">
        <f t="shared" si="15"/>
        <v>4520</v>
      </c>
    </row>
    <row r="76" spans="1:15">
      <c r="A76" s="79"/>
      <c r="B76" s="81">
        <v>0.829861111111111</v>
      </c>
      <c r="C76" s="52">
        <v>400</v>
      </c>
      <c r="D76" s="76">
        <f t="shared" si="16"/>
        <v>0.1</v>
      </c>
      <c r="E76" s="77">
        <f t="shared" si="17"/>
        <v>2.4</v>
      </c>
      <c r="F76" s="78">
        <f t="shared" si="18"/>
        <v>144</v>
      </c>
      <c r="H76" s="72">
        <v>44382</v>
      </c>
      <c r="I76" s="59">
        <v>49.97</v>
      </c>
      <c r="J76" s="59">
        <v>51.06</v>
      </c>
      <c r="K76" s="60">
        <f t="shared" si="13"/>
        <v>2180.00000000001</v>
      </c>
      <c r="L76" s="60">
        <v>47.09</v>
      </c>
      <c r="M76" s="60">
        <v>48.18</v>
      </c>
      <c r="N76" s="60">
        <f t="shared" si="14"/>
        <v>2179.99999999999</v>
      </c>
      <c r="O76" s="88">
        <f t="shared" si="15"/>
        <v>4360</v>
      </c>
    </row>
    <row r="77" spans="1:15">
      <c r="A77" s="80"/>
      <c r="B77" s="81">
        <v>0.997222222222222</v>
      </c>
      <c r="C77" s="52">
        <v>200</v>
      </c>
      <c r="D77" s="76">
        <f t="shared" si="16"/>
        <v>0.167361111111111</v>
      </c>
      <c r="E77" s="77">
        <f t="shared" si="17"/>
        <v>4.01666666666667</v>
      </c>
      <c r="F77" s="78">
        <f t="shared" si="18"/>
        <v>160.666666666667</v>
      </c>
      <c r="H77" s="72">
        <v>44383</v>
      </c>
      <c r="I77" s="59">
        <v>51.06</v>
      </c>
      <c r="J77" s="59">
        <v>52.29</v>
      </c>
      <c r="K77" s="60">
        <f t="shared" si="13"/>
        <v>2459.99999999999</v>
      </c>
      <c r="L77" s="60">
        <v>48.18</v>
      </c>
      <c r="M77" s="60">
        <v>49.41</v>
      </c>
      <c r="N77" s="60">
        <f t="shared" si="14"/>
        <v>2459.99999999999</v>
      </c>
      <c r="O77" s="88">
        <f t="shared" si="15"/>
        <v>4919.99999999998</v>
      </c>
    </row>
    <row r="78" spans="1:15">
      <c r="A78" s="73">
        <v>44309</v>
      </c>
      <c r="B78" s="81">
        <v>0.20625</v>
      </c>
      <c r="C78" s="52">
        <v>0</v>
      </c>
      <c r="D78" s="76">
        <f t="shared" si="16"/>
        <v>23.2090277777778</v>
      </c>
      <c r="E78" s="77">
        <f t="shared" si="17"/>
        <v>5.01666666666667</v>
      </c>
      <c r="F78" s="78">
        <f t="shared" si="18"/>
        <v>100.333333333333</v>
      </c>
      <c r="H78" s="72">
        <v>44384</v>
      </c>
      <c r="I78" s="59">
        <v>52.29</v>
      </c>
      <c r="J78" s="59">
        <v>53.5</v>
      </c>
      <c r="K78" s="60">
        <f t="shared" si="13"/>
        <v>2420</v>
      </c>
      <c r="L78" s="60">
        <v>49.41</v>
      </c>
      <c r="M78" s="60">
        <v>50.62</v>
      </c>
      <c r="N78" s="60">
        <f t="shared" si="14"/>
        <v>2420</v>
      </c>
      <c r="O78" s="88">
        <f t="shared" si="15"/>
        <v>4840</v>
      </c>
    </row>
    <row r="79" spans="1:15">
      <c r="A79" s="79"/>
      <c r="B79" s="81">
        <v>0.561111111111111</v>
      </c>
      <c r="C79" s="52">
        <v>400</v>
      </c>
      <c r="D79" s="76">
        <f t="shared" si="16"/>
        <v>0.354861111111111</v>
      </c>
      <c r="E79" s="77">
        <f t="shared" si="17"/>
        <v>8.51666666666667</v>
      </c>
      <c r="F79" s="78">
        <f t="shared" si="18"/>
        <v>0</v>
      </c>
      <c r="H79" s="72">
        <v>44385</v>
      </c>
      <c r="I79" s="59">
        <v>53.5</v>
      </c>
      <c r="J79" s="59">
        <v>54.74</v>
      </c>
      <c r="K79" s="60">
        <f t="shared" si="13"/>
        <v>2480</v>
      </c>
      <c r="L79" s="60">
        <v>50.62</v>
      </c>
      <c r="M79" s="60">
        <v>51.86</v>
      </c>
      <c r="N79" s="60">
        <f t="shared" si="14"/>
        <v>2480</v>
      </c>
      <c r="O79" s="88">
        <f t="shared" si="15"/>
        <v>4960</v>
      </c>
    </row>
    <row r="80" spans="1:15">
      <c r="A80" s="80"/>
      <c r="B80" s="81">
        <v>0.998611111111111</v>
      </c>
      <c r="C80" s="52">
        <v>0</v>
      </c>
      <c r="D80" s="76">
        <f t="shared" si="16"/>
        <v>0.4375</v>
      </c>
      <c r="E80" s="77">
        <f t="shared" si="17"/>
        <v>10.5</v>
      </c>
      <c r="F80" s="78">
        <f t="shared" si="18"/>
        <v>420</v>
      </c>
      <c r="H80" s="72">
        <v>44386</v>
      </c>
      <c r="I80" s="59">
        <v>54.74</v>
      </c>
      <c r="J80" s="59">
        <v>55.91</v>
      </c>
      <c r="K80" s="60">
        <f t="shared" si="13"/>
        <v>2339.99999999999</v>
      </c>
      <c r="L80" s="60">
        <v>51.86</v>
      </c>
      <c r="M80" s="60">
        <v>53.03</v>
      </c>
      <c r="N80" s="60">
        <f t="shared" si="14"/>
        <v>2340</v>
      </c>
      <c r="O80" s="88">
        <f t="shared" si="15"/>
        <v>4679.99999999999</v>
      </c>
    </row>
    <row r="81" spans="1:15">
      <c r="A81" s="73">
        <v>44310</v>
      </c>
      <c r="B81" s="81">
        <v>0.315972222222222</v>
      </c>
      <c r="C81" s="52">
        <v>400</v>
      </c>
      <c r="D81" s="76">
        <f t="shared" si="16"/>
        <v>23.3173611111111</v>
      </c>
      <c r="E81" s="77">
        <f t="shared" si="17"/>
        <v>7.61666666666667</v>
      </c>
      <c r="F81" s="78">
        <f t="shared" si="18"/>
        <v>0</v>
      </c>
      <c r="H81" s="72">
        <v>44387</v>
      </c>
      <c r="I81" s="59">
        <v>55.91</v>
      </c>
      <c r="J81" s="59">
        <v>57.01</v>
      </c>
      <c r="K81" s="60">
        <f t="shared" si="13"/>
        <v>2200</v>
      </c>
      <c r="L81" s="60">
        <v>53.03</v>
      </c>
      <c r="M81" s="60">
        <v>54.13</v>
      </c>
      <c r="N81" s="60">
        <f t="shared" si="14"/>
        <v>2200</v>
      </c>
      <c r="O81" s="88">
        <f t="shared" si="15"/>
        <v>4400</v>
      </c>
    </row>
    <row r="82" spans="1:15">
      <c r="A82" s="80"/>
      <c r="B82" s="81">
        <v>0.999305555555556</v>
      </c>
      <c r="C82" s="52">
        <v>400</v>
      </c>
      <c r="D82" s="76">
        <f t="shared" si="16"/>
        <v>0.683333333333334</v>
      </c>
      <c r="E82" s="77">
        <f t="shared" si="17"/>
        <v>16.4</v>
      </c>
      <c r="F82" s="78">
        <f t="shared" si="18"/>
        <v>656</v>
      </c>
      <c r="H82" s="72">
        <v>44388</v>
      </c>
      <c r="I82" s="59">
        <v>57.01</v>
      </c>
      <c r="J82" s="59">
        <v>58.05</v>
      </c>
      <c r="K82" s="60">
        <f t="shared" si="13"/>
        <v>2080</v>
      </c>
      <c r="L82" s="60">
        <v>54.13</v>
      </c>
      <c r="M82" s="60">
        <v>55.17</v>
      </c>
      <c r="N82" s="60">
        <f t="shared" si="14"/>
        <v>2080</v>
      </c>
      <c r="O82" s="88">
        <f t="shared" si="15"/>
        <v>4160</v>
      </c>
    </row>
    <row r="83" spans="1:15">
      <c r="A83" s="51">
        <v>44311</v>
      </c>
      <c r="B83" s="81">
        <v>0.998611111111111</v>
      </c>
      <c r="C83" s="52">
        <v>400</v>
      </c>
      <c r="D83" s="76">
        <f t="shared" si="16"/>
        <v>23.9993055555556</v>
      </c>
      <c r="E83" s="77">
        <f t="shared" si="17"/>
        <v>23.9833333333333</v>
      </c>
      <c r="F83" s="78">
        <f t="shared" si="18"/>
        <v>959.333333333333</v>
      </c>
      <c r="H83" s="72">
        <v>44389</v>
      </c>
      <c r="I83" s="59">
        <v>58.05</v>
      </c>
      <c r="J83" s="59">
        <v>58.4</v>
      </c>
      <c r="K83" s="60">
        <f t="shared" si="13"/>
        <v>700.000000000003</v>
      </c>
      <c r="L83" s="60">
        <v>55.17</v>
      </c>
      <c r="M83" s="60">
        <v>55.52</v>
      </c>
      <c r="N83" s="60">
        <f t="shared" si="14"/>
        <v>700.000000000003</v>
      </c>
      <c r="O83" s="88">
        <f t="shared" si="15"/>
        <v>1400.00000000001</v>
      </c>
    </row>
    <row r="84" spans="1:15">
      <c r="A84" s="73">
        <v>44312</v>
      </c>
      <c r="B84" s="81">
        <v>0.311111111111111</v>
      </c>
      <c r="C84" s="52">
        <v>800</v>
      </c>
      <c r="D84" s="76">
        <f t="shared" si="16"/>
        <v>23.3125</v>
      </c>
      <c r="E84" s="77">
        <f t="shared" si="17"/>
        <v>7.5</v>
      </c>
      <c r="F84" s="78">
        <f t="shared" si="18"/>
        <v>300</v>
      </c>
      <c r="H84" s="72">
        <v>44390</v>
      </c>
      <c r="I84" s="59">
        <v>58.4</v>
      </c>
      <c r="J84" s="59">
        <v>58.64</v>
      </c>
      <c r="K84" s="60">
        <f t="shared" si="13"/>
        <v>480.000000000004</v>
      </c>
      <c r="L84" s="60">
        <v>55.52</v>
      </c>
      <c r="M84" s="60">
        <v>56.12</v>
      </c>
      <c r="N84" s="60">
        <f t="shared" si="14"/>
        <v>1199.99999999999</v>
      </c>
      <c r="O84" s="88">
        <f t="shared" si="15"/>
        <v>1679.99999999999</v>
      </c>
    </row>
    <row r="85" spans="1:15">
      <c r="A85" s="79"/>
      <c r="B85" s="81">
        <v>0.559722222222222</v>
      </c>
      <c r="C85" s="52">
        <v>760</v>
      </c>
      <c r="D85" s="76">
        <f t="shared" si="16"/>
        <v>0.248611111111111</v>
      </c>
      <c r="E85" s="77">
        <f t="shared" si="17"/>
        <v>5.96666666666667</v>
      </c>
      <c r="F85" s="78">
        <f t="shared" si="18"/>
        <v>477.333333333333</v>
      </c>
      <c r="H85" s="72">
        <v>44391</v>
      </c>
      <c r="I85" s="59">
        <v>58.64</v>
      </c>
      <c r="J85" s="59">
        <v>59.16</v>
      </c>
      <c r="K85" s="60">
        <f t="shared" si="13"/>
        <v>1039.99999999999</v>
      </c>
      <c r="L85" s="60">
        <v>56.12</v>
      </c>
      <c r="M85" s="60">
        <v>56.25</v>
      </c>
      <c r="N85" s="60">
        <f t="shared" si="14"/>
        <v>260.000000000005</v>
      </c>
      <c r="O85" s="88">
        <f t="shared" si="15"/>
        <v>1299.99999999999</v>
      </c>
    </row>
    <row r="86" spans="1:15">
      <c r="A86" s="79"/>
      <c r="B86" s="81">
        <v>0.729166666666667</v>
      </c>
      <c r="C86" s="52">
        <v>800</v>
      </c>
      <c r="D86" s="76">
        <f t="shared" si="16"/>
        <v>0.169444444444445</v>
      </c>
      <c r="E86" s="77">
        <f t="shared" si="17"/>
        <v>4.06666666666667</v>
      </c>
      <c r="F86" s="78">
        <f t="shared" si="18"/>
        <v>309.066666666667</v>
      </c>
      <c r="H86" s="72">
        <v>44392</v>
      </c>
      <c r="I86" s="59">
        <v>59.16</v>
      </c>
      <c r="J86" s="59">
        <v>59.53</v>
      </c>
      <c r="K86" s="60">
        <f t="shared" si="13"/>
        <v>740.000000000009</v>
      </c>
      <c r="L86" s="60">
        <v>56.25</v>
      </c>
      <c r="M86" s="60">
        <v>56.61</v>
      </c>
      <c r="N86" s="60">
        <f t="shared" si="14"/>
        <v>719.999999999999</v>
      </c>
      <c r="O86" s="88">
        <f t="shared" si="15"/>
        <v>1460.00000000001</v>
      </c>
    </row>
    <row r="87" spans="1:15">
      <c r="A87" s="79"/>
      <c r="B87" s="81">
        <v>0.963888888888889</v>
      </c>
      <c r="C87" s="52">
        <v>750</v>
      </c>
      <c r="D87" s="76">
        <f t="shared" si="16"/>
        <v>0.234722222222222</v>
      </c>
      <c r="E87" s="77">
        <f t="shared" si="17"/>
        <v>5.63333333333333</v>
      </c>
      <c r="F87" s="78">
        <f t="shared" si="18"/>
        <v>450.666666666667</v>
      </c>
      <c r="H87" s="72">
        <v>44393</v>
      </c>
      <c r="I87" s="59">
        <v>59.53</v>
      </c>
      <c r="J87" s="59">
        <v>59.95</v>
      </c>
      <c r="K87" s="60">
        <f t="shared" si="13"/>
        <v>840.000000000003</v>
      </c>
      <c r="L87" s="60">
        <v>56.61</v>
      </c>
      <c r="M87" s="60">
        <v>57.03</v>
      </c>
      <c r="N87" s="60">
        <f t="shared" si="14"/>
        <v>840.000000000003</v>
      </c>
      <c r="O87" s="88">
        <f t="shared" si="15"/>
        <v>1680.00000000001</v>
      </c>
    </row>
    <row r="88" spans="1:15">
      <c r="A88" s="80"/>
      <c r="B88" s="81">
        <v>0.999305555555556</v>
      </c>
      <c r="C88" s="52">
        <v>750</v>
      </c>
      <c r="D88" s="76">
        <f t="shared" si="16"/>
        <v>0.035416666666667</v>
      </c>
      <c r="E88" s="77">
        <f t="shared" si="17"/>
        <v>0.85</v>
      </c>
      <c r="F88" s="78">
        <f t="shared" si="18"/>
        <v>63.75</v>
      </c>
      <c r="H88" s="72">
        <v>44394</v>
      </c>
      <c r="I88" s="59">
        <v>59.95</v>
      </c>
      <c r="J88" s="59">
        <v>60.39</v>
      </c>
      <c r="K88" s="60">
        <f t="shared" si="13"/>
        <v>879.999999999995</v>
      </c>
      <c r="L88" s="60">
        <v>57.03</v>
      </c>
      <c r="M88" s="60">
        <v>57.47</v>
      </c>
      <c r="N88" s="60">
        <f t="shared" si="14"/>
        <v>879.999999999995</v>
      </c>
      <c r="O88" s="88">
        <f t="shared" si="15"/>
        <v>1759.99999999999</v>
      </c>
    </row>
    <row r="89" spans="1:15">
      <c r="A89" s="73">
        <v>44313</v>
      </c>
      <c r="B89" s="81">
        <v>0.728472222222222</v>
      </c>
      <c r="C89" s="52">
        <v>780</v>
      </c>
      <c r="D89" s="76">
        <f t="shared" si="16"/>
        <v>23.7291666666667</v>
      </c>
      <c r="E89" s="77">
        <f t="shared" si="17"/>
        <v>17.5</v>
      </c>
      <c r="F89" s="78">
        <f t="shared" si="18"/>
        <v>1312.5</v>
      </c>
      <c r="H89" s="72">
        <v>44395</v>
      </c>
      <c r="I89" s="59">
        <v>60.39</v>
      </c>
      <c r="J89" s="59">
        <v>60.94</v>
      </c>
      <c r="K89" s="60">
        <f t="shared" si="13"/>
        <v>1099.99999999999</v>
      </c>
      <c r="L89" s="60">
        <v>57.47</v>
      </c>
      <c r="M89" s="60">
        <v>58.03</v>
      </c>
      <c r="N89" s="60">
        <f t="shared" si="14"/>
        <v>1120</v>
      </c>
      <c r="O89" s="88">
        <f t="shared" si="15"/>
        <v>2219.99999999999</v>
      </c>
    </row>
    <row r="90" spans="1:15">
      <c r="A90" s="79"/>
      <c r="B90" s="81">
        <v>0.999305555555556</v>
      </c>
      <c r="C90" s="52">
        <v>780</v>
      </c>
      <c r="D90" s="76">
        <f t="shared" si="16"/>
        <v>0.270833333333334</v>
      </c>
      <c r="E90" s="77">
        <f t="shared" si="17"/>
        <v>6.5</v>
      </c>
      <c r="F90" s="78">
        <f t="shared" si="18"/>
        <v>507</v>
      </c>
      <c r="H90" s="72">
        <v>44396</v>
      </c>
      <c r="I90" s="59">
        <v>60.94</v>
      </c>
      <c r="J90" s="59">
        <v>61.42</v>
      </c>
      <c r="K90" s="60">
        <f t="shared" si="13"/>
        <v>960.000000000008</v>
      </c>
      <c r="L90" s="60">
        <v>58.03</v>
      </c>
      <c r="M90" s="60">
        <v>58.51</v>
      </c>
      <c r="N90" s="60">
        <f t="shared" si="14"/>
        <v>959.999999999994</v>
      </c>
      <c r="O90" s="88">
        <f t="shared" si="15"/>
        <v>1920</v>
      </c>
    </row>
    <row r="91" spans="1:15">
      <c r="A91" s="51">
        <v>44314</v>
      </c>
      <c r="B91" s="81">
        <v>0.650694444444444</v>
      </c>
      <c r="C91" s="52">
        <v>800</v>
      </c>
      <c r="D91" s="76">
        <f t="shared" si="16"/>
        <v>23.6513888888889</v>
      </c>
      <c r="E91" s="77">
        <f t="shared" si="17"/>
        <v>15.6333333333333</v>
      </c>
      <c r="F91" s="78">
        <f t="shared" si="18"/>
        <v>1219.4</v>
      </c>
      <c r="H91" s="72">
        <v>44397</v>
      </c>
      <c r="I91" s="59">
        <v>61.42</v>
      </c>
      <c r="J91" s="59">
        <v>61.66</v>
      </c>
      <c r="K91" s="60">
        <f t="shared" si="13"/>
        <v>479.99999999999</v>
      </c>
      <c r="L91" s="60">
        <v>58.51</v>
      </c>
      <c r="M91" s="60">
        <v>58.75</v>
      </c>
      <c r="N91" s="60">
        <f t="shared" si="14"/>
        <v>480.000000000004</v>
      </c>
      <c r="O91" s="88">
        <f t="shared" si="15"/>
        <v>959.999999999994</v>
      </c>
    </row>
    <row r="92" spans="1:15">
      <c r="A92" s="51"/>
      <c r="B92" s="81">
        <v>0.999305555555556</v>
      </c>
      <c r="C92" s="52">
        <v>800</v>
      </c>
      <c r="D92" s="76">
        <f t="shared" si="16"/>
        <v>0.348611111111112</v>
      </c>
      <c r="E92" s="77">
        <f t="shared" si="17"/>
        <v>8.36666666666667</v>
      </c>
      <c r="F92" s="78">
        <f t="shared" si="18"/>
        <v>669.333333333333</v>
      </c>
      <c r="H92" s="72">
        <v>44398</v>
      </c>
      <c r="I92" s="59">
        <v>61.66</v>
      </c>
      <c r="J92" s="59">
        <v>61.9</v>
      </c>
      <c r="K92" s="60">
        <f t="shared" si="13"/>
        <v>480.000000000004</v>
      </c>
      <c r="L92" s="60">
        <v>58.75</v>
      </c>
      <c r="M92" s="60">
        <v>58.97</v>
      </c>
      <c r="N92" s="60">
        <f t="shared" si="14"/>
        <v>439.999999999998</v>
      </c>
      <c r="O92" s="88">
        <f t="shared" si="15"/>
        <v>920.000000000002</v>
      </c>
    </row>
    <row r="93" spans="1:15">
      <c r="A93" s="51">
        <v>44315</v>
      </c>
      <c r="B93" s="81">
        <v>0.998611111111111</v>
      </c>
      <c r="C93" s="52">
        <v>800</v>
      </c>
      <c r="D93" s="76">
        <f t="shared" si="16"/>
        <v>23.9993055555556</v>
      </c>
      <c r="E93" s="77">
        <f t="shared" si="17"/>
        <v>23.9833333333333</v>
      </c>
      <c r="F93" s="78">
        <f t="shared" si="18"/>
        <v>1918.66666666667</v>
      </c>
      <c r="H93" s="72">
        <v>44399</v>
      </c>
      <c r="I93" s="59">
        <v>61.9</v>
      </c>
      <c r="J93" s="59">
        <v>62.14</v>
      </c>
      <c r="K93" s="60">
        <f t="shared" si="13"/>
        <v>480.000000000004</v>
      </c>
      <c r="L93" s="60">
        <v>58.97</v>
      </c>
      <c r="M93" s="60">
        <v>59.21</v>
      </c>
      <c r="N93" s="60">
        <f t="shared" si="14"/>
        <v>480.000000000004</v>
      </c>
      <c r="O93" s="88">
        <f t="shared" si="15"/>
        <v>960.000000000008</v>
      </c>
    </row>
    <row r="94" spans="1:15">
      <c r="A94" s="51">
        <v>44316</v>
      </c>
      <c r="B94" s="81">
        <v>0.997916666666667</v>
      </c>
      <c r="C94" s="52">
        <v>800</v>
      </c>
      <c r="D94" s="76">
        <f t="shared" si="16"/>
        <v>23.9993055555556</v>
      </c>
      <c r="E94" s="77">
        <f t="shared" si="17"/>
        <v>23.9833333333333</v>
      </c>
      <c r="F94" s="78">
        <f t="shared" si="18"/>
        <v>1918.66666666667</v>
      </c>
      <c r="H94" s="72">
        <v>44400</v>
      </c>
      <c r="I94" s="59">
        <v>62.14</v>
      </c>
      <c r="J94" s="59">
        <v>62.38</v>
      </c>
      <c r="K94" s="60">
        <f t="shared" si="13"/>
        <v>480.000000000004</v>
      </c>
      <c r="L94" s="60">
        <v>59.21</v>
      </c>
      <c r="M94" s="60">
        <v>59.45</v>
      </c>
      <c r="N94" s="60">
        <f t="shared" si="14"/>
        <v>480.000000000004</v>
      </c>
      <c r="O94" s="88">
        <f t="shared" si="15"/>
        <v>960.000000000008</v>
      </c>
    </row>
    <row r="95" spans="1:15">
      <c r="A95" s="51">
        <v>44317</v>
      </c>
      <c r="B95" s="81">
        <v>0.527777777777778</v>
      </c>
      <c r="C95" s="52">
        <v>780</v>
      </c>
      <c r="D95" s="76">
        <f t="shared" si="16"/>
        <v>23.5298611111111</v>
      </c>
      <c r="E95" s="77">
        <f t="shared" si="17"/>
        <v>12.7166666666667</v>
      </c>
      <c r="F95" s="78">
        <f t="shared" si="18"/>
        <v>1017.33333333333</v>
      </c>
      <c r="H95" s="72">
        <v>44401</v>
      </c>
      <c r="I95" s="59">
        <v>62.38</v>
      </c>
      <c r="J95" s="59">
        <v>62.66</v>
      </c>
      <c r="K95" s="60">
        <f t="shared" si="13"/>
        <v>559.999999999988</v>
      </c>
      <c r="L95" s="60">
        <v>59.45</v>
      </c>
      <c r="M95" s="60">
        <v>59.73</v>
      </c>
      <c r="N95" s="60">
        <f t="shared" si="14"/>
        <v>559.999999999988</v>
      </c>
      <c r="O95" s="88">
        <f t="shared" si="15"/>
        <v>1119.99999999998</v>
      </c>
    </row>
    <row r="96" spans="2:15">
      <c r="B96" s="81">
        <v>0.618055555555556</v>
      </c>
      <c r="C96" s="52">
        <v>800</v>
      </c>
      <c r="D96" s="76">
        <f t="shared" si="16"/>
        <v>0.090277777777778</v>
      </c>
      <c r="E96" s="77">
        <f t="shared" si="17"/>
        <v>2.16666666666667</v>
      </c>
      <c r="F96" s="78">
        <f t="shared" si="18"/>
        <v>169</v>
      </c>
      <c r="H96" s="72">
        <v>44402</v>
      </c>
      <c r="I96" s="59">
        <v>62.66</v>
      </c>
      <c r="J96" s="59">
        <v>63.25</v>
      </c>
      <c r="K96" s="60">
        <f t="shared" si="13"/>
        <v>1180.00000000001</v>
      </c>
      <c r="L96" s="60">
        <v>59.73</v>
      </c>
      <c r="M96" s="60">
        <v>60.32</v>
      </c>
      <c r="N96" s="60">
        <f t="shared" si="14"/>
        <v>1180.00000000001</v>
      </c>
      <c r="O96" s="88">
        <f t="shared" si="15"/>
        <v>2360.00000000002</v>
      </c>
    </row>
    <row r="97" spans="2:15">
      <c r="B97" s="81">
        <v>0.845138888888889</v>
      </c>
      <c r="C97" s="52">
        <v>750</v>
      </c>
      <c r="D97" s="76">
        <f t="shared" si="16"/>
        <v>0.227083333333333</v>
      </c>
      <c r="E97" s="77">
        <f t="shared" si="17"/>
        <v>5.45</v>
      </c>
      <c r="F97" s="78">
        <f t="shared" si="18"/>
        <v>436</v>
      </c>
      <c r="H97" s="72">
        <v>44403</v>
      </c>
      <c r="I97" s="59">
        <v>63.25</v>
      </c>
      <c r="J97" s="59">
        <v>63.97</v>
      </c>
      <c r="K97" s="60">
        <f t="shared" si="13"/>
        <v>1440</v>
      </c>
      <c r="L97" s="60">
        <v>60.32</v>
      </c>
      <c r="M97" s="60">
        <v>61.04</v>
      </c>
      <c r="N97" s="60">
        <f t="shared" si="14"/>
        <v>1440</v>
      </c>
      <c r="O97" s="88">
        <f t="shared" si="15"/>
        <v>2880</v>
      </c>
    </row>
    <row r="98" spans="1:15">
      <c r="A98" s="51">
        <v>44318</v>
      </c>
      <c r="B98" s="81">
        <v>0.340972222222222</v>
      </c>
      <c r="C98" s="52">
        <v>780</v>
      </c>
      <c r="D98" s="76">
        <f t="shared" si="16"/>
        <v>23.4958333333333</v>
      </c>
      <c r="E98" s="77">
        <f t="shared" si="17"/>
        <v>11.9</v>
      </c>
      <c r="F98" s="78">
        <f t="shared" si="18"/>
        <v>892.5</v>
      </c>
      <c r="H98" s="72">
        <v>44404</v>
      </c>
      <c r="I98" s="59">
        <v>63.97</v>
      </c>
      <c r="J98" s="59">
        <v>64.88</v>
      </c>
      <c r="K98" s="60">
        <f t="shared" si="13"/>
        <v>1819.99999999999</v>
      </c>
      <c r="L98" s="60">
        <v>61.04</v>
      </c>
      <c r="M98" s="60">
        <v>61.94</v>
      </c>
      <c r="N98" s="60">
        <f t="shared" si="14"/>
        <v>1800</v>
      </c>
      <c r="O98" s="88">
        <f t="shared" si="15"/>
        <v>3619.99999999999</v>
      </c>
    </row>
    <row r="99" spans="2:15">
      <c r="B99" s="81">
        <v>0.595833333333333</v>
      </c>
      <c r="C99" s="52">
        <v>800</v>
      </c>
      <c r="D99" s="76">
        <f t="shared" si="16"/>
        <v>0.254861111111111</v>
      </c>
      <c r="E99" s="77">
        <f t="shared" si="17"/>
        <v>6.11666666666667</v>
      </c>
      <c r="F99" s="78">
        <f t="shared" si="18"/>
        <v>477.1</v>
      </c>
      <c r="H99" s="72">
        <v>44405</v>
      </c>
      <c r="I99" s="59">
        <v>64.88</v>
      </c>
      <c r="J99" s="59">
        <v>65.52</v>
      </c>
      <c r="K99" s="60">
        <f t="shared" si="13"/>
        <v>1280</v>
      </c>
      <c r="L99" s="60">
        <v>61.94</v>
      </c>
      <c r="M99" s="60">
        <v>62.59</v>
      </c>
      <c r="N99" s="60">
        <f t="shared" si="14"/>
        <v>1300.00000000001</v>
      </c>
      <c r="O99" s="88">
        <f t="shared" si="15"/>
        <v>2580.00000000001</v>
      </c>
    </row>
    <row r="100" spans="2:15">
      <c r="B100" s="81">
        <v>0.908333333333333</v>
      </c>
      <c r="C100" s="52">
        <v>750</v>
      </c>
      <c r="D100" s="76">
        <f t="shared" si="16"/>
        <v>0.3125</v>
      </c>
      <c r="E100" s="77">
        <f t="shared" si="17"/>
        <v>7.5</v>
      </c>
      <c r="F100" s="78">
        <f t="shared" si="18"/>
        <v>600</v>
      </c>
      <c r="H100" s="72">
        <v>44406</v>
      </c>
      <c r="I100" s="59">
        <v>65.52</v>
      </c>
      <c r="J100" s="59">
        <v>65.86</v>
      </c>
      <c r="K100" s="60">
        <f t="shared" si="13"/>
        <v>680.000000000007</v>
      </c>
      <c r="L100" s="60">
        <v>62.59</v>
      </c>
      <c r="M100" s="60">
        <v>62.92</v>
      </c>
      <c r="N100" s="60">
        <f t="shared" si="14"/>
        <v>659.999999999997</v>
      </c>
      <c r="O100" s="88">
        <f t="shared" si="15"/>
        <v>1340</v>
      </c>
    </row>
    <row r="101" spans="1:15">
      <c r="A101" s="51">
        <v>44319</v>
      </c>
      <c r="B101" s="81">
        <v>0.331944444444444</v>
      </c>
      <c r="C101" s="52">
        <v>780</v>
      </c>
      <c r="D101" s="76">
        <f t="shared" si="16"/>
        <v>23.4236111111111</v>
      </c>
      <c r="E101" s="77">
        <f t="shared" si="17"/>
        <v>10.1666666666667</v>
      </c>
      <c r="F101" s="78">
        <f t="shared" si="18"/>
        <v>762.5</v>
      </c>
      <c r="H101" s="72">
        <v>44407</v>
      </c>
      <c r="I101" s="59">
        <v>65.86</v>
      </c>
      <c r="J101" s="59">
        <v>66.46</v>
      </c>
      <c r="K101" s="60">
        <f t="shared" si="13"/>
        <v>1199.99999999999</v>
      </c>
      <c r="L101" s="60">
        <v>62.92</v>
      </c>
      <c r="M101" s="60">
        <v>63.52</v>
      </c>
      <c r="N101" s="60">
        <f t="shared" si="14"/>
        <v>1200</v>
      </c>
      <c r="O101" s="88">
        <f t="shared" si="15"/>
        <v>2399.99999999999</v>
      </c>
    </row>
    <row r="102" spans="2:15">
      <c r="B102" s="81">
        <v>0.606944444444444</v>
      </c>
      <c r="C102" s="52">
        <v>800</v>
      </c>
      <c r="D102" s="76">
        <f t="shared" si="16"/>
        <v>0.275</v>
      </c>
      <c r="E102" s="77">
        <f t="shared" si="17"/>
        <v>6.6</v>
      </c>
      <c r="F102" s="78">
        <f t="shared" si="18"/>
        <v>514.8</v>
      </c>
      <c r="H102" s="72">
        <v>44408</v>
      </c>
      <c r="I102" s="59">
        <v>66.46</v>
      </c>
      <c r="J102" s="59">
        <v>67.05</v>
      </c>
      <c r="K102" s="60">
        <f t="shared" si="13"/>
        <v>1180.00000000001</v>
      </c>
      <c r="L102" s="60">
        <v>63.52</v>
      </c>
      <c r="M102" s="60">
        <v>64.12</v>
      </c>
      <c r="N102" s="60">
        <f t="shared" si="14"/>
        <v>1200</v>
      </c>
      <c r="O102" s="88">
        <f t="shared" si="15"/>
        <v>2380.00000000001</v>
      </c>
    </row>
    <row r="103" spans="2:15">
      <c r="B103" s="81">
        <v>0.852777777777778</v>
      </c>
      <c r="C103" s="52">
        <v>780</v>
      </c>
      <c r="D103" s="76">
        <f t="shared" ref="D103:D134" si="19">IF(B103&gt;B102,B103-B102,B103-B102+24)</f>
        <v>0.245833333333334</v>
      </c>
      <c r="E103" s="77">
        <f t="shared" ref="E103:E134" si="20">HOUR(D103)+MINUTE(D103)/60</f>
        <v>5.9</v>
      </c>
      <c r="F103" s="78">
        <f t="shared" ref="F103:F134" si="21">E103*C102/10</f>
        <v>472</v>
      </c>
      <c r="H103" s="72">
        <v>44409</v>
      </c>
      <c r="I103" s="59">
        <v>67.05</v>
      </c>
      <c r="J103" s="59">
        <v>67.69</v>
      </c>
      <c r="K103" s="60">
        <f t="shared" si="13"/>
        <v>1280</v>
      </c>
      <c r="L103" s="60">
        <v>64.12</v>
      </c>
      <c r="M103" s="60">
        <v>64.75</v>
      </c>
      <c r="N103" s="60">
        <f t="shared" si="14"/>
        <v>1259.99999999999</v>
      </c>
      <c r="O103" s="88">
        <f t="shared" si="15"/>
        <v>2539.99999999999</v>
      </c>
    </row>
    <row r="104" spans="1:15">
      <c r="A104" s="51">
        <v>44320</v>
      </c>
      <c r="B104" s="81">
        <v>0.283333333333333</v>
      </c>
      <c r="C104" s="52">
        <v>600</v>
      </c>
      <c r="D104" s="76">
        <f t="shared" si="19"/>
        <v>23.4305555555556</v>
      </c>
      <c r="E104" s="77">
        <f t="shared" si="20"/>
        <v>10.3333333333333</v>
      </c>
      <c r="F104" s="78">
        <f t="shared" si="21"/>
        <v>806</v>
      </c>
      <c r="H104" s="72">
        <v>44410</v>
      </c>
      <c r="I104" s="59">
        <v>67.69</v>
      </c>
      <c r="J104" s="59">
        <v>68.66</v>
      </c>
      <c r="K104" s="60">
        <f t="shared" si="13"/>
        <v>1940</v>
      </c>
      <c r="L104" s="60">
        <v>64.75</v>
      </c>
      <c r="M104" s="60">
        <v>65.72</v>
      </c>
      <c r="N104" s="60">
        <f t="shared" si="14"/>
        <v>1940</v>
      </c>
      <c r="O104" s="88">
        <f t="shared" si="15"/>
        <v>3880</v>
      </c>
    </row>
    <row r="105" spans="2:15">
      <c r="B105" s="81">
        <v>0.399305555555556</v>
      </c>
      <c r="C105" s="52">
        <v>700</v>
      </c>
      <c r="D105" s="76">
        <f t="shared" si="19"/>
        <v>0.115972222222223</v>
      </c>
      <c r="E105" s="77">
        <f t="shared" si="20"/>
        <v>2.78333333333333</v>
      </c>
      <c r="F105" s="78">
        <f t="shared" si="21"/>
        <v>167</v>
      </c>
      <c r="H105" s="72">
        <v>44411</v>
      </c>
      <c r="I105" s="59">
        <v>68.66</v>
      </c>
      <c r="J105" s="59">
        <v>69.44</v>
      </c>
      <c r="K105" s="60">
        <f t="shared" si="13"/>
        <v>1560</v>
      </c>
      <c r="L105" s="60">
        <v>65.72</v>
      </c>
      <c r="M105" s="60">
        <v>66.5</v>
      </c>
      <c r="N105" s="60">
        <f>(M105-L105)*2000</f>
        <v>1560</v>
      </c>
      <c r="O105" s="88">
        <f>K105+N105</f>
        <v>3120</v>
      </c>
    </row>
    <row r="106" spans="2:15">
      <c r="B106" s="81">
        <v>0.572916666666667</v>
      </c>
      <c r="C106" s="52">
        <v>780</v>
      </c>
      <c r="D106" s="76">
        <f t="shared" si="19"/>
        <v>0.173611111111111</v>
      </c>
      <c r="E106" s="77">
        <f t="shared" si="20"/>
        <v>4.16666666666667</v>
      </c>
      <c r="F106" s="78">
        <f t="shared" si="21"/>
        <v>291.666666666667</v>
      </c>
      <c r="H106" s="72">
        <v>44412</v>
      </c>
      <c r="I106" s="59">
        <v>69.44</v>
      </c>
      <c r="J106" s="59">
        <v>70.2</v>
      </c>
      <c r="K106" s="60">
        <f>(-I106+J106)*2000</f>
        <v>1520.00000000001</v>
      </c>
      <c r="L106" s="60">
        <v>66.5</v>
      </c>
      <c r="M106" s="60">
        <v>67.26</v>
      </c>
      <c r="N106" s="60">
        <f>(M106-L106)*2000</f>
        <v>1520.00000000001</v>
      </c>
      <c r="O106" s="88">
        <f>K106+N106</f>
        <v>3040.00000000002</v>
      </c>
    </row>
    <row r="107" spans="2:6">
      <c r="B107" s="81">
        <v>0.636111111111111</v>
      </c>
      <c r="C107" s="52">
        <v>800</v>
      </c>
      <c r="D107" s="76">
        <f t="shared" si="19"/>
        <v>0.063194444444444</v>
      </c>
      <c r="E107" s="77">
        <f t="shared" si="20"/>
        <v>1.51666666666667</v>
      </c>
      <c r="F107" s="78">
        <f t="shared" si="21"/>
        <v>118.3</v>
      </c>
    </row>
    <row r="108" spans="2:6">
      <c r="B108" s="81">
        <v>0.835416666666667</v>
      </c>
      <c r="C108" s="52">
        <v>750</v>
      </c>
      <c r="D108" s="76">
        <f t="shared" si="19"/>
        <v>0.199305555555556</v>
      </c>
      <c r="E108" s="77">
        <f t="shared" si="20"/>
        <v>4.78333333333333</v>
      </c>
      <c r="F108" s="78">
        <f t="shared" si="21"/>
        <v>382.666666666667</v>
      </c>
    </row>
    <row r="109" spans="1:6">
      <c r="A109" s="51">
        <v>44321</v>
      </c>
      <c r="B109" s="81">
        <v>0.00833333333333333</v>
      </c>
      <c r="C109" s="52">
        <v>780</v>
      </c>
      <c r="D109" s="76">
        <f t="shared" si="19"/>
        <v>23.1729166666667</v>
      </c>
      <c r="E109" s="77">
        <f t="shared" si="20"/>
        <v>4.15</v>
      </c>
      <c r="F109" s="78">
        <f t="shared" si="21"/>
        <v>311.25</v>
      </c>
    </row>
    <row r="110" spans="2:6">
      <c r="B110" s="81">
        <v>0.264583333333333</v>
      </c>
      <c r="C110" s="52">
        <v>400</v>
      </c>
      <c r="D110" s="76">
        <f t="shared" si="19"/>
        <v>0.25625</v>
      </c>
      <c r="E110" s="77">
        <f t="shared" si="20"/>
        <v>6.15</v>
      </c>
      <c r="F110" s="78">
        <f t="shared" si="21"/>
        <v>479.7</v>
      </c>
    </row>
    <row r="111" spans="2:6">
      <c r="B111" s="81">
        <v>0.342361111111111</v>
      </c>
      <c r="C111" s="52">
        <v>600</v>
      </c>
      <c r="D111" s="76">
        <f t="shared" si="19"/>
        <v>0.077777777777778</v>
      </c>
      <c r="E111" s="77">
        <f t="shared" si="20"/>
        <v>1.86666666666667</v>
      </c>
      <c r="F111" s="78">
        <f t="shared" si="21"/>
        <v>74.6666666666667</v>
      </c>
    </row>
    <row r="112" spans="2:6">
      <c r="B112" s="81">
        <v>0.359722222222222</v>
      </c>
      <c r="C112" s="52">
        <v>700</v>
      </c>
      <c r="D112" s="76">
        <f t="shared" si="19"/>
        <v>0.017361111111111</v>
      </c>
      <c r="E112" s="77">
        <f t="shared" si="20"/>
        <v>0.416666666666667</v>
      </c>
      <c r="F112" s="78">
        <f t="shared" si="21"/>
        <v>25</v>
      </c>
    </row>
    <row r="113" spans="2:6">
      <c r="B113" s="81">
        <v>0.397222222222222</v>
      </c>
      <c r="C113" s="52">
        <v>800</v>
      </c>
      <c r="D113" s="76">
        <f t="shared" si="19"/>
        <v>0.0375</v>
      </c>
      <c r="E113" s="77">
        <f t="shared" si="20"/>
        <v>0.9</v>
      </c>
      <c r="F113" s="78">
        <f t="shared" si="21"/>
        <v>63</v>
      </c>
    </row>
    <row r="114" spans="2:6">
      <c r="B114" s="81">
        <v>0.650694444444444</v>
      </c>
      <c r="C114" s="52">
        <v>780</v>
      </c>
      <c r="D114" s="76">
        <f t="shared" si="19"/>
        <v>0.253472222222222</v>
      </c>
      <c r="E114" s="77">
        <f t="shared" si="20"/>
        <v>6.08333333333333</v>
      </c>
      <c r="F114" s="78">
        <f t="shared" si="21"/>
        <v>486.666666666667</v>
      </c>
    </row>
    <row r="115" spans="2:6">
      <c r="B115" s="81">
        <v>0.727083333333333</v>
      </c>
      <c r="C115" s="52">
        <v>800</v>
      </c>
      <c r="D115" s="76">
        <f t="shared" si="19"/>
        <v>0.076388888888889</v>
      </c>
      <c r="E115" s="77">
        <f t="shared" si="20"/>
        <v>1.83333333333333</v>
      </c>
      <c r="F115" s="78">
        <f t="shared" si="21"/>
        <v>143</v>
      </c>
    </row>
    <row r="116" spans="2:6">
      <c r="B116" s="81">
        <v>0.890277777777778</v>
      </c>
      <c r="C116" s="52">
        <v>780</v>
      </c>
      <c r="D116" s="76">
        <f t="shared" si="19"/>
        <v>0.163194444444445</v>
      </c>
      <c r="E116" s="77">
        <f t="shared" si="20"/>
        <v>3.91666666666667</v>
      </c>
      <c r="F116" s="78">
        <f t="shared" si="21"/>
        <v>313.333333333333</v>
      </c>
    </row>
    <row r="117" spans="1:6">
      <c r="A117" s="51">
        <v>44321</v>
      </c>
      <c r="B117" s="81">
        <v>0.265277777777778</v>
      </c>
      <c r="C117" s="52">
        <v>500</v>
      </c>
      <c r="D117" s="76">
        <f t="shared" si="19"/>
        <v>23.375</v>
      </c>
      <c r="E117" s="77">
        <f t="shared" si="20"/>
        <v>9</v>
      </c>
      <c r="F117" s="78">
        <f t="shared" si="21"/>
        <v>702</v>
      </c>
    </row>
    <row r="118" spans="1:6">
      <c r="A118" s="51">
        <v>44322</v>
      </c>
      <c r="B118" s="81">
        <v>0.265277777777778</v>
      </c>
      <c r="C118" s="52">
        <v>500</v>
      </c>
      <c r="D118" s="76">
        <f t="shared" si="19"/>
        <v>24</v>
      </c>
      <c r="E118" s="77">
        <f t="shared" si="20"/>
        <v>0</v>
      </c>
      <c r="F118" s="78">
        <f t="shared" si="21"/>
        <v>0</v>
      </c>
    </row>
    <row r="119" spans="2:6">
      <c r="B119" s="81">
        <v>0.644444444444444</v>
      </c>
      <c r="C119" s="52">
        <v>400</v>
      </c>
      <c r="D119" s="76">
        <f t="shared" si="19"/>
        <v>0.379166666666666</v>
      </c>
      <c r="E119" s="77">
        <f t="shared" si="20"/>
        <v>9.1</v>
      </c>
      <c r="F119" s="78">
        <f t="shared" si="21"/>
        <v>455</v>
      </c>
    </row>
    <row r="120" spans="1:6">
      <c r="A120" s="51">
        <v>44323</v>
      </c>
      <c r="B120" s="81">
        <v>0.397222222222222</v>
      </c>
      <c r="C120" s="52">
        <v>600</v>
      </c>
      <c r="D120" s="76">
        <f t="shared" si="19"/>
        <v>23.7527777777778</v>
      </c>
      <c r="E120" s="77">
        <f t="shared" si="20"/>
        <v>18.0666666666667</v>
      </c>
      <c r="F120" s="78">
        <f t="shared" si="21"/>
        <v>722.666666666667</v>
      </c>
    </row>
    <row r="121" spans="2:6">
      <c r="B121" s="81">
        <v>0.4</v>
      </c>
      <c r="C121" s="52">
        <v>650</v>
      </c>
      <c r="D121" s="76">
        <f t="shared" si="19"/>
        <v>0.00277777777777805</v>
      </c>
      <c r="E121" s="77">
        <f t="shared" si="20"/>
        <v>0.0666666666666667</v>
      </c>
      <c r="F121" s="78">
        <f t="shared" si="21"/>
        <v>4</v>
      </c>
    </row>
    <row r="122" spans="2:6">
      <c r="B122" s="81">
        <v>0.404166666666667</v>
      </c>
      <c r="C122" s="52">
        <v>500</v>
      </c>
      <c r="D122" s="76">
        <f t="shared" si="19"/>
        <v>0.00416666666666698</v>
      </c>
      <c r="E122" s="77">
        <f t="shared" si="20"/>
        <v>0.1</v>
      </c>
      <c r="F122" s="78">
        <f t="shared" si="21"/>
        <v>6.5</v>
      </c>
    </row>
    <row r="123" spans="1:6">
      <c r="A123" s="51">
        <v>44324</v>
      </c>
      <c r="B123" s="81">
        <v>0.304166666666667</v>
      </c>
      <c r="C123" s="52">
        <v>400</v>
      </c>
      <c r="D123" s="76">
        <f t="shared" si="19"/>
        <v>23.9</v>
      </c>
      <c r="E123" s="77">
        <f t="shared" si="20"/>
        <v>21.6</v>
      </c>
      <c r="F123" s="78">
        <f t="shared" si="21"/>
        <v>1080</v>
      </c>
    </row>
    <row r="124" spans="2:6">
      <c r="B124" s="81">
        <v>0.41875</v>
      </c>
      <c r="C124" s="52">
        <v>800</v>
      </c>
      <c r="D124" s="76">
        <f t="shared" si="19"/>
        <v>0.114583333333333</v>
      </c>
      <c r="E124" s="77">
        <f t="shared" si="20"/>
        <v>2.75</v>
      </c>
      <c r="F124" s="78">
        <f t="shared" si="21"/>
        <v>110</v>
      </c>
    </row>
    <row r="125" spans="2:6">
      <c r="B125" s="81">
        <v>0.581944444444444</v>
      </c>
      <c r="C125" s="52">
        <v>500</v>
      </c>
      <c r="D125" s="76">
        <f t="shared" si="19"/>
        <v>0.163194444444444</v>
      </c>
      <c r="E125" s="77">
        <f t="shared" si="20"/>
        <v>3.91666666666667</v>
      </c>
      <c r="F125" s="78">
        <f t="shared" si="21"/>
        <v>313.333333333333</v>
      </c>
    </row>
    <row r="126" spans="2:6">
      <c r="B126" s="81">
        <v>0.884722222222222</v>
      </c>
      <c r="C126" s="52">
        <v>800</v>
      </c>
      <c r="D126" s="76">
        <f t="shared" si="19"/>
        <v>0.302777777777778</v>
      </c>
      <c r="E126" s="77">
        <f t="shared" si="20"/>
        <v>7.26666666666667</v>
      </c>
      <c r="F126" s="78">
        <f t="shared" si="21"/>
        <v>363.333333333333</v>
      </c>
    </row>
    <row r="127" spans="1:6">
      <c r="A127" s="51">
        <v>44325</v>
      </c>
      <c r="B127" s="81">
        <v>0.286805555555556</v>
      </c>
      <c r="C127" s="52">
        <v>800</v>
      </c>
      <c r="D127" s="76">
        <f t="shared" si="19"/>
        <v>23.4020833333333</v>
      </c>
      <c r="E127" s="77">
        <f t="shared" si="20"/>
        <v>9.65</v>
      </c>
      <c r="F127" s="78">
        <f t="shared" si="21"/>
        <v>772</v>
      </c>
    </row>
    <row r="128" spans="2:6">
      <c r="B128" s="81">
        <v>0.602777777777778</v>
      </c>
      <c r="C128" s="52">
        <v>750</v>
      </c>
      <c r="D128" s="76">
        <f t="shared" si="19"/>
        <v>0.315972222222222</v>
      </c>
      <c r="E128" s="77">
        <f t="shared" si="20"/>
        <v>7.58333333333333</v>
      </c>
      <c r="F128" s="78">
        <f t="shared" si="21"/>
        <v>606.666666666667</v>
      </c>
    </row>
    <row r="129" spans="2:6">
      <c r="B129" s="81">
        <v>0.694444444444444</v>
      </c>
      <c r="C129" s="52">
        <v>790</v>
      </c>
      <c r="D129" s="76">
        <f t="shared" si="19"/>
        <v>0.091666666666666</v>
      </c>
      <c r="E129" s="77">
        <f t="shared" si="20"/>
        <v>2.2</v>
      </c>
      <c r="F129" s="78">
        <f t="shared" si="21"/>
        <v>165</v>
      </c>
    </row>
    <row r="130" spans="1:6">
      <c r="A130" s="51">
        <v>44326</v>
      </c>
      <c r="B130" s="81">
        <v>0.601388888888889</v>
      </c>
      <c r="C130" s="52">
        <v>750</v>
      </c>
      <c r="D130" s="76">
        <f t="shared" si="19"/>
        <v>23.9069444444444</v>
      </c>
      <c r="E130" s="77">
        <f t="shared" si="20"/>
        <v>21.7666666666667</v>
      </c>
      <c r="F130" s="78">
        <f t="shared" si="21"/>
        <v>1719.56666666667</v>
      </c>
    </row>
    <row r="131" spans="2:6">
      <c r="B131" s="81">
        <v>0.694444444444444</v>
      </c>
      <c r="C131" s="52">
        <v>790</v>
      </c>
      <c r="D131" s="76">
        <f t="shared" si="19"/>
        <v>0.0930555555555556</v>
      </c>
      <c r="E131" s="77">
        <f t="shared" si="20"/>
        <v>2.23333333333333</v>
      </c>
      <c r="F131" s="78">
        <f t="shared" si="21"/>
        <v>167.5</v>
      </c>
    </row>
    <row r="132" spans="1:6">
      <c r="A132" s="51">
        <v>44327</v>
      </c>
      <c r="B132" s="81">
        <v>0.0930555555555556</v>
      </c>
      <c r="C132" s="52">
        <v>600</v>
      </c>
      <c r="D132" s="76">
        <f t="shared" si="19"/>
        <v>23.3986111111111</v>
      </c>
      <c r="E132" s="77">
        <f t="shared" si="20"/>
        <v>9.56666666666667</v>
      </c>
      <c r="F132" s="78">
        <f t="shared" si="21"/>
        <v>755.766666666667</v>
      </c>
    </row>
    <row r="133" spans="2:6">
      <c r="B133" s="81">
        <v>0.586111111111111</v>
      </c>
      <c r="C133" s="52">
        <v>800</v>
      </c>
      <c r="D133" s="76">
        <f t="shared" si="19"/>
        <v>0.493055555555555</v>
      </c>
      <c r="E133" s="77">
        <f t="shared" si="20"/>
        <v>11.8333333333333</v>
      </c>
      <c r="F133" s="78">
        <f t="shared" si="21"/>
        <v>710</v>
      </c>
    </row>
    <row r="134" spans="1:6">
      <c r="A134" s="51">
        <v>44328</v>
      </c>
      <c r="B134" s="81">
        <v>0.00555555555555556</v>
      </c>
      <c r="C134" s="52">
        <v>800</v>
      </c>
      <c r="D134" s="76">
        <f t="shared" si="19"/>
        <v>23.4194444444444</v>
      </c>
      <c r="E134" s="77">
        <f t="shared" si="20"/>
        <v>10.0666666666667</v>
      </c>
      <c r="F134" s="78">
        <f t="shared" si="21"/>
        <v>805.333333333333</v>
      </c>
    </row>
    <row r="135" spans="2:6">
      <c r="B135" s="81">
        <v>0.308333333333333</v>
      </c>
      <c r="C135" s="52">
        <v>780</v>
      </c>
      <c r="D135" s="76">
        <f t="shared" ref="D135:D158" si="22">IF(B135&gt;B134,B135-B134,B135-B134+24)</f>
        <v>0.302777777777777</v>
      </c>
      <c r="E135" s="77">
        <f t="shared" ref="E135:E158" si="23">HOUR(D135)+MINUTE(D135)/60</f>
        <v>7.26666666666667</v>
      </c>
      <c r="F135" s="78">
        <f t="shared" ref="F135:F158" si="24">E135*C134/10</f>
        <v>581.333333333333</v>
      </c>
    </row>
    <row r="136" spans="2:6">
      <c r="B136" s="81">
        <v>0.847222222222222</v>
      </c>
      <c r="C136" s="52">
        <v>600</v>
      </c>
      <c r="D136" s="76">
        <f t="shared" si="22"/>
        <v>0.538888888888889</v>
      </c>
      <c r="E136" s="77">
        <f t="shared" si="23"/>
        <v>12.9333333333333</v>
      </c>
      <c r="F136" s="78">
        <f t="shared" si="24"/>
        <v>1008.8</v>
      </c>
    </row>
    <row r="137" spans="1:6">
      <c r="A137" s="51"/>
      <c r="B137" s="81">
        <v>0.910416666666667</v>
      </c>
      <c r="C137" s="52">
        <v>780</v>
      </c>
      <c r="D137" s="76">
        <f t="shared" si="22"/>
        <v>0.063194444444445</v>
      </c>
      <c r="E137" s="77">
        <f t="shared" si="23"/>
        <v>1.51666666666667</v>
      </c>
      <c r="F137" s="78">
        <f t="shared" si="24"/>
        <v>91</v>
      </c>
    </row>
    <row r="138" spans="1:6">
      <c r="A138" s="51">
        <v>44329</v>
      </c>
      <c r="B138" s="81">
        <v>0.377777777777778</v>
      </c>
      <c r="C138" s="52">
        <v>400</v>
      </c>
      <c r="D138" s="76">
        <f t="shared" si="22"/>
        <v>23.4673611111111</v>
      </c>
      <c r="E138" s="77">
        <f t="shared" si="23"/>
        <v>11.2166666666667</v>
      </c>
      <c r="F138" s="78">
        <f t="shared" si="24"/>
        <v>874.9</v>
      </c>
    </row>
    <row r="139" spans="2:6">
      <c r="B139" s="81">
        <v>0.585416666666667</v>
      </c>
      <c r="C139" s="52">
        <v>600</v>
      </c>
      <c r="D139" s="76">
        <f t="shared" si="22"/>
        <v>0.207638888888889</v>
      </c>
      <c r="E139" s="77">
        <f t="shared" si="23"/>
        <v>4.98333333333333</v>
      </c>
      <c r="F139" s="78">
        <f t="shared" si="24"/>
        <v>199.333333333333</v>
      </c>
    </row>
    <row r="140" spans="2:6">
      <c r="B140" s="81">
        <v>0.593055555555556</v>
      </c>
      <c r="C140" s="52">
        <v>750</v>
      </c>
      <c r="D140" s="76">
        <f t="shared" si="22"/>
        <v>0.00763888888888897</v>
      </c>
      <c r="E140" s="77">
        <f t="shared" si="23"/>
        <v>0.183333333333333</v>
      </c>
      <c r="F140" s="78">
        <f t="shared" si="24"/>
        <v>11</v>
      </c>
    </row>
    <row r="141" spans="2:6">
      <c r="B141" s="81">
        <v>0.768055555555556</v>
      </c>
      <c r="C141" s="52">
        <v>500</v>
      </c>
      <c r="D141" s="76">
        <f t="shared" si="22"/>
        <v>0.175</v>
      </c>
      <c r="E141" s="77">
        <f t="shared" si="23"/>
        <v>4.2</v>
      </c>
      <c r="F141" s="78">
        <f t="shared" si="24"/>
        <v>315</v>
      </c>
    </row>
    <row r="142" spans="2:6">
      <c r="B142" s="81">
        <v>0.815972222222222</v>
      </c>
      <c r="C142" s="52">
        <v>600</v>
      </c>
      <c r="D142" s="76">
        <f t="shared" si="22"/>
        <v>0.0479166666666659</v>
      </c>
      <c r="E142" s="77">
        <f t="shared" si="23"/>
        <v>1.15</v>
      </c>
      <c r="F142" s="78">
        <f t="shared" si="24"/>
        <v>57.5</v>
      </c>
    </row>
    <row r="143" spans="2:6">
      <c r="B143" s="81">
        <v>0.836111111111111</v>
      </c>
      <c r="C143" s="52">
        <v>780</v>
      </c>
      <c r="D143" s="76">
        <f t="shared" si="22"/>
        <v>0.020138888888889</v>
      </c>
      <c r="E143" s="77">
        <f t="shared" si="23"/>
        <v>0.483333333333333</v>
      </c>
      <c r="F143" s="78">
        <f t="shared" si="24"/>
        <v>29</v>
      </c>
    </row>
    <row r="144" spans="1:6">
      <c r="A144" s="51">
        <v>44330</v>
      </c>
      <c r="B144" s="81">
        <v>0.154861111111111</v>
      </c>
      <c r="C144" s="52">
        <v>600</v>
      </c>
      <c r="D144" s="76">
        <f t="shared" si="22"/>
        <v>23.31875</v>
      </c>
      <c r="E144" s="77">
        <f t="shared" si="23"/>
        <v>7.65</v>
      </c>
      <c r="F144" s="78">
        <f t="shared" si="24"/>
        <v>596.7</v>
      </c>
    </row>
    <row r="145" spans="2:6">
      <c r="B145" s="81">
        <v>0.220138888888889</v>
      </c>
      <c r="C145" s="52">
        <v>780</v>
      </c>
      <c r="D145" s="76">
        <f t="shared" si="22"/>
        <v>0.065277777777778</v>
      </c>
      <c r="E145" s="77">
        <f t="shared" si="23"/>
        <v>1.56666666666667</v>
      </c>
      <c r="F145" s="78">
        <f t="shared" si="24"/>
        <v>94</v>
      </c>
    </row>
    <row r="146" spans="2:6">
      <c r="B146" s="81">
        <v>0.611111111111111</v>
      </c>
      <c r="C146" s="52">
        <v>500</v>
      </c>
      <c r="D146" s="76">
        <f t="shared" si="22"/>
        <v>0.390972222222222</v>
      </c>
      <c r="E146" s="77">
        <f t="shared" si="23"/>
        <v>9.38333333333333</v>
      </c>
      <c r="F146" s="78">
        <f t="shared" si="24"/>
        <v>731.9</v>
      </c>
    </row>
    <row r="147" spans="2:6">
      <c r="B147" s="81">
        <v>0.75</v>
      </c>
      <c r="C147" s="52">
        <v>400</v>
      </c>
      <c r="D147" s="76">
        <f t="shared" si="22"/>
        <v>0.138888888888889</v>
      </c>
      <c r="E147" s="77">
        <f t="shared" si="23"/>
        <v>3.33333333333333</v>
      </c>
      <c r="F147" s="78">
        <f t="shared" si="24"/>
        <v>166.666666666667</v>
      </c>
    </row>
    <row r="148" spans="1:6">
      <c r="A148" s="51">
        <v>44331</v>
      </c>
      <c r="B148" s="81">
        <v>0.390972222222222</v>
      </c>
      <c r="C148" s="52">
        <v>780</v>
      </c>
      <c r="D148" s="76">
        <f t="shared" si="22"/>
        <v>23.6409722222222</v>
      </c>
      <c r="E148" s="77">
        <f t="shared" si="23"/>
        <v>15.3833333333333</v>
      </c>
      <c r="F148" s="78">
        <f t="shared" si="24"/>
        <v>615.333333333333</v>
      </c>
    </row>
    <row r="149" spans="2:6">
      <c r="B149" s="81">
        <v>0.625694444444444</v>
      </c>
      <c r="C149" s="52">
        <v>600</v>
      </c>
      <c r="D149" s="76">
        <f t="shared" si="22"/>
        <v>0.234722222222222</v>
      </c>
      <c r="E149" s="77">
        <f t="shared" si="23"/>
        <v>5.63333333333333</v>
      </c>
      <c r="F149" s="78">
        <f t="shared" si="24"/>
        <v>439.4</v>
      </c>
    </row>
    <row r="150" spans="2:6">
      <c r="B150" s="81">
        <v>0.716666666666667</v>
      </c>
      <c r="C150" s="52">
        <v>700</v>
      </c>
      <c r="D150" s="76">
        <f t="shared" si="22"/>
        <v>0.090972222222223</v>
      </c>
      <c r="E150" s="77">
        <f t="shared" si="23"/>
        <v>2.18333333333333</v>
      </c>
      <c r="F150" s="78">
        <f t="shared" si="24"/>
        <v>131</v>
      </c>
    </row>
    <row r="151" spans="2:6">
      <c r="B151" s="81">
        <v>0.736805555555556</v>
      </c>
      <c r="C151" s="52">
        <v>800</v>
      </c>
      <c r="D151" s="76">
        <f t="shared" si="22"/>
        <v>0.020138888888889</v>
      </c>
      <c r="E151" s="77">
        <f t="shared" si="23"/>
        <v>0.483333333333333</v>
      </c>
      <c r="F151" s="78">
        <f t="shared" si="24"/>
        <v>33.8333333333333</v>
      </c>
    </row>
    <row r="152" spans="2:6">
      <c r="B152" s="81">
        <v>0.778472222222222</v>
      </c>
      <c r="C152" s="52">
        <v>700</v>
      </c>
      <c r="D152" s="76">
        <f t="shared" si="22"/>
        <v>0.041666666666666</v>
      </c>
      <c r="E152" s="77">
        <f t="shared" si="23"/>
        <v>1</v>
      </c>
      <c r="F152" s="78">
        <f t="shared" si="24"/>
        <v>80</v>
      </c>
    </row>
    <row r="153" spans="2:6">
      <c r="B153" s="81">
        <v>0.818055555555556</v>
      </c>
      <c r="C153" s="52">
        <v>780</v>
      </c>
      <c r="D153" s="76">
        <f t="shared" si="22"/>
        <v>0.039583333333334</v>
      </c>
      <c r="E153" s="77">
        <f t="shared" si="23"/>
        <v>0.95</v>
      </c>
      <c r="F153" s="78">
        <f t="shared" si="24"/>
        <v>66.5</v>
      </c>
    </row>
    <row r="154" spans="1:6">
      <c r="A154" s="51">
        <v>44332</v>
      </c>
      <c r="B154" s="81">
        <v>0.0736111111111111</v>
      </c>
      <c r="C154" s="52">
        <v>500</v>
      </c>
      <c r="D154" s="76">
        <f t="shared" si="22"/>
        <v>23.2555555555556</v>
      </c>
      <c r="E154" s="77">
        <f t="shared" si="23"/>
        <v>6.13333333333333</v>
      </c>
      <c r="F154" s="78">
        <f t="shared" si="24"/>
        <v>478.4</v>
      </c>
    </row>
    <row r="155" spans="2:6">
      <c r="B155" s="81">
        <v>0.422222222222222</v>
      </c>
      <c r="C155" s="52">
        <v>780</v>
      </c>
      <c r="D155" s="76">
        <f t="shared" si="22"/>
        <v>0.348611111111111</v>
      </c>
      <c r="E155" s="77">
        <f t="shared" si="23"/>
        <v>8.36666666666667</v>
      </c>
      <c r="F155" s="78">
        <f t="shared" si="24"/>
        <v>418.333333333333</v>
      </c>
    </row>
    <row r="156" spans="2:6">
      <c r="B156" s="81">
        <v>0.865972222222222</v>
      </c>
      <c r="C156" s="52">
        <v>800</v>
      </c>
      <c r="D156" s="76">
        <f t="shared" si="22"/>
        <v>0.44375</v>
      </c>
      <c r="E156" s="77">
        <f t="shared" si="23"/>
        <v>10.65</v>
      </c>
      <c r="F156" s="78">
        <f t="shared" si="24"/>
        <v>830.7</v>
      </c>
    </row>
    <row r="157" spans="2:6">
      <c r="B157" s="81">
        <v>0.984722222222222</v>
      </c>
      <c r="C157" s="52">
        <v>780</v>
      </c>
      <c r="D157" s="76">
        <f t="shared" si="22"/>
        <v>0.11875</v>
      </c>
      <c r="E157" s="77">
        <f t="shared" si="23"/>
        <v>2.85</v>
      </c>
      <c r="F157" s="78">
        <f t="shared" si="24"/>
        <v>228</v>
      </c>
    </row>
    <row r="158" spans="1:6">
      <c r="A158" s="51">
        <v>44333</v>
      </c>
      <c r="B158" s="81">
        <v>0.367361111111111</v>
      </c>
      <c r="C158" s="52">
        <v>795</v>
      </c>
      <c r="D158" s="76">
        <f t="shared" si="22"/>
        <v>23.3826388888889</v>
      </c>
      <c r="E158" s="77">
        <f t="shared" si="23"/>
        <v>9.18333333333333</v>
      </c>
      <c r="F158" s="78">
        <f t="shared" si="24"/>
        <v>716.3</v>
      </c>
    </row>
    <row r="159" spans="1:6">
      <c r="A159" s="51">
        <v>44334</v>
      </c>
      <c r="B159" s="81">
        <v>0.998611111111111</v>
      </c>
      <c r="C159" s="52">
        <v>795</v>
      </c>
      <c r="D159" s="76">
        <f t="shared" ref="D159:D168" si="25">IF(B159&gt;B158,B159-B158,B159-B158+24)</f>
        <v>0.63125</v>
      </c>
      <c r="E159" s="77">
        <f t="shared" ref="E159:E168" si="26">HOUR(D159)+MINUTE(D159)/60</f>
        <v>15.15</v>
      </c>
      <c r="F159" s="78">
        <f t="shared" ref="F159:F168" si="27">E159*C158/10</f>
        <v>1204.425</v>
      </c>
    </row>
    <row r="160" spans="1:6">
      <c r="A160" s="51">
        <v>44335</v>
      </c>
      <c r="B160" s="81">
        <v>0.0416666666666667</v>
      </c>
      <c r="C160" s="52">
        <v>600</v>
      </c>
      <c r="D160" s="76">
        <f t="shared" si="25"/>
        <v>23.0430555555556</v>
      </c>
      <c r="E160" s="77">
        <f t="shared" si="26"/>
        <v>1.03333333333333</v>
      </c>
      <c r="F160" s="78">
        <f t="shared" si="27"/>
        <v>82.15</v>
      </c>
    </row>
    <row r="161" spans="2:6">
      <c r="B161" s="81">
        <v>0.256944444444444</v>
      </c>
      <c r="C161" s="52">
        <v>795</v>
      </c>
      <c r="D161" s="76">
        <f t="shared" si="25"/>
        <v>0.215277777777777</v>
      </c>
      <c r="E161" s="77">
        <f t="shared" si="26"/>
        <v>5.16666666666667</v>
      </c>
      <c r="F161" s="78">
        <f t="shared" si="27"/>
        <v>310</v>
      </c>
    </row>
    <row r="162" spans="1:6">
      <c r="A162" s="51">
        <v>44336</v>
      </c>
      <c r="B162" s="81">
        <v>0.0416666666666667</v>
      </c>
      <c r="C162" s="52">
        <v>600</v>
      </c>
      <c r="D162" s="76">
        <f t="shared" si="25"/>
        <v>23.7847222222222</v>
      </c>
      <c r="E162" s="77">
        <f t="shared" si="26"/>
        <v>18.8333333333333</v>
      </c>
      <c r="F162" s="78">
        <f t="shared" si="27"/>
        <v>1497.25</v>
      </c>
    </row>
    <row r="163" spans="2:6">
      <c r="B163" s="81">
        <v>0.256944444444444</v>
      </c>
      <c r="C163" s="52">
        <v>795</v>
      </c>
      <c r="D163" s="76">
        <f t="shared" si="25"/>
        <v>0.215277777777778</v>
      </c>
      <c r="E163" s="77">
        <f t="shared" si="26"/>
        <v>5.16666666666667</v>
      </c>
      <c r="F163" s="78">
        <f t="shared" si="27"/>
        <v>310</v>
      </c>
    </row>
    <row r="164" spans="1:6">
      <c r="A164" s="51">
        <v>44337</v>
      </c>
      <c r="B164" s="81">
        <v>0.00833333333333333</v>
      </c>
      <c r="C164" s="52">
        <v>600</v>
      </c>
      <c r="D164" s="76">
        <f t="shared" si="25"/>
        <v>23.7513888888889</v>
      </c>
      <c r="E164" s="77">
        <f t="shared" si="26"/>
        <v>18.0333333333333</v>
      </c>
      <c r="F164" s="78">
        <f t="shared" si="27"/>
        <v>1433.65</v>
      </c>
    </row>
    <row r="165" spans="2:6">
      <c r="B165" s="81">
        <v>0.121527777777778</v>
      </c>
      <c r="C165" s="52">
        <v>750</v>
      </c>
      <c r="D165" s="76">
        <f t="shared" si="25"/>
        <v>0.113194444444444</v>
      </c>
      <c r="E165" s="77">
        <f t="shared" si="26"/>
        <v>2.71666666666667</v>
      </c>
      <c r="F165" s="78">
        <f t="shared" si="27"/>
        <v>163</v>
      </c>
    </row>
    <row r="166" spans="2:6">
      <c r="B166" s="81">
        <v>0.29375</v>
      </c>
      <c r="C166" s="52">
        <v>795</v>
      </c>
      <c r="D166" s="76">
        <f t="shared" si="25"/>
        <v>0.172222222222222</v>
      </c>
      <c r="E166" s="77">
        <f t="shared" si="26"/>
        <v>4.13333333333333</v>
      </c>
      <c r="F166" s="78">
        <f t="shared" si="27"/>
        <v>310</v>
      </c>
    </row>
    <row r="167" spans="1:6">
      <c r="A167" s="51">
        <v>44338</v>
      </c>
      <c r="B167" s="81">
        <v>0.190277777777778</v>
      </c>
      <c r="C167" s="52">
        <v>600</v>
      </c>
      <c r="D167" s="76">
        <f t="shared" si="25"/>
        <v>23.8965277777778</v>
      </c>
      <c r="E167" s="77">
        <f t="shared" si="26"/>
        <v>21.5166666666667</v>
      </c>
      <c r="F167" s="78">
        <f t="shared" si="27"/>
        <v>1710.575</v>
      </c>
    </row>
    <row r="168" spans="2:6">
      <c r="B168" s="81">
        <v>0.204166666666667</v>
      </c>
      <c r="C168" s="52">
        <v>400</v>
      </c>
      <c r="D168" s="76">
        <f t="shared" si="25"/>
        <v>0.0138888888888889</v>
      </c>
      <c r="E168" s="77">
        <f t="shared" si="26"/>
        <v>0.333333333333333</v>
      </c>
      <c r="F168" s="78">
        <f t="shared" si="27"/>
        <v>20</v>
      </c>
    </row>
    <row r="169" spans="2:6">
      <c r="B169" s="81">
        <v>0.4375</v>
      </c>
      <c r="C169" s="52">
        <v>400</v>
      </c>
      <c r="D169" s="76">
        <f t="shared" ref="D169:D185" si="28">IF(B169&gt;B168,B169-B168,B169-B168+24)</f>
        <v>0.233333333333333</v>
      </c>
      <c r="E169" s="77">
        <f t="shared" ref="E169:E185" si="29">HOUR(D169)+MINUTE(D169)/60</f>
        <v>5.6</v>
      </c>
      <c r="F169" s="78">
        <f t="shared" ref="F169:F185" si="30">E169*C168/10</f>
        <v>224</v>
      </c>
    </row>
    <row r="170" spans="2:6">
      <c r="B170" s="81">
        <v>0.446527777777778</v>
      </c>
      <c r="C170" s="52">
        <v>800</v>
      </c>
      <c r="D170" s="76">
        <f t="shared" si="28"/>
        <v>0.00902777777777802</v>
      </c>
      <c r="E170" s="77">
        <f t="shared" si="29"/>
        <v>0.216666666666667</v>
      </c>
      <c r="F170" s="78">
        <f t="shared" si="30"/>
        <v>8.66666666666667</v>
      </c>
    </row>
    <row r="171" spans="2:6">
      <c r="B171" s="81">
        <v>0.7</v>
      </c>
      <c r="C171" s="52">
        <v>780</v>
      </c>
      <c r="D171" s="76">
        <f t="shared" si="28"/>
        <v>0.253472222222222</v>
      </c>
      <c r="E171" s="77">
        <f t="shared" si="29"/>
        <v>6.08333333333333</v>
      </c>
      <c r="F171" s="78">
        <f t="shared" si="30"/>
        <v>486.666666666667</v>
      </c>
    </row>
    <row r="172" spans="2:6">
      <c r="B172" s="81">
        <v>0.863888888888889</v>
      </c>
      <c r="C172" s="52">
        <v>700</v>
      </c>
      <c r="D172" s="76">
        <f t="shared" si="28"/>
        <v>0.163888888888889</v>
      </c>
      <c r="E172" s="77">
        <f t="shared" si="29"/>
        <v>3.93333333333333</v>
      </c>
      <c r="F172" s="78">
        <f t="shared" si="30"/>
        <v>306.8</v>
      </c>
    </row>
    <row r="173" spans="2:6">
      <c r="B173" s="81">
        <v>0.95625</v>
      </c>
      <c r="C173" s="52">
        <v>795</v>
      </c>
      <c r="D173" s="76">
        <f t="shared" si="28"/>
        <v>0.092361111111111</v>
      </c>
      <c r="E173" s="77">
        <f t="shared" si="29"/>
        <v>2.21666666666667</v>
      </c>
      <c r="F173" s="78">
        <f t="shared" si="30"/>
        <v>155.166666666667</v>
      </c>
    </row>
    <row r="174" spans="2:6">
      <c r="B174" s="81">
        <v>0.997222222222222</v>
      </c>
      <c r="C174" s="52">
        <v>700</v>
      </c>
      <c r="D174" s="76">
        <f t="shared" si="28"/>
        <v>0.040972222222222</v>
      </c>
      <c r="E174" s="77">
        <f t="shared" si="29"/>
        <v>0.983333333333333</v>
      </c>
      <c r="F174" s="78">
        <f t="shared" si="30"/>
        <v>78.175</v>
      </c>
    </row>
    <row r="175" spans="1:6">
      <c r="A175" s="51">
        <v>44339</v>
      </c>
      <c r="B175" s="81">
        <v>0.0472222222222222</v>
      </c>
      <c r="C175" s="52">
        <v>790</v>
      </c>
      <c r="D175" s="76">
        <f t="shared" si="28"/>
        <v>23.05</v>
      </c>
      <c r="E175" s="77">
        <f t="shared" si="29"/>
        <v>1.2</v>
      </c>
      <c r="F175" s="78">
        <f t="shared" si="30"/>
        <v>84</v>
      </c>
    </row>
    <row r="176" spans="1:6">
      <c r="A176" s="81"/>
      <c r="B176" s="81">
        <v>0.170138888888889</v>
      </c>
      <c r="C176" s="52">
        <v>650</v>
      </c>
      <c r="D176" s="76">
        <f t="shared" si="28"/>
        <v>0.122916666666667</v>
      </c>
      <c r="E176" s="77">
        <f t="shared" si="29"/>
        <v>2.95</v>
      </c>
      <c r="F176" s="78">
        <f t="shared" si="30"/>
        <v>233.05</v>
      </c>
    </row>
    <row r="177" spans="2:6">
      <c r="B177" s="81">
        <v>0.25</v>
      </c>
      <c r="C177" s="52">
        <v>750</v>
      </c>
      <c r="D177" s="76">
        <f t="shared" si="28"/>
        <v>0.079861111111111</v>
      </c>
      <c r="E177" s="77">
        <f t="shared" si="29"/>
        <v>1.91666666666667</v>
      </c>
      <c r="F177" s="78">
        <f t="shared" si="30"/>
        <v>124.583333333333</v>
      </c>
    </row>
    <row r="178" spans="2:6">
      <c r="B178" s="81">
        <v>0.257638888888889</v>
      </c>
      <c r="C178" s="52">
        <v>795</v>
      </c>
      <c r="D178" s="76">
        <f t="shared" si="28"/>
        <v>0.00763888888888897</v>
      </c>
      <c r="E178" s="77">
        <f t="shared" si="29"/>
        <v>0.183333333333333</v>
      </c>
      <c r="F178" s="78">
        <f t="shared" si="30"/>
        <v>13.75</v>
      </c>
    </row>
    <row r="179" spans="2:6">
      <c r="B179" s="81">
        <v>0.534722222222222</v>
      </c>
      <c r="C179" s="52">
        <v>800</v>
      </c>
      <c r="D179" s="76">
        <f t="shared" si="28"/>
        <v>0.277083333333333</v>
      </c>
      <c r="E179" s="77">
        <f t="shared" si="29"/>
        <v>6.65</v>
      </c>
      <c r="F179" s="78">
        <f t="shared" si="30"/>
        <v>528.675</v>
      </c>
    </row>
    <row r="180" spans="2:6">
      <c r="B180" s="81">
        <v>0.853472222222222</v>
      </c>
      <c r="C180" s="52">
        <v>790</v>
      </c>
      <c r="D180" s="76">
        <f t="shared" si="28"/>
        <v>0.31875</v>
      </c>
      <c r="E180" s="77">
        <f t="shared" si="29"/>
        <v>7.65</v>
      </c>
      <c r="F180" s="78">
        <f t="shared" si="30"/>
        <v>612</v>
      </c>
    </row>
    <row r="181" spans="1:6">
      <c r="A181" s="51">
        <v>44340</v>
      </c>
      <c r="B181" s="81">
        <v>0.116666666666667</v>
      </c>
      <c r="C181" s="52">
        <v>650</v>
      </c>
      <c r="D181" s="76">
        <f t="shared" si="28"/>
        <v>23.2631944444444</v>
      </c>
      <c r="E181" s="77">
        <f t="shared" si="29"/>
        <v>6.31666666666667</v>
      </c>
      <c r="F181" s="78">
        <f t="shared" si="30"/>
        <v>499.016666666667</v>
      </c>
    </row>
    <row r="182" spans="2:6">
      <c r="B182" s="81">
        <v>0.308333333333333</v>
      </c>
      <c r="C182" s="52">
        <v>795</v>
      </c>
      <c r="D182" s="76">
        <f t="shared" si="28"/>
        <v>0.191666666666666</v>
      </c>
      <c r="E182" s="77">
        <f t="shared" si="29"/>
        <v>4.6</v>
      </c>
      <c r="F182" s="78">
        <f t="shared" si="30"/>
        <v>299</v>
      </c>
    </row>
    <row r="183" spans="2:6">
      <c r="B183" s="81">
        <v>0.116666666666667</v>
      </c>
      <c r="C183" s="52">
        <v>650</v>
      </c>
      <c r="D183" s="76">
        <f t="shared" si="28"/>
        <v>23.8083333333333</v>
      </c>
      <c r="E183" s="77">
        <f t="shared" si="29"/>
        <v>19.4</v>
      </c>
      <c r="F183" s="78">
        <f t="shared" si="30"/>
        <v>1542.3</v>
      </c>
    </row>
    <row r="184" spans="2:6">
      <c r="B184" s="81">
        <v>0.308333333333333</v>
      </c>
      <c r="C184" s="52">
        <v>795</v>
      </c>
      <c r="D184" s="76">
        <f t="shared" si="28"/>
        <v>0.191666666666666</v>
      </c>
      <c r="E184" s="77">
        <f t="shared" si="29"/>
        <v>4.6</v>
      </c>
      <c r="F184" s="78">
        <f t="shared" si="30"/>
        <v>299</v>
      </c>
    </row>
    <row r="185" spans="1:6">
      <c r="A185" s="51">
        <v>44340</v>
      </c>
      <c r="B185" s="81">
        <v>0.999305555555556</v>
      </c>
      <c r="C185" s="52">
        <v>795</v>
      </c>
      <c r="D185" s="76">
        <f t="shared" si="28"/>
        <v>0.690972222222223</v>
      </c>
      <c r="E185" s="77">
        <f t="shared" si="29"/>
        <v>16.5833333333333</v>
      </c>
      <c r="F185" s="78">
        <f t="shared" si="30"/>
        <v>1318.375</v>
      </c>
    </row>
  </sheetData>
  <mergeCells count="22">
    <mergeCell ref="A1:F1"/>
    <mergeCell ref="H1:O1"/>
    <mergeCell ref="A4:A6"/>
    <mergeCell ref="A7:A9"/>
    <mergeCell ref="A11:A12"/>
    <mergeCell ref="A13:A15"/>
    <mergeCell ref="A16:A19"/>
    <mergeCell ref="A20:A22"/>
    <mergeCell ref="A23:A29"/>
    <mergeCell ref="A31:A36"/>
    <mergeCell ref="A37:A41"/>
    <mergeCell ref="A42:A48"/>
    <mergeCell ref="A49:A53"/>
    <mergeCell ref="A54:A61"/>
    <mergeCell ref="A62:A68"/>
    <mergeCell ref="A69:A70"/>
    <mergeCell ref="A71:A77"/>
    <mergeCell ref="A78:A80"/>
    <mergeCell ref="A81:A82"/>
    <mergeCell ref="A84:A88"/>
    <mergeCell ref="A89:A90"/>
    <mergeCell ref="A91:A92"/>
  </mergeCells>
  <pageMargins left="0.699305555555556" right="0.699305555555556" top="0.75" bottom="0.75" header="0.3" footer="0.3"/>
  <pageSetup paperSize="9" scale="74"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8"/>
  <sheetViews>
    <sheetView tabSelected="1" zoomScale="80" zoomScaleNormal="80" topLeftCell="A58" workbookViewId="0">
      <selection activeCell="C107" sqref="C107:C108"/>
    </sheetView>
  </sheetViews>
  <sheetFormatPr defaultColWidth="9" defaultRowHeight="13.5" outlineLevelCol="3"/>
  <cols>
    <col min="1" max="1" width="21.2166666666667" style="41" customWidth="1"/>
    <col min="2" max="2" width="21.3333333333333" style="42" customWidth="1"/>
    <col min="3" max="3" width="47.4416666666667" style="43" customWidth="1"/>
    <col min="4" max="4" width="26.1083333333333" customWidth="1"/>
  </cols>
  <sheetData>
    <row r="1" ht="18.75" spans="1:3">
      <c r="A1" s="44" t="s">
        <v>39</v>
      </c>
      <c r="B1" s="44"/>
      <c r="C1" s="45"/>
    </row>
    <row r="2" ht="14.25" spans="1:4">
      <c r="A2" s="46" t="s">
        <v>25</v>
      </c>
      <c r="B2" s="46" t="s">
        <v>27</v>
      </c>
      <c r="C2" s="47" t="s">
        <v>40</v>
      </c>
      <c r="D2" s="48" t="s">
        <v>36</v>
      </c>
    </row>
    <row r="3" ht="14.25" spans="1:4">
      <c r="A3" s="49" t="s">
        <v>37</v>
      </c>
      <c r="B3" s="49"/>
      <c r="C3" s="50">
        <f>SUM(C4:C1000000)</f>
        <v>247191.7656</v>
      </c>
      <c r="D3" s="49" t="s">
        <v>41</v>
      </c>
    </row>
    <row r="4" ht="15" spans="1:3">
      <c r="A4" s="51">
        <v>44308</v>
      </c>
      <c r="B4" s="52">
        <v>458.979</v>
      </c>
      <c r="C4" s="53">
        <f>B4*24/10</f>
        <v>1101.5496</v>
      </c>
    </row>
    <row r="5" ht="15" spans="1:3">
      <c r="A5" s="51">
        <v>44309</v>
      </c>
      <c r="B5" s="52">
        <v>210.919</v>
      </c>
      <c r="C5" s="53">
        <f t="shared" ref="C5:C18" si="0">B5*24/10</f>
        <v>506.2056</v>
      </c>
    </row>
    <row r="6" ht="15" spans="1:3">
      <c r="A6" s="51">
        <v>44310</v>
      </c>
      <c r="B6" s="42">
        <v>267.482</v>
      </c>
      <c r="C6" s="53">
        <f t="shared" si="0"/>
        <v>641.9568</v>
      </c>
    </row>
    <row r="7" ht="15" spans="1:3">
      <c r="A7" s="51">
        <v>44311</v>
      </c>
      <c r="B7" s="42">
        <v>390.782</v>
      </c>
      <c r="C7" s="53">
        <f t="shared" si="0"/>
        <v>937.8768</v>
      </c>
    </row>
    <row r="8" ht="15" spans="1:3">
      <c r="A8" s="51">
        <v>44312</v>
      </c>
      <c r="B8" s="42">
        <v>654.561</v>
      </c>
      <c r="C8" s="53">
        <f t="shared" si="0"/>
        <v>1570.9464</v>
      </c>
    </row>
    <row r="9" ht="15" spans="1:3">
      <c r="A9" s="51">
        <v>44313</v>
      </c>
      <c r="B9" s="42">
        <v>744.399</v>
      </c>
      <c r="C9" s="53">
        <f t="shared" si="0"/>
        <v>1786.5576</v>
      </c>
    </row>
    <row r="10" ht="15" spans="1:3">
      <c r="A10" s="51">
        <v>44314</v>
      </c>
      <c r="B10" s="42">
        <v>767.073</v>
      </c>
      <c r="C10" s="53">
        <f t="shared" si="0"/>
        <v>1840.9752</v>
      </c>
    </row>
    <row r="11" ht="15" spans="1:3">
      <c r="A11" s="51">
        <v>44315</v>
      </c>
      <c r="B11" s="42">
        <v>764.328</v>
      </c>
      <c r="C11" s="53">
        <f t="shared" si="0"/>
        <v>1834.3872</v>
      </c>
    </row>
    <row r="12" ht="15" spans="1:3">
      <c r="A12" s="51">
        <v>44316</v>
      </c>
      <c r="B12" s="42">
        <v>763.599</v>
      </c>
      <c r="C12" s="53">
        <f t="shared" si="0"/>
        <v>1832.6376</v>
      </c>
    </row>
    <row r="13" ht="15" spans="1:3">
      <c r="A13" s="51">
        <v>44317</v>
      </c>
      <c r="B13" s="42">
        <v>767.409</v>
      </c>
      <c r="C13" s="53">
        <f t="shared" si="0"/>
        <v>1841.7816</v>
      </c>
    </row>
    <row r="14" ht="15" spans="1:3">
      <c r="A14" s="51">
        <v>44318</v>
      </c>
      <c r="B14" s="42">
        <v>757.658</v>
      </c>
      <c r="C14" s="53">
        <f t="shared" si="0"/>
        <v>1818.3792</v>
      </c>
    </row>
    <row r="15" ht="15" spans="1:3">
      <c r="A15" s="51">
        <v>44319</v>
      </c>
      <c r="B15" s="42">
        <v>759.845</v>
      </c>
      <c r="C15" s="53">
        <f t="shared" si="0"/>
        <v>1823.628</v>
      </c>
    </row>
    <row r="16" ht="15" spans="1:3">
      <c r="A16" s="51">
        <v>44320</v>
      </c>
      <c r="B16" s="42">
        <v>728.869</v>
      </c>
      <c r="C16" s="53">
        <f t="shared" si="0"/>
        <v>1749.2856</v>
      </c>
    </row>
    <row r="17" ht="15" spans="1:3">
      <c r="A17" s="51">
        <v>44321</v>
      </c>
      <c r="B17" s="42">
        <v>733.476</v>
      </c>
      <c r="C17" s="53">
        <f t="shared" si="0"/>
        <v>1760.3424</v>
      </c>
    </row>
    <row r="18" ht="15" spans="1:3">
      <c r="A18" s="51">
        <v>44322</v>
      </c>
      <c r="B18" s="42">
        <v>522.86</v>
      </c>
      <c r="C18" s="53">
        <f t="shared" si="0"/>
        <v>1254.864</v>
      </c>
    </row>
    <row r="19" ht="15" spans="1:3">
      <c r="A19" s="51">
        <v>44323</v>
      </c>
      <c r="B19" s="42">
        <v>460.43</v>
      </c>
      <c r="C19" s="53">
        <f t="shared" ref="C16:C61" si="1">B19*24/10</f>
        <v>1105.032</v>
      </c>
    </row>
    <row r="20" ht="15" spans="1:3">
      <c r="A20" s="51">
        <v>44324</v>
      </c>
      <c r="B20" s="42">
        <v>513.12</v>
      </c>
      <c r="C20" s="53">
        <f t="shared" si="1"/>
        <v>1231.488</v>
      </c>
    </row>
    <row r="21" ht="15" spans="1:3">
      <c r="A21" s="51">
        <v>44325</v>
      </c>
      <c r="B21" s="42">
        <v>680.68</v>
      </c>
      <c r="C21" s="53">
        <f>B22*24/10</f>
        <v>1853.376</v>
      </c>
    </row>
    <row r="22" ht="15" spans="1:3">
      <c r="A22" s="51">
        <v>44326</v>
      </c>
      <c r="B22" s="42">
        <v>772.24</v>
      </c>
      <c r="C22" s="53">
        <f>B23*24/10</f>
        <v>1857.3792</v>
      </c>
    </row>
    <row r="23" ht="15" spans="1:3">
      <c r="A23" s="51">
        <v>44327</v>
      </c>
      <c r="B23" s="42">
        <v>773.908</v>
      </c>
      <c r="C23" s="53">
        <f t="shared" si="1"/>
        <v>1857.3792</v>
      </c>
    </row>
    <row r="24" ht="15" spans="1:3">
      <c r="A24" s="51">
        <v>44328</v>
      </c>
      <c r="B24" s="42">
        <v>756.27</v>
      </c>
      <c r="C24" s="53">
        <f t="shared" si="1"/>
        <v>1815.048</v>
      </c>
    </row>
    <row r="25" ht="15" spans="1:3">
      <c r="A25" s="51">
        <v>44329</v>
      </c>
      <c r="B25" s="42">
        <v>656.88</v>
      </c>
      <c r="C25" s="53">
        <f t="shared" si="1"/>
        <v>1576.512</v>
      </c>
    </row>
    <row r="26" ht="15" spans="1:3">
      <c r="A26" s="51">
        <v>44330</v>
      </c>
      <c r="B26" s="42">
        <v>618.19</v>
      </c>
      <c r="C26" s="53">
        <f t="shared" si="1"/>
        <v>1483.656</v>
      </c>
    </row>
    <row r="27" ht="15" spans="1:3">
      <c r="A27" s="51">
        <v>44331</v>
      </c>
      <c r="B27" s="42">
        <v>595.282</v>
      </c>
      <c r="C27" s="53">
        <f t="shared" si="1"/>
        <v>1428.6768</v>
      </c>
    </row>
    <row r="28" ht="15" spans="1:3">
      <c r="A28" s="51">
        <v>44332</v>
      </c>
      <c r="B28" s="42">
        <v>670.652</v>
      </c>
      <c r="C28" s="53">
        <f t="shared" si="1"/>
        <v>1609.5648</v>
      </c>
    </row>
    <row r="29" ht="15" spans="1:3">
      <c r="A29" s="51">
        <v>44333</v>
      </c>
      <c r="B29" s="42">
        <v>775.33</v>
      </c>
      <c r="C29" s="53">
        <f t="shared" si="1"/>
        <v>1860.792</v>
      </c>
    </row>
    <row r="30" ht="15" spans="1:3">
      <c r="A30" s="51">
        <v>44334</v>
      </c>
      <c r="B30" s="42">
        <v>780.67</v>
      </c>
      <c r="C30" s="53">
        <f t="shared" si="1"/>
        <v>1873.608</v>
      </c>
    </row>
    <row r="31" ht="15" spans="1:3">
      <c r="A31" s="51">
        <v>44335</v>
      </c>
      <c r="B31" s="42">
        <v>780.75</v>
      </c>
      <c r="C31" s="53">
        <f t="shared" si="1"/>
        <v>1873.8</v>
      </c>
    </row>
    <row r="32" ht="15" spans="1:3">
      <c r="A32" s="51">
        <v>44336</v>
      </c>
      <c r="B32" s="42">
        <v>738.251</v>
      </c>
      <c r="C32" s="53">
        <f t="shared" si="1"/>
        <v>1771.8024</v>
      </c>
    </row>
    <row r="33" ht="15" spans="1:3">
      <c r="A33" s="51">
        <v>44337</v>
      </c>
      <c r="B33" s="42">
        <v>748.583</v>
      </c>
      <c r="C33" s="53">
        <f t="shared" si="1"/>
        <v>1796.5992</v>
      </c>
    </row>
    <row r="34" ht="15" spans="1:3">
      <c r="A34" s="51">
        <v>44338</v>
      </c>
      <c r="B34" s="42">
        <v>626.706</v>
      </c>
      <c r="C34" s="53">
        <f t="shared" si="1"/>
        <v>1504.0944</v>
      </c>
    </row>
    <row r="35" ht="15" spans="1:3">
      <c r="A35" s="51">
        <v>44339</v>
      </c>
      <c r="B35" s="42">
        <v>764.37</v>
      </c>
      <c r="C35" s="53">
        <f t="shared" si="1"/>
        <v>1834.488</v>
      </c>
    </row>
    <row r="36" ht="15" spans="1:3">
      <c r="A36" s="51">
        <v>44340</v>
      </c>
      <c r="B36" s="42">
        <v>752.256</v>
      </c>
      <c r="C36" s="53">
        <f t="shared" si="1"/>
        <v>1805.4144</v>
      </c>
    </row>
    <row r="37" ht="15" spans="1:3">
      <c r="A37" s="51">
        <v>44341</v>
      </c>
      <c r="B37" s="42">
        <v>780.506</v>
      </c>
      <c r="C37" s="53">
        <f t="shared" si="1"/>
        <v>1873.2144</v>
      </c>
    </row>
    <row r="38" ht="15" spans="1:3">
      <c r="A38" s="51">
        <v>44342</v>
      </c>
      <c r="B38" s="42">
        <v>780.82</v>
      </c>
      <c r="C38" s="53">
        <f t="shared" si="1"/>
        <v>1873.968</v>
      </c>
    </row>
    <row r="39" ht="15" spans="1:3">
      <c r="A39" s="51">
        <v>44343</v>
      </c>
      <c r="B39" s="42">
        <v>780.2</v>
      </c>
      <c r="C39" s="53">
        <f t="shared" si="1"/>
        <v>1872.48</v>
      </c>
    </row>
    <row r="40" ht="15" spans="1:3">
      <c r="A40" s="51">
        <v>44344</v>
      </c>
      <c r="B40" s="42">
        <v>761.673</v>
      </c>
      <c r="C40" s="53">
        <f t="shared" si="1"/>
        <v>1828.0152</v>
      </c>
    </row>
    <row r="41" ht="15" spans="1:3">
      <c r="A41" s="51">
        <v>44345</v>
      </c>
      <c r="B41" s="42">
        <v>731.107</v>
      </c>
      <c r="C41" s="53">
        <f t="shared" si="1"/>
        <v>1754.6568</v>
      </c>
    </row>
    <row r="42" ht="15" spans="1:3">
      <c r="A42" s="51">
        <v>44346</v>
      </c>
      <c r="B42" s="42">
        <v>637.695</v>
      </c>
      <c r="C42" s="53">
        <f t="shared" si="1"/>
        <v>1530.468</v>
      </c>
    </row>
    <row r="43" ht="15" spans="1:3">
      <c r="A43" s="51">
        <v>44347</v>
      </c>
      <c r="B43" s="42">
        <v>684.042</v>
      </c>
      <c r="C43" s="53">
        <f t="shared" si="1"/>
        <v>1641.7008</v>
      </c>
    </row>
    <row r="44" ht="15" spans="1:3">
      <c r="A44" s="51">
        <v>44348</v>
      </c>
      <c r="B44" s="42">
        <v>499.512</v>
      </c>
      <c r="C44" s="53">
        <f t="shared" si="1"/>
        <v>1198.8288</v>
      </c>
    </row>
    <row r="45" ht="15" spans="1:3">
      <c r="A45" s="51">
        <v>44349</v>
      </c>
      <c r="B45" s="42">
        <v>776.489</v>
      </c>
      <c r="C45" s="53">
        <f t="shared" si="1"/>
        <v>1863.5736</v>
      </c>
    </row>
    <row r="46" ht="15" spans="1:3">
      <c r="A46" s="51">
        <v>44350</v>
      </c>
      <c r="B46" s="42">
        <v>1378.12</v>
      </c>
      <c r="C46" s="53">
        <f t="shared" si="1"/>
        <v>3307.488</v>
      </c>
    </row>
    <row r="47" ht="15" spans="1:3">
      <c r="A47" s="51">
        <v>44351</v>
      </c>
      <c r="B47" s="42">
        <v>1525.91</v>
      </c>
      <c r="C47" s="53">
        <f t="shared" si="1"/>
        <v>3662.184</v>
      </c>
    </row>
    <row r="48" ht="15" spans="1:3">
      <c r="A48" s="51">
        <v>44352</v>
      </c>
      <c r="B48" s="42">
        <v>1517.771</v>
      </c>
      <c r="C48" s="53">
        <f t="shared" si="1"/>
        <v>3642.6504</v>
      </c>
    </row>
    <row r="49" ht="15" spans="1:3">
      <c r="A49" s="51">
        <v>44353</v>
      </c>
      <c r="B49" s="42">
        <v>1490.94</v>
      </c>
      <c r="C49" s="53">
        <f t="shared" si="1"/>
        <v>3578.256</v>
      </c>
    </row>
    <row r="50" ht="15" spans="1:3">
      <c r="A50" s="51">
        <v>44354</v>
      </c>
      <c r="B50" s="42">
        <v>1434.68</v>
      </c>
      <c r="C50" s="53">
        <f t="shared" si="1"/>
        <v>3443.232</v>
      </c>
    </row>
    <row r="51" ht="15" spans="1:3">
      <c r="A51" s="51">
        <v>44355</v>
      </c>
      <c r="B51" s="42">
        <v>1676.09</v>
      </c>
      <c r="C51" s="53">
        <f t="shared" si="1"/>
        <v>4022.616</v>
      </c>
    </row>
    <row r="52" ht="15" spans="1:3">
      <c r="A52" s="51">
        <v>44356</v>
      </c>
      <c r="B52" s="42">
        <v>1886.649</v>
      </c>
      <c r="C52" s="53">
        <f t="shared" si="1"/>
        <v>4527.9576</v>
      </c>
    </row>
    <row r="53" ht="15" spans="1:3">
      <c r="A53" s="51">
        <v>44357</v>
      </c>
      <c r="B53" s="42">
        <v>1956.827</v>
      </c>
      <c r="C53" s="53">
        <f t="shared" si="1"/>
        <v>4696.3848</v>
      </c>
    </row>
    <row r="54" ht="15" spans="1:3">
      <c r="A54" s="51">
        <v>44358</v>
      </c>
      <c r="B54" s="42">
        <v>1737.9</v>
      </c>
      <c r="C54" s="53">
        <f t="shared" si="1"/>
        <v>4170.96</v>
      </c>
    </row>
    <row r="55" ht="15" spans="1:3">
      <c r="A55" s="51">
        <v>44359</v>
      </c>
      <c r="B55" s="42">
        <v>1630.58</v>
      </c>
      <c r="C55" s="53">
        <f t="shared" si="1"/>
        <v>3913.392</v>
      </c>
    </row>
    <row r="56" ht="15" spans="1:3">
      <c r="A56" s="51">
        <v>44360</v>
      </c>
      <c r="B56" s="42">
        <v>952.991</v>
      </c>
      <c r="C56" s="53">
        <f t="shared" si="1"/>
        <v>2287.1784</v>
      </c>
    </row>
    <row r="57" ht="15" spans="1:3">
      <c r="A57" s="51">
        <v>44361</v>
      </c>
      <c r="B57" s="42">
        <v>1535.075</v>
      </c>
      <c r="C57" s="53">
        <f t="shared" si="1"/>
        <v>3684.18</v>
      </c>
    </row>
    <row r="58" ht="15" spans="1:3">
      <c r="A58" s="51">
        <v>44362</v>
      </c>
      <c r="B58" s="42">
        <v>922.34</v>
      </c>
      <c r="C58" s="53">
        <f t="shared" si="1"/>
        <v>2213.616</v>
      </c>
    </row>
    <row r="59" ht="15" spans="1:3">
      <c r="A59" s="51">
        <v>44363</v>
      </c>
      <c r="B59" s="42">
        <v>852.19</v>
      </c>
      <c r="C59" s="53">
        <f t="shared" si="1"/>
        <v>2045.256</v>
      </c>
    </row>
    <row r="60" ht="15" spans="1:3">
      <c r="A60" s="51">
        <v>44364</v>
      </c>
      <c r="B60" s="42">
        <v>465.906</v>
      </c>
      <c r="C60" s="53">
        <f t="shared" si="1"/>
        <v>1118.1744</v>
      </c>
    </row>
    <row r="61" ht="15" spans="1:3">
      <c r="A61" s="51">
        <v>44365</v>
      </c>
      <c r="B61" s="42">
        <v>487.78</v>
      </c>
      <c r="C61" s="53">
        <f t="shared" si="1"/>
        <v>1170.672</v>
      </c>
    </row>
    <row r="62" ht="15" spans="1:3">
      <c r="A62" s="51">
        <v>44366</v>
      </c>
      <c r="B62" s="42">
        <v>620.841</v>
      </c>
      <c r="C62" s="53">
        <f t="shared" ref="C62:C107" si="2">B62*24/10</f>
        <v>1490.0184</v>
      </c>
    </row>
    <row r="63" ht="15" spans="1:3">
      <c r="A63" s="51">
        <v>44367</v>
      </c>
      <c r="B63" s="42">
        <v>551.78</v>
      </c>
      <c r="C63" s="53">
        <f t="shared" si="2"/>
        <v>1324.272</v>
      </c>
    </row>
    <row r="64" ht="15" spans="1:3">
      <c r="A64" s="51">
        <v>44368</v>
      </c>
      <c r="B64" s="42">
        <v>506.16</v>
      </c>
      <c r="C64" s="53">
        <f t="shared" si="2"/>
        <v>1214.784</v>
      </c>
    </row>
    <row r="65" ht="15" spans="1:3">
      <c r="A65" s="51">
        <v>44369</v>
      </c>
      <c r="B65" s="42">
        <v>1062.13</v>
      </c>
      <c r="C65" s="53">
        <f t="shared" si="2"/>
        <v>2549.112</v>
      </c>
    </row>
    <row r="66" ht="15" spans="1:3">
      <c r="A66" s="51">
        <v>44370</v>
      </c>
      <c r="B66" s="42">
        <v>1376.48</v>
      </c>
      <c r="C66" s="53">
        <f t="shared" si="2"/>
        <v>3303.552</v>
      </c>
    </row>
    <row r="67" ht="15" spans="1:3">
      <c r="A67" s="51">
        <v>44371</v>
      </c>
      <c r="B67" s="42">
        <v>1375.354</v>
      </c>
      <c r="C67" s="53">
        <f t="shared" si="2"/>
        <v>3300.8496</v>
      </c>
    </row>
    <row r="68" ht="15" spans="1:3">
      <c r="A68" s="51">
        <v>44372</v>
      </c>
      <c r="B68" s="42">
        <v>1434.687</v>
      </c>
      <c r="C68" s="53">
        <f t="shared" si="2"/>
        <v>3443.2488</v>
      </c>
    </row>
    <row r="69" ht="15" spans="1:3">
      <c r="A69" s="51">
        <v>44373</v>
      </c>
      <c r="B69" s="42">
        <v>1173.502</v>
      </c>
      <c r="C69" s="53">
        <f t="shared" si="2"/>
        <v>2816.4048</v>
      </c>
    </row>
    <row r="70" ht="15" spans="1:3">
      <c r="A70" s="51">
        <v>44374</v>
      </c>
      <c r="B70" s="42">
        <v>980.501</v>
      </c>
      <c r="C70" s="53">
        <f t="shared" si="2"/>
        <v>2353.2024</v>
      </c>
    </row>
    <row r="71" ht="15" spans="1:3">
      <c r="A71" s="51">
        <v>44375</v>
      </c>
      <c r="B71" s="42">
        <v>1311.286</v>
      </c>
      <c r="C71" s="53">
        <f t="shared" si="2"/>
        <v>3147.0864</v>
      </c>
    </row>
    <row r="72" ht="15" spans="1:3">
      <c r="A72" s="51">
        <v>44376</v>
      </c>
      <c r="B72" s="42">
        <v>1207.834</v>
      </c>
      <c r="C72" s="53">
        <f t="shared" si="2"/>
        <v>2898.8016</v>
      </c>
    </row>
    <row r="73" ht="15" spans="1:3">
      <c r="A73" s="51">
        <v>44377</v>
      </c>
      <c r="B73" s="42">
        <v>1493.9</v>
      </c>
      <c r="C73" s="53">
        <f t="shared" si="2"/>
        <v>3585.36</v>
      </c>
    </row>
    <row r="74" ht="15" spans="1:3">
      <c r="A74" s="51">
        <v>44378</v>
      </c>
      <c r="B74" s="42">
        <v>1728.464</v>
      </c>
      <c r="C74" s="53">
        <f t="shared" si="2"/>
        <v>4148.3136</v>
      </c>
    </row>
    <row r="75" ht="15" spans="1:3">
      <c r="A75" s="51">
        <v>44379</v>
      </c>
      <c r="B75" s="42">
        <v>1861.227</v>
      </c>
      <c r="C75" s="53">
        <f t="shared" si="2"/>
        <v>4466.9448</v>
      </c>
    </row>
    <row r="76" ht="15" spans="1:3">
      <c r="A76" s="51">
        <v>44380</v>
      </c>
      <c r="B76" s="42">
        <v>1782.948</v>
      </c>
      <c r="C76" s="53">
        <f t="shared" si="2"/>
        <v>4279.0752</v>
      </c>
    </row>
    <row r="77" ht="15" spans="1:3">
      <c r="A77" s="51">
        <v>44381</v>
      </c>
      <c r="B77" s="42">
        <v>1844.246</v>
      </c>
      <c r="C77" s="53">
        <f t="shared" si="2"/>
        <v>4426.1904</v>
      </c>
    </row>
    <row r="78" ht="15" spans="1:3">
      <c r="A78" s="51">
        <v>44382</v>
      </c>
      <c r="B78" s="42">
        <v>1773.898</v>
      </c>
      <c r="C78" s="53">
        <f t="shared" si="2"/>
        <v>4257.3552</v>
      </c>
    </row>
    <row r="79" ht="15" spans="1:3">
      <c r="A79" s="51">
        <v>44383</v>
      </c>
      <c r="B79" s="42">
        <v>2004.916</v>
      </c>
      <c r="C79" s="53">
        <f t="shared" si="2"/>
        <v>4811.7984</v>
      </c>
    </row>
    <row r="80" ht="15" spans="1:3">
      <c r="A80" s="51">
        <v>44384</v>
      </c>
      <c r="B80" s="42">
        <v>1983.972</v>
      </c>
      <c r="C80" s="53">
        <f t="shared" si="2"/>
        <v>4761.5328</v>
      </c>
    </row>
    <row r="81" ht="15" spans="1:3">
      <c r="A81" s="51">
        <v>44385</v>
      </c>
      <c r="B81" s="42">
        <v>2022.612</v>
      </c>
      <c r="C81" s="53">
        <f t="shared" si="2"/>
        <v>4854.2688</v>
      </c>
    </row>
    <row r="82" ht="15" spans="1:3">
      <c r="A82" s="51">
        <v>44386</v>
      </c>
      <c r="B82" s="42">
        <v>1900.776</v>
      </c>
      <c r="C82" s="53">
        <f t="shared" si="2"/>
        <v>4561.8624</v>
      </c>
    </row>
    <row r="83" ht="15" spans="1:3">
      <c r="A83" s="51">
        <v>44387</v>
      </c>
      <c r="B83" s="42">
        <v>1804.3</v>
      </c>
      <c r="C83" s="53">
        <f t="shared" si="2"/>
        <v>4330.32</v>
      </c>
    </row>
    <row r="84" ht="15" spans="1:3">
      <c r="A84" s="51">
        <v>44388</v>
      </c>
      <c r="B84" s="42">
        <v>1693.299</v>
      </c>
      <c r="C84" s="53">
        <f t="shared" si="2"/>
        <v>4063.9176</v>
      </c>
    </row>
    <row r="85" ht="15" spans="1:3">
      <c r="A85" s="51">
        <v>44389</v>
      </c>
      <c r="B85" s="42">
        <v>567.253</v>
      </c>
      <c r="C85" s="53">
        <f t="shared" si="2"/>
        <v>1361.4072</v>
      </c>
    </row>
    <row r="86" ht="15" spans="1:3">
      <c r="A86" s="51">
        <v>44390</v>
      </c>
      <c r="B86" s="42">
        <v>686.187</v>
      </c>
      <c r="C86" s="53">
        <f t="shared" si="2"/>
        <v>1646.8488</v>
      </c>
    </row>
    <row r="87" ht="15" spans="1:3">
      <c r="A87" s="51">
        <v>44391</v>
      </c>
      <c r="B87" s="42">
        <v>534.85</v>
      </c>
      <c r="C87" s="53">
        <f t="shared" si="2"/>
        <v>1283.64</v>
      </c>
    </row>
    <row r="88" ht="15" spans="1:3">
      <c r="A88" s="51">
        <v>44392</v>
      </c>
      <c r="B88" s="42">
        <v>590.18</v>
      </c>
      <c r="C88" s="53">
        <f t="shared" si="2"/>
        <v>1416.432</v>
      </c>
    </row>
    <row r="89" ht="15" spans="1:3">
      <c r="A89" s="51">
        <v>44393</v>
      </c>
      <c r="B89" s="42">
        <v>682.243</v>
      </c>
      <c r="C89" s="53">
        <f t="shared" si="2"/>
        <v>1637.3832</v>
      </c>
    </row>
    <row r="90" ht="15" spans="1:3">
      <c r="A90" s="51">
        <v>44394</v>
      </c>
      <c r="B90" s="42">
        <v>721.225</v>
      </c>
      <c r="C90" s="53">
        <f t="shared" si="2"/>
        <v>1730.94</v>
      </c>
    </row>
    <row r="91" ht="15" spans="1:3">
      <c r="A91" s="51">
        <v>44395</v>
      </c>
      <c r="B91" s="42">
        <v>904.885</v>
      </c>
      <c r="C91" s="53">
        <f t="shared" si="2"/>
        <v>2171.724</v>
      </c>
    </row>
    <row r="92" ht="15" spans="1:3">
      <c r="A92" s="51">
        <v>44396</v>
      </c>
      <c r="B92" s="42">
        <v>787.585</v>
      </c>
      <c r="C92" s="53">
        <f t="shared" si="2"/>
        <v>1890.204</v>
      </c>
    </row>
    <row r="93" ht="15" spans="1:3">
      <c r="A93" s="51">
        <v>44397</v>
      </c>
      <c r="B93" s="42">
        <v>393.09</v>
      </c>
      <c r="C93" s="53">
        <f t="shared" si="2"/>
        <v>943.416</v>
      </c>
    </row>
    <row r="94" ht="15" spans="1:3">
      <c r="A94" s="51">
        <v>44398</v>
      </c>
      <c r="B94" s="42">
        <v>369.149</v>
      </c>
      <c r="C94" s="53">
        <f t="shared" si="2"/>
        <v>885.9576</v>
      </c>
    </row>
    <row r="95" ht="15" spans="1:3">
      <c r="A95" s="51">
        <v>44399</v>
      </c>
      <c r="B95" s="42">
        <v>386.9</v>
      </c>
      <c r="C95" s="53">
        <f t="shared" si="2"/>
        <v>928.56</v>
      </c>
    </row>
    <row r="96" ht="15" spans="1:3">
      <c r="A96" s="51">
        <v>44400</v>
      </c>
      <c r="B96" s="42">
        <v>387.225</v>
      </c>
      <c r="C96" s="53">
        <f t="shared" si="2"/>
        <v>929.34</v>
      </c>
    </row>
    <row r="97" ht="15" spans="1:3">
      <c r="A97" s="51">
        <v>44401</v>
      </c>
      <c r="B97" s="42">
        <v>459.84</v>
      </c>
      <c r="C97" s="53">
        <f t="shared" si="2"/>
        <v>1103.616</v>
      </c>
    </row>
    <row r="98" ht="15" spans="1:3">
      <c r="A98" s="51">
        <v>44402</v>
      </c>
      <c r="B98" s="42">
        <v>962.75</v>
      </c>
      <c r="C98" s="53">
        <f t="shared" si="2"/>
        <v>2310.6</v>
      </c>
    </row>
    <row r="99" ht="15" spans="1:3">
      <c r="A99" s="51">
        <v>44403</v>
      </c>
      <c r="B99" s="42">
        <v>1179.223</v>
      </c>
      <c r="C99" s="53">
        <f t="shared" si="2"/>
        <v>2830.1352</v>
      </c>
    </row>
    <row r="100" ht="15" spans="1:3">
      <c r="A100" s="51">
        <v>44404</v>
      </c>
      <c r="B100" s="42">
        <v>1477.553</v>
      </c>
      <c r="C100" s="53">
        <f t="shared" si="2"/>
        <v>3546.1272</v>
      </c>
    </row>
    <row r="101" ht="15" spans="1:3">
      <c r="A101" s="51">
        <v>44405</v>
      </c>
      <c r="B101" s="42">
        <v>1048.547</v>
      </c>
      <c r="C101" s="53">
        <f t="shared" si="2"/>
        <v>2516.5128</v>
      </c>
    </row>
    <row r="102" ht="15" spans="1:3">
      <c r="A102" s="51">
        <v>44406</v>
      </c>
      <c r="B102" s="42">
        <v>539.43</v>
      </c>
      <c r="C102" s="53">
        <f t="shared" si="2"/>
        <v>1294.632</v>
      </c>
    </row>
    <row r="103" ht="15" spans="1:3">
      <c r="A103" s="51">
        <v>44407</v>
      </c>
      <c r="B103" s="42">
        <v>981.68</v>
      </c>
      <c r="C103" s="53">
        <f t="shared" si="2"/>
        <v>2356.032</v>
      </c>
    </row>
    <row r="104" ht="15" spans="1:3">
      <c r="A104" s="51">
        <v>44408</v>
      </c>
      <c r="B104" s="42">
        <v>974.421</v>
      </c>
      <c r="C104" s="53">
        <f t="shared" si="2"/>
        <v>2338.6104</v>
      </c>
    </row>
    <row r="105" ht="15" spans="1:3">
      <c r="A105" s="51">
        <v>44409</v>
      </c>
      <c r="B105" s="42">
        <v>1035.759</v>
      </c>
      <c r="C105" s="53">
        <f t="shared" si="2"/>
        <v>2485.8216</v>
      </c>
    </row>
    <row r="106" ht="15" spans="1:3">
      <c r="A106" s="51">
        <v>44410</v>
      </c>
      <c r="B106" s="42">
        <v>1583.382</v>
      </c>
      <c r="C106" s="53">
        <f t="shared" si="2"/>
        <v>3800.1168</v>
      </c>
    </row>
    <row r="107" ht="15" spans="1:3">
      <c r="A107" s="51">
        <v>44411</v>
      </c>
      <c r="B107" s="42">
        <v>1271.881</v>
      </c>
      <c r="C107" s="53">
        <f t="shared" si="2"/>
        <v>3052.5144</v>
      </c>
    </row>
    <row r="108" ht="15" spans="1:3">
      <c r="A108" s="51">
        <v>44412</v>
      </c>
      <c r="B108" s="42">
        <v>1242.39</v>
      </c>
      <c r="C108" s="53">
        <f>B108*24/10</f>
        <v>2981.736</v>
      </c>
    </row>
  </sheetData>
  <mergeCells count="1">
    <mergeCell ref="A1:C1"/>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V109"/>
  <sheetViews>
    <sheetView zoomScale="80" zoomScaleNormal="80" workbookViewId="0">
      <pane ySplit="3" topLeftCell="A76" activePane="bottomLeft" state="frozen"/>
      <selection/>
      <selection pane="bottomLeft" activeCell="S108" sqref="S108:S109"/>
    </sheetView>
  </sheetViews>
  <sheetFormatPr defaultColWidth="9" defaultRowHeight="15"/>
  <cols>
    <col min="1" max="1" width="29.5583333333333" style="1" customWidth="1"/>
    <col min="2" max="2" width="9.425" style="2" customWidth="1"/>
    <col min="3" max="3" width="9.55833333333333" style="2" customWidth="1"/>
    <col min="4" max="4" width="9.425" style="3" customWidth="1"/>
    <col min="5" max="5" width="9.55833333333333" style="3" customWidth="1"/>
    <col min="6" max="6" width="9.2" style="2" customWidth="1"/>
    <col min="7" max="7" width="9.55833333333333" style="2" customWidth="1"/>
    <col min="8" max="8" width="9.09166666666667" style="3" customWidth="1"/>
    <col min="9" max="9" width="9.55833333333333" style="3" customWidth="1"/>
    <col min="10" max="10" width="9.425" style="2" customWidth="1"/>
    <col min="11" max="11" width="9.53333333333333" style="4" customWidth="1"/>
    <col min="12" max="12" width="9.30833333333333" style="5" customWidth="1"/>
    <col min="13" max="13" width="9.08333333333333" style="5" customWidth="1"/>
    <col min="14" max="14" width="12.8916666666667" style="8" customWidth="1"/>
    <col min="15" max="15" width="9.53333333333333" style="4" customWidth="1"/>
    <col min="16" max="16" width="9.55833333333333" style="4" customWidth="1"/>
    <col min="17" max="17" width="9.30833333333333" style="5" customWidth="1"/>
    <col min="18" max="18" width="9.55833333333333" style="31" customWidth="1"/>
    <col min="19" max="19" width="12" style="8" customWidth="1"/>
    <col min="20" max="20" width="12" style="32" customWidth="1"/>
    <col min="21" max="21" width="12" style="33" customWidth="1"/>
    <col min="22" max="22" width="26.1083333333333" customWidth="1"/>
  </cols>
  <sheetData>
    <row r="1" ht="18.75" spans="1:21">
      <c r="A1" s="9" t="s">
        <v>42</v>
      </c>
      <c r="B1" s="10"/>
      <c r="C1" s="10"/>
      <c r="D1" s="10"/>
      <c r="E1" s="10"/>
      <c r="F1" s="10"/>
      <c r="G1" s="10"/>
      <c r="H1" s="10"/>
      <c r="I1" s="10"/>
      <c r="J1" s="10"/>
      <c r="K1" s="10"/>
      <c r="L1" s="10"/>
      <c r="M1" s="10"/>
      <c r="N1" s="10"/>
      <c r="O1" s="10"/>
      <c r="P1" s="10"/>
      <c r="Q1" s="10"/>
      <c r="R1" s="10"/>
      <c r="S1" s="34"/>
      <c r="T1" s="35"/>
      <c r="U1" s="36"/>
    </row>
    <row r="2" ht="14.25" spans="1:22">
      <c r="A2" s="11" t="s">
        <v>43</v>
      </c>
      <c r="B2" s="12" t="s">
        <v>44</v>
      </c>
      <c r="C2" s="12"/>
      <c r="D2" s="13" t="s">
        <v>45</v>
      </c>
      <c r="E2" s="13"/>
      <c r="F2" s="12" t="s">
        <v>46</v>
      </c>
      <c r="G2" s="12"/>
      <c r="H2" s="13" t="s">
        <v>47</v>
      </c>
      <c r="I2" s="13"/>
      <c r="J2" s="12" t="s">
        <v>48</v>
      </c>
      <c r="K2" s="12"/>
      <c r="L2" s="13" t="s">
        <v>49</v>
      </c>
      <c r="M2" s="13"/>
      <c r="N2" s="25" t="s">
        <v>50</v>
      </c>
      <c r="O2" s="12" t="s">
        <v>51</v>
      </c>
      <c r="P2" s="12"/>
      <c r="Q2" s="13" t="s">
        <v>52</v>
      </c>
      <c r="R2" s="24"/>
      <c r="S2" s="37" t="s">
        <v>53</v>
      </c>
      <c r="T2" s="38"/>
      <c r="U2" s="26"/>
      <c r="V2" s="26" t="s">
        <v>36</v>
      </c>
    </row>
    <row r="3" ht="57" spans="1:22">
      <c r="A3" s="14" t="s">
        <v>54</v>
      </c>
      <c r="B3" s="15" t="s">
        <v>55</v>
      </c>
      <c r="C3" s="15" t="s">
        <v>56</v>
      </c>
      <c r="D3" s="16" t="s">
        <v>57</v>
      </c>
      <c r="E3" s="16" t="s">
        <v>56</v>
      </c>
      <c r="F3" s="15" t="s">
        <v>57</v>
      </c>
      <c r="G3" s="15" t="s">
        <v>56</v>
      </c>
      <c r="H3" s="16" t="s">
        <v>57</v>
      </c>
      <c r="I3" s="16" t="s">
        <v>56</v>
      </c>
      <c r="J3" s="15" t="s">
        <v>57</v>
      </c>
      <c r="K3" s="15" t="s">
        <v>56</v>
      </c>
      <c r="L3" s="16" t="s">
        <v>57</v>
      </c>
      <c r="M3" s="16" t="s">
        <v>56</v>
      </c>
      <c r="N3" s="28"/>
      <c r="O3" s="15" t="s">
        <v>57</v>
      </c>
      <c r="P3" s="15" t="s">
        <v>56</v>
      </c>
      <c r="Q3" s="16" t="s">
        <v>57</v>
      </c>
      <c r="R3" s="27" t="s">
        <v>56</v>
      </c>
      <c r="S3" s="39"/>
      <c r="T3" s="40"/>
      <c r="U3" s="26" t="s">
        <v>58</v>
      </c>
      <c r="V3" s="29" t="s">
        <v>59</v>
      </c>
    </row>
    <row r="4" spans="1:22">
      <c r="A4" s="1" t="s">
        <v>60</v>
      </c>
      <c r="B4" s="2">
        <v>0</v>
      </c>
      <c r="C4" s="2">
        <v>4285.83</v>
      </c>
      <c r="D4" s="3">
        <v>0</v>
      </c>
      <c r="E4" s="3">
        <v>3973.26</v>
      </c>
      <c r="F4" s="2">
        <v>150.38</v>
      </c>
      <c r="G4" s="2">
        <v>559.55</v>
      </c>
      <c r="H4" s="3">
        <v>62.83</v>
      </c>
      <c r="I4" s="3">
        <v>798.26</v>
      </c>
      <c r="J4" s="2">
        <v>0</v>
      </c>
      <c r="K4" s="4">
        <v>0</v>
      </c>
      <c r="L4" s="5">
        <v>0</v>
      </c>
      <c r="M4" s="5">
        <v>0</v>
      </c>
      <c r="N4" s="8">
        <f t="shared" ref="N4:N26" si="0">C4+E4+G4+I4+K4+M4-B4-D4-F4-H4-J4-L4</f>
        <v>9403.69</v>
      </c>
      <c r="O4" s="4">
        <v>0</v>
      </c>
      <c r="P4" s="4">
        <v>6560</v>
      </c>
      <c r="Q4" s="5">
        <v>0</v>
      </c>
      <c r="R4" s="30">
        <v>2900</v>
      </c>
      <c r="S4" s="8">
        <f t="shared" ref="S4:S21" si="1">P4+R4-O4-Q4</f>
        <v>9460</v>
      </c>
      <c r="U4" s="26" t="s">
        <v>43</v>
      </c>
      <c r="V4" s="29" t="s">
        <v>61</v>
      </c>
    </row>
    <row r="5" spans="1:19">
      <c r="A5" s="1" t="s">
        <v>62</v>
      </c>
      <c r="B5" s="2">
        <v>0</v>
      </c>
      <c r="C5" s="2">
        <v>3617.92</v>
      </c>
      <c r="D5" s="3">
        <v>0</v>
      </c>
      <c r="E5" s="3">
        <v>3392.97</v>
      </c>
      <c r="F5" s="2">
        <v>0.86</v>
      </c>
      <c r="G5" s="2">
        <v>1517.27</v>
      </c>
      <c r="H5" s="3">
        <v>0.15</v>
      </c>
      <c r="I5" s="3">
        <v>1944.45</v>
      </c>
      <c r="J5" s="2">
        <v>0</v>
      </c>
      <c r="K5" s="4">
        <v>0</v>
      </c>
      <c r="L5" s="5">
        <v>0</v>
      </c>
      <c r="M5" s="5">
        <v>0</v>
      </c>
      <c r="N5" s="8">
        <f t="shared" si="0"/>
        <v>10471.6</v>
      </c>
      <c r="O5" s="4">
        <v>0</v>
      </c>
      <c r="P5" s="4">
        <v>5260</v>
      </c>
      <c r="Q5" s="5">
        <v>0</v>
      </c>
      <c r="R5" s="30">
        <v>5240</v>
      </c>
      <c r="S5" s="8">
        <f t="shared" si="1"/>
        <v>10500</v>
      </c>
    </row>
    <row r="6" spans="1:19">
      <c r="A6" s="17">
        <v>44309</v>
      </c>
      <c r="B6" s="2">
        <v>0.8</v>
      </c>
      <c r="C6" s="2">
        <v>216.17</v>
      </c>
      <c r="D6" s="3">
        <v>0.67</v>
      </c>
      <c r="E6" s="3">
        <v>213.39</v>
      </c>
      <c r="F6" s="2">
        <v>38.85</v>
      </c>
      <c r="G6" s="2">
        <v>73.69</v>
      </c>
      <c r="H6" s="3">
        <v>45.33</v>
      </c>
      <c r="I6" s="22">
        <v>81.14</v>
      </c>
      <c r="J6" s="2">
        <v>0</v>
      </c>
      <c r="K6" s="4">
        <v>0</v>
      </c>
      <c r="L6" s="5">
        <v>0</v>
      </c>
      <c r="M6" s="5">
        <v>0</v>
      </c>
      <c r="N6" s="8">
        <f t="shared" si="0"/>
        <v>498.74</v>
      </c>
      <c r="O6" s="4">
        <v>0</v>
      </c>
      <c r="P6" s="4">
        <v>320</v>
      </c>
      <c r="Q6" s="5">
        <v>0</v>
      </c>
      <c r="R6" s="30">
        <v>200</v>
      </c>
      <c r="S6" s="8">
        <f t="shared" si="1"/>
        <v>520</v>
      </c>
    </row>
    <row r="7" spans="1:19">
      <c r="A7" s="17">
        <v>44310</v>
      </c>
      <c r="B7" s="2">
        <v>0.34</v>
      </c>
      <c r="C7" s="2">
        <v>299.64</v>
      </c>
      <c r="D7" s="3">
        <v>0.06</v>
      </c>
      <c r="E7" s="3">
        <v>287.1</v>
      </c>
      <c r="F7" s="2">
        <v>29.41</v>
      </c>
      <c r="G7" s="2">
        <v>47.68</v>
      </c>
      <c r="H7" s="3">
        <v>33.77</v>
      </c>
      <c r="I7" s="3">
        <v>65.07</v>
      </c>
      <c r="J7" s="2">
        <v>0</v>
      </c>
      <c r="K7" s="4">
        <v>0</v>
      </c>
      <c r="L7" s="5">
        <v>0</v>
      </c>
      <c r="M7" s="5">
        <v>0</v>
      </c>
      <c r="N7" s="8">
        <f t="shared" si="0"/>
        <v>635.91</v>
      </c>
      <c r="O7" s="4">
        <v>0</v>
      </c>
      <c r="P7" s="4">
        <v>320</v>
      </c>
      <c r="Q7" s="5">
        <v>0</v>
      </c>
      <c r="R7" s="31">
        <v>320</v>
      </c>
      <c r="S7" s="8">
        <f t="shared" si="1"/>
        <v>640</v>
      </c>
    </row>
    <row r="8" spans="1:19">
      <c r="A8" s="17">
        <v>44311</v>
      </c>
      <c r="B8" s="2">
        <v>0</v>
      </c>
      <c r="C8" s="2">
        <v>353.18</v>
      </c>
      <c r="D8" s="3">
        <v>0</v>
      </c>
      <c r="E8" s="3">
        <v>332.48</v>
      </c>
      <c r="F8" s="2">
        <v>0</v>
      </c>
      <c r="G8" s="2">
        <v>105.1</v>
      </c>
      <c r="H8" s="3">
        <v>0</v>
      </c>
      <c r="I8" s="3">
        <v>138.19</v>
      </c>
      <c r="J8" s="2">
        <v>0</v>
      </c>
      <c r="K8" s="4">
        <v>0</v>
      </c>
      <c r="L8" s="5">
        <v>0</v>
      </c>
      <c r="M8" s="5">
        <v>0</v>
      </c>
      <c r="N8" s="8">
        <f t="shared" si="0"/>
        <v>928.95</v>
      </c>
      <c r="O8" s="4">
        <v>0</v>
      </c>
      <c r="P8" s="4">
        <v>460</v>
      </c>
      <c r="Q8" s="5">
        <v>0</v>
      </c>
      <c r="R8" s="7">
        <v>460</v>
      </c>
      <c r="S8" s="8">
        <f t="shared" si="1"/>
        <v>920</v>
      </c>
    </row>
    <row r="9" spans="1:19">
      <c r="A9" s="17">
        <v>44312</v>
      </c>
      <c r="B9" s="2">
        <v>0</v>
      </c>
      <c r="C9" s="2">
        <v>491.18</v>
      </c>
      <c r="D9" s="3">
        <v>0</v>
      </c>
      <c r="E9" s="3">
        <v>462.31</v>
      </c>
      <c r="F9" s="2">
        <v>0</v>
      </c>
      <c r="G9" s="2">
        <v>264.86</v>
      </c>
      <c r="H9" s="3">
        <v>0</v>
      </c>
      <c r="I9" s="3">
        <v>342.14</v>
      </c>
      <c r="J9" s="2">
        <v>0</v>
      </c>
      <c r="K9" s="4">
        <v>0</v>
      </c>
      <c r="L9" s="5">
        <v>0</v>
      </c>
      <c r="M9" s="5">
        <v>0</v>
      </c>
      <c r="N9" s="8">
        <f t="shared" si="0"/>
        <v>1560.49</v>
      </c>
      <c r="O9" s="4">
        <v>0</v>
      </c>
      <c r="P9" s="4">
        <v>780</v>
      </c>
      <c r="Q9" s="5">
        <v>0</v>
      </c>
      <c r="R9" s="7">
        <v>780</v>
      </c>
      <c r="S9" s="8">
        <f t="shared" si="1"/>
        <v>1560</v>
      </c>
    </row>
    <row r="10" spans="1:19">
      <c r="A10" s="17">
        <v>44313</v>
      </c>
      <c r="B10" s="2">
        <v>0</v>
      </c>
      <c r="C10" s="2">
        <v>640.99</v>
      </c>
      <c r="D10" s="3">
        <v>0</v>
      </c>
      <c r="E10" s="3">
        <v>590.41</v>
      </c>
      <c r="F10" s="2">
        <v>0.19</v>
      </c>
      <c r="G10" s="2">
        <v>223.46</v>
      </c>
      <c r="H10" s="3">
        <v>0</v>
      </c>
      <c r="I10" s="3">
        <v>316.7</v>
      </c>
      <c r="J10" s="2">
        <v>0</v>
      </c>
      <c r="K10" s="4">
        <v>0</v>
      </c>
      <c r="L10" s="5">
        <v>0</v>
      </c>
      <c r="M10" s="5">
        <v>0</v>
      </c>
      <c r="N10" s="8">
        <f t="shared" si="0"/>
        <v>1771.37</v>
      </c>
      <c r="O10" s="4">
        <v>0</v>
      </c>
      <c r="P10" s="4">
        <v>900</v>
      </c>
      <c r="Q10" s="5">
        <v>0</v>
      </c>
      <c r="R10" s="7">
        <v>900</v>
      </c>
      <c r="S10" s="8">
        <f t="shared" si="1"/>
        <v>1800</v>
      </c>
    </row>
    <row r="11" spans="1:19">
      <c r="A11" s="17">
        <v>44314</v>
      </c>
      <c r="B11" s="2">
        <v>0</v>
      </c>
      <c r="C11" s="2">
        <v>993.23</v>
      </c>
      <c r="D11" s="3">
        <v>0</v>
      </c>
      <c r="E11" s="3">
        <v>925.64</v>
      </c>
      <c r="F11" s="2">
        <v>73.1</v>
      </c>
      <c r="G11" s="2">
        <v>8.18</v>
      </c>
      <c r="H11" s="3">
        <v>44.84</v>
      </c>
      <c r="I11" s="3">
        <v>18.82</v>
      </c>
      <c r="J11" s="2">
        <v>0</v>
      </c>
      <c r="K11" s="4">
        <v>0</v>
      </c>
      <c r="L11" s="5">
        <v>0</v>
      </c>
      <c r="M11" s="5">
        <v>0</v>
      </c>
      <c r="N11" s="8">
        <f t="shared" si="0"/>
        <v>1827.93</v>
      </c>
      <c r="O11" s="4">
        <v>0</v>
      </c>
      <c r="P11" s="4">
        <v>920</v>
      </c>
      <c r="Q11" s="5">
        <v>0</v>
      </c>
      <c r="R11" s="31">
        <v>900</v>
      </c>
      <c r="S11" s="8">
        <f t="shared" si="1"/>
        <v>1820</v>
      </c>
    </row>
    <row r="12" spans="1:19">
      <c r="A12" s="17">
        <v>44315</v>
      </c>
      <c r="B12" s="2">
        <v>0</v>
      </c>
      <c r="C12" s="2">
        <v>757.68</v>
      </c>
      <c r="D12" s="3">
        <v>0</v>
      </c>
      <c r="E12" s="3">
        <v>691.77</v>
      </c>
      <c r="F12" s="2">
        <v>0.19</v>
      </c>
      <c r="G12" s="2">
        <v>141.1</v>
      </c>
      <c r="H12" s="3">
        <v>0</v>
      </c>
      <c r="I12" s="3">
        <v>232.32</v>
      </c>
      <c r="J12" s="2">
        <v>0</v>
      </c>
      <c r="K12" s="4">
        <v>0</v>
      </c>
      <c r="L12" s="5">
        <v>0</v>
      </c>
      <c r="M12" s="5">
        <v>0</v>
      </c>
      <c r="N12" s="8">
        <f t="shared" si="0"/>
        <v>1822.68</v>
      </c>
      <c r="O12" s="4">
        <v>0</v>
      </c>
      <c r="P12" s="4">
        <v>920</v>
      </c>
      <c r="Q12" s="5">
        <v>0</v>
      </c>
      <c r="R12" s="31">
        <v>920</v>
      </c>
      <c r="S12" s="8">
        <f t="shared" si="1"/>
        <v>1840</v>
      </c>
    </row>
    <row r="13" spans="1:19">
      <c r="A13" s="17">
        <v>44316</v>
      </c>
      <c r="B13" s="2">
        <v>0</v>
      </c>
      <c r="C13" s="2">
        <v>717.48</v>
      </c>
      <c r="D13" s="3">
        <v>0</v>
      </c>
      <c r="E13" s="3">
        <v>654.54</v>
      </c>
      <c r="F13" s="2">
        <v>0</v>
      </c>
      <c r="G13" s="2">
        <v>176.85</v>
      </c>
      <c r="H13" s="3">
        <v>0</v>
      </c>
      <c r="I13" s="3">
        <v>271.38</v>
      </c>
      <c r="J13" s="2">
        <v>0</v>
      </c>
      <c r="K13" s="4">
        <v>0</v>
      </c>
      <c r="L13" s="5">
        <v>0</v>
      </c>
      <c r="M13" s="5">
        <v>0</v>
      </c>
      <c r="N13" s="8">
        <f t="shared" si="0"/>
        <v>1820.25</v>
      </c>
      <c r="O13" s="4">
        <v>0</v>
      </c>
      <c r="P13" s="4">
        <v>900</v>
      </c>
      <c r="Q13" s="5">
        <v>0</v>
      </c>
      <c r="R13" s="31">
        <v>920</v>
      </c>
      <c r="S13" s="8">
        <f t="shared" si="1"/>
        <v>1820</v>
      </c>
    </row>
    <row r="14" spans="1:19">
      <c r="A14" s="17">
        <v>44317</v>
      </c>
      <c r="B14" s="2">
        <v>0</v>
      </c>
      <c r="C14" s="2">
        <v>713.27</v>
      </c>
      <c r="D14" s="3">
        <v>0</v>
      </c>
      <c r="E14" s="3">
        <v>646.27</v>
      </c>
      <c r="F14" s="2">
        <v>0</v>
      </c>
      <c r="G14" s="2">
        <v>185.35</v>
      </c>
      <c r="H14" s="3">
        <v>0</v>
      </c>
      <c r="I14" s="3">
        <v>283.36</v>
      </c>
      <c r="J14" s="2">
        <v>0</v>
      </c>
      <c r="K14" s="4">
        <v>0</v>
      </c>
      <c r="L14" s="5">
        <v>0</v>
      </c>
      <c r="M14" s="5">
        <v>0</v>
      </c>
      <c r="N14" s="8">
        <f t="shared" si="0"/>
        <v>1828.25</v>
      </c>
      <c r="O14" s="4">
        <v>0</v>
      </c>
      <c r="P14" s="4">
        <v>920</v>
      </c>
      <c r="Q14" s="5">
        <v>0</v>
      </c>
      <c r="R14" s="31">
        <v>900</v>
      </c>
      <c r="S14" s="8">
        <f t="shared" si="1"/>
        <v>1820</v>
      </c>
    </row>
    <row r="15" spans="1:19">
      <c r="A15" s="17">
        <v>44318</v>
      </c>
      <c r="B15" s="2">
        <v>0</v>
      </c>
      <c r="C15" s="2">
        <v>694.49</v>
      </c>
      <c r="D15" s="3">
        <v>0</v>
      </c>
      <c r="E15" s="3">
        <v>631.06</v>
      </c>
      <c r="F15" s="2">
        <v>0</v>
      </c>
      <c r="G15" s="2">
        <v>191.01</v>
      </c>
      <c r="H15" s="3">
        <v>0</v>
      </c>
      <c r="I15" s="3">
        <v>288.99</v>
      </c>
      <c r="J15" s="2">
        <v>0</v>
      </c>
      <c r="K15" s="4">
        <v>0</v>
      </c>
      <c r="L15" s="5">
        <v>0</v>
      </c>
      <c r="M15" s="5">
        <v>0</v>
      </c>
      <c r="N15" s="8">
        <f t="shared" si="0"/>
        <v>1805.55</v>
      </c>
      <c r="O15" s="4">
        <v>0</v>
      </c>
      <c r="P15" s="4">
        <v>920</v>
      </c>
      <c r="Q15" s="5">
        <v>0</v>
      </c>
      <c r="R15" s="7">
        <v>920</v>
      </c>
      <c r="S15" s="8">
        <f t="shared" si="1"/>
        <v>1840</v>
      </c>
    </row>
    <row r="16" spans="1:19">
      <c r="A16" s="17">
        <v>44319</v>
      </c>
      <c r="B16" s="2">
        <v>0</v>
      </c>
      <c r="C16" s="2">
        <v>676.4</v>
      </c>
      <c r="D16" s="3">
        <v>0</v>
      </c>
      <c r="E16" s="3">
        <v>616.6</v>
      </c>
      <c r="F16" s="2">
        <v>0</v>
      </c>
      <c r="G16" s="2">
        <v>209.78</v>
      </c>
      <c r="H16" s="3">
        <v>0</v>
      </c>
      <c r="I16" s="3">
        <v>310.38</v>
      </c>
      <c r="J16" s="2">
        <v>0</v>
      </c>
      <c r="K16" s="4">
        <v>0</v>
      </c>
      <c r="L16" s="5">
        <v>0</v>
      </c>
      <c r="M16" s="5">
        <v>0</v>
      </c>
      <c r="N16" s="8">
        <f t="shared" si="0"/>
        <v>1813.16</v>
      </c>
      <c r="O16" s="4">
        <v>0</v>
      </c>
      <c r="P16" s="4">
        <v>900</v>
      </c>
      <c r="Q16" s="5">
        <v>0</v>
      </c>
      <c r="R16" s="31">
        <v>900</v>
      </c>
      <c r="S16" s="8">
        <f t="shared" si="1"/>
        <v>1800</v>
      </c>
    </row>
    <row r="17" spans="1:19">
      <c r="A17" s="17">
        <v>44320</v>
      </c>
      <c r="B17" s="2">
        <v>0</v>
      </c>
      <c r="C17" s="2">
        <v>611.26</v>
      </c>
      <c r="D17" s="3">
        <v>0</v>
      </c>
      <c r="E17" s="3">
        <v>563.92</v>
      </c>
      <c r="F17" s="2">
        <v>0</v>
      </c>
      <c r="G17" s="2">
        <v>234.76</v>
      </c>
      <c r="H17" s="3">
        <v>0</v>
      </c>
      <c r="I17" s="3">
        <v>328.35</v>
      </c>
      <c r="J17" s="2">
        <v>0</v>
      </c>
      <c r="K17" s="4">
        <v>0</v>
      </c>
      <c r="L17" s="5">
        <v>0</v>
      </c>
      <c r="M17" s="5">
        <v>0</v>
      </c>
      <c r="N17" s="8">
        <f t="shared" si="0"/>
        <v>1738.29</v>
      </c>
      <c r="O17" s="4">
        <v>0</v>
      </c>
      <c r="P17" s="4">
        <v>880</v>
      </c>
      <c r="Q17" s="5">
        <v>0</v>
      </c>
      <c r="R17" s="31">
        <v>860</v>
      </c>
      <c r="S17" s="8">
        <f t="shared" si="1"/>
        <v>1740</v>
      </c>
    </row>
    <row r="18" spans="1:19">
      <c r="A18" s="17">
        <v>44321</v>
      </c>
      <c r="B18" s="2">
        <v>0</v>
      </c>
      <c r="C18" s="2">
        <v>559.73</v>
      </c>
      <c r="D18" s="3">
        <v>0</v>
      </c>
      <c r="E18" s="3">
        <v>521.81</v>
      </c>
      <c r="F18" s="2">
        <v>0</v>
      </c>
      <c r="G18" s="2">
        <v>287.81</v>
      </c>
      <c r="H18" s="3">
        <v>0</v>
      </c>
      <c r="I18" s="3">
        <v>381.36</v>
      </c>
      <c r="J18" s="2">
        <v>0</v>
      </c>
      <c r="K18" s="4">
        <v>0</v>
      </c>
      <c r="L18" s="5">
        <v>0</v>
      </c>
      <c r="M18" s="5">
        <v>0</v>
      </c>
      <c r="N18" s="8">
        <f t="shared" si="0"/>
        <v>1750.71</v>
      </c>
      <c r="O18" s="4">
        <v>0</v>
      </c>
      <c r="P18" s="4">
        <v>880</v>
      </c>
      <c r="Q18" s="5">
        <v>0</v>
      </c>
      <c r="R18" s="31">
        <v>880</v>
      </c>
      <c r="S18" s="8">
        <f t="shared" ref="S18:S26" si="2">P18+R18-O18-Q18</f>
        <v>1760</v>
      </c>
    </row>
    <row r="19" spans="1:19">
      <c r="A19" s="17">
        <v>44322</v>
      </c>
      <c r="B19" s="2">
        <v>0</v>
      </c>
      <c r="C19" s="2">
        <v>483.24</v>
      </c>
      <c r="D19" s="3">
        <v>0</v>
      </c>
      <c r="E19" s="3">
        <v>445.32</v>
      </c>
      <c r="F19" s="2">
        <v>0.2</v>
      </c>
      <c r="G19" s="2">
        <v>132.82</v>
      </c>
      <c r="H19" s="3">
        <v>0</v>
      </c>
      <c r="I19" s="3">
        <v>184.79</v>
      </c>
      <c r="J19" s="2">
        <v>0</v>
      </c>
      <c r="K19" s="4">
        <v>0</v>
      </c>
      <c r="L19" s="5">
        <v>0</v>
      </c>
      <c r="M19" s="5">
        <v>0</v>
      </c>
      <c r="N19" s="8">
        <f t="shared" si="0"/>
        <v>1245.97</v>
      </c>
      <c r="O19" s="4">
        <v>0</v>
      </c>
      <c r="P19" s="4">
        <v>620</v>
      </c>
      <c r="Q19" s="5">
        <v>0</v>
      </c>
      <c r="R19" s="31">
        <v>620</v>
      </c>
      <c r="S19" s="8">
        <f t="shared" si="2"/>
        <v>1240</v>
      </c>
    </row>
    <row r="20" spans="1:19">
      <c r="A20" s="17">
        <v>44323</v>
      </c>
      <c r="B20" s="2">
        <v>0</v>
      </c>
      <c r="C20" s="2">
        <v>401.48</v>
      </c>
      <c r="D20" s="3">
        <v>0</v>
      </c>
      <c r="E20" s="3">
        <v>371.45</v>
      </c>
      <c r="F20" s="2">
        <v>2.53</v>
      </c>
      <c r="G20" s="2">
        <v>125.24</v>
      </c>
      <c r="H20" s="3">
        <v>0.7699</v>
      </c>
      <c r="I20" s="3">
        <v>176.39</v>
      </c>
      <c r="J20" s="2">
        <v>0</v>
      </c>
      <c r="K20" s="4">
        <v>0</v>
      </c>
      <c r="L20" s="5">
        <v>0</v>
      </c>
      <c r="M20" s="5">
        <v>0</v>
      </c>
      <c r="N20" s="8">
        <f t="shared" si="0"/>
        <v>1071.2601</v>
      </c>
      <c r="O20" s="4">
        <v>0</v>
      </c>
      <c r="P20" s="4">
        <v>540</v>
      </c>
      <c r="Q20" s="5">
        <v>0</v>
      </c>
      <c r="R20" s="31">
        <v>540</v>
      </c>
      <c r="S20" s="8">
        <f t="shared" si="2"/>
        <v>1080</v>
      </c>
    </row>
    <row r="21" spans="1:19">
      <c r="A21" s="17">
        <v>44324</v>
      </c>
      <c r="B21" s="2">
        <v>0</v>
      </c>
      <c r="C21" s="2">
        <v>414.46</v>
      </c>
      <c r="D21" s="3">
        <v>0</v>
      </c>
      <c r="E21" s="3">
        <v>382.87</v>
      </c>
      <c r="F21" s="2">
        <v>0</v>
      </c>
      <c r="G21" s="2">
        <v>177.58</v>
      </c>
      <c r="H21" s="3">
        <v>0.7699</v>
      </c>
      <c r="I21" s="3">
        <v>246.43</v>
      </c>
      <c r="J21" s="2">
        <v>0</v>
      </c>
      <c r="K21" s="4">
        <v>0</v>
      </c>
      <c r="L21" s="5">
        <v>0</v>
      </c>
      <c r="M21" s="5">
        <v>0</v>
      </c>
      <c r="N21" s="8">
        <f t="shared" si="0"/>
        <v>1220.5701</v>
      </c>
      <c r="O21" s="4">
        <v>0</v>
      </c>
      <c r="P21" s="4">
        <v>540</v>
      </c>
      <c r="Q21" s="5">
        <v>0</v>
      </c>
      <c r="R21" s="31">
        <v>540</v>
      </c>
      <c r="S21" s="8">
        <f t="shared" si="2"/>
        <v>1080</v>
      </c>
    </row>
    <row r="22" spans="1:19">
      <c r="A22" s="17">
        <v>44325</v>
      </c>
      <c r="B22" s="2">
        <v>0</v>
      </c>
      <c r="C22" s="2">
        <v>540.13</v>
      </c>
      <c r="D22" s="3">
        <v>0</v>
      </c>
      <c r="E22" s="3">
        <v>499.68</v>
      </c>
      <c r="F22" s="2">
        <v>6.7</v>
      </c>
      <c r="G22" s="2">
        <v>232.86</v>
      </c>
      <c r="H22" s="3">
        <v>0.7</v>
      </c>
      <c r="I22" s="3">
        <v>310.05</v>
      </c>
      <c r="J22" s="2">
        <v>0</v>
      </c>
      <c r="K22" s="4">
        <v>0</v>
      </c>
      <c r="L22" s="5">
        <v>0</v>
      </c>
      <c r="M22" s="5">
        <v>0</v>
      </c>
      <c r="N22" s="8">
        <f t="shared" si="0"/>
        <v>1575.32</v>
      </c>
      <c r="O22" s="4">
        <v>0</v>
      </c>
      <c r="P22" s="4">
        <v>800</v>
      </c>
      <c r="Q22" s="5">
        <v>0</v>
      </c>
      <c r="R22" s="31">
        <v>800</v>
      </c>
      <c r="S22" s="8">
        <f t="shared" si="2"/>
        <v>1600</v>
      </c>
    </row>
    <row r="23" spans="1:19">
      <c r="A23" s="17">
        <v>44326</v>
      </c>
      <c r="B23" s="2">
        <v>0</v>
      </c>
      <c r="C23" s="2">
        <v>595.41</v>
      </c>
      <c r="D23" s="3">
        <v>0</v>
      </c>
      <c r="E23" s="3">
        <v>558.94</v>
      </c>
      <c r="F23" s="2">
        <v>0</v>
      </c>
      <c r="G23" s="2">
        <v>300.04</v>
      </c>
      <c r="H23" s="3">
        <v>0</v>
      </c>
      <c r="I23" s="3">
        <v>387.62</v>
      </c>
      <c r="J23" s="2">
        <v>0</v>
      </c>
      <c r="K23" s="4">
        <v>0</v>
      </c>
      <c r="L23" s="5">
        <v>0</v>
      </c>
      <c r="M23" s="5">
        <v>0</v>
      </c>
      <c r="N23" s="8">
        <f t="shared" si="0"/>
        <v>1842.01</v>
      </c>
      <c r="O23" s="4">
        <v>0</v>
      </c>
      <c r="P23" s="4">
        <v>920</v>
      </c>
      <c r="Q23" s="5">
        <v>0</v>
      </c>
      <c r="R23" s="31">
        <v>920</v>
      </c>
      <c r="S23" s="8">
        <f t="shared" si="2"/>
        <v>1840</v>
      </c>
    </row>
    <row r="24" spans="1:19">
      <c r="A24" s="17">
        <v>44327</v>
      </c>
      <c r="B24" s="2">
        <v>0</v>
      </c>
      <c r="C24" s="2">
        <v>535.69</v>
      </c>
      <c r="D24" s="3">
        <v>0</v>
      </c>
      <c r="E24" s="3">
        <v>507.38</v>
      </c>
      <c r="F24" s="2">
        <v>0</v>
      </c>
      <c r="G24" s="2">
        <v>340.16</v>
      </c>
      <c r="H24" s="3">
        <v>0</v>
      </c>
      <c r="I24" s="3">
        <v>422.32</v>
      </c>
      <c r="J24" s="2">
        <v>0</v>
      </c>
      <c r="K24" s="4">
        <v>0</v>
      </c>
      <c r="L24" s="5">
        <v>0</v>
      </c>
      <c r="M24" s="5">
        <v>0</v>
      </c>
      <c r="N24" s="8">
        <f t="shared" si="0"/>
        <v>1805.55</v>
      </c>
      <c r="O24" s="4">
        <v>0</v>
      </c>
      <c r="P24" s="4">
        <v>900</v>
      </c>
      <c r="Q24" s="5">
        <v>0</v>
      </c>
      <c r="R24" s="31">
        <v>900</v>
      </c>
      <c r="S24" s="8">
        <f t="shared" si="2"/>
        <v>1800</v>
      </c>
    </row>
    <row r="25" spans="1:19">
      <c r="A25" s="17">
        <v>44328</v>
      </c>
      <c r="B25" s="2">
        <v>0</v>
      </c>
      <c r="C25" s="2">
        <v>540.4</v>
      </c>
      <c r="D25" s="3">
        <v>0</v>
      </c>
      <c r="E25" s="3">
        <v>513.72</v>
      </c>
      <c r="F25" s="2">
        <v>0</v>
      </c>
      <c r="G25" s="2">
        <v>337.41</v>
      </c>
      <c r="H25" s="3">
        <v>0</v>
      </c>
      <c r="I25" s="3">
        <v>411.28</v>
      </c>
      <c r="J25" s="2">
        <v>0</v>
      </c>
      <c r="K25" s="4">
        <v>0</v>
      </c>
      <c r="L25" s="5">
        <v>0</v>
      </c>
      <c r="M25" s="5">
        <v>0</v>
      </c>
      <c r="N25" s="8">
        <f t="shared" si="0"/>
        <v>1802.81</v>
      </c>
      <c r="O25" s="4">
        <v>0</v>
      </c>
      <c r="P25" s="4">
        <v>920</v>
      </c>
      <c r="Q25" s="5">
        <v>0</v>
      </c>
      <c r="R25" s="31">
        <v>900</v>
      </c>
      <c r="S25" s="8">
        <f t="shared" si="2"/>
        <v>1820</v>
      </c>
    </row>
    <row r="26" spans="1:19">
      <c r="A26" s="17">
        <v>44329</v>
      </c>
      <c r="B26" s="2">
        <v>0</v>
      </c>
      <c r="C26" s="2">
        <v>427.77</v>
      </c>
      <c r="D26" s="3">
        <v>0</v>
      </c>
      <c r="E26" s="3">
        <v>417.21</v>
      </c>
      <c r="F26" s="2">
        <v>0</v>
      </c>
      <c r="G26" s="2">
        <v>335.17</v>
      </c>
      <c r="H26" s="3">
        <v>0</v>
      </c>
      <c r="I26" s="3">
        <v>385.72</v>
      </c>
      <c r="J26" s="2">
        <v>0</v>
      </c>
      <c r="K26" s="4">
        <v>0</v>
      </c>
      <c r="L26" s="5">
        <v>0</v>
      </c>
      <c r="M26" s="5">
        <v>0</v>
      </c>
      <c r="N26" s="8">
        <f t="shared" si="0"/>
        <v>1565.87</v>
      </c>
      <c r="O26" s="4">
        <v>0</v>
      </c>
      <c r="P26" s="4">
        <v>780</v>
      </c>
      <c r="Q26" s="5">
        <v>0</v>
      </c>
      <c r="R26" s="31">
        <v>780</v>
      </c>
      <c r="S26" s="8">
        <f t="shared" si="2"/>
        <v>1560</v>
      </c>
    </row>
    <row r="27" spans="1:19">
      <c r="A27" s="17">
        <v>44330</v>
      </c>
      <c r="B27" s="2">
        <v>0</v>
      </c>
      <c r="C27" s="2">
        <v>398.8</v>
      </c>
      <c r="D27" s="3">
        <v>0</v>
      </c>
      <c r="E27" s="3">
        <v>388.43</v>
      </c>
      <c r="F27" s="2">
        <v>0</v>
      </c>
      <c r="G27" s="2">
        <v>317.64</v>
      </c>
      <c r="H27" s="3">
        <v>0</v>
      </c>
      <c r="I27" s="3">
        <v>368.54</v>
      </c>
      <c r="J27" s="2">
        <v>0</v>
      </c>
      <c r="K27" s="4">
        <v>0</v>
      </c>
      <c r="L27" s="5">
        <v>0</v>
      </c>
      <c r="M27" s="5">
        <v>0</v>
      </c>
      <c r="N27" s="8">
        <f t="shared" ref="N27:N46" si="3">C27+E27+G27+I27+K27+M27-B27-D27-F27-H27-J27-L27</f>
        <v>1473.41</v>
      </c>
      <c r="O27" s="4">
        <v>0</v>
      </c>
      <c r="P27" s="4">
        <v>720</v>
      </c>
      <c r="Q27" s="5">
        <v>0</v>
      </c>
      <c r="R27" s="31">
        <v>760</v>
      </c>
      <c r="S27" s="8">
        <f t="shared" ref="S26:S90" si="4">P27+R27-O27-Q27</f>
        <v>1480</v>
      </c>
    </row>
    <row r="28" spans="1:19">
      <c r="A28" s="17">
        <v>44331</v>
      </c>
      <c r="B28" s="2">
        <v>0</v>
      </c>
      <c r="C28" s="2">
        <v>382.09</v>
      </c>
      <c r="D28" s="3">
        <v>0</v>
      </c>
      <c r="E28" s="3">
        <v>372.31</v>
      </c>
      <c r="F28" s="2">
        <v>0</v>
      </c>
      <c r="G28" s="2">
        <v>68.55</v>
      </c>
      <c r="H28" s="3">
        <v>0</v>
      </c>
      <c r="I28" s="3">
        <v>596.36</v>
      </c>
      <c r="J28" s="2">
        <v>0</v>
      </c>
      <c r="K28" s="4">
        <v>0</v>
      </c>
      <c r="L28" s="5">
        <v>0</v>
      </c>
      <c r="M28" s="5">
        <v>0</v>
      </c>
      <c r="N28" s="8">
        <f t="shared" si="3"/>
        <v>1419.31</v>
      </c>
      <c r="O28" s="4">
        <v>0</v>
      </c>
      <c r="P28" s="4">
        <v>700</v>
      </c>
      <c r="Q28" s="5">
        <v>0</v>
      </c>
      <c r="R28" s="31">
        <v>720</v>
      </c>
      <c r="S28" s="8">
        <f t="shared" si="4"/>
        <v>1420</v>
      </c>
    </row>
    <row r="29" spans="1:19">
      <c r="A29" s="17">
        <v>44332</v>
      </c>
      <c r="B29" s="2">
        <v>0</v>
      </c>
      <c r="C29" s="2">
        <v>424.34</v>
      </c>
      <c r="D29" s="3">
        <v>0</v>
      </c>
      <c r="E29" s="3">
        <v>409.89</v>
      </c>
      <c r="F29" s="2">
        <v>0</v>
      </c>
      <c r="G29" s="2">
        <v>155.99</v>
      </c>
      <c r="H29" s="3">
        <v>0</v>
      </c>
      <c r="I29" s="3">
        <v>602.3</v>
      </c>
      <c r="J29" s="2">
        <v>0</v>
      </c>
      <c r="K29" s="4">
        <v>0</v>
      </c>
      <c r="L29" s="5">
        <v>0</v>
      </c>
      <c r="M29" s="5">
        <v>0</v>
      </c>
      <c r="N29" s="8">
        <f t="shared" si="3"/>
        <v>1592.52</v>
      </c>
      <c r="O29" s="4">
        <v>0</v>
      </c>
      <c r="P29" s="4">
        <v>820</v>
      </c>
      <c r="Q29" s="5">
        <v>0</v>
      </c>
      <c r="R29" s="31">
        <v>800</v>
      </c>
      <c r="S29" s="8">
        <f t="shared" si="4"/>
        <v>1620</v>
      </c>
    </row>
    <row r="30" spans="1:19">
      <c r="A30" s="17">
        <v>44333</v>
      </c>
      <c r="B30" s="2">
        <v>0</v>
      </c>
      <c r="C30" s="2">
        <v>478.41</v>
      </c>
      <c r="D30" s="3">
        <v>0</v>
      </c>
      <c r="E30" s="3">
        <v>451.15</v>
      </c>
      <c r="F30" s="2">
        <v>0</v>
      </c>
      <c r="G30" s="2">
        <v>404.72</v>
      </c>
      <c r="H30" s="3">
        <v>0</v>
      </c>
      <c r="I30" s="3">
        <v>508.16</v>
      </c>
      <c r="J30" s="2">
        <v>0</v>
      </c>
      <c r="K30" s="4">
        <v>0</v>
      </c>
      <c r="L30" s="5">
        <v>0</v>
      </c>
      <c r="M30" s="5">
        <v>0</v>
      </c>
      <c r="N30" s="8">
        <f t="shared" si="3"/>
        <v>1842.44</v>
      </c>
      <c r="O30" s="4">
        <v>0</v>
      </c>
      <c r="P30" s="4">
        <v>920</v>
      </c>
      <c r="Q30" s="5">
        <v>0</v>
      </c>
      <c r="R30" s="31">
        <v>920</v>
      </c>
      <c r="S30" s="8">
        <f t="shared" si="4"/>
        <v>1840</v>
      </c>
    </row>
    <row r="31" spans="1:19">
      <c r="A31" s="17">
        <v>44334</v>
      </c>
      <c r="B31" s="2">
        <v>0</v>
      </c>
      <c r="C31" s="2">
        <v>538.77</v>
      </c>
      <c r="D31" s="3">
        <v>0</v>
      </c>
      <c r="E31" s="3">
        <v>506.82</v>
      </c>
      <c r="F31" s="2">
        <v>0</v>
      </c>
      <c r="G31" s="2">
        <v>529.97</v>
      </c>
      <c r="H31" s="3">
        <v>0</v>
      </c>
      <c r="I31" s="3">
        <v>278.8</v>
      </c>
      <c r="J31" s="2">
        <v>0</v>
      </c>
      <c r="K31" s="4">
        <v>0</v>
      </c>
      <c r="L31" s="5">
        <v>0</v>
      </c>
      <c r="M31" s="5">
        <v>0</v>
      </c>
      <c r="N31" s="8">
        <f t="shared" si="3"/>
        <v>1854.36</v>
      </c>
      <c r="O31" s="4">
        <v>0</v>
      </c>
      <c r="P31" s="4">
        <v>920</v>
      </c>
      <c r="Q31" s="5">
        <v>0</v>
      </c>
      <c r="R31" s="31">
        <v>920</v>
      </c>
      <c r="S31" s="8">
        <f t="shared" si="4"/>
        <v>1840</v>
      </c>
    </row>
    <row r="32" spans="1:19">
      <c r="A32" s="17">
        <v>44335</v>
      </c>
      <c r="B32" s="2">
        <v>0.54</v>
      </c>
      <c r="C32" s="2">
        <v>441.02</v>
      </c>
      <c r="D32" s="3">
        <v>0.5</v>
      </c>
      <c r="E32" s="3">
        <v>408.97</v>
      </c>
      <c r="F32" s="2">
        <v>0</v>
      </c>
      <c r="G32" s="2">
        <v>438.84</v>
      </c>
      <c r="H32" s="3">
        <v>0</v>
      </c>
      <c r="I32" s="3">
        <v>567.63</v>
      </c>
      <c r="J32" s="2">
        <v>0</v>
      </c>
      <c r="K32" s="4">
        <v>0</v>
      </c>
      <c r="L32" s="5">
        <v>0</v>
      </c>
      <c r="M32" s="5">
        <v>0</v>
      </c>
      <c r="N32" s="8">
        <f t="shared" si="3"/>
        <v>1855.42</v>
      </c>
      <c r="O32" s="4">
        <v>0</v>
      </c>
      <c r="P32" s="4">
        <v>940</v>
      </c>
      <c r="Q32" s="5">
        <v>0</v>
      </c>
      <c r="R32" s="31">
        <v>940</v>
      </c>
      <c r="S32" s="8">
        <f t="shared" si="4"/>
        <v>1880</v>
      </c>
    </row>
    <row r="33" spans="1:19">
      <c r="A33" s="17">
        <v>44336</v>
      </c>
      <c r="B33" s="2">
        <v>0</v>
      </c>
      <c r="C33" s="2">
        <v>496.14</v>
      </c>
      <c r="D33" s="3">
        <v>0</v>
      </c>
      <c r="E33" s="3">
        <v>463.57</v>
      </c>
      <c r="F33" s="2">
        <v>0</v>
      </c>
      <c r="G33" s="2">
        <v>345.79</v>
      </c>
      <c r="H33" s="3">
        <v>0</v>
      </c>
      <c r="I33" s="3">
        <v>447.93</v>
      </c>
      <c r="J33" s="2">
        <v>0</v>
      </c>
      <c r="K33" s="4">
        <v>0</v>
      </c>
      <c r="L33" s="5">
        <v>0</v>
      </c>
      <c r="M33" s="5">
        <v>0</v>
      </c>
      <c r="N33" s="8">
        <f t="shared" si="3"/>
        <v>1753.43</v>
      </c>
      <c r="O33" s="4">
        <v>0</v>
      </c>
      <c r="P33" s="4">
        <v>880</v>
      </c>
      <c r="Q33" s="5">
        <v>0</v>
      </c>
      <c r="R33" s="31">
        <v>880</v>
      </c>
      <c r="S33" s="8">
        <f t="shared" si="4"/>
        <v>1760</v>
      </c>
    </row>
    <row r="34" spans="1:19">
      <c r="A34" s="17">
        <v>44337</v>
      </c>
      <c r="B34" s="2">
        <v>0</v>
      </c>
      <c r="C34" s="2">
        <v>737.43</v>
      </c>
      <c r="D34" s="3">
        <v>0</v>
      </c>
      <c r="E34" s="3">
        <v>692.33</v>
      </c>
      <c r="F34" s="2">
        <v>70.0299</v>
      </c>
      <c r="G34" s="2">
        <v>206.79</v>
      </c>
      <c r="H34" s="3">
        <v>56.62</v>
      </c>
      <c r="I34" s="3">
        <v>268.86</v>
      </c>
      <c r="J34" s="2">
        <v>0</v>
      </c>
      <c r="K34" s="4">
        <v>0</v>
      </c>
      <c r="L34" s="5">
        <v>0</v>
      </c>
      <c r="M34" s="5">
        <v>0</v>
      </c>
      <c r="N34" s="8">
        <f t="shared" si="3"/>
        <v>1778.7601</v>
      </c>
      <c r="O34" s="4">
        <v>0</v>
      </c>
      <c r="P34" s="4">
        <v>900</v>
      </c>
      <c r="Q34" s="5">
        <v>0</v>
      </c>
      <c r="R34" s="31">
        <v>880</v>
      </c>
      <c r="S34" s="8">
        <f t="shared" si="4"/>
        <v>1780</v>
      </c>
    </row>
    <row r="35" spans="1:19">
      <c r="A35" s="17">
        <v>44338</v>
      </c>
      <c r="B35" s="2">
        <v>1.59</v>
      </c>
      <c r="C35" s="2">
        <v>441.07</v>
      </c>
      <c r="D35" s="3">
        <v>1.42</v>
      </c>
      <c r="E35" s="3">
        <v>412.87</v>
      </c>
      <c r="F35" s="2">
        <v>24.35</v>
      </c>
      <c r="G35" s="2">
        <v>267.72</v>
      </c>
      <c r="H35" s="3">
        <v>24.21</v>
      </c>
      <c r="I35" s="3">
        <v>353.5</v>
      </c>
      <c r="J35" s="2">
        <v>0</v>
      </c>
      <c r="K35" s="4">
        <v>0</v>
      </c>
      <c r="L35" s="5">
        <v>0</v>
      </c>
      <c r="M35" s="5">
        <v>0</v>
      </c>
      <c r="N35" s="8">
        <f t="shared" si="3"/>
        <v>1423.59</v>
      </c>
      <c r="O35" s="4">
        <v>20</v>
      </c>
      <c r="P35" s="4">
        <v>720</v>
      </c>
      <c r="Q35" s="5">
        <v>20</v>
      </c>
      <c r="R35" s="31">
        <v>720</v>
      </c>
      <c r="S35" s="8">
        <f t="shared" si="4"/>
        <v>1400</v>
      </c>
    </row>
    <row r="36" spans="1:19">
      <c r="A36" s="17">
        <v>44339</v>
      </c>
      <c r="B36" s="2">
        <v>0</v>
      </c>
      <c r="C36" s="2">
        <v>532.96</v>
      </c>
      <c r="D36" s="3">
        <v>0</v>
      </c>
      <c r="E36" s="3">
        <v>504.34</v>
      </c>
      <c r="F36" s="2">
        <v>0</v>
      </c>
      <c r="G36" s="2">
        <v>348.1</v>
      </c>
      <c r="H36" s="3">
        <v>0</v>
      </c>
      <c r="I36" s="3">
        <v>429.91</v>
      </c>
      <c r="J36" s="2">
        <v>0</v>
      </c>
      <c r="K36" s="4">
        <v>0</v>
      </c>
      <c r="L36" s="5">
        <v>0</v>
      </c>
      <c r="M36" s="5">
        <v>0</v>
      </c>
      <c r="N36" s="8">
        <f t="shared" si="3"/>
        <v>1815.31</v>
      </c>
      <c r="O36" s="4">
        <v>0</v>
      </c>
      <c r="P36" s="4">
        <v>920</v>
      </c>
      <c r="Q36" s="5">
        <v>0</v>
      </c>
      <c r="R36" s="31">
        <v>920</v>
      </c>
      <c r="S36" s="8">
        <f t="shared" si="4"/>
        <v>1840</v>
      </c>
    </row>
    <row r="37" spans="1:19">
      <c r="A37" s="17">
        <v>44340</v>
      </c>
      <c r="B37" s="2">
        <v>0</v>
      </c>
      <c r="C37" s="2">
        <v>640.53</v>
      </c>
      <c r="D37" s="3">
        <v>0</v>
      </c>
      <c r="E37" s="3">
        <v>452.8</v>
      </c>
      <c r="F37" s="2">
        <v>0</v>
      </c>
      <c r="G37" s="2">
        <v>296.92</v>
      </c>
      <c r="H37" s="3">
        <v>0</v>
      </c>
      <c r="I37" s="3">
        <v>396.02</v>
      </c>
      <c r="J37" s="2">
        <v>0</v>
      </c>
      <c r="K37" s="4">
        <v>0</v>
      </c>
      <c r="L37" s="5">
        <v>0</v>
      </c>
      <c r="M37" s="5">
        <v>0</v>
      </c>
      <c r="N37" s="8">
        <f t="shared" si="3"/>
        <v>1786.27</v>
      </c>
      <c r="O37" s="4">
        <v>0</v>
      </c>
      <c r="P37" s="4">
        <v>900</v>
      </c>
      <c r="Q37" s="5">
        <v>0</v>
      </c>
      <c r="R37" s="31">
        <v>900</v>
      </c>
      <c r="S37" s="8">
        <f t="shared" si="4"/>
        <v>1800</v>
      </c>
    </row>
    <row r="38" spans="1:19">
      <c r="A38" s="17">
        <v>44341</v>
      </c>
      <c r="B38" s="2">
        <v>0</v>
      </c>
      <c r="C38" s="2">
        <v>590.96</v>
      </c>
      <c r="D38" s="3">
        <v>0</v>
      </c>
      <c r="E38" s="3">
        <v>545.62</v>
      </c>
      <c r="F38" s="2">
        <v>0</v>
      </c>
      <c r="G38" s="2">
        <v>307.88</v>
      </c>
      <c r="H38" s="3">
        <v>0</v>
      </c>
      <c r="I38" s="3">
        <v>409.29</v>
      </c>
      <c r="J38" s="2">
        <v>0</v>
      </c>
      <c r="K38" s="4">
        <v>0</v>
      </c>
      <c r="L38" s="5">
        <v>0</v>
      </c>
      <c r="M38" s="5">
        <v>0</v>
      </c>
      <c r="N38" s="8">
        <f t="shared" si="3"/>
        <v>1853.75</v>
      </c>
      <c r="O38" s="4">
        <v>0</v>
      </c>
      <c r="P38" s="4">
        <v>920</v>
      </c>
      <c r="Q38" s="5">
        <v>0</v>
      </c>
      <c r="R38" s="31">
        <v>920</v>
      </c>
      <c r="S38" s="8">
        <f t="shared" si="4"/>
        <v>1840</v>
      </c>
    </row>
    <row r="39" spans="1:19">
      <c r="A39" s="17">
        <v>44342</v>
      </c>
      <c r="B39" s="2">
        <v>0</v>
      </c>
      <c r="C39" s="2">
        <v>580.47</v>
      </c>
      <c r="D39" s="3">
        <v>0</v>
      </c>
      <c r="E39" s="3">
        <v>535.65</v>
      </c>
      <c r="F39" s="2">
        <v>0</v>
      </c>
      <c r="G39" s="2">
        <v>316.84</v>
      </c>
      <c r="H39" s="3">
        <v>0</v>
      </c>
      <c r="I39" s="3">
        <v>421.56</v>
      </c>
      <c r="J39" s="2">
        <v>0</v>
      </c>
      <c r="K39" s="4">
        <v>0</v>
      </c>
      <c r="L39" s="5">
        <v>0</v>
      </c>
      <c r="M39" s="5">
        <v>0</v>
      </c>
      <c r="N39" s="8">
        <f t="shared" si="3"/>
        <v>1854.52</v>
      </c>
      <c r="O39" s="4">
        <v>0</v>
      </c>
      <c r="P39" s="4">
        <v>940</v>
      </c>
      <c r="Q39" s="5">
        <v>0</v>
      </c>
      <c r="R39" s="31">
        <v>940</v>
      </c>
      <c r="S39" s="8">
        <f t="shared" si="4"/>
        <v>1880</v>
      </c>
    </row>
    <row r="40" spans="1:19">
      <c r="A40" s="17">
        <v>44343</v>
      </c>
      <c r="B40" s="2">
        <v>0</v>
      </c>
      <c r="C40" s="2">
        <v>579.69</v>
      </c>
      <c r="D40" s="3">
        <v>0</v>
      </c>
      <c r="E40" s="3">
        <v>534.43</v>
      </c>
      <c r="F40" s="2">
        <v>0</v>
      </c>
      <c r="G40" s="2">
        <v>313.67</v>
      </c>
      <c r="H40" s="3">
        <v>0</v>
      </c>
      <c r="I40" s="3">
        <v>425.15</v>
      </c>
      <c r="J40" s="2">
        <v>0</v>
      </c>
      <c r="K40" s="4">
        <v>0</v>
      </c>
      <c r="L40" s="5">
        <v>0</v>
      </c>
      <c r="M40" s="5">
        <v>0</v>
      </c>
      <c r="N40" s="8">
        <f t="shared" si="3"/>
        <v>1852.94</v>
      </c>
      <c r="O40" s="4">
        <v>0</v>
      </c>
      <c r="P40" s="4">
        <v>920</v>
      </c>
      <c r="Q40" s="5">
        <v>0</v>
      </c>
      <c r="R40" s="31">
        <v>920</v>
      </c>
      <c r="S40" s="8">
        <f t="shared" si="4"/>
        <v>1840</v>
      </c>
    </row>
    <row r="41" spans="1:19">
      <c r="A41" s="17">
        <v>44344</v>
      </c>
      <c r="B41" s="2">
        <v>0</v>
      </c>
      <c r="C41" s="2">
        <v>554.95</v>
      </c>
      <c r="D41" s="3">
        <v>0</v>
      </c>
      <c r="E41" s="3">
        <v>509.17</v>
      </c>
      <c r="F41" s="2">
        <v>0</v>
      </c>
      <c r="G41" s="2">
        <v>312.67</v>
      </c>
      <c r="H41" s="3">
        <v>0</v>
      </c>
      <c r="I41" s="3">
        <v>432.27</v>
      </c>
      <c r="J41" s="2">
        <v>0</v>
      </c>
      <c r="K41" s="4">
        <v>0</v>
      </c>
      <c r="L41" s="5">
        <v>0</v>
      </c>
      <c r="M41" s="5">
        <v>0</v>
      </c>
      <c r="N41" s="8">
        <f t="shared" si="3"/>
        <v>1809.06</v>
      </c>
      <c r="O41" s="4">
        <v>0</v>
      </c>
      <c r="P41" s="4">
        <v>920</v>
      </c>
      <c r="Q41" s="5">
        <v>0</v>
      </c>
      <c r="R41" s="31">
        <v>900</v>
      </c>
      <c r="S41" s="8">
        <f t="shared" si="4"/>
        <v>1820</v>
      </c>
    </row>
    <row r="42" spans="1:19">
      <c r="A42" s="17">
        <v>44345</v>
      </c>
      <c r="B42" s="2">
        <v>0</v>
      </c>
      <c r="C42" s="2">
        <v>542.12</v>
      </c>
      <c r="D42" s="3">
        <v>0</v>
      </c>
      <c r="E42" s="3">
        <v>495.4</v>
      </c>
      <c r="F42" s="2">
        <v>0</v>
      </c>
      <c r="G42" s="2">
        <v>295</v>
      </c>
      <c r="H42" s="3">
        <v>0</v>
      </c>
      <c r="I42" s="3">
        <v>410.96</v>
      </c>
      <c r="J42" s="2">
        <v>0</v>
      </c>
      <c r="K42" s="4">
        <v>0</v>
      </c>
      <c r="L42" s="5">
        <v>0</v>
      </c>
      <c r="M42" s="5">
        <v>0</v>
      </c>
      <c r="N42" s="8">
        <f t="shared" si="3"/>
        <v>1743.48</v>
      </c>
      <c r="O42" s="4">
        <v>0</v>
      </c>
      <c r="P42" s="4">
        <v>1680</v>
      </c>
      <c r="Q42" s="5">
        <v>0</v>
      </c>
      <c r="R42" s="31">
        <v>80</v>
      </c>
      <c r="S42" s="8">
        <f t="shared" si="4"/>
        <v>1760</v>
      </c>
    </row>
    <row r="43" spans="1:19">
      <c r="A43" s="17">
        <v>44346</v>
      </c>
      <c r="B43" s="2">
        <v>2.55</v>
      </c>
      <c r="C43" s="2">
        <v>479.9</v>
      </c>
      <c r="D43" s="3">
        <v>2.47</v>
      </c>
      <c r="E43" s="3">
        <v>445.13</v>
      </c>
      <c r="F43" s="2">
        <v>144.25</v>
      </c>
      <c r="G43" s="2">
        <v>84.01</v>
      </c>
      <c r="H43" s="3">
        <v>153.1</v>
      </c>
      <c r="I43" s="3">
        <v>126.3</v>
      </c>
      <c r="J43" s="2">
        <v>0</v>
      </c>
      <c r="K43" s="4">
        <v>0</v>
      </c>
      <c r="L43" s="5">
        <v>0</v>
      </c>
      <c r="M43" s="5">
        <v>0</v>
      </c>
      <c r="N43" s="8">
        <f t="shared" si="3"/>
        <v>832.97</v>
      </c>
      <c r="O43" s="4">
        <v>80</v>
      </c>
      <c r="P43" s="4">
        <v>380</v>
      </c>
      <c r="Q43" s="5">
        <v>100</v>
      </c>
      <c r="R43" s="31">
        <v>640</v>
      </c>
      <c r="S43" s="8">
        <f t="shared" si="4"/>
        <v>840</v>
      </c>
    </row>
    <row r="44" spans="1:19">
      <c r="A44" s="17">
        <v>44347</v>
      </c>
      <c r="B44" s="2">
        <v>0</v>
      </c>
      <c r="C44" s="2">
        <v>628.32</v>
      </c>
      <c r="D44" s="3">
        <v>0</v>
      </c>
      <c r="E44" s="3">
        <v>590.93</v>
      </c>
      <c r="F44" s="2">
        <v>4.56</v>
      </c>
      <c r="G44" s="2">
        <v>178.16</v>
      </c>
      <c r="H44" s="3">
        <v>4.93</v>
      </c>
      <c r="I44" s="3">
        <v>242</v>
      </c>
      <c r="J44" s="2">
        <v>0</v>
      </c>
      <c r="K44" s="4">
        <v>0</v>
      </c>
      <c r="L44" s="5">
        <v>0</v>
      </c>
      <c r="M44" s="5">
        <v>0</v>
      </c>
      <c r="N44" s="8">
        <f t="shared" si="3"/>
        <v>1629.92</v>
      </c>
      <c r="O44" s="4">
        <v>0</v>
      </c>
      <c r="P44" s="4">
        <v>820</v>
      </c>
      <c r="Q44" s="5">
        <v>0</v>
      </c>
      <c r="R44" s="31">
        <v>800</v>
      </c>
      <c r="S44" s="8">
        <f t="shared" si="4"/>
        <v>1620</v>
      </c>
    </row>
    <row r="45" spans="1:19">
      <c r="A45" s="17">
        <v>44348</v>
      </c>
      <c r="B45" s="2">
        <v>0</v>
      </c>
      <c r="C45" s="2">
        <v>531.14</v>
      </c>
      <c r="D45" s="3">
        <v>0</v>
      </c>
      <c r="E45" s="3">
        <v>498.29</v>
      </c>
      <c r="F45" s="2">
        <v>15.6899</v>
      </c>
      <c r="G45" s="2">
        <v>63.41</v>
      </c>
      <c r="H45" s="3">
        <v>5.82</v>
      </c>
      <c r="I45" s="3">
        <v>116.81</v>
      </c>
      <c r="J45" s="2">
        <v>0</v>
      </c>
      <c r="K45" s="4">
        <v>0</v>
      </c>
      <c r="L45" s="5">
        <v>0</v>
      </c>
      <c r="M45" s="5">
        <v>0</v>
      </c>
      <c r="N45" s="8">
        <f t="shared" si="3"/>
        <v>1188.1401</v>
      </c>
      <c r="O45" s="4">
        <v>0</v>
      </c>
      <c r="P45" s="4">
        <v>600</v>
      </c>
      <c r="Q45" s="5">
        <v>0</v>
      </c>
      <c r="R45" s="31">
        <v>600</v>
      </c>
      <c r="S45" s="8">
        <f t="shared" si="4"/>
        <v>1200</v>
      </c>
    </row>
    <row r="46" spans="1:19">
      <c r="A46" s="17">
        <v>44349</v>
      </c>
      <c r="B46" s="2">
        <v>0</v>
      </c>
      <c r="C46" s="2">
        <v>724.65</v>
      </c>
      <c r="D46" s="3">
        <v>0</v>
      </c>
      <c r="E46" s="3">
        <v>667.98</v>
      </c>
      <c r="F46" s="2">
        <v>0</v>
      </c>
      <c r="G46" s="2">
        <v>172.43</v>
      </c>
      <c r="H46" s="3">
        <v>0</v>
      </c>
      <c r="I46" s="3">
        <v>286.44</v>
      </c>
      <c r="J46" s="2">
        <v>0</v>
      </c>
      <c r="K46" s="4">
        <v>0</v>
      </c>
      <c r="L46" s="5">
        <v>0</v>
      </c>
      <c r="M46" s="5">
        <v>0</v>
      </c>
      <c r="N46" s="8">
        <f t="shared" si="3"/>
        <v>1851.5</v>
      </c>
      <c r="O46" s="4">
        <v>0</v>
      </c>
      <c r="P46" s="4">
        <v>920</v>
      </c>
      <c r="Q46" s="5">
        <v>0</v>
      </c>
      <c r="R46" s="31">
        <v>940</v>
      </c>
      <c r="S46" s="8">
        <f t="shared" si="4"/>
        <v>1860</v>
      </c>
    </row>
    <row r="47" spans="1:19">
      <c r="A47" s="17">
        <v>44350</v>
      </c>
      <c r="B47" s="2">
        <v>0</v>
      </c>
      <c r="C47" s="2">
        <v>998.55</v>
      </c>
      <c r="D47" s="3">
        <v>0</v>
      </c>
      <c r="E47" s="3">
        <v>936.38</v>
      </c>
      <c r="F47" s="2">
        <v>0</v>
      </c>
      <c r="G47" s="2">
        <v>606.74</v>
      </c>
      <c r="H47" s="3">
        <v>0</v>
      </c>
      <c r="I47" s="3">
        <v>772.34</v>
      </c>
      <c r="J47" s="2">
        <v>0</v>
      </c>
      <c r="K47" s="4">
        <v>0</v>
      </c>
      <c r="L47" s="5">
        <v>0</v>
      </c>
      <c r="M47" s="5">
        <v>0</v>
      </c>
      <c r="N47" s="8">
        <f t="shared" ref="N47:N91" si="5">C47+E47+G47+I47+K47+M47-B47-D47-F47-H47-J47-L47</f>
        <v>3314.01</v>
      </c>
      <c r="O47" s="4">
        <v>0</v>
      </c>
      <c r="P47" s="4">
        <v>2520</v>
      </c>
      <c r="Q47" s="5">
        <v>0</v>
      </c>
      <c r="R47" s="31">
        <v>800</v>
      </c>
      <c r="S47" s="8">
        <f t="shared" si="4"/>
        <v>3320</v>
      </c>
    </row>
    <row r="48" spans="1:19">
      <c r="A48" s="17">
        <v>44351</v>
      </c>
      <c r="B48" s="2">
        <v>0</v>
      </c>
      <c r="C48" s="2">
        <v>1093</v>
      </c>
      <c r="D48" s="3">
        <v>0</v>
      </c>
      <c r="E48" s="3">
        <v>1023.16</v>
      </c>
      <c r="F48" s="2">
        <v>0</v>
      </c>
      <c r="G48" s="2">
        <v>668.73</v>
      </c>
      <c r="H48" s="3">
        <v>0</v>
      </c>
      <c r="I48" s="3">
        <v>852.45</v>
      </c>
      <c r="J48" s="2">
        <v>0</v>
      </c>
      <c r="K48" s="4">
        <v>0</v>
      </c>
      <c r="L48" s="5">
        <v>0</v>
      </c>
      <c r="M48" s="5">
        <v>0</v>
      </c>
      <c r="N48" s="8">
        <f t="shared" si="5"/>
        <v>3637.34</v>
      </c>
      <c r="O48" s="4">
        <v>0</v>
      </c>
      <c r="P48" s="4">
        <v>1120</v>
      </c>
      <c r="Q48" s="5">
        <v>0</v>
      </c>
      <c r="R48" s="31">
        <v>2540</v>
      </c>
      <c r="S48" s="8">
        <f t="shared" si="4"/>
        <v>3660</v>
      </c>
    </row>
    <row r="49" spans="1:19">
      <c r="A49" s="17">
        <v>44352</v>
      </c>
      <c r="B49" s="2">
        <v>0</v>
      </c>
      <c r="C49" s="2">
        <v>1008.69</v>
      </c>
      <c r="D49" s="3">
        <v>0</v>
      </c>
      <c r="E49" s="3">
        <v>936.03</v>
      </c>
      <c r="F49" s="2">
        <v>0.0601</v>
      </c>
      <c r="G49" s="2">
        <v>740.32</v>
      </c>
      <c r="H49" s="3">
        <v>0</v>
      </c>
      <c r="I49" s="3">
        <v>931.03</v>
      </c>
      <c r="J49" s="2">
        <v>0</v>
      </c>
      <c r="K49" s="4">
        <v>0</v>
      </c>
      <c r="L49" s="5">
        <v>0</v>
      </c>
      <c r="M49" s="5">
        <v>0</v>
      </c>
      <c r="N49" s="8">
        <f t="shared" si="5"/>
        <v>3616.0099</v>
      </c>
      <c r="O49" s="4">
        <v>0</v>
      </c>
      <c r="P49" s="4">
        <v>1760</v>
      </c>
      <c r="Q49" s="5">
        <v>0</v>
      </c>
      <c r="R49" s="31">
        <v>1840</v>
      </c>
      <c r="S49" s="8">
        <f t="shared" si="4"/>
        <v>3600</v>
      </c>
    </row>
    <row r="50" spans="1:19">
      <c r="A50" s="17">
        <v>44353</v>
      </c>
      <c r="B50" s="2">
        <v>0</v>
      </c>
      <c r="C50" s="2">
        <v>1003.36</v>
      </c>
      <c r="D50" s="3">
        <v>0</v>
      </c>
      <c r="E50" s="3">
        <v>927.89</v>
      </c>
      <c r="F50" s="2">
        <v>0</v>
      </c>
      <c r="G50" s="2">
        <v>716.01</v>
      </c>
      <c r="H50" s="3">
        <v>0</v>
      </c>
      <c r="I50" s="3">
        <v>906.19</v>
      </c>
      <c r="J50" s="2">
        <v>0</v>
      </c>
      <c r="K50" s="4">
        <v>0</v>
      </c>
      <c r="L50" s="5">
        <v>0</v>
      </c>
      <c r="M50" s="5">
        <v>0</v>
      </c>
      <c r="N50" s="8">
        <f t="shared" si="5"/>
        <v>3553.45</v>
      </c>
      <c r="O50" s="4">
        <v>0</v>
      </c>
      <c r="P50" s="4">
        <v>1780</v>
      </c>
      <c r="Q50" s="5">
        <v>0</v>
      </c>
      <c r="R50" s="7">
        <v>1780</v>
      </c>
      <c r="S50" s="8">
        <f t="shared" si="4"/>
        <v>3560</v>
      </c>
    </row>
    <row r="51" spans="1:19">
      <c r="A51" s="17">
        <v>44354</v>
      </c>
      <c r="B51" s="2">
        <v>0</v>
      </c>
      <c r="C51" s="2">
        <v>984.47</v>
      </c>
      <c r="D51" s="3">
        <v>0</v>
      </c>
      <c r="E51" s="3">
        <v>899.83</v>
      </c>
      <c r="F51" s="2">
        <v>0</v>
      </c>
      <c r="G51" s="2">
        <v>664.81</v>
      </c>
      <c r="H51" s="3">
        <v>0</v>
      </c>
      <c r="I51" s="3">
        <v>869.1</v>
      </c>
      <c r="J51" s="2">
        <v>0</v>
      </c>
      <c r="K51" s="4">
        <v>0</v>
      </c>
      <c r="L51" s="5">
        <v>0</v>
      </c>
      <c r="M51" s="5">
        <v>0</v>
      </c>
      <c r="N51" s="8">
        <f t="shared" si="5"/>
        <v>3418.21</v>
      </c>
      <c r="O51" s="4">
        <v>0</v>
      </c>
      <c r="P51" s="4">
        <v>1720</v>
      </c>
      <c r="Q51" s="5">
        <v>0</v>
      </c>
      <c r="R51" s="31">
        <v>1720</v>
      </c>
      <c r="S51" s="8">
        <f t="shared" si="4"/>
        <v>3440</v>
      </c>
    </row>
    <row r="52" spans="1:19">
      <c r="A52" s="17">
        <v>44355</v>
      </c>
      <c r="B52" s="2">
        <v>0</v>
      </c>
      <c r="C52" s="2">
        <v>1014.61</v>
      </c>
      <c r="D52" s="3">
        <v>0</v>
      </c>
      <c r="E52" s="3">
        <v>914.14</v>
      </c>
      <c r="F52" s="2">
        <v>0</v>
      </c>
      <c r="G52" s="2">
        <v>898.59</v>
      </c>
      <c r="H52" s="3">
        <v>0</v>
      </c>
      <c r="I52" s="3">
        <v>1168.16</v>
      </c>
      <c r="J52" s="2">
        <v>0</v>
      </c>
      <c r="K52" s="4">
        <v>0</v>
      </c>
      <c r="L52" s="5">
        <v>0</v>
      </c>
      <c r="M52" s="5">
        <v>0</v>
      </c>
      <c r="N52" s="8">
        <f t="shared" si="5"/>
        <v>3995.5</v>
      </c>
      <c r="O52" s="4">
        <v>0</v>
      </c>
      <c r="P52" s="4">
        <v>2000</v>
      </c>
      <c r="Q52" s="5">
        <v>0</v>
      </c>
      <c r="R52" s="31">
        <v>2000</v>
      </c>
      <c r="S52" s="8">
        <f t="shared" si="4"/>
        <v>4000</v>
      </c>
    </row>
    <row r="53" spans="1:19">
      <c r="A53" s="17">
        <v>44356</v>
      </c>
      <c r="B53" s="2">
        <v>0</v>
      </c>
      <c r="C53" s="2">
        <v>1242.39</v>
      </c>
      <c r="D53" s="3">
        <v>0</v>
      </c>
      <c r="E53" s="3">
        <v>1144.86</v>
      </c>
      <c r="F53" s="2">
        <v>0</v>
      </c>
      <c r="G53" s="2">
        <v>925.37</v>
      </c>
      <c r="H53" s="3">
        <v>0</v>
      </c>
      <c r="I53" s="3">
        <v>1186.68</v>
      </c>
      <c r="J53" s="2">
        <v>0</v>
      </c>
      <c r="K53" s="4">
        <v>0</v>
      </c>
      <c r="L53" s="5">
        <v>0</v>
      </c>
      <c r="M53" s="5">
        <v>0</v>
      </c>
      <c r="N53" s="8">
        <f t="shared" si="5"/>
        <v>4499.3</v>
      </c>
      <c r="O53" s="4">
        <v>0</v>
      </c>
      <c r="P53" s="4">
        <v>2240</v>
      </c>
      <c r="Q53" s="5">
        <v>0</v>
      </c>
      <c r="R53" s="31">
        <v>2240</v>
      </c>
      <c r="S53" s="8">
        <f t="shared" si="4"/>
        <v>4480</v>
      </c>
    </row>
    <row r="54" spans="1:19">
      <c r="A54" s="17">
        <v>44357</v>
      </c>
      <c r="B54" s="2">
        <v>0</v>
      </c>
      <c r="C54" s="2">
        <v>1309.11</v>
      </c>
      <c r="D54" s="3">
        <v>0</v>
      </c>
      <c r="E54" s="3">
        <v>1209.48</v>
      </c>
      <c r="F54" s="2">
        <v>0</v>
      </c>
      <c r="G54" s="2">
        <v>942.37</v>
      </c>
      <c r="H54" s="3">
        <v>0</v>
      </c>
      <c r="I54" s="3">
        <v>1206.12</v>
      </c>
      <c r="J54" s="2">
        <v>0</v>
      </c>
      <c r="K54" s="4">
        <v>0</v>
      </c>
      <c r="L54" s="5">
        <v>0</v>
      </c>
      <c r="M54" s="5">
        <v>0</v>
      </c>
      <c r="N54" s="8">
        <f t="shared" si="5"/>
        <v>4667.08</v>
      </c>
      <c r="O54" s="4">
        <v>0</v>
      </c>
      <c r="P54" s="4">
        <v>2340</v>
      </c>
      <c r="Q54" s="5">
        <v>0</v>
      </c>
      <c r="R54" s="31">
        <v>2340</v>
      </c>
      <c r="S54" s="8">
        <f t="shared" si="4"/>
        <v>4680</v>
      </c>
    </row>
    <row r="55" spans="1:19">
      <c r="A55" s="17">
        <v>44358</v>
      </c>
      <c r="B55" s="2">
        <v>0</v>
      </c>
      <c r="C55" s="2">
        <v>1118.76</v>
      </c>
      <c r="D55" s="3">
        <v>0</v>
      </c>
      <c r="E55" s="3">
        <v>1043.52</v>
      </c>
      <c r="F55" s="2">
        <v>0</v>
      </c>
      <c r="G55" s="2">
        <v>874.72</v>
      </c>
      <c r="H55" s="3">
        <v>0</v>
      </c>
      <c r="I55" s="3">
        <v>1106.43</v>
      </c>
      <c r="J55" s="2">
        <v>0</v>
      </c>
      <c r="K55" s="4">
        <v>0</v>
      </c>
      <c r="L55" s="5">
        <v>0</v>
      </c>
      <c r="M55" s="5">
        <v>0</v>
      </c>
      <c r="N55" s="8">
        <f t="shared" si="5"/>
        <v>4143.43</v>
      </c>
      <c r="O55" s="4">
        <v>0</v>
      </c>
      <c r="P55" s="4">
        <v>2080</v>
      </c>
      <c r="Q55" s="5">
        <v>0</v>
      </c>
      <c r="R55" s="31">
        <v>2080</v>
      </c>
      <c r="S55" s="8">
        <f t="shared" si="4"/>
        <v>4160</v>
      </c>
    </row>
    <row r="56" spans="1:19">
      <c r="A56" s="17">
        <v>44359</v>
      </c>
      <c r="B56" s="2">
        <v>0</v>
      </c>
      <c r="C56" s="2">
        <v>966.49</v>
      </c>
      <c r="D56" s="3">
        <v>0</v>
      </c>
      <c r="E56" s="3">
        <v>908.57</v>
      </c>
      <c r="F56" s="2">
        <v>0</v>
      </c>
      <c r="G56" s="2">
        <v>897.95</v>
      </c>
      <c r="H56" s="3">
        <v>0</v>
      </c>
      <c r="I56" s="3">
        <v>1094.17</v>
      </c>
      <c r="J56" s="2">
        <v>0</v>
      </c>
      <c r="K56" s="4">
        <v>0</v>
      </c>
      <c r="L56" s="5">
        <v>0</v>
      </c>
      <c r="M56" s="5">
        <v>0</v>
      </c>
      <c r="N56" s="8">
        <f t="shared" si="5"/>
        <v>3867.18</v>
      </c>
      <c r="O56" s="4">
        <v>0</v>
      </c>
      <c r="P56" s="4">
        <v>1940</v>
      </c>
      <c r="Q56" s="5">
        <v>0</v>
      </c>
      <c r="R56" s="31">
        <v>1940</v>
      </c>
      <c r="S56" s="8">
        <f t="shared" si="4"/>
        <v>3880</v>
      </c>
    </row>
    <row r="57" spans="1:19">
      <c r="A57" s="17">
        <v>44360</v>
      </c>
      <c r="B57" s="2">
        <v>0.01</v>
      </c>
      <c r="C57" s="2">
        <v>438.27</v>
      </c>
      <c r="D57" s="3">
        <v>0</v>
      </c>
      <c r="E57" s="3">
        <v>447.21</v>
      </c>
      <c r="F57" s="2">
        <v>0</v>
      </c>
      <c r="G57" s="2">
        <v>636.35</v>
      </c>
      <c r="H57" s="3">
        <v>0</v>
      </c>
      <c r="I57" s="3">
        <v>763.11</v>
      </c>
      <c r="J57" s="2">
        <v>0</v>
      </c>
      <c r="K57" s="4">
        <v>0</v>
      </c>
      <c r="L57" s="5">
        <v>0</v>
      </c>
      <c r="M57" s="5">
        <v>0</v>
      </c>
      <c r="N57" s="8">
        <f t="shared" si="5"/>
        <v>2284.93</v>
      </c>
      <c r="O57" s="4">
        <v>0</v>
      </c>
      <c r="P57" s="4">
        <v>1140</v>
      </c>
      <c r="Q57" s="5">
        <v>0</v>
      </c>
      <c r="R57" s="31">
        <v>1140</v>
      </c>
      <c r="S57" s="8">
        <f t="shared" si="4"/>
        <v>2280</v>
      </c>
    </row>
    <row r="58" spans="1:19">
      <c r="A58" s="17">
        <v>44361</v>
      </c>
      <c r="B58" s="2">
        <v>0</v>
      </c>
      <c r="C58" s="2">
        <v>862.82</v>
      </c>
      <c r="D58" s="3">
        <v>0</v>
      </c>
      <c r="E58" s="3">
        <v>825.8</v>
      </c>
      <c r="F58" s="2">
        <v>0</v>
      </c>
      <c r="G58" s="2">
        <v>889.18</v>
      </c>
      <c r="H58" s="3">
        <v>0</v>
      </c>
      <c r="I58" s="3">
        <v>1081.5</v>
      </c>
      <c r="J58" s="2">
        <v>0</v>
      </c>
      <c r="K58" s="4">
        <v>0</v>
      </c>
      <c r="L58" s="5">
        <v>0</v>
      </c>
      <c r="M58" s="5">
        <v>0</v>
      </c>
      <c r="N58" s="8">
        <f t="shared" si="5"/>
        <v>3659.3</v>
      </c>
      <c r="O58" s="4">
        <v>0</v>
      </c>
      <c r="P58" s="4">
        <v>1820</v>
      </c>
      <c r="Q58" s="5">
        <v>0</v>
      </c>
      <c r="R58" s="31">
        <v>1840</v>
      </c>
      <c r="S58" s="8">
        <f t="shared" si="4"/>
        <v>3660</v>
      </c>
    </row>
    <row r="59" spans="1:19">
      <c r="A59" s="17">
        <v>44362</v>
      </c>
      <c r="B59" s="2">
        <v>0</v>
      </c>
      <c r="C59" s="2">
        <v>565.94</v>
      </c>
      <c r="D59" s="3">
        <v>0</v>
      </c>
      <c r="E59" s="3">
        <v>552.51</v>
      </c>
      <c r="F59" s="2">
        <v>0</v>
      </c>
      <c r="G59" s="2">
        <v>497.75</v>
      </c>
      <c r="H59" s="3">
        <v>0</v>
      </c>
      <c r="I59" s="3">
        <v>593.16</v>
      </c>
      <c r="J59" s="2">
        <v>0</v>
      </c>
      <c r="K59" s="4">
        <v>0</v>
      </c>
      <c r="L59" s="5">
        <v>0</v>
      </c>
      <c r="M59" s="5">
        <v>0</v>
      </c>
      <c r="N59" s="8">
        <f t="shared" si="5"/>
        <v>2209.36</v>
      </c>
      <c r="O59" s="4">
        <v>0</v>
      </c>
      <c r="P59" s="4">
        <v>1100</v>
      </c>
      <c r="Q59" s="5">
        <v>0</v>
      </c>
      <c r="R59" s="31">
        <v>1100</v>
      </c>
      <c r="S59" s="8">
        <f t="shared" si="4"/>
        <v>2200</v>
      </c>
    </row>
    <row r="60" spans="1:19">
      <c r="A60" s="17">
        <v>44363</v>
      </c>
      <c r="B60" s="2">
        <v>0</v>
      </c>
      <c r="C60" s="2">
        <v>492.24</v>
      </c>
      <c r="D60" s="3">
        <v>0</v>
      </c>
      <c r="E60" s="3">
        <v>475.97</v>
      </c>
      <c r="F60" s="2">
        <v>0</v>
      </c>
      <c r="G60" s="2">
        <v>492.24</v>
      </c>
      <c r="H60" s="3">
        <v>0</v>
      </c>
      <c r="I60" s="3">
        <v>587.93</v>
      </c>
      <c r="J60" s="2">
        <v>0</v>
      </c>
      <c r="K60" s="4">
        <v>0</v>
      </c>
      <c r="L60" s="5">
        <v>0</v>
      </c>
      <c r="M60" s="5">
        <v>0</v>
      </c>
      <c r="N60" s="8">
        <f t="shared" si="5"/>
        <v>2048.38</v>
      </c>
      <c r="O60" s="4">
        <v>0</v>
      </c>
      <c r="P60" s="4">
        <v>1020</v>
      </c>
      <c r="Q60" s="5">
        <v>0</v>
      </c>
      <c r="R60" s="31">
        <v>1000</v>
      </c>
      <c r="S60" s="8">
        <f t="shared" si="4"/>
        <v>2020</v>
      </c>
    </row>
    <row r="61" spans="1:19">
      <c r="A61" s="17">
        <v>44364</v>
      </c>
      <c r="B61" s="2">
        <v>0</v>
      </c>
      <c r="C61" s="2">
        <v>239.37</v>
      </c>
      <c r="D61" s="3">
        <v>0</v>
      </c>
      <c r="E61" s="3">
        <v>259.24</v>
      </c>
      <c r="F61" s="2">
        <v>0</v>
      </c>
      <c r="G61" s="2">
        <v>274.22</v>
      </c>
      <c r="H61" s="3">
        <v>0</v>
      </c>
      <c r="I61" s="3">
        <v>328.62</v>
      </c>
      <c r="J61" s="2">
        <v>0</v>
      </c>
      <c r="K61" s="4">
        <v>0</v>
      </c>
      <c r="L61" s="5">
        <v>0</v>
      </c>
      <c r="M61" s="5">
        <v>0</v>
      </c>
      <c r="N61" s="8">
        <f t="shared" si="5"/>
        <v>1101.45</v>
      </c>
      <c r="O61" s="4">
        <v>0</v>
      </c>
      <c r="P61" s="4">
        <v>560</v>
      </c>
      <c r="Q61" s="5">
        <v>0</v>
      </c>
      <c r="R61" s="31">
        <v>560</v>
      </c>
      <c r="S61" s="8">
        <f t="shared" si="4"/>
        <v>1120</v>
      </c>
    </row>
    <row r="62" spans="1:19">
      <c r="A62" s="17">
        <v>44365</v>
      </c>
      <c r="B62" s="2">
        <v>0</v>
      </c>
      <c r="C62" s="2">
        <v>260.24</v>
      </c>
      <c r="D62" s="3">
        <v>0</v>
      </c>
      <c r="E62" s="3">
        <v>270.22</v>
      </c>
      <c r="F62" s="2">
        <v>0</v>
      </c>
      <c r="G62" s="2">
        <v>346.27</v>
      </c>
      <c r="H62" s="3">
        <v>0</v>
      </c>
      <c r="I62" s="3">
        <v>346.27</v>
      </c>
      <c r="J62" s="2">
        <v>0</v>
      </c>
      <c r="K62" s="4">
        <v>0</v>
      </c>
      <c r="L62" s="5">
        <v>0</v>
      </c>
      <c r="M62" s="5">
        <v>0</v>
      </c>
      <c r="N62" s="8">
        <f t="shared" si="5"/>
        <v>1223</v>
      </c>
      <c r="O62" s="4">
        <v>0</v>
      </c>
      <c r="P62" s="4">
        <v>580</v>
      </c>
      <c r="Q62" s="5">
        <v>0</v>
      </c>
      <c r="R62" s="31">
        <v>580</v>
      </c>
      <c r="S62" s="8">
        <f t="shared" si="4"/>
        <v>1160</v>
      </c>
    </row>
    <row r="63" spans="1:19">
      <c r="A63" s="17">
        <v>44366</v>
      </c>
      <c r="B63" s="2">
        <v>0</v>
      </c>
      <c r="C63" s="2">
        <v>338.77</v>
      </c>
      <c r="D63" s="3">
        <v>0</v>
      </c>
      <c r="E63" s="3">
        <v>341.36</v>
      </c>
      <c r="F63" s="2">
        <v>0</v>
      </c>
      <c r="G63" s="2">
        <v>351.87</v>
      </c>
      <c r="H63" s="3">
        <v>0</v>
      </c>
      <c r="I63" s="3">
        <v>439.78</v>
      </c>
      <c r="J63" s="2">
        <v>0</v>
      </c>
      <c r="K63" s="4">
        <v>0</v>
      </c>
      <c r="L63" s="5">
        <v>0</v>
      </c>
      <c r="M63" s="5">
        <v>0</v>
      </c>
      <c r="N63" s="8">
        <f t="shared" si="5"/>
        <v>1471.78</v>
      </c>
      <c r="O63" s="4">
        <v>0</v>
      </c>
      <c r="P63" s="4">
        <v>740</v>
      </c>
      <c r="Q63" s="5">
        <v>0</v>
      </c>
      <c r="R63" s="31">
        <v>740</v>
      </c>
      <c r="S63" s="8">
        <f t="shared" si="4"/>
        <v>1480</v>
      </c>
    </row>
    <row r="64" spans="1:19">
      <c r="A64" s="17">
        <v>44367</v>
      </c>
      <c r="B64" s="2">
        <v>1.07</v>
      </c>
      <c r="C64" s="2">
        <v>222.32</v>
      </c>
      <c r="D64" s="3">
        <v>0.22</v>
      </c>
      <c r="E64" s="3">
        <v>243.54</v>
      </c>
      <c r="F64" s="2">
        <v>0</v>
      </c>
      <c r="G64" s="2">
        <v>385.65</v>
      </c>
      <c r="H64" s="3">
        <v>0</v>
      </c>
      <c r="I64" s="3">
        <v>455.1</v>
      </c>
      <c r="J64" s="2">
        <v>0</v>
      </c>
      <c r="K64" s="4">
        <v>0</v>
      </c>
      <c r="L64" s="5">
        <v>0</v>
      </c>
      <c r="M64" s="5">
        <v>0</v>
      </c>
      <c r="N64" s="8">
        <f t="shared" si="5"/>
        <v>1305.32</v>
      </c>
      <c r="O64" s="4">
        <v>0</v>
      </c>
      <c r="P64" s="4">
        <v>540</v>
      </c>
      <c r="Q64" s="5">
        <v>0</v>
      </c>
      <c r="R64" s="31">
        <v>760</v>
      </c>
      <c r="S64" s="8">
        <f t="shared" si="4"/>
        <v>1300</v>
      </c>
    </row>
    <row r="65" spans="1:19">
      <c r="A65" s="17">
        <v>44368</v>
      </c>
      <c r="B65" s="2">
        <v>0</v>
      </c>
      <c r="C65" s="2">
        <v>268.54</v>
      </c>
      <c r="D65" s="3">
        <v>0</v>
      </c>
      <c r="E65" s="3">
        <v>287.5</v>
      </c>
      <c r="F65" s="2">
        <v>0</v>
      </c>
      <c r="G65" s="2">
        <v>291.49</v>
      </c>
      <c r="H65" s="3">
        <v>0</v>
      </c>
      <c r="I65" s="3">
        <v>350.25</v>
      </c>
      <c r="J65" s="2">
        <v>0</v>
      </c>
      <c r="K65" s="4">
        <v>0</v>
      </c>
      <c r="L65" s="5">
        <v>0</v>
      </c>
      <c r="M65" s="5">
        <v>0</v>
      </c>
      <c r="N65" s="8">
        <f t="shared" si="5"/>
        <v>1197.78</v>
      </c>
      <c r="O65" s="4">
        <v>0</v>
      </c>
      <c r="P65" s="4">
        <v>600</v>
      </c>
      <c r="Q65" s="5">
        <v>0</v>
      </c>
      <c r="R65" s="31">
        <v>600</v>
      </c>
      <c r="S65" s="8">
        <f t="shared" si="4"/>
        <v>1200</v>
      </c>
    </row>
    <row r="66" spans="1:19">
      <c r="A66" s="17">
        <v>44369</v>
      </c>
      <c r="B66" s="2">
        <v>0</v>
      </c>
      <c r="C66" s="2">
        <v>612.79</v>
      </c>
      <c r="D66" s="3">
        <v>0</v>
      </c>
      <c r="E66" s="3">
        <v>600.49</v>
      </c>
      <c r="F66" s="2">
        <v>0</v>
      </c>
      <c r="G66" s="2">
        <v>593.39</v>
      </c>
      <c r="H66" s="3">
        <v>0</v>
      </c>
      <c r="I66" s="3">
        <v>722.54</v>
      </c>
      <c r="J66" s="2">
        <v>0</v>
      </c>
      <c r="K66" s="4">
        <v>0</v>
      </c>
      <c r="L66" s="5">
        <v>0</v>
      </c>
      <c r="M66" s="5">
        <v>0</v>
      </c>
      <c r="N66" s="8">
        <f t="shared" si="5"/>
        <v>2529.21</v>
      </c>
      <c r="O66" s="4">
        <v>0</v>
      </c>
      <c r="P66" s="4">
        <v>1260</v>
      </c>
      <c r="Q66" s="5">
        <v>0</v>
      </c>
      <c r="R66" s="7">
        <v>1280</v>
      </c>
      <c r="S66" s="8">
        <f t="shared" si="4"/>
        <v>2540</v>
      </c>
    </row>
    <row r="67" spans="1:19">
      <c r="A67" s="17">
        <v>44370</v>
      </c>
      <c r="B67" s="2">
        <v>0</v>
      </c>
      <c r="C67" s="2">
        <v>898.83</v>
      </c>
      <c r="D67" s="3">
        <v>0</v>
      </c>
      <c r="E67" s="3">
        <v>845.7</v>
      </c>
      <c r="F67" s="2">
        <v>0</v>
      </c>
      <c r="G67" s="2">
        <v>678.46</v>
      </c>
      <c r="H67" s="3">
        <v>0</v>
      </c>
      <c r="I67" s="3">
        <v>856.93</v>
      </c>
      <c r="J67" s="2">
        <v>0</v>
      </c>
      <c r="K67" s="4">
        <v>0</v>
      </c>
      <c r="L67" s="5">
        <v>0</v>
      </c>
      <c r="M67" s="5">
        <v>0</v>
      </c>
      <c r="N67" s="8">
        <f t="shared" si="5"/>
        <v>3279.92</v>
      </c>
      <c r="O67" s="4">
        <v>0</v>
      </c>
      <c r="P67" s="4">
        <v>1660</v>
      </c>
      <c r="Q67" s="5">
        <v>0</v>
      </c>
      <c r="R67" s="31">
        <v>1640</v>
      </c>
      <c r="S67" s="8">
        <f t="shared" si="4"/>
        <v>3300</v>
      </c>
    </row>
    <row r="68" spans="1:19">
      <c r="A68" s="17">
        <v>44371</v>
      </c>
      <c r="B68" s="2">
        <v>0</v>
      </c>
      <c r="C68" s="2">
        <v>895.67</v>
      </c>
      <c r="D68" s="3">
        <v>0</v>
      </c>
      <c r="E68" s="3">
        <v>842.02</v>
      </c>
      <c r="F68" s="2">
        <v>0</v>
      </c>
      <c r="G68" s="2">
        <v>680.95</v>
      </c>
      <c r="H68" s="3">
        <v>0</v>
      </c>
      <c r="I68" s="3">
        <v>859.08</v>
      </c>
      <c r="J68" s="2">
        <v>0</v>
      </c>
      <c r="K68" s="4">
        <v>0</v>
      </c>
      <c r="L68" s="5">
        <v>0</v>
      </c>
      <c r="M68" s="5">
        <v>0</v>
      </c>
      <c r="N68" s="8">
        <f t="shared" si="5"/>
        <v>3277.72</v>
      </c>
      <c r="O68" s="4">
        <v>0</v>
      </c>
      <c r="P68" s="4">
        <v>1640</v>
      </c>
      <c r="Q68" s="5">
        <v>0</v>
      </c>
      <c r="R68" s="31">
        <v>1640</v>
      </c>
      <c r="S68" s="8">
        <f t="shared" si="4"/>
        <v>3280</v>
      </c>
    </row>
    <row r="69" spans="1:19">
      <c r="A69" s="17">
        <v>44372</v>
      </c>
      <c r="B69" s="2">
        <v>0</v>
      </c>
      <c r="C69" s="2">
        <v>883.75</v>
      </c>
      <c r="D69" s="3">
        <v>0</v>
      </c>
      <c r="E69" s="3">
        <v>837.42</v>
      </c>
      <c r="F69" s="2">
        <v>0</v>
      </c>
      <c r="G69" s="2">
        <v>757.81</v>
      </c>
      <c r="H69" s="3">
        <v>0</v>
      </c>
      <c r="I69" s="3">
        <v>938.95</v>
      </c>
      <c r="J69" s="2">
        <v>0</v>
      </c>
      <c r="K69" s="4">
        <v>0</v>
      </c>
      <c r="L69" s="5">
        <v>0</v>
      </c>
      <c r="M69" s="5">
        <v>0</v>
      </c>
      <c r="N69" s="8">
        <f t="shared" si="5"/>
        <v>3417.93</v>
      </c>
      <c r="O69" s="4">
        <v>0</v>
      </c>
      <c r="P69" s="4">
        <v>1700</v>
      </c>
      <c r="Q69" s="5">
        <v>0</v>
      </c>
      <c r="R69" s="31">
        <v>1720</v>
      </c>
      <c r="S69" s="8">
        <f t="shared" si="4"/>
        <v>3420</v>
      </c>
    </row>
    <row r="70" spans="1:19">
      <c r="A70" s="17">
        <v>44373</v>
      </c>
      <c r="B70" s="2">
        <v>0</v>
      </c>
      <c r="C70" s="2">
        <v>783.62</v>
      </c>
      <c r="D70" s="3">
        <v>0</v>
      </c>
      <c r="E70" s="3">
        <v>742.47</v>
      </c>
      <c r="F70" s="2">
        <v>0</v>
      </c>
      <c r="G70" s="2">
        <v>564.29</v>
      </c>
      <c r="H70" s="3">
        <v>0</v>
      </c>
      <c r="I70" s="3">
        <v>705.5</v>
      </c>
      <c r="J70" s="2">
        <v>0</v>
      </c>
      <c r="K70" s="4">
        <v>0</v>
      </c>
      <c r="L70" s="5">
        <v>0</v>
      </c>
      <c r="M70" s="5">
        <v>0</v>
      </c>
      <c r="N70" s="8">
        <f t="shared" si="5"/>
        <v>2795.88</v>
      </c>
      <c r="O70" s="4">
        <v>0</v>
      </c>
      <c r="P70" s="4">
        <v>1400</v>
      </c>
      <c r="Q70" s="5">
        <v>0</v>
      </c>
      <c r="R70" s="31">
        <v>1400</v>
      </c>
      <c r="S70" s="8">
        <f t="shared" si="4"/>
        <v>2800</v>
      </c>
    </row>
    <row r="71" spans="1:19">
      <c r="A71" s="17">
        <v>44374</v>
      </c>
      <c r="B71" s="2">
        <v>0</v>
      </c>
      <c r="C71" s="2">
        <v>709.0299</v>
      </c>
      <c r="D71" s="3">
        <v>0</v>
      </c>
      <c r="E71" s="3">
        <v>655.93</v>
      </c>
      <c r="F71" s="2">
        <v>0</v>
      </c>
      <c r="G71" s="2">
        <v>415.1</v>
      </c>
      <c r="H71" s="3">
        <v>0</v>
      </c>
      <c r="I71" s="3">
        <v>550.76</v>
      </c>
      <c r="J71" s="2">
        <v>0</v>
      </c>
      <c r="K71" s="4">
        <v>0</v>
      </c>
      <c r="L71" s="5">
        <v>0</v>
      </c>
      <c r="M71" s="5">
        <v>0</v>
      </c>
      <c r="N71" s="8">
        <f t="shared" si="5"/>
        <v>2330.8199</v>
      </c>
      <c r="O71" s="4">
        <v>0</v>
      </c>
      <c r="P71" s="4">
        <v>1180</v>
      </c>
      <c r="Q71" s="5">
        <v>0</v>
      </c>
      <c r="R71" s="31">
        <v>1160</v>
      </c>
      <c r="S71" s="8">
        <f t="shared" si="4"/>
        <v>2340</v>
      </c>
    </row>
    <row r="72" spans="1:19">
      <c r="A72" s="17">
        <v>44375</v>
      </c>
      <c r="B72" s="2">
        <v>0</v>
      </c>
      <c r="C72" s="2">
        <v>909.0301</v>
      </c>
      <c r="D72" s="3">
        <v>0</v>
      </c>
      <c r="E72" s="3">
        <v>839.55</v>
      </c>
      <c r="F72" s="2">
        <v>0</v>
      </c>
      <c r="G72" s="2">
        <v>595.72</v>
      </c>
      <c r="H72" s="3">
        <v>0</v>
      </c>
      <c r="I72" s="3">
        <v>778.16</v>
      </c>
      <c r="J72" s="2">
        <v>0</v>
      </c>
      <c r="K72" s="4">
        <v>0</v>
      </c>
      <c r="L72" s="5">
        <v>0</v>
      </c>
      <c r="M72" s="5">
        <v>0</v>
      </c>
      <c r="N72" s="8">
        <f t="shared" si="5"/>
        <v>3122.4601</v>
      </c>
      <c r="O72" s="4">
        <v>0</v>
      </c>
      <c r="P72" s="4">
        <v>1560</v>
      </c>
      <c r="Q72" s="5">
        <v>0</v>
      </c>
      <c r="R72" s="31">
        <v>1560</v>
      </c>
      <c r="S72" s="8">
        <f t="shared" si="4"/>
        <v>3120</v>
      </c>
    </row>
    <row r="73" spans="1:19">
      <c r="A73" s="17">
        <v>44376</v>
      </c>
      <c r="B73" s="2">
        <v>0</v>
      </c>
      <c r="C73" s="2">
        <v>1063.95</v>
      </c>
      <c r="D73" s="3">
        <v>0</v>
      </c>
      <c r="E73" s="3">
        <v>991.55</v>
      </c>
      <c r="F73" s="2">
        <v>0</v>
      </c>
      <c r="G73" s="2">
        <v>340.75</v>
      </c>
      <c r="H73" s="3">
        <v>0</v>
      </c>
      <c r="I73" s="3">
        <v>478.55</v>
      </c>
      <c r="J73" s="2">
        <v>0</v>
      </c>
      <c r="K73" s="4">
        <v>0</v>
      </c>
      <c r="L73" s="5">
        <v>0</v>
      </c>
      <c r="M73" s="5">
        <v>0</v>
      </c>
      <c r="N73" s="8">
        <f t="shared" si="5"/>
        <v>2874.8</v>
      </c>
      <c r="O73" s="4">
        <v>0</v>
      </c>
      <c r="P73" s="4">
        <v>1440</v>
      </c>
      <c r="Q73" s="5">
        <v>0</v>
      </c>
      <c r="R73" s="31">
        <v>1440</v>
      </c>
      <c r="S73" s="8">
        <f t="shared" si="4"/>
        <v>2880</v>
      </c>
    </row>
    <row r="74" spans="1:19">
      <c r="A74" s="17">
        <v>44377</v>
      </c>
      <c r="B74" s="2">
        <v>0</v>
      </c>
      <c r="C74" s="2">
        <v>1301.32</v>
      </c>
      <c r="D74" s="3">
        <v>0</v>
      </c>
      <c r="E74" s="3">
        <v>1212.8</v>
      </c>
      <c r="F74" s="2">
        <v>0</v>
      </c>
      <c r="G74" s="2">
        <v>441.38</v>
      </c>
      <c r="H74" s="3">
        <v>0</v>
      </c>
      <c r="I74" s="3">
        <v>604.1</v>
      </c>
      <c r="J74" s="2">
        <v>0</v>
      </c>
      <c r="K74" s="4">
        <v>0</v>
      </c>
      <c r="L74" s="5">
        <v>0</v>
      </c>
      <c r="M74" s="5">
        <v>0</v>
      </c>
      <c r="N74" s="8">
        <f t="shared" si="5"/>
        <v>3559.6</v>
      </c>
      <c r="O74" s="4">
        <v>0</v>
      </c>
      <c r="P74" s="4">
        <v>1780</v>
      </c>
      <c r="Q74" s="5">
        <v>0</v>
      </c>
      <c r="R74" s="31">
        <v>1800</v>
      </c>
      <c r="S74" s="8">
        <f t="shared" si="4"/>
        <v>3580</v>
      </c>
    </row>
    <row r="75" spans="1:19">
      <c r="A75" s="17">
        <v>44378</v>
      </c>
      <c r="B75" s="2">
        <v>0</v>
      </c>
      <c r="C75" s="2">
        <v>1428.98</v>
      </c>
      <c r="D75" s="3">
        <v>0</v>
      </c>
      <c r="E75" s="3">
        <v>1333.36</v>
      </c>
      <c r="F75" s="2">
        <v>0</v>
      </c>
      <c r="G75" s="2">
        <v>583.85</v>
      </c>
      <c r="H75" s="3">
        <v>0</v>
      </c>
      <c r="I75" s="3">
        <v>773.43</v>
      </c>
      <c r="J75" s="2">
        <v>0</v>
      </c>
      <c r="K75" s="4">
        <v>0</v>
      </c>
      <c r="L75" s="5">
        <v>0</v>
      </c>
      <c r="M75" s="5">
        <v>0</v>
      </c>
      <c r="N75" s="8">
        <f t="shared" si="5"/>
        <v>4119.62</v>
      </c>
      <c r="O75" s="4">
        <v>0</v>
      </c>
      <c r="P75" s="4">
        <v>2060</v>
      </c>
      <c r="Q75" s="5">
        <v>0</v>
      </c>
      <c r="R75" s="31">
        <v>2060</v>
      </c>
      <c r="S75" s="8">
        <f t="shared" si="4"/>
        <v>4120</v>
      </c>
    </row>
    <row r="76" spans="1:19">
      <c r="A76" s="17">
        <v>44379</v>
      </c>
      <c r="B76" s="2">
        <v>0</v>
      </c>
      <c r="C76" s="2">
        <v>1443.72</v>
      </c>
      <c r="D76" s="3">
        <v>0</v>
      </c>
      <c r="E76" s="3">
        <v>1345.87</v>
      </c>
      <c r="F76" s="2">
        <v>0</v>
      </c>
      <c r="G76" s="2">
        <v>718.33</v>
      </c>
      <c r="H76" s="3">
        <v>0</v>
      </c>
      <c r="I76" s="3">
        <v>930.81</v>
      </c>
      <c r="J76" s="2">
        <v>0</v>
      </c>
      <c r="K76" s="4">
        <v>0</v>
      </c>
      <c r="L76" s="5">
        <v>0</v>
      </c>
      <c r="M76" s="5">
        <v>0</v>
      </c>
      <c r="N76" s="8">
        <f t="shared" si="5"/>
        <v>4438.73</v>
      </c>
      <c r="O76" s="4">
        <v>0</v>
      </c>
      <c r="P76" s="4">
        <v>2220</v>
      </c>
      <c r="Q76" s="5">
        <v>0</v>
      </c>
      <c r="R76" s="31">
        <v>2220</v>
      </c>
      <c r="S76" s="8">
        <f t="shared" si="4"/>
        <v>4440</v>
      </c>
    </row>
    <row r="77" spans="1:19">
      <c r="A77" s="17">
        <v>44380</v>
      </c>
      <c r="B77" s="2">
        <v>0</v>
      </c>
      <c r="C77" s="2">
        <v>1316.44</v>
      </c>
      <c r="D77" s="3">
        <v>0</v>
      </c>
      <c r="E77" s="3">
        <v>1216.67</v>
      </c>
      <c r="F77" s="2">
        <v>0</v>
      </c>
      <c r="G77" s="2">
        <v>748.84</v>
      </c>
      <c r="H77" s="3">
        <v>0</v>
      </c>
      <c r="I77" s="3">
        <v>968.96</v>
      </c>
      <c r="J77" s="2">
        <v>0</v>
      </c>
      <c r="K77" s="4">
        <v>0</v>
      </c>
      <c r="L77" s="5">
        <v>0</v>
      </c>
      <c r="M77" s="5">
        <v>0</v>
      </c>
      <c r="N77" s="8">
        <f t="shared" si="5"/>
        <v>4250.91</v>
      </c>
      <c r="O77" s="4">
        <v>0</v>
      </c>
      <c r="P77" s="4">
        <v>2140</v>
      </c>
      <c r="Q77" s="5">
        <v>0</v>
      </c>
      <c r="R77" s="31">
        <v>2120</v>
      </c>
      <c r="S77" s="8">
        <f t="shared" si="4"/>
        <v>4260</v>
      </c>
    </row>
    <row r="78" spans="1:19">
      <c r="A78" s="17">
        <v>44381</v>
      </c>
      <c r="B78" s="2">
        <v>0</v>
      </c>
      <c r="C78" s="2">
        <v>1377.88</v>
      </c>
      <c r="D78" s="3">
        <v>0</v>
      </c>
      <c r="E78" s="3">
        <v>1279.44</v>
      </c>
      <c r="F78" s="2">
        <v>0</v>
      </c>
      <c r="G78" s="2">
        <v>761.6</v>
      </c>
      <c r="H78" s="3">
        <v>0</v>
      </c>
      <c r="I78" s="3">
        <v>978.2</v>
      </c>
      <c r="J78" s="2">
        <v>0</v>
      </c>
      <c r="K78" s="4">
        <v>0</v>
      </c>
      <c r="L78" s="5">
        <v>0</v>
      </c>
      <c r="M78" s="5">
        <v>0</v>
      </c>
      <c r="N78" s="8">
        <f t="shared" si="5"/>
        <v>4397.12</v>
      </c>
      <c r="O78" s="4">
        <v>0</v>
      </c>
      <c r="P78" s="4">
        <v>2200</v>
      </c>
      <c r="Q78" s="5">
        <v>0</v>
      </c>
      <c r="R78" s="31">
        <v>2200</v>
      </c>
      <c r="S78" s="8">
        <f t="shared" si="4"/>
        <v>4400</v>
      </c>
    </row>
    <row r="79" spans="1:19">
      <c r="A79" s="17">
        <v>44382</v>
      </c>
      <c r="B79" s="2">
        <v>0</v>
      </c>
      <c r="C79" s="2">
        <v>1528.38</v>
      </c>
      <c r="D79" s="3">
        <v>0</v>
      </c>
      <c r="E79" s="3">
        <v>1423.08</v>
      </c>
      <c r="F79" s="2">
        <v>0</v>
      </c>
      <c r="G79" s="2">
        <v>565.72</v>
      </c>
      <c r="H79" s="3">
        <v>0</v>
      </c>
      <c r="I79" s="3">
        <v>712.73</v>
      </c>
      <c r="J79" s="2">
        <v>0</v>
      </c>
      <c r="K79" s="4">
        <v>0</v>
      </c>
      <c r="L79" s="5">
        <v>0</v>
      </c>
      <c r="M79" s="5">
        <v>0</v>
      </c>
      <c r="N79" s="8">
        <f t="shared" si="5"/>
        <v>4229.91</v>
      </c>
      <c r="O79" s="4">
        <v>0</v>
      </c>
      <c r="P79" s="4">
        <v>2120</v>
      </c>
      <c r="Q79" s="5">
        <v>0</v>
      </c>
      <c r="R79" s="31">
        <v>2100</v>
      </c>
      <c r="S79" s="8">
        <f t="shared" si="4"/>
        <v>4220</v>
      </c>
    </row>
    <row r="80" spans="1:19">
      <c r="A80" s="17">
        <v>44383</v>
      </c>
      <c r="B80" s="2">
        <v>0</v>
      </c>
      <c r="C80" s="2">
        <v>1680.39</v>
      </c>
      <c r="D80" s="3">
        <v>0</v>
      </c>
      <c r="E80" s="3">
        <v>1554.63</v>
      </c>
      <c r="F80" s="2">
        <v>0</v>
      </c>
      <c r="G80" s="2">
        <v>677.86</v>
      </c>
      <c r="H80" s="3">
        <v>0</v>
      </c>
      <c r="I80" s="3">
        <v>866.62</v>
      </c>
      <c r="J80" s="2">
        <v>0</v>
      </c>
      <c r="K80" s="4">
        <v>0</v>
      </c>
      <c r="L80" s="5">
        <v>0</v>
      </c>
      <c r="M80" s="5">
        <v>0</v>
      </c>
      <c r="N80" s="8">
        <f t="shared" si="5"/>
        <v>4779.5</v>
      </c>
      <c r="O80" s="4">
        <v>0</v>
      </c>
      <c r="P80" s="4">
        <v>2380</v>
      </c>
      <c r="Q80" s="5">
        <v>0</v>
      </c>
      <c r="R80" s="31">
        <v>2400</v>
      </c>
      <c r="S80" s="8">
        <f t="shared" si="4"/>
        <v>4780</v>
      </c>
    </row>
    <row r="81" spans="1:19">
      <c r="A81" s="17">
        <v>44384</v>
      </c>
      <c r="B81" s="2">
        <v>0</v>
      </c>
      <c r="C81" s="2">
        <v>1691.17</v>
      </c>
      <c r="D81" s="3">
        <v>0</v>
      </c>
      <c r="E81" s="3">
        <v>1563.37</v>
      </c>
      <c r="F81" s="2">
        <v>0</v>
      </c>
      <c r="G81" s="2">
        <v>646.72</v>
      </c>
      <c r="H81" s="3">
        <v>0</v>
      </c>
      <c r="I81" s="3">
        <v>829.4</v>
      </c>
      <c r="J81" s="2">
        <v>0</v>
      </c>
      <c r="K81" s="4">
        <v>0</v>
      </c>
      <c r="L81" s="5">
        <v>0</v>
      </c>
      <c r="M81" s="5">
        <v>0</v>
      </c>
      <c r="N81" s="8">
        <f t="shared" si="5"/>
        <v>4730.66</v>
      </c>
      <c r="O81" s="4">
        <v>0</v>
      </c>
      <c r="P81" s="4">
        <v>2380</v>
      </c>
      <c r="Q81" s="5">
        <v>0</v>
      </c>
      <c r="R81" s="31">
        <v>2380</v>
      </c>
      <c r="S81" s="8">
        <f t="shared" si="4"/>
        <v>4760</v>
      </c>
    </row>
    <row r="82" spans="1:19">
      <c r="A82" s="17">
        <v>44385</v>
      </c>
      <c r="B82" s="2">
        <v>0</v>
      </c>
      <c r="C82" s="2">
        <v>1739.17</v>
      </c>
      <c r="D82" s="3">
        <v>0</v>
      </c>
      <c r="E82" s="3">
        <v>1607.59</v>
      </c>
      <c r="F82" s="2">
        <v>0</v>
      </c>
      <c r="G82" s="2">
        <v>643.4</v>
      </c>
      <c r="H82" s="3">
        <v>0</v>
      </c>
      <c r="I82" s="3">
        <v>834.04</v>
      </c>
      <c r="J82" s="2">
        <v>0</v>
      </c>
      <c r="K82" s="4">
        <v>0</v>
      </c>
      <c r="L82" s="5">
        <v>0</v>
      </c>
      <c r="M82" s="5">
        <v>0</v>
      </c>
      <c r="N82" s="8">
        <f t="shared" si="5"/>
        <v>4824.2</v>
      </c>
      <c r="O82" s="4">
        <v>0</v>
      </c>
      <c r="P82" s="4">
        <v>2420</v>
      </c>
      <c r="Q82" s="5">
        <v>0</v>
      </c>
      <c r="R82" s="31">
        <v>2400</v>
      </c>
      <c r="S82" s="8">
        <f t="shared" si="4"/>
        <v>4820</v>
      </c>
    </row>
    <row r="83" spans="1:19">
      <c r="A83" s="17">
        <v>44386</v>
      </c>
      <c r="B83" s="2">
        <v>0</v>
      </c>
      <c r="C83" s="2">
        <v>1621.87</v>
      </c>
      <c r="D83" s="3">
        <v>0</v>
      </c>
      <c r="E83" s="3">
        <v>1508.8</v>
      </c>
      <c r="F83" s="2">
        <v>0</v>
      </c>
      <c r="G83" s="2">
        <v>615.83</v>
      </c>
      <c r="H83" s="3">
        <v>0</v>
      </c>
      <c r="I83" s="3">
        <v>786.06</v>
      </c>
      <c r="J83" s="2">
        <v>0</v>
      </c>
      <c r="K83" s="4">
        <v>0</v>
      </c>
      <c r="L83" s="5">
        <v>0</v>
      </c>
      <c r="M83" s="5">
        <v>0</v>
      </c>
      <c r="N83" s="8">
        <f t="shared" si="5"/>
        <v>4532.56</v>
      </c>
      <c r="O83" s="4">
        <v>0</v>
      </c>
      <c r="P83" s="4">
        <v>2260</v>
      </c>
      <c r="Q83" s="5">
        <v>0</v>
      </c>
      <c r="R83" s="31">
        <v>2280</v>
      </c>
      <c r="S83" s="8">
        <f t="shared" si="4"/>
        <v>4540</v>
      </c>
    </row>
    <row r="84" spans="1:19">
      <c r="A84" s="17">
        <v>44387</v>
      </c>
      <c r="B84" s="2">
        <v>0</v>
      </c>
      <c r="C84" s="2">
        <v>1535.37</v>
      </c>
      <c r="D84" s="3">
        <v>0</v>
      </c>
      <c r="E84" s="3">
        <v>1439.95</v>
      </c>
      <c r="F84" s="2">
        <v>0</v>
      </c>
      <c r="G84" s="2">
        <v>593.2</v>
      </c>
      <c r="H84" s="3">
        <v>0</v>
      </c>
      <c r="I84" s="3">
        <v>732.53</v>
      </c>
      <c r="J84" s="2">
        <v>0</v>
      </c>
      <c r="K84" s="4">
        <v>0</v>
      </c>
      <c r="L84" s="5">
        <v>0</v>
      </c>
      <c r="M84" s="5">
        <v>0</v>
      </c>
      <c r="N84" s="8">
        <f t="shared" si="5"/>
        <v>4301.05</v>
      </c>
      <c r="O84" s="4">
        <v>0</v>
      </c>
      <c r="P84" s="4">
        <v>2160</v>
      </c>
      <c r="Q84" s="5">
        <v>0</v>
      </c>
      <c r="R84" s="7">
        <v>2160</v>
      </c>
      <c r="S84" s="8">
        <f t="shared" si="4"/>
        <v>4320</v>
      </c>
    </row>
    <row r="85" spans="1:19">
      <c r="A85" s="17">
        <v>44388</v>
      </c>
      <c r="B85" s="2">
        <v>0</v>
      </c>
      <c r="C85" s="2">
        <v>1304.96</v>
      </c>
      <c r="D85" s="3">
        <v>0</v>
      </c>
      <c r="E85" s="3">
        <v>1217.64</v>
      </c>
      <c r="F85" s="2">
        <v>0</v>
      </c>
      <c r="G85" s="2">
        <v>683.1</v>
      </c>
      <c r="H85" s="3">
        <v>0</v>
      </c>
      <c r="I85" s="3">
        <v>830.53</v>
      </c>
      <c r="J85" s="2">
        <v>0</v>
      </c>
      <c r="K85" s="4">
        <v>0</v>
      </c>
      <c r="L85" s="5">
        <v>0</v>
      </c>
      <c r="M85" s="5">
        <v>0</v>
      </c>
      <c r="N85" s="8">
        <f t="shared" ref="N85:N108" si="6">C85+E85+G85+I85+K85+M85-B85-D85-F85-H85-J85-L85</f>
        <v>4036.23</v>
      </c>
      <c r="O85" s="4">
        <v>0</v>
      </c>
      <c r="P85" s="4">
        <v>2020</v>
      </c>
      <c r="Q85" s="5">
        <v>0</v>
      </c>
      <c r="R85" s="31">
        <v>2020</v>
      </c>
      <c r="S85" s="8">
        <f t="shared" si="4"/>
        <v>4040</v>
      </c>
    </row>
    <row r="86" spans="1:19">
      <c r="A86" s="17">
        <v>44389</v>
      </c>
      <c r="B86" s="2">
        <v>0</v>
      </c>
      <c r="C86" s="2">
        <v>737.12</v>
      </c>
      <c r="D86" s="3">
        <v>0</v>
      </c>
      <c r="E86" s="3">
        <v>697.7</v>
      </c>
      <c r="F86" s="2">
        <v>147.06</v>
      </c>
      <c r="G86" s="2">
        <v>108.6</v>
      </c>
      <c r="H86" s="3">
        <v>184.3</v>
      </c>
      <c r="I86" s="3">
        <v>131.39</v>
      </c>
      <c r="J86" s="2">
        <v>0</v>
      </c>
      <c r="K86" s="4">
        <v>0</v>
      </c>
      <c r="L86" s="5">
        <v>0</v>
      </c>
      <c r="M86" s="5">
        <v>0</v>
      </c>
      <c r="N86" s="8">
        <f t="shared" si="6"/>
        <v>1343.45</v>
      </c>
      <c r="O86" s="4">
        <v>0</v>
      </c>
      <c r="P86" s="4">
        <v>660</v>
      </c>
      <c r="Q86" s="5">
        <v>0</v>
      </c>
      <c r="R86" s="31">
        <v>680</v>
      </c>
      <c r="S86" s="8">
        <f t="shared" si="4"/>
        <v>1340</v>
      </c>
    </row>
    <row r="87" spans="1:19">
      <c r="A87" s="17">
        <v>44390</v>
      </c>
      <c r="B87" s="2">
        <v>0</v>
      </c>
      <c r="C87" s="2">
        <v>733.99</v>
      </c>
      <c r="D87" s="3">
        <v>0</v>
      </c>
      <c r="E87" s="3">
        <v>697.72</v>
      </c>
      <c r="F87" s="2">
        <v>41.79</v>
      </c>
      <c r="G87" s="2">
        <v>133.28</v>
      </c>
      <c r="H87" s="3">
        <v>51.1</v>
      </c>
      <c r="I87" s="3">
        <v>159.92</v>
      </c>
      <c r="J87" s="2">
        <v>0</v>
      </c>
      <c r="K87" s="4">
        <v>0</v>
      </c>
      <c r="L87" s="5">
        <v>0</v>
      </c>
      <c r="M87" s="5">
        <v>0</v>
      </c>
      <c r="N87" s="8">
        <f t="shared" si="6"/>
        <v>1632.02</v>
      </c>
      <c r="O87" s="4">
        <v>0</v>
      </c>
      <c r="P87" s="4">
        <v>480</v>
      </c>
      <c r="Q87" s="5">
        <v>0</v>
      </c>
      <c r="R87" s="31">
        <v>1160</v>
      </c>
      <c r="S87" s="8">
        <f t="shared" si="4"/>
        <v>1640</v>
      </c>
    </row>
    <row r="88" spans="1:19">
      <c r="A88" s="17">
        <v>44391</v>
      </c>
      <c r="B88" s="2">
        <v>0</v>
      </c>
      <c r="C88" s="2">
        <v>514.02</v>
      </c>
      <c r="D88" s="3">
        <v>0</v>
      </c>
      <c r="E88" s="3">
        <v>510.93</v>
      </c>
      <c r="F88" s="2">
        <v>6.63</v>
      </c>
      <c r="G88" s="2">
        <v>126.53</v>
      </c>
      <c r="H88" s="3">
        <v>9.62</v>
      </c>
      <c r="I88" s="3">
        <v>134.25</v>
      </c>
      <c r="J88" s="2">
        <v>0</v>
      </c>
      <c r="K88" s="4">
        <v>0</v>
      </c>
      <c r="L88" s="5">
        <v>0</v>
      </c>
      <c r="M88" s="5">
        <v>0</v>
      </c>
      <c r="N88" s="8">
        <f t="shared" si="6"/>
        <v>1269.48</v>
      </c>
      <c r="O88" s="4">
        <v>0</v>
      </c>
      <c r="P88" s="4">
        <v>1020</v>
      </c>
      <c r="Q88" s="5">
        <v>0</v>
      </c>
      <c r="R88" s="7">
        <v>260</v>
      </c>
      <c r="S88" s="8">
        <f t="shared" si="4"/>
        <v>1280</v>
      </c>
    </row>
    <row r="89" spans="1:19">
      <c r="A89" s="17">
        <v>44392</v>
      </c>
      <c r="B89" s="2">
        <v>0</v>
      </c>
      <c r="C89" s="2">
        <v>560.48</v>
      </c>
      <c r="D89" s="3">
        <v>0</v>
      </c>
      <c r="E89" s="3">
        <v>550.61</v>
      </c>
      <c r="F89" s="2">
        <v>4.09</v>
      </c>
      <c r="G89" s="2">
        <v>143.09</v>
      </c>
      <c r="H89" s="3">
        <v>7.41</v>
      </c>
      <c r="I89" s="3">
        <v>156.66</v>
      </c>
      <c r="J89" s="2">
        <v>0</v>
      </c>
      <c r="K89" s="4">
        <v>0</v>
      </c>
      <c r="L89" s="5">
        <v>0</v>
      </c>
      <c r="M89" s="5">
        <v>0</v>
      </c>
      <c r="N89" s="8">
        <f t="shared" si="6"/>
        <v>1399.34</v>
      </c>
      <c r="O89" s="4">
        <v>0</v>
      </c>
      <c r="P89" s="4">
        <v>700</v>
      </c>
      <c r="Q89" s="5">
        <v>0</v>
      </c>
      <c r="R89" s="7">
        <v>700</v>
      </c>
      <c r="S89" s="8">
        <f t="shared" si="4"/>
        <v>1400</v>
      </c>
    </row>
    <row r="90" spans="1:19">
      <c r="A90" s="17">
        <v>44393</v>
      </c>
      <c r="B90" s="2">
        <v>0</v>
      </c>
      <c r="C90" s="2">
        <v>633.13</v>
      </c>
      <c r="D90" s="3">
        <v>0</v>
      </c>
      <c r="E90" s="3">
        <v>619.91</v>
      </c>
      <c r="F90" s="2">
        <v>3.71</v>
      </c>
      <c r="G90" s="2">
        <v>168.57</v>
      </c>
      <c r="H90" s="3">
        <v>4.56</v>
      </c>
      <c r="I90" s="3">
        <v>203.99</v>
      </c>
      <c r="J90" s="2">
        <v>0</v>
      </c>
      <c r="K90" s="4">
        <v>0</v>
      </c>
      <c r="L90" s="5">
        <v>0</v>
      </c>
      <c r="M90" s="5">
        <v>0</v>
      </c>
      <c r="N90" s="8">
        <f t="shared" si="6"/>
        <v>1617.33</v>
      </c>
      <c r="O90" s="4">
        <v>0</v>
      </c>
      <c r="P90" s="4">
        <v>800</v>
      </c>
      <c r="Q90" s="5">
        <v>0</v>
      </c>
      <c r="R90" s="31">
        <v>800</v>
      </c>
      <c r="S90" s="8">
        <f t="shared" si="4"/>
        <v>1600</v>
      </c>
    </row>
    <row r="91" spans="1:19">
      <c r="A91" s="17">
        <v>44394</v>
      </c>
      <c r="B91" s="2">
        <v>0</v>
      </c>
      <c r="C91" s="2">
        <v>653.68</v>
      </c>
      <c r="D91" s="3">
        <v>0</v>
      </c>
      <c r="E91" s="3">
        <v>639.64</v>
      </c>
      <c r="F91" s="2">
        <v>4.83</v>
      </c>
      <c r="G91" s="2">
        <v>197.57</v>
      </c>
      <c r="H91" s="3">
        <v>4</v>
      </c>
      <c r="I91" s="3">
        <v>232.22</v>
      </c>
      <c r="J91" s="2">
        <v>0</v>
      </c>
      <c r="K91" s="4">
        <v>0</v>
      </c>
      <c r="L91" s="5">
        <v>0</v>
      </c>
      <c r="M91" s="5">
        <v>0</v>
      </c>
      <c r="N91" s="8">
        <f t="shared" si="6"/>
        <v>1714.28</v>
      </c>
      <c r="O91" s="4">
        <v>0</v>
      </c>
      <c r="P91" s="4">
        <v>860</v>
      </c>
      <c r="Q91" s="5">
        <v>0</v>
      </c>
      <c r="R91" s="31">
        <v>860</v>
      </c>
      <c r="S91" s="8">
        <f t="shared" ref="S91:S108" si="7">P91+R91-O91-Q91</f>
        <v>1720</v>
      </c>
    </row>
    <row r="92" spans="1:19">
      <c r="A92" s="17">
        <v>44395</v>
      </c>
      <c r="B92" s="2">
        <v>0</v>
      </c>
      <c r="C92" s="2">
        <v>783.99</v>
      </c>
      <c r="D92" s="3">
        <v>0</v>
      </c>
      <c r="E92" s="3">
        <v>749.95</v>
      </c>
      <c r="F92" s="2">
        <v>0</v>
      </c>
      <c r="G92" s="2">
        <v>278.92</v>
      </c>
      <c r="H92" s="3">
        <v>0</v>
      </c>
      <c r="I92" s="3">
        <v>340.18</v>
      </c>
      <c r="J92" s="2">
        <v>0</v>
      </c>
      <c r="K92" s="4">
        <v>0</v>
      </c>
      <c r="L92" s="5">
        <v>0</v>
      </c>
      <c r="M92" s="5">
        <v>0</v>
      </c>
      <c r="N92" s="8">
        <f t="shared" si="6"/>
        <v>2153.04</v>
      </c>
      <c r="O92" s="4">
        <v>0</v>
      </c>
      <c r="P92" s="4">
        <v>1080</v>
      </c>
      <c r="Q92" s="5">
        <v>0</v>
      </c>
      <c r="R92" s="31">
        <v>1080</v>
      </c>
      <c r="S92" s="8">
        <f t="shared" si="7"/>
        <v>2160</v>
      </c>
    </row>
    <row r="93" spans="1:19">
      <c r="A93" s="17">
        <v>44396</v>
      </c>
      <c r="B93" s="2">
        <v>0</v>
      </c>
      <c r="C93" s="2">
        <v>676.86</v>
      </c>
      <c r="D93" s="3">
        <v>0</v>
      </c>
      <c r="E93" s="3">
        <v>662.91</v>
      </c>
      <c r="F93" s="2">
        <v>0</v>
      </c>
      <c r="G93" s="2">
        <v>247.68</v>
      </c>
      <c r="H93" s="3">
        <v>0</v>
      </c>
      <c r="I93" s="3">
        <v>284.77</v>
      </c>
      <c r="J93" s="2">
        <v>0</v>
      </c>
      <c r="K93" s="4">
        <v>0</v>
      </c>
      <c r="L93" s="5">
        <v>0</v>
      </c>
      <c r="M93" s="5">
        <v>0</v>
      </c>
      <c r="N93" s="8">
        <f t="shared" si="6"/>
        <v>1872.22</v>
      </c>
      <c r="O93" s="4">
        <v>0</v>
      </c>
      <c r="P93" s="4">
        <v>940</v>
      </c>
      <c r="Q93" s="5">
        <v>0</v>
      </c>
      <c r="R93" s="31">
        <v>940</v>
      </c>
      <c r="S93" s="8">
        <f t="shared" si="7"/>
        <v>1880</v>
      </c>
    </row>
    <row r="94" spans="1:19">
      <c r="A94" s="17">
        <v>44397</v>
      </c>
      <c r="B94" s="2">
        <v>0</v>
      </c>
      <c r="C94" s="2">
        <v>179.79</v>
      </c>
      <c r="D94" s="3">
        <v>0</v>
      </c>
      <c r="E94" s="3">
        <v>220.79</v>
      </c>
      <c r="F94" s="2">
        <v>0</v>
      </c>
      <c r="G94" s="2">
        <v>271.91</v>
      </c>
      <c r="H94" s="3">
        <v>0.1</v>
      </c>
      <c r="I94" s="3">
        <v>255.27</v>
      </c>
      <c r="J94" s="2">
        <v>0</v>
      </c>
      <c r="K94" s="4">
        <v>0</v>
      </c>
      <c r="L94" s="5">
        <v>0</v>
      </c>
      <c r="M94" s="5">
        <v>0</v>
      </c>
      <c r="N94" s="8">
        <f t="shared" si="6"/>
        <v>927.66</v>
      </c>
      <c r="O94" s="4">
        <v>0</v>
      </c>
      <c r="P94" s="4">
        <v>480</v>
      </c>
      <c r="Q94" s="5">
        <v>0</v>
      </c>
      <c r="R94" s="7">
        <v>480</v>
      </c>
      <c r="S94" s="8">
        <f t="shared" si="7"/>
        <v>960</v>
      </c>
    </row>
    <row r="95" spans="1:19">
      <c r="A95" s="17">
        <v>44398</v>
      </c>
      <c r="B95" s="2">
        <v>0</v>
      </c>
      <c r="C95" s="2">
        <v>266.18</v>
      </c>
      <c r="D95" s="3">
        <v>0</v>
      </c>
      <c r="E95" s="3">
        <v>288.97</v>
      </c>
      <c r="F95" s="2">
        <v>0</v>
      </c>
      <c r="G95" s="2">
        <v>172.2</v>
      </c>
      <c r="H95" s="3">
        <v>0</v>
      </c>
      <c r="I95" s="3">
        <v>145.04</v>
      </c>
      <c r="J95" s="2">
        <v>0</v>
      </c>
      <c r="K95" s="4">
        <v>0</v>
      </c>
      <c r="L95" s="5">
        <v>0</v>
      </c>
      <c r="M95" s="5">
        <v>0</v>
      </c>
      <c r="N95" s="8">
        <f t="shared" si="6"/>
        <v>872.39</v>
      </c>
      <c r="O95" s="4">
        <v>0</v>
      </c>
      <c r="P95" s="4">
        <v>460</v>
      </c>
      <c r="Q95" s="5">
        <v>0</v>
      </c>
      <c r="R95" s="31">
        <v>420</v>
      </c>
      <c r="S95" s="8">
        <f t="shared" si="7"/>
        <v>880</v>
      </c>
    </row>
    <row r="96" spans="1:19">
      <c r="A96" s="17">
        <v>44399</v>
      </c>
      <c r="B96" s="2">
        <v>0</v>
      </c>
      <c r="C96" s="2">
        <v>408.1</v>
      </c>
      <c r="D96" s="3">
        <v>0</v>
      </c>
      <c r="E96" s="3">
        <v>415.47</v>
      </c>
      <c r="F96" s="2">
        <v>7.91</v>
      </c>
      <c r="G96" s="2">
        <v>70.07</v>
      </c>
      <c r="H96" s="3">
        <v>25.9</v>
      </c>
      <c r="I96" s="3">
        <v>54.03</v>
      </c>
      <c r="J96" s="2">
        <v>0</v>
      </c>
      <c r="K96" s="4">
        <v>0</v>
      </c>
      <c r="L96" s="5">
        <v>0</v>
      </c>
      <c r="M96" s="5">
        <v>0</v>
      </c>
      <c r="N96" s="8">
        <f t="shared" si="6"/>
        <v>913.86</v>
      </c>
      <c r="O96" s="4">
        <v>0</v>
      </c>
      <c r="P96" s="4">
        <v>460</v>
      </c>
      <c r="Q96" s="5">
        <v>0</v>
      </c>
      <c r="R96" s="31">
        <v>440</v>
      </c>
      <c r="S96" s="8">
        <f t="shared" si="7"/>
        <v>900</v>
      </c>
    </row>
    <row r="97" spans="1:19">
      <c r="A97" s="17">
        <v>44400</v>
      </c>
      <c r="B97" s="2">
        <v>0</v>
      </c>
      <c r="C97" s="2">
        <v>445.47</v>
      </c>
      <c r="D97" s="3">
        <v>0</v>
      </c>
      <c r="E97" s="3">
        <v>441.41</v>
      </c>
      <c r="F97" s="2">
        <v>6.2199</v>
      </c>
      <c r="G97" s="2">
        <v>34.53</v>
      </c>
      <c r="H97" s="3">
        <v>17.36</v>
      </c>
      <c r="I97" s="3">
        <v>16.67</v>
      </c>
      <c r="J97" s="2">
        <v>0</v>
      </c>
      <c r="K97" s="4">
        <v>0</v>
      </c>
      <c r="L97" s="5">
        <v>0</v>
      </c>
      <c r="M97" s="5">
        <v>0</v>
      </c>
      <c r="N97" s="8">
        <f t="shared" si="6"/>
        <v>914.5001</v>
      </c>
      <c r="O97" s="4">
        <v>0</v>
      </c>
      <c r="P97" s="4">
        <v>460</v>
      </c>
      <c r="Q97" s="5">
        <v>0</v>
      </c>
      <c r="R97" s="31">
        <v>460</v>
      </c>
      <c r="S97" s="8">
        <f t="shared" si="7"/>
        <v>920</v>
      </c>
    </row>
    <row r="98" spans="1:19">
      <c r="A98" s="17">
        <v>44401</v>
      </c>
      <c r="B98" s="2">
        <v>0</v>
      </c>
      <c r="C98" s="2">
        <v>515.18</v>
      </c>
      <c r="D98" s="3">
        <v>0</v>
      </c>
      <c r="E98" s="3">
        <v>499.28</v>
      </c>
      <c r="F98" s="2">
        <v>10.42</v>
      </c>
      <c r="G98" s="2">
        <v>53.11</v>
      </c>
      <c r="H98" s="3">
        <v>17.09</v>
      </c>
      <c r="I98" s="3">
        <v>48.7</v>
      </c>
      <c r="J98" s="2">
        <v>0</v>
      </c>
      <c r="K98" s="4">
        <v>0</v>
      </c>
      <c r="L98" s="5">
        <v>0</v>
      </c>
      <c r="M98" s="5">
        <v>0</v>
      </c>
      <c r="N98" s="8">
        <f t="shared" si="6"/>
        <v>1088.76</v>
      </c>
      <c r="O98" s="4">
        <v>0</v>
      </c>
      <c r="P98" s="4">
        <v>540</v>
      </c>
      <c r="Q98" s="5">
        <v>0</v>
      </c>
      <c r="R98" s="31">
        <v>560</v>
      </c>
      <c r="S98" s="8">
        <f t="shared" si="7"/>
        <v>1100</v>
      </c>
    </row>
    <row r="99" spans="1:19">
      <c r="A99" s="17">
        <v>44402</v>
      </c>
      <c r="B99" s="2">
        <v>0</v>
      </c>
      <c r="C99" s="2">
        <v>837.35</v>
      </c>
      <c r="D99" s="3">
        <v>0</v>
      </c>
      <c r="E99" s="3">
        <v>796.37</v>
      </c>
      <c r="F99" s="2">
        <v>0.16</v>
      </c>
      <c r="G99" s="2">
        <v>305.69</v>
      </c>
      <c r="H99" s="3">
        <v>0.13</v>
      </c>
      <c r="I99" s="3">
        <v>354.58</v>
      </c>
      <c r="J99" s="2">
        <v>0</v>
      </c>
      <c r="K99" s="4">
        <v>0</v>
      </c>
      <c r="L99" s="5">
        <v>0</v>
      </c>
      <c r="M99" s="5">
        <v>0</v>
      </c>
      <c r="N99" s="8">
        <f t="shared" si="6"/>
        <v>2293.7</v>
      </c>
      <c r="O99" s="4">
        <v>0</v>
      </c>
      <c r="P99" s="4">
        <v>1140</v>
      </c>
      <c r="Q99" s="5">
        <v>0</v>
      </c>
      <c r="R99" s="31">
        <v>1140</v>
      </c>
      <c r="S99" s="8">
        <f t="shared" si="7"/>
        <v>2280</v>
      </c>
    </row>
    <row r="100" spans="1:19">
      <c r="A100" s="17">
        <v>44403</v>
      </c>
      <c r="B100" s="2">
        <v>0</v>
      </c>
      <c r="C100" s="2">
        <v>971.62</v>
      </c>
      <c r="D100" s="3">
        <v>0</v>
      </c>
      <c r="E100" s="3">
        <v>926.39</v>
      </c>
      <c r="F100" s="2">
        <v>0</v>
      </c>
      <c r="G100" s="2">
        <v>419.88</v>
      </c>
      <c r="H100" s="3">
        <v>0</v>
      </c>
      <c r="I100" s="3">
        <v>492.57</v>
      </c>
      <c r="J100" s="2">
        <v>0</v>
      </c>
      <c r="K100" s="4">
        <v>0</v>
      </c>
      <c r="L100" s="5">
        <v>0</v>
      </c>
      <c r="M100" s="5">
        <v>0</v>
      </c>
      <c r="N100" s="8">
        <f t="shared" si="6"/>
        <v>2810.46</v>
      </c>
      <c r="O100" s="4">
        <v>0</v>
      </c>
      <c r="P100" s="4">
        <v>1420</v>
      </c>
      <c r="Q100" s="5">
        <v>0</v>
      </c>
      <c r="R100" s="31">
        <v>1420</v>
      </c>
      <c r="S100" s="8">
        <f t="shared" si="7"/>
        <v>2840</v>
      </c>
    </row>
    <row r="101" spans="1:19">
      <c r="A101" s="17">
        <v>44404</v>
      </c>
      <c r="B101" s="2">
        <v>0</v>
      </c>
      <c r="C101" s="2">
        <v>1133.9</v>
      </c>
      <c r="D101" s="3">
        <v>0</v>
      </c>
      <c r="E101" s="3">
        <v>1087.55</v>
      </c>
      <c r="F101" s="2">
        <v>0</v>
      </c>
      <c r="G101" s="2">
        <v>603.93</v>
      </c>
      <c r="H101" s="3">
        <v>0</v>
      </c>
      <c r="I101" s="3">
        <v>700.43</v>
      </c>
      <c r="J101" s="2">
        <v>0</v>
      </c>
      <c r="K101" s="4">
        <v>0</v>
      </c>
      <c r="L101" s="5">
        <v>0</v>
      </c>
      <c r="M101" s="5">
        <v>0</v>
      </c>
      <c r="N101" s="8">
        <f t="shared" si="6"/>
        <v>3525.81</v>
      </c>
      <c r="O101" s="4">
        <v>0</v>
      </c>
      <c r="P101" s="4">
        <v>1760</v>
      </c>
      <c r="Q101" s="5">
        <v>0</v>
      </c>
      <c r="R101" s="31">
        <v>1760</v>
      </c>
      <c r="S101" s="8">
        <f t="shared" si="7"/>
        <v>3520</v>
      </c>
    </row>
    <row r="102" spans="1:19">
      <c r="A102" s="17">
        <v>44405</v>
      </c>
      <c r="B102" s="2">
        <v>0</v>
      </c>
      <c r="C102" s="2">
        <v>750.52</v>
      </c>
      <c r="D102" s="3">
        <v>0</v>
      </c>
      <c r="E102" s="3">
        <v>756.86</v>
      </c>
      <c r="F102" s="2">
        <v>0</v>
      </c>
      <c r="G102" s="2">
        <v>476.18</v>
      </c>
      <c r="H102" s="3">
        <v>0</v>
      </c>
      <c r="I102" s="3">
        <v>513.03</v>
      </c>
      <c r="J102" s="2">
        <v>0</v>
      </c>
      <c r="K102" s="4">
        <v>0</v>
      </c>
      <c r="L102" s="5">
        <v>0</v>
      </c>
      <c r="M102" s="5">
        <v>0</v>
      </c>
      <c r="N102" s="8">
        <f t="shared" si="6"/>
        <v>2496.59</v>
      </c>
      <c r="O102" s="4">
        <v>0</v>
      </c>
      <c r="P102" s="4">
        <v>1240</v>
      </c>
      <c r="Q102" s="5">
        <v>0</v>
      </c>
      <c r="R102" s="31">
        <v>1240</v>
      </c>
      <c r="S102" s="8">
        <f t="shared" si="7"/>
        <v>2480</v>
      </c>
    </row>
    <row r="103" spans="1:19">
      <c r="A103" s="17">
        <v>44406</v>
      </c>
      <c r="B103" s="2">
        <v>0</v>
      </c>
      <c r="C103" s="2">
        <v>513.5</v>
      </c>
      <c r="D103" s="3">
        <v>0</v>
      </c>
      <c r="E103" s="3">
        <v>517.8</v>
      </c>
      <c r="F103" s="2">
        <v>5.54</v>
      </c>
      <c r="G103" s="2">
        <v>137.12</v>
      </c>
      <c r="H103" s="3">
        <v>16.39</v>
      </c>
      <c r="I103" s="3">
        <v>134.2</v>
      </c>
      <c r="J103" s="2">
        <v>0</v>
      </c>
      <c r="K103" s="4">
        <v>0</v>
      </c>
      <c r="L103" s="5">
        <v>0</v>
      </c>
      <c r="M103" s="5">
        <v>0</v>
      </c>
      <c r="N103" s="8">
        <f t="shared" si="6"/>
        <v>1280.69</v>
      </c>
      <c r="O103" s="4">
        <v>0</v>
      </c>
      <c r="P103" s="4">
        <v>640</v>
      </c>
      <c r="Q103" s="5">
        <v>0</v>
      </c>
      <c r="R103" s="31">
        <v>660</v>
      </c>
      <c r="S103" s="8">
        <f t="shared" si="7"/>
        <v>1300</v>
      </c>
    </row>
    <row r="104" spans="1:19">
      <c r="A104" s="17">
        <v>44407</v>
      </c>
      <c r="B104" s="2">
        <v>0</v>
      </c>
      <c r="C104" s="2">
        <v>836.99</v>
      </c>
      <c r="D104" s="3">
        <v>0</v>
      </c>
      <c r="E104" s="3">
        <v>830.78</v>
      </c>
      <c r="F104" s="2">
        <v>0</v>
      </c>
      <c r="G104" s="2">
        <v>321.89</v>
      </c>
      <c r="H104" s="3">
        <v>0</v>
      </c>
      <c r="I104" s="3">
        <v>347.56</v>
      </c>
      <c r="J104" s="2">
        <v>0</v>
      </c>
      <c r="K104" s="4">
        <v>0</v>
      </c>
      <c r="L104" s="5">
        <v>0</v>
      </c>
      <c r="M104" s="5">
        <v>0</v>
      </c>
      <c r="N104" s="8">
        <f t="shared" si="6"/>
        <v>2337.22</v>
      </c>
      <c r="O104" s="4">
        <v>0</v>
      </c>
      <c r="P104" s="4">
        <v>1180</v>
      </c>
      <c r="Q104" s="5">
        <v>0</v>
      </c>
      <c r="R104" s="7">
        <v>1160</v>
      </c>
      <c r="S104" s="8">
        <f t="shared" si="7"/>
        <v>2340</v>
      </c>
    </row>
    <row r="105" spans="1:19">
      <c r="A105" s="17">
        <v>44408</v>
      </c>
      <c r="B105" s="2">
        <v>0</v>
      </c>
      <c r="C105" s="2">
        <v>673.46</v>
      </c>
      <c r="D105" s="3">
        <v>0</v>
      </c>
      <c r="E105" s="3">
        <v>680.37</v>
      </c>
      <c r="F105" s="2">
        <v>0</v>
      </c>
      <c r="G105" s="2">
        <v>458.21</v>
      </c>
      <c r="H105" s="3">
        <v>0</v>
      </c>
      <c r="I105" s="3">
        <v>507.21</v>
      </c>
      <c r="J105" s="2">
        <v>0</v>
      </c>
      <c r="K105" s="4">
        <v>0</v>
      </c>
      <c r="L105" s="5">
        <v>0</v>
      </c>
      <c r="M105" s="5">
        <v>0</v>
      </c>
      <c r="N105" s="8">
        <f t="shared" si="6"/>
        <v>2319.25</v>
      </c>
      <c r="O105" s="4">
        <v>0</v>
      </c>
      <c r="P105" s="4">
        <v>1160</v>
      </c>
      <c r="Q105" s="5">
        <v>0</v>
      </c>
      <c r="R105" s="31">
        <v>1160</v>
      </c>
      <c r="S105" s="8">
        <f t="shared" si="7"/>
        <v>2320</v>
      </c>
    </row>
    <row r="106" spans="1:19">
      <c r="A106" s="17">
        <v>44409</v>
      </c>
      <c r="B106" s="2">
        <v>0</v>
      </c>
      <c r="C106" s="2">
        <v>672.72</v>
      </c>
      <c r="D106" s="3">
        <v>0</v>
      </c>
      <c r="E106" s="3">
        <v>669.54</v>
      </c>
      <c r="F106" s="2">
        <v>0</v>
      </c>
      <c r="G106" s="2">
        <v>526.64</v>
      </c>
      <c r="H106" s="3">
        <v>0</v>
      </c>
      <c r="I106" s="3">
        <v>597.73</v>
      </c>
      <c r="J106" s="2">
        <v>0</v>
      </c>
      <c r="K106" s="4">
        <v>0</v>
      </c>
      <c r="L106" s="5">
        <v>0</v>
      </c>
      <c r="M106" s="5">
        <v>0</v>
      </c>
      <c r="N106" s="8">
        <f t="shared" si="6"/>
        <v>2466.63</v>
      </c>
      <c r="O106" s="4">
        <v>0</v>
      </c>
      <c r="P106" s="4">
        <v>1240</v>
      </c>
      <c r="Q106" s="5">
        <v>0</v>
      </c>
      <c r="R106" s="31">
        <v>1240</v>
      </c>
      <c r="S106" s="8">
        <f t="shared" si="7"/>
        <v>2480</v>
      </c>
    </row>
    <row r="107" spans="1:19">
      <c r="A107" s="17">
        <v>44410</v>
      </c>
      <c r="B107" s="2">
        <v>0</v>
      </c>
      <c r="C107" s="2">
        <v>1031.48</v>
      </c>
      <c r="D107" s="3">
        <v>0</v>
      </c>
      <c r="E107" s="3">
        <v>1001.89</v>
      </c>
      <c r="F107" s="2">
        <v>0</v>
      </c>
      <c r="G107" s="2">
        <v>807.11</v>
      </c>
      <c r="H107" s="3">
        <v>0</v>
      </c>
      <c r="I107" s="3">
        <v>938.23</v>
      </c>
      <c r="J107" s="2">
        <v>0</v>
      </c>
      <c r="K107" s="4">
        <v>0</v>
      </c>
      <c r="L107" s="5">
        <v>0</v>
      </c>
      <c r="M107" s="5">
        <v>0</v>
      </c>
      <c r="N107" s="8">
        <f t="shared" si="6"/>
        <v>3778.71</v>
      </c>
      <c r="O107" s="4">
        <v>0</v>
      </c>
      <c r="P107" s="4">
        <v>1880</v>
      </c>
      <c r="Q107" s="5">
        <v>0</v>
      </c>
      <c r="R107" s="7">
        <v>1900</v>
      </c>
      <c r="S107" s="8">
        <f t="shared" si="7"/>
        <v>3780</v>
      </c>
    </row>
    <row r="108" spans="1:19">
      <c r="A108" s="17">
        <v>44411</v>
      </c>
      <c r="B108" s="2">
        <v>0</v>
      </c>
      <c r="C108" s="2">
        <v>865.27</v>
      </c>
      <c r="D108" s="3">
        <v>0</v>
      </c>
      <c r="E108" s="3">
        <v>846.96</v>
      </c>
      <c r="F108" s="2">
        <v>0</v>
      </c>
      <c r="G108" s="2">
        <v>614.36</v>
      </c>
      <c r="H108" s="3">
        <v>0</v>
      </c>
      <c r="I108" s="3">
        <v>705.89</v>
      </c>
      <c r="J108" s="2">
        <v>0</v>
      </c>
      <c r="K108" s="4">
        <v>0</v>
      </c>
      <c r="L108" s="5">
        <v>0</v>
      </c>
      <c r="M108" s="5">
        <v>0</v>
      </c>
      <c r="N108" s="8">
        <f t="shared" si="6"/>
        <v>3032.48</v>
      </c>
      <c r="O108" s="4">
        <v>0</v>
      </c>
      <c r="P108" s="4">
        <v>1520</v>
      </c>
      <c r="Q108" s="5">
        <v>0</v>
      </c>
      <c r="R108" s="7">
        <v>1520</v>
      </c>
      <c r="S108" s="8">
        <f t="shared" si="7"/>
        <v>3040</v>
      </c>
    </row>
    <row r="109" spans="1:19">
      <c r="A109" s="17">
        <v>44412</v>
      </c>
      <c r="B109" s="2">
        <v>0</v>
      </c>
      <c r="C109" s="2">
        <v>790.9</v>
      </c>
      <c r="D109" s="3">
        <v>0</v>
      </c>
      <c r="E109" s="3">
        <v>783.42</v>
      </c>
      <c r="F109" s="2">
        <v>0</v>
      </c>
      <c r="G109" s="2">
        <v>647.76</v>
      </c>
      <c r="H109" s="3">
        <v>0</v>
      </c>
      <c r="I109" s="3">
        <v>739.98</v>
      </c>
      <c r="J109" s="2">
        <v>0</v>
      </c>
      <c r="K109" s="4">
        <v>0</v>
      </c>
      <c r="L109" s="5">
        <v>0</v>
      </c>
      <c r="M109" s="5">
        <v>0</v>
      </c>
      <c r="N109" s="8">
        <f>C109+E109+G109+I109+K109+M109-B109-D109-F109-H109-J109-L109</f>
        <v>2962.06</v>
      </c>
      <c r="O109" s="4">
        <v>0</v>
      </c>
      <c r="P109" s="4">
        <v>1480</v>
      </c>
      <c r="Q109" s="5">
        <v>0</v>
      </c>
      <c r="R109" s="7">
        <v>1480</v>
      </c>
      <c r="S109" s="8">
        <f>P109+R109-O109-Q109</f>
        <v>2960</v>
      </c>
    </row>
  </sheetData>
  <mergeCells count="11">
    <mergeCell ref="A1:S1"/>
    <mergeCell ref="B2:C2"/>
    <mergeCell ref="D2:E2"/>
    <mergeCell ref="F2:G2"/>
    <mergeCell ref="H2:I2"/>
    <mergeCell ref="J2:K2"/>
    <mergeCell ref="L2:M2"/>
    <mergeCell ref="O2:P2"/>
    <mergeCell ref="Q2:R2"/>
    <mergeCell ref="N2:N3"/>
    <mergeCell ref="S2:S3"/>
  </mergeCells>
  <pageMargins left="0.699305555555556" right="0.699305555555556" top="0.75" bottom="0.75" header="0.3" footer="0.3"/>
  <pageSetup paperSize="9" scale="35"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pageSetUpPr fitToPage="1"/>
  </sheetPr>
  <dimension ref="A1:V109"/>
  <sheetViews>
    <sheetView zoomScale="80" zoomScaleNormal="80" workbookViewId="0">
      <pane ySplit="3" topLeftCell="A85" activePane="bottomLeft" state="frozen"/>
      <selection/>
      <selection pane="bottomLeft" activeCell="O109" sqref="O109:R109"/>
    </sheetView>
  </sheetViews>
  <sheetFormatPr defaultColWidth="9" defaultRowHeight="15"/>
  <cols>
    <col min="1" max="1" width="27.3333333333333" style="1" customWidth="1"/>
    <col min="2" max="2" width="9.30833333333333" style="2" customWidth="1"/>
    <col min="3" max="3" width="9.55833333333333" style="2" customWidth="1"/>
    <col min="4" max="4" width="9.08333333333333" style="3" customWidth="1"/>
    <col min="5" max="5" width="9.55833333333333" style="3" customWidth="1"/>
    <col min="6" max="6" width="9.65833333333333" style="2" customWidth="1"/>
    <col min="7" max="7" width="10.225" style="2" customWidth="1"/>
    <col min="8" max="8" width="9.53333333333333" style="3" customWidth="1"/>
    <col min="9" max="9" width="10" style="3" customWidth="1"/>
    <col min="10" max="10" width="9.30833333333333" style="2" customWidth="1"/>
    <col min="11" max="11" width="9.76666666666667" style="4" customWidth="1"/>
    <col min="12" max="12" width="9.08333333333333" style="5" customWidth="1"/>
    <col min="13" max="13" width="8.975" style="5" customWidth="1"/>
    <col min="14" max="14" width="12.8916666666667" style="6" customWidth="1"/>
    <col min="15" max="15" width="9.53333333333333" style="4" customWidth="1"/>
    <col min="16" max="16" width="9.55833333333333" style="4" customWidth="1"/>
    <col min="17" max="17" width="9.09166666666667" style="5" customWidth="1"/>
    <col min="18" max="18" width="9.55833333333333" style="7" customWidth="1"/>
    <col min="19" max="19" width="12.1083333333333" style="8" customWidth="1"/>
    <col min="21" max="21" width="12.4416666666667" customWidth="1"/>
    <col min="22" max="22" width="25.5583333333333" customWidth="1"/>
  </cols>
  <sheetData>
    <row r="1" ht="18.75" spans="1:19">
      <c r="A1" s="9" t="s">
        <v>63</v>
      </c>
      <c r="B1" s="10"/>
      <c r="C1" s="10"/>
      <c r="D1" s="10"/>
      <c r="E1" s="10"/>
      <c r="F1" s="10"/>
      <c r="G1" s="10"/>
      <c r="H1" s="10"/>
      <c r="I1" s="10"/>
      <c r="J1" s="10"/>
      <c r="K1" s="10"/>
      <c r="L1" s="10"/>
      <c r="M1" s="10"/>
      <c r="N1" s="18"/>
      <c r="O1" s="10"/>
      <c r="P1" s="10"/>
      <c r="Q1" s="10"/>
      <c r="R1" s="10"/>
      <c r="S1" s="23"/>
    </row>
    <row r="2" ht="14.25" spans="1:22">
      <c r="A2" s="11" t="s">
        <v>43</v>
      </c>
      <c r="B2" s="12" t="s">
        <v>44</v>
      </c>
      <c r="C2" s="12"/>
      <c r="D2" s="13" t="s">
        <v>45</v>
      </c>
      <c r="E2" s="13"/>
      <c r="F2" s="12" t="s">
        <v>46</v>
      </c>
      <c r="G2" s="12"/>
      <c r="H2" s="13" t="s">
        <v>47</v>
      </c>
      <c r="I2" s="13"/>
      <c r="J2" s="12" t="s">
        <v>48</v>
      </c>
      <c r="K2" s="12"/>
      <c r="L2" s="13" t="s">
        <v>49</v>
      </c>
      <c r="M2" s="13"/>
      <c r="N2" s="19" t="s">
        <v>64</v>
      </c>
      <c r="O2" s="12" t="s">
        <v>51</v>
      </c>
      <c r="P2" s="12"/>
      <c r="Q2" s="13" t="s">
        <v>52</v>
      </c>
      <c r="R2" s="24"/>
      <c r="S2" s="25" t="s">
        <v>53</v>
      </c>
      <c r="U2" s="26"/>
      <c r="V2" s="26" t="s">
        <v>36</v>
      </c>
    </row>
    <row r="3" ht="57" spans="1:22">
      <c r="A3" s="14" t="s">
        <v>65</v>
      </c>
      <c r="B3" s="15" t="s">
        <v>55</v>
      </c>
      <c r="C3" s="15" t="s">
        <v>56</v>
      </c>
      <c r="D3" s="16" t="s">
        <v>57</v>
      </c>
      <c r="E3" s="16" t="s">
        <v>56</v>
      </c>
      <c r="F3" s="15" t="s">
        <v>57</v>
      </c>
      <c r="G3" s="15" t="s">
        <v>56</v>
      </c>
      <c r="H3" s="16" t="s">
        <v>57</v>
      </c>
      <c r="I3" s="16" t="s">
        <v>56</v>
      </c>
      <c r="J3" s="15" t="s">
        <v>57</v>
      </c>
      <c r="K3" s="15" t="s">
        <v>56</v>
      </c>
      <c r="L3" s="16" t="s">
        <v>57</v>
      </c>
      <c r="M3" s="16" t="s">
        <v>56</v>
      </c>
      <c r="N3" s="20"/>
      <c r="O3" s="21" t="s">
        <v>57</v>
      </c>
      <c r="P3" s="15" t="s">
        <v>56</v>
      </c>
      <c r="Q3" s="16" t="s">
        <v>57</v>
      </c>
      <c r="R3" s="27" t="s">
        <v>56</v>
      </c>
      <c r="S3" s="28"/>
      <c r="U3" s="26" t="s">
        <v>58</v>
      </c>
      <c r="V3" s="29" t="s">
        <v>59</v>
      </c>
    </row>
    <row r="4" spans="1:22">
      <c r="A4" s="1" t="s">
        <v>60</v>
      </c>
      <c r="B4" s="2">
        <v>0</v>
      </c>
      <c r="C4" s="2">
        <v>4291.14</v>
      </c>
      <c r="D4" s="3">
        <v>0</v>
      </c>
      <c r="E4" s="3">
        <v>3974.52</v>
      </c>
      <c r="F4" s="2">
        <v>150.52</v>
      </c>
      <c r="G4" s="2">
        <v>559.9</v>
      </c>
      <c r="H4" s="3">
        <v>62.81</v>
      </c>
      <c r="I4" s="3">
        <v>799.58</v>
      </c>
      <c r="J4" s="2">
        <v>0</v>
      </c>
      <c r="K4" s="4">
        <v>0</v>
      </c>
      <c r="L4" s="5">
        <v>0</v>
      </c>
      <c r="M4" s="5">
        <v>0</v>
      </c>
      <c r="N4" s="6">
        <f t="shared" ref="N4:N22" si="0">C4+E4+G4+I4+K4+M4-B4-D4-F4-H4-J4-L4</f>
        <v>9411.81</v>
      </c>
      <c r="O4" s="4">
        <v>0</v>
      </c>
      <c r="P4" s="4">
        <v>6560</v>
      </c>
      <c r="Q4" s="5">
        <v>0</v>
      </c>
      <c r="R4" s="30">
        <v>2900</v>
      </c>
      <c r="S4" s="8">
        <f t="shared" ref="S4:S12" si="1">P4+R4-O4-Q4</f>
        <v>9460</v>
      </c>
      <c r="U4" s="26" t="s">
        <v>43</v>
      </c>
      <c r="V4" s="29" t="s">
        <v>66</v>
      </c>
    </row>
    <row r="5" spans="1:19">
      <c r="A5" s="1" t="s">
        <v>62</v>
      </c>
      <c r="B5" s="2">
        <v>0</v>
      </c>
      <c r="C5" s="2">
        <v>3620.71</v>
      </c>
      <c r="D5" s="3">
        <v>0</v>
      </c>
      <c r="E5" s="3">
        <v>3399.73</v>
      </c>
      <c r="F5" s="2">
        <v>0.85</v>
      </c>
      <c r="G5" s="2">
        <v>1518.04</v>
      </c>
      <c r="H5" s="3">
        <v>0.15</v>
      </c>
      <c r="I5" s="3">
        <v>1947.8</v>
      </c>
      <c r="J5" s="2">
        <v>0</v>
      </c>
      <c r="K5" s="4">
        <v>0</v>
      </c>
      <c r="L5" s="5">
        <v>0</v>
      </c>
      <c r="M5" s="5">
        <v>0</v>
      </c>
      <c r="N5" s="6">
        <f t="shared" si="0"/>
        <v>10485.28</v>
      </c>
      <c r="O5" s="4">
        <v>0</v>
      </c>
      <c r="P5" s="4">
        <v>5260</v>
      </c>
      <c r="Q5" s="5">
        <v>0</v>
      </c>
      <c r="R5" s="30">
        <v>5240</v>
      </c>
      <c r="S5" s="8">
        <f t="shared" si="1"/>
        <v>10500</v>
      </c>
    </row>
    <row r="6" spans="1:19">
      <c r="A6" s="17">
        <v>44309</v>
      </c>
      <c r="B6" s="2">
        <v>0.8</v>
      </c>
      <c r="C6" s="2">
        <v>216.29</v>
      </c>
      <c r="D6" s="3">
        <v>0.66</v>
      </c>
      <c r="E6" s="3">
        <v>213.69</v>
      </c>
      <c r="F6" s="2">
        <v>38.89</v>
      </c>
      <c r="G6" s="2">
        <v>73.73</v>
      </c>
      <c r="H6" s="3">
        <v>45.36</v>
      </c>
      <c r="I6" s="22">
        <v>81.23</v>
      </c>
      <c r="J6" s="2">
        <v>0</v>
      </c>
      <c r="K6" s="4">
        <v>0</v>
      </c>
      <c r="L6" s="5">
        <v>0</v>
      </c>
      <c r="M6" s="5">
        <v>0</v>
      </c>
      <c r="N6" s="6">
        <f t="shared" si="0"/>
        <v>499.23</v>
      </c>
      <c r="O6" s="4">
        <v>0</v>
      </c>
      <c r="P6" s="4">
        <v>320</v>
      </c>
      <c r="Q6" s="5">
        <v>0</v>
      </c>
      <c r="R6" s="30">
        <v>200</v>
      </c>
      <c r="S6" s="8">
        <f t="shared" si="1"/>
        <v>520</v>
      </c>
    </row>
    <row r="7" spans="1:19">
      <c r="A7" s="17">
        <v>44310</v>
      </c>
      <c r="B7" s="2">
        <v>0.35</v>
      </c>
      <c r="C7" s="2">
        <v>299.83</v>
      </c>
      <c r="D7" s="3">
        <v>0.07</v>
      </c>
      <c r="E7" s="3">
        <v>287.27</v>
      </c>
      <c r="F7" s="2">
        <v>29.43</v>
      </c>
      <c r="G7" s="2">
        <v>47.71</v>
      </c>
      <c r="H7" s="3">
        <v>33.79</v>
      </c>
      <c r="I7" s="3">
        <v>65.16</v>
      </c>
      <c r="J7" s="2">
        <v>0</v>
      </c>
      <c r="K7" s="4">
        <v>0</v>
      </c>
      <c r="L7" s="5">
        <v>0</v>
      </c>
      <c r="M7" s="5">
        <v>0</v>
      </c>
      <c r="N7" s="6">
        <f t="shared" si="0"/>
        <v>636.33</v>
      </c>
      <c r="O7" s="4">
        <v>0</v>
      </c>
      <c r="P7" s="4">
        <v>320</v>
      </c>
      <c r="Q7" s="5">
        <v>0</v>
      </c>
      <c r="R7" s="7">
        <v>320</v>
      </c>
      <c r="S7" s="8">
        <f t="shared" si="1"/>
        <v>640</v>
      </c>
    </row>
    <row r="8" spans="1:19">
      <c r="A8" s="17">
        <v>44311</v>
      </c>
      <c r="B8" s="2">
        <v>0</v>
      </c>
      <c r="C8" s="2">
        <v>353.35</v>
      </c>
      <c r="D8" s="3">
        <v>0</v>
      </c>
      <c r="E8" s="3">
        <v>333.1</v>
      </c>
      <c r="F8" s="2">
        <v>0</v>
      </c>
      <c r="G8" s="2">
        <v>105.17</v>
      </c>
      <c r="H8" s="3">
        <v>0</v>
      </c>
      <c r="I8" s="3">
        <v>138.32</v>
      </c>
      <c r="J8" s="2">
        <v>0</v>
      </c>
      <c r="K8" s="4">
        <v>0</v>
      </c>
      <c r="L8" s="5">
        <v>0</v>
      </c>
      <c r="M8" s="5">
        <v>0</v>
      </c>
      <c r="N8" s="6">
        <f t="shared" si="0"/>
        <v>929.94</v>
      </c>
      <c r="O8" s="4">
        <v>0</v>
      </c>
      <c r="P8" s="4">
        <v>460</v>
      </c>
      <c r="Q8" s="5">
        <v>0</v>
      </c>
      <c r="R8" s="7">
        <v>460</v>
      </c>
      <c r="S8" s="8">
        <f t="shared" si="1"/>
        <v>920</v>
      </c>
    </row>
    <row r="9" spans="1:19">
      <c r="A9" s="17">
        <v>44312</v>
      </c>
      <c r="B9" s="2">
        <v>0</v>
      </c>
      <c r="C9" s="2">
        <v>491.44</v>
      </c>
      <c r="D9" s="3">
        <v>0</v>
      </c>
      <c r="E9" s="3">
        <v>463.23</v>
      </c>
      <c r="F9" s="2">
        <v>0</v>
      </c>
      <c r="G9" s="2">
        <v>265.01</v>
      </c>
      <c r="H9" s="3">
        <v>0</v>
      </c>
      <c r="I9" s="3">
        <v>342.45</v>
      </c>
      <c r="J9" s="2">
        <v>0</v>
      </c>
      <c r="K9" s="4">
        <v>0</v>
      </c>
      <c r="L9" s="5">
        <v>0</v>
      </c>
      <c r="M9" s="5">
        <v>0</v>
      </c>
      <c r="N9" s="6">
        <f t="shared" si="0"/>
        <v>1562.13</v>
      </c>
      <c r="O9" s="4">
        <v>0</v>
      </c>
      <c r="P9" s="4">
        <v>780</v>
      </c>
      <c r="Q9" s="5">
        <v>0</v>
      </c>
      <c r="R9" s="7">
        <v>780</v>
      </c>
      <c r="S9" s="8">
        <f t="shared" si="1"/>
        <v>1560</v>
      </c>
    </row>
    <row r="10" spans="1:19">
      <c r="A10" s="17">
        <v>44313</v>
      </c>
      <c r="B10" s="2">
        <v>0</v>
      </c>
      <c r="C10" s="2">
        <v>641.4</v>
      </c>
      <c r="D10" s="3">
        <v>0</v>
      </c>
      <c r="E10" s="3">
        <v>591.67</v>
      </c>
      <c r="F10" s="2">
        <v>0.19</v>
      </c>
      <c r="G10" s="2">
        <v>223.64</v>
      </c>
      <c r="H10" s="3">
        <v>0</v>
      </c>
      <c r="I10" s="3">
        <v>316.9</v>
      </c>
      <c r="J10" s="2">
        <v>0</v>
      </c>
      <c r="K10" s="4">
        <v>0</v>
      </c>
      <c r="L10" s="5">
        <v>0</v>
      </c>
      <c r="M10" s="5">
        <v>0</v>
      </c>
      <c r="N10" s="6">
        <f t="shared" si="0"/>
        <v>1773.42</v>
      </c>
      <c r="O10" s="4">
        <v>0</v>
      </c>
      <c r="P10" s="4">
        <v>900</v>
      </c>
      <c r="Q10" s="5">
        <v>0</v>
      </c>
      <c r="R10" s="7">
        <v>900</v>
      </c>
      <c r="S10" s="8">
        <f t="shared" ref="S10:S53" si="2">P10+R10-O10-Q10</f>
        <v>1800</v>
      </c>
    </row>
    <row r="11" spans="1:19">
      <c r="A11" s="17">
        <v>44314</v>
      </c>
      <c r="B11" s="2">
        <v>0</v>
      </c>
      <c r="C11" s="2">
        <v>993.94</v>
      </c>
      <c r="D11" s="3">
        <v>0</v>
      </c>
      <c r="E11" s="3">
        <v>927.53</v>
      </c>
      <c r="F11" s="2">
        <v>73.17</v>
      </c>
      <c r="G11" s="2">
        <v>8.19</v>
      </c>
      <c r="H11" s="3">
        <v>44.89</v>
      </c>
      <c r="I11" s="3">
        <v>18.85</v>
      </c>
      <c r="J11" s="2">
        <v>0</v>
      </c>
      <c r="K11" s="4">
        <v>0</v>
      </c>
      <c r="L11" s="5">
        <v>0</v>
      </c>
      <c r="M11" s="5">
        <v>0</v>
      </c>
      <c r="N11" s="6">
        <f t="shared" si="0"/>
        <v>1830.45</v>
      </c>
      <c r="O11" s="4">
        <v>0</v>
      </c>
      <c r="P11" s="4">
        <v>920</v>
      </c>
      <c r="Q11" s="5">
        <v>0</v>
      </c>
      <c r="R11" s="7">
        <v>900</v>
      </c>
      <c r="S11" s="8">
        <f t="shared" si="2"/>
        <v>1820</v>
      </c>
    </row>
    <row r="12" spans="1:19">
      <c r="A12" s="17">
        <v>44315</v>
      </c>
      <c r="B12" s="2">
        <v>0</v>
      </c>
      <c r="C12" s="2">
        <v>758.31</v>
      </c>
      <c r="D12" s="3">
        <v>0</v>
      </c>
      <c r="E12" s="3">
        <v>692.17</v>
      </c>
      <c r="F12" s="2">
        <v>0.19</v>
      </c>
      <c r="G12" s="2">
        <v>141.21</v>
      </c>
      <c r="H12" s="3">
        <v>0</v>
      </c>
      <c r="I12" s="3">
        <v>232.52</v>
      </c>
      <c r="J12" s="2">
        <v>0</v>
      </c>
      <c r="K12" s="4">
        <v>0</v>
      </c>
      <c r="L12" s="5">
        <v>0</v>
      </c>
      <c r="M12" s="5">
        <v>0</v>
      </c>
      <c r="N12" s="6">
        <f t="shared" si="0"/>
        <v>1824.02</v>
      </c>
      <c r="O12" s="4">
        <v>0</v>
      </c>
      <c r="P12" s="4">
        <v>920</v>
      </c>
      <c r="Q12" s="5">
        <v>0</v>
      </c>
      <c r="R12" s="7">
        <v>920</v>
      </c>
      <c r="S12" s="8">
        <f t="shared" si="2"/>
        <v>1840</v>
      </c>
    </row>
    <row r="13" spans="1:19">
      <c r="A13" s="17">
        <v>44316</v>
      </c>
      <c r="B13" s="2">
        <v>0</v>
      </c>
      <c r="C13" s="2">
        <v>717.87</v>
      </c>
      <c r="D13" s="3">
        <v>0</v>
      </c>
      <c r="E13" s="3">
        <v>655.83</v>
      </c>
      <c r="F13" s="2">
        <v>0</v>
      </c>
      <c r="G13" s="2">
        <v>177</v>
      </c>
      <c r="H13" s="3">
        <v>0</v>
      </c>
      <c r="I13" s="3">
        <v>271.62</v>
      </c>
      <c r="J13" s="2">
        <v>0</v>
      </c>
      <c r="K13" s="4">
        <v>0</v>
      </c>
      <c r="L13" s="5">
        <v>0</v>
      </c>
      <c r="M13" s="5">
        <v>0</v>
      </c>
      <c r="N13" s="6">
        <f t="shared" si="0"/>
        <v>1822.32</v>
      </c>
      <c r="O13" s="4">
        <v>0</v>
      </c>
      <c r="P13" s="4">
        <v>900</v>
      </c>
      <c r="Q13" s="5">
        <v>0</v>
      </c>
      <c r="R13" s="7">
        <v>920</v>
      </c>
      <c r="S13" s="8">
        <f t="shared" si="2"/>
        <v>1820</v>
      </c>
    </row>
    <row r="14" spans="1:19">
      <c r="A14" s="17">
        <v>44317</v>
      </c>
      <c r="B14" s="2">
        <v>0</v>
      </c>
      <c r="C14" s="2">
        <v>713.82</v>
      </c>
      <c r="D14" s="3">
        <v>0</v>
      </c>
      <c r="E14" s="3">
        <v>647.72</v>
      </c>
      <c r="F14" s="2">
        <v>0</v>
      </c>
      <c r="G14" s="2">
        <v>185.49</v>
      </c>
      <c r="H14" s="3">
        <v>0</v>
      </c>
      <c r="I14" s="3">
        <v>283.59</v>
      </c>
      <c r="J14" s="2">
        <v>0</v>
      </c>
      <c r="K14" s="4">
        <v>0</v>
      </c>
      <c r="L14" s="5">
        <v>0</v>
      </c>
      <c r="M14" s="5">
        <v>0</v>
      </c>
      <c r="N14" s="6">
        <f t="shared" si="0"/>
        <v>1830.62</v>
      </c>
      <c r="O14" s="4">
        <v>0</v>
      </c>
      <c r="P14" s="4">
        <v>920</v>
      </c>
      <c r="Q14" s="5">
        <v>0</v>
      </c>
      <c r="R14" s="7">
        <v>900</v>
      </c>
      <c r="S14" s="8">
        <f t="shared" si="2"/>
        <v>1820</v>
      </c>
    </row>
    <row r="15" spans="1:19">
      <c r="A15" s="17">
        <v>44318</v>
      </c>
      <c r="B15" s="2">
        <v>0</v>
      </c>
      <c r="C15" s="2">
        <v>695.02</v>
      </c>
      <c r="D15" s="3">
        <v>0</v>
      </c>
      <c r="E15" s="3">
        <v>632.12</v>
      </c>
      <c r="F15" s="2">
        <v>0</v>
      </c>
      <c r="G15" s="2">
        <v>191.16</v>
      </c>
      <c r="H15" s="3">
        <v>0</v>
      </c>
      <c r="I15" s="3">
        <v>289.26</v>
      </c>
      <c r="J15" s="2">
        <v>0</v>
      </c>
      <c r="K15" s="4">
        <v>0</v>
      </c>
      <c r="L15" s="5">
        <v>0</v>
      </c>
      <c r="M15" s="5">
        <v>0</v>
      </c>
      <c r="N15" s="6">
        <f t="shared" si="0"/>
        <v>1807.56</v>
      </c>
      <c r="O15" s="4">
        <v>0</v>
      </c>
      <c r="P15" s="4">
        <v>920</v>
      </c>
      <c r="Q15" s="5">
        <v>0</v>
      </c>
      <c r="R15" s="7">
        <v>920</v>
      </c>
      <c r="S15" s="8">
        <f t="shared" si="2"/>
        <v>1840</v>
      </c>
    </row>
    <row r="16" spans="1:19">
      <c r="A16" s="17">
        <v>44319</v>
      </c>
      <c r="B16" s="2">
        <v>0</v>
      </c>
      <c r="C16" s="2">
        <v>676.46</v>
      </c>
      <c r="D16" s="3">
        <v>0</v>
      </c>
      <c r="E16" s="3">
        <v>616.6</v>
      </c>
      <c r="F16" s="2">
        <v>0</v>
      </c>
      <c r="G16" s="2">
        <v>209.78</v>
      </c>
      <c r="H16" s="3">
        <v>0</v>
      </c>
      <c r="I16" s="3">
        <v>310.38</v>
      </c>
      <c r="J16" s="2">
        <v>0</v>
      </c>
      <c r="K16" s="4">
        <v>0</v>
      </c>
      <c r="L16" s="5">
        <v>0</v>
      </c>
      <c r="M16" s="5">
        <v>0</v>
      </c>
      <c r="N16" s="6">
        <f t="shared" si="0"/>
        <v>1813.22</v>
      </c>
      <c r="O16" s="4">
        <v>0</v>
      </c>
      <c r="P16" s="4">
        <v>900</v>
      </c>
      <c r="Q16" s="5">
        <v>0</v>
      </c>
      <c r="R16" s="7">
        <v>900</v>
      </c>
      <c r="S16" s="8">
        <f t="shared" si="2"/>
        <v>1800</v>
      </c>
    </row>
    <row r="17" spans="1:19">
      <c r="A17" s="17">
        <v>44320</v>
      </c>
      <c r="B17" s="2">
        <v>0</v>
      </c>
      <c r="C17" s="2">
        <v>611.6</v>
      </c>
      <c r="D17" s="3">
        <v>0</v>
      </c>
      <c r="E17" s="3">
        <v>565.01</v>
      </c>
      <c r="F17" s="2">
        <v>0</v>
      </c>
      <c r="G17" s="2">
        <v>234.94</v>
      </c>
      <c r="H17" s="3">
        <v>0</v>
      </c>
      <c r="I17" s="3">
        <v>328.67</v>
      </c>
      <c r="J17" s="2">
        <v>0</v>
      </c>
      <c r="K17" s="4">
        <v>0</v>
      </c>
      <c r="L17" s="5">
        <v>0</v>
      </c>
      <c r="M17" s="5">
        <v>0</v>
      </c>
      <c r="N17" s="6">
        <f t="shared" si="0"/>
        <v>1740.22</v>
      </c>
      <c r="O17" s="4">
        <v>0</v>
      </c>
      <c r="P17" s="4">
        <v>880</v>
      </c>
      <c r="Q17" s="5">
        <v>0</v>
      </c>
      <c r="R17" s="31">
        <v>860</v>
      </c>
      <c r="S17" s="8">
        <f t="shared" si="2"/>
        <v>1740</v>
      </c>
    </row>
    <row r="18" spans="1:19">
      <c r="A18" s="17">
        <v>44321</v>
      </c>
      <c r="B18" s="2">
        <v>0</v>
      </c>
      <c r="C18" s="2">
        <v>559.92</v>
      </c>
      <c r="D18" s="3">
        <v>0</v>
      </c>
      <c r="E18" s="3">
        <v>522.83</v>
      </c>
      <c r="F18" s="2">
        <v>0</v>
      </c>
      <c r="G18" s="2">
        <v>287.99</v>
      </c>
      <c r="H18" s="3">
        <v>0</v>
      </c>
      <c r="I18" s="3">
        <v>378.99</v>
      </c>
      <c r="J18" s="2">
        <v>0</v>
      </c>
      <c r="K18" s="4">
        <v>0</v>
      </c>
      <c r="L18" s="5">
        <v>0</v>
      </c>
      <c r="M18" s="5">
        <v>0</v>
      </c>
      <c r="N18" s="6">
        <f t="shared" si="0"/>
        <v>1749.73</v>
      </c>
      <c r="O18" s="4">
        <v>0</v>
      </c>
      <c r="P18" s="4">
        <v>880</v>
      </c>
      <c r="Q18" s="5">
        <v>0</v>
      </c>
      <c r="R18" s="31">
        <v>880</v>
      </c>
      <c r="S18" s="8">
        <f t="shared" si="2"/>
        <v>1760</v>
      </c>
    </row>
    <row r="19" spans="1:19">
      <c r="A19" s="17">
        <v>44322</v>
      </c>
      <c r="B19" s="2">
        <v>0</v>
      </c>
      <c r="C19" s="2">
        <v>483.41</v>
      </c>
      <c r="D19" s="3">
        <v>0</v>
      </c>
      <c r="E19" s="3">
        <v>446.34</v>
      </c>
      <c r="F19" s="2">
        <v>0.21</v>
      </c>
      <c r="G19" s="2">
        <v>132.94</v>
      </c>
      <c r="H19" s="3">
        <v>0</v>
      </c>
      <c r="I19" s="3">
        <v>187.56</v>
      </c>
      <c r="J19" s="2">
        <v>0</v>
      </c>
      <c r="K19" s="4">
        <v>0</v>
      </c>
      <c r="L19" s="5">
        <v>0</v>
      </c>
      <c r="M19" s="5">
        <v>0</v>
      </c>
      <c r="N19" s="6">
        <f t="shared" si="0"/>
        <v>1250.04</v>
      </c>
      <c r="O19" s="4">
        <v>0</v>
      </c>
      <c r="P19" s="4">
        <v>620</v>
      </c>
      <c r="Q19" s="5">
        <v>0</v>
      </c>
      <c r="R19" s="7">
        <v>620</v>
      </c>
      <c r="S19" s="8">
        <f t="shared" si="2"/>
        <v>1240</v>
      </c>
    </row>
    <row r="20" spans="1:19">
      <c r="A20" s="17">
        <v>44323</v>
      </c>
      <c r="B20" s="2">
        <v>0</v>
      </c>
      <c r="C20" s="2">
        <v>401.17</v>
      </c>
      <c r="D20" s="3">
        <v>0</v>
      </c>
      <c r="E20" s="3">
        <v>370.24</v>
      </c>
      <c r="F20" s="2">
        <v>2.53</v>
      </c>
      <c r="G20" s="2">
        <v>125.13</v>
      </c>
      <c r="H20" s="3">
        <v>0.7699</v>
      </c>
      <c r="I20" s="3">
        <v>175.34</v>
      </c>
      <c r="J20" s="2">
        <v>0</v>
      </c>
      <c r="K20" s="4">
        <v>0</v>
      </c>
      <c r="L20" s="5">
        <v>0</v>
      </c>
      <c r="M20" s="5">
        <v>0</v>
      </c>
      <c r="N20" s="6">
        <f t="shared" si="0"/>
        <v>1068.5801</v>
      </c>
      <c r="O20" s="4">
        <v>0</v>
      </c>
      <c r="P20" s="4">
        <v>540</v>
      </c>
      <c r="Q20" s="5">
        <v>0</v>
      </c>
      <c r="R20" s="31">
        <v>540</v>
      </c>
      <c r="S20" s="8">
        <f t="shared" si="2"/>
        <v>1080</v>
      </c>
    </row>
    <row r="21" spans="1:19">
      <c r="A21" s="17">
        <v>44324</v>
      </c>
      <c r="B21" s="2">
        <v>0</v>
      </c>
      <c r="C21" s="2">
        <v>414.74</v>
      </c>
      <c r="D21" s="3">
        <v>0</v>
      </c>
      <c r="E21" s="3">
        <v>383.8</v>
      </c>
      <c r="F21" s="2">
        <v>0</v>
      </c>
      <c r="G21" s="2">
        <v>177.71</v>
      </c>
      <c r="H21" s="3">
        <v>0</v>
      </c>
      <c r="I21" s="3">
        <v>246.53</v>
      </c>
      <c r="J21" s="2">
        <v>0</v>
      </c>
      <c r="K21" s="4">
        <v>0</v>
      </c>
      <c r="L21" s="5">
        <v>0</v>
      </c>
      <c r="M21" s="5">
        <v>0</v>
      </c>
      <c r="N21" s="6">
        <f t="shared" si="0"/>
        <v>1222.78</v>
      </c>
      <c r="O21" s="4">
        <v>0</v>
      </c>
      <c r="P21" s="4">
        <v>540</v>
      </c>
      <c r="Q21" s="5">
        <v>0</v>
      </c>
      <c r="R21" s="31">
        <v>540</v>
      </c>
      <c r="S21" s="8">
        <f t="shared" si="2"/>
        <v>1080</v>
      </c>
    </row>
    <row r="22" spans="1:19">
      <c r="A22" s="17">
        <v>44325</v>
      </c>
      <c r="B22" s="2">
        <v>0</v>
      </c>
      <c r="C22" s="2">
        <v>540.13</v>
      </c>
      <c r="D22" s="3">
        <v>0</v>
      </c>
      <c r="E22" s="3">
        <v>499.68</v>
      </c>
      <c r="F22" s="2">
        <v>6.7</v>
      </c>
      <c r="G22" s="2">
        <v>232.86</v>
      </c>
      <c r="H22" s="3">
        <v>0</v>
      </c>
      <c r="I22" s="3">
        <v>310.05</v>
      </c>
      <c r="J22" s="2">
        <v>0</v>
      </c>
      <c r="K22" s="4">
        <v>0</v>
      </c>
      <c r="L22" s="5">
        <v>0</v>
      </c>
      <c r="M22" s="5">
        <v>0</v>
      </c>
      <c r="N22" s="6">
        <f t="shared" si="0"/>
        <v>1576.02</v>
      </c>
      <c r="O22" s="4">
        <v>0</v>
      </c>
      <c r="P22" s="4">
        <v>800</v>
      </c>
      <c r="Q22" s="5">
        <v>0</v>
      </c>
      <c r="R22" s="7">
        <v>800</v>
      </c>
      <c r="S22" s="8">
        <f t="shared" si="2"/>
        <v>1600</v>
      </c>
    </row>
    <row r="23" spans="1:19">
      <c r="A23" s="17">
        <v>44326</v>
      </c>
      <c r="B23" s="2">
        <v>0</v>
      </c>
      <c r="C23" s="2">
        <v>595.8</v>
      </c>
      <c r="D23" s="3">
        <v>0</v>
      </c>
      <c r="E23" s="3">
        <v>560.17</v>
      </c>
      <c r="F23" s="2">
        <v>0</v>
      </c>
      <c r="G23" s="2">
        <v>300.21</v>
      </c>
      <c r="H23" s="3">
        <v>0</v>
      </c>
      <c r="I23" s="3">
        <v>387.83</v>
      </c>
      <c r="J23" s="2">
        <v>0</v>
      </c>
      <c r="K23" s="4">
        <v>0</v>
      </c>
      <c r="L23" s="5">
        <v>0</v>
      </c>
      <c r="M23" s="5">
        <v>0</v>
      </c>
      <c r="N23" s="6">
        <f t="shared" ref="N23:N53" si="3">C23+E23+G23+I23+K23+M23-B23-D23-F23-H23-J23-L23</f>
        <v>1844.01</v>
      </c>
      <c r="O23" s="4">
        <v>0</v>
      </c>
      <c r="P23" s="4">
        <v>920</v>
      </c>
      <c r="Q23" s="5">
        <v>0</v>
      </c>
      <c r="R23" s="5">
        <v>920</v>
      </c>
      <c r="S23" s="8">
        <f t="shared" si="2"/>
        <v>1840</v>
      </c>
    </row>
    <row r="24" spans="1:19">
      <c r="A24" s="17">
        <v>44327</v>
      </c>
      <c r="B24" s="2">
        <v>0</v>
      </c>
      <c r="C24" s="2">
        <v>535.99</v>
      </c>
      <c r="D24" s="3">
        <v>0</v>
      </c>
      <c r="E24" s="3">
        <v>508.34</v>
      </c>
      <c r="F24" s="2">
        <v>0</v>
      </c>
      <c r="G24" s="2">
        <v>340.25</v>
      </c>
      <c r="H24" s="3">
        <v>0</v>
      </c>
      <c r="I24" s="3">
        <v>422.5</v>
      </c>
      <c r="J24" s="2">
        <v>0</v>
      </c>
      <c r="K24" s="4">
        <v>0</v>
      </c>
      <c r="L24" s="5">
        <v>0</v>
      </c>
      <c r="M24" s="5">
        <v>0</v>
      </c>
      <c r="N24" s="6">
        <f t="shared" si="3"/>
        <v>1807.08</v>
      </c>
      <c r="O24" s="4">
        <v>0</v>
      </c>
      <c r="P24" s="4">
        <v>900</v>
      </c>
      <c r="Q24" s="5">
        <v>0</v>
      </c>
      <c r="R24" s="7">
        <v>900</v>
      </c>
      <c r="S24" s="8">
        <f t="shared" si="2"/>
        <v>1800</v>
      </c>
    </row>
    <row r="25" spans="1:19">
      <c r="A25" s="17">
        <v>44328</v>
      </c>
      <c r="B25" s="2">
        <v>0</v>
      </c>
      <c r="C25" s="2">
        <v>540.64</v>
      </c>
      <c r="D25" s="3">
        <v>0</v>
      </c>
      <c r="E25" s="3">
        <v>514.78</v>
      </c>
      <c r="F25" s="2">
        <v>0</v>
      </c>
      <c r="G25" s="2">
        <v>337.67</v>
      </c>
      <c r="H25" s="5">
        <v>0</v>
      </c>
      <c r="I25" s="5">
        <v>441.41</v>
      </c>
      <c r="J25" s="2">
        <v>0</v>
      </c>
      <c r="K25" s="4">
        <v>0</v>
      </c>
      <c r="L25" s="5">
        <v>0</v>
      </c>
      <c r="M25" s="5">
        <v>0</v>
      </c>
      <c r="N25" s="6">
        <f t="shared" si="3"/>
        <v>1834.5</v>
      </c>
      <c r="O25" s="4">
        <v>0</v>
      </c>
      <c r="P25" s="4">
        <v>900</v>
      </c>
      <c r="Q25" s="5">
        <v>0</v>
      </c>
      <c r="R25" s="7">
        <v>900</v>
      </c>
      <c r="S25" s="8">
        <f t="shared" si="2"/>
        <v>1800</v>
      </c>
    </row>
    <row r="26" spans="1:19">
      <c r="A26" s="17">
        <v>44329</v>
      </c>
      <c r="B26" s="2">
        <v>0</v>
      </c>
      <c r="C26" s="2">
        <v>428.07</v>
      </c>
      <c r="D26" s="3">
        <v>0</v>
      </c>
      <c r="E26" s="3">
        <v>418.18</v>
      </c>
      <c r="F26" s="2">
        <v>0</v>
      </c>
      <c r="G26" s="2">
        <v>335.36</v>
      </c>
      <c r="H26" s="3">
        <v>0</v>
      </c>
      <c r="I26" s="3">
        <v>385.36</v>
      </c>
      <c r="J26" s="2">
        <v>0</v>
      </c>
      <c r="K26" s="4">
        <v>0</v>
      </c>
      <c r="L26" s="5">
        <v>0</v>
      </c>
      <c r="M26" s="5">
        <v>0</v>
      </c>
      <c r="N26" s="6">
        <f t="shared" si="3"/>
        <v>1566.97</v>
      </c>
      <c r="O26" s="4">
        <v>0</v>
      </c>
      <c r="P26" s="4">
        <v>780</v>
      </c>
      <c r="Q26" s="5">
        <v>0</v>
      </c>
      <c r="R26" s="7">
        <v>780</v>
      </c>
      <c r="S26" s="8">
        <f t="shared" si="2"/>
        <v>1560</v>
      </c>
    </row>
    <row r="27" spans="1:19">
      <c r="A27" s="17">
        <v>44330</v>
      </c>
      <c r="B27" s="2">
        <v>0</v>
      </c>
      <c r="C27" s="2">
        <v>398.87</v>
      </c>
      <c r="D27" s="3">
        <v>0</v>
      </c>
      <c r="E27" s="3">
        <v>389.21</v>
      </c>
      <c r="F27" s="2">
        <v>0</v>
      </c>
      <c r="G27" s="2">
        <v>317.58</v>
      </c>
      <c r="H27" s="3">
        <v>0</v>
      </c>
      <c r="I27" s="3">
        <v>368.76</v>
      </c>
      <c r="J27" s="2">
        <v>0</v>
      </c>
      <c r="K27" s="4">
        <v>0</v>
      </c>
      <c r="L27" s="5">
        <v>0</v>
      </c>
      <c r="M27" s="5">
        <v>0</v>
      </c>
      <c r="N27" s="6">
        <f t="shared" si="3"/>
        <v>1474.42</v>
      </c>
      <c r="O27" s="4">
        <v>0</v>
      </c>
      <c r="P27" s="4">
        <v>720</v>
      </c>
      <c r="Q27" s="5">
        <v>0</v>
      </c>
      <c r="R27" s="31">
        <v>760</v>
      </c>
      <c r="S27" s="8">
        <f t="shared" si="2"/>
        <v>1480</v>
      </c>
    </row>
    <row r="28" spans="1:19">
      <c r="A28" s="17">
        <v>44331</v>
      </c>
      <c r="B28" s="2">
        <v>0</v>
      </c>
      <c r="C28" s="2">
        <v>382.15</v>
      </c>
      <c r="D28" s="3">
        <v>0</v>
      </c>
      <c r="E28" s="3">
        <v>372.82</v>
      </c>
      <c r="F28" s="2">
        <v>0</v>
      </c>
      <c r="G28" s="2">
        <v>68.61</v>
      </c>
      <c r="H28" s="3">
        <v>0</v>
      </c>
      <c r="I28" s="3">
        <v>596.76</v>
      </c>
      <c r="J28" s="2">
        <v>0</v>
      </c>
      <c r="K28" s="4">
        <v>0</v>
      </c>
      <c r="L28" s="5">
        <v>0</v>
      </c>
      <c r="M28" s="5">
        <v>0</v>
      </c>
      <c r="N28" s="6">
        <f t="shared" si="3"/>
        <v>1420.34</v>
      </c>
      <c r="O28" s="4">
        <v>0</v>
      </c>
      <c r="P28" s="4">
        <v>700</v>
      </c>
      <c r="Q28" s="5">
        <v>0</v>
      </c>
      <c r="R28" s="7">
        <v>720</v>
      </c>
      <c r="S28" s="8">
        <f t="shared" si="2"/>
        <v>1420</v>
      </c>
    </row>
    <row r="29" spans="1:19">
      <c r="A29" s="17">
        <v>44332</v>
      </c>
      <c r="B29" s="2">
        <v>0</v>
      </c>
      <c r="C29" s="2">
        <v>424.71</v>
      </c>
      <c r="D29" s="3">
        <v>0</v>
      </c>
      <c r="E29" s="3">
        <v>410.34</v>
      </c>
      <c r="F29" s="2">
        <v>0</v>
      </c>
      <c r="G29" s="2">
        <v>156.07</v>
      </c>
      <c r="H29" s="3">
        <v>0</v>
      </c>
      <c r="I29" s="3">
        <v>602.62</v>
      </c>
      <c r="J29" s="2">
        <v>0</v>
      </c>
      <c r="K29" s="4">
        <v>0</v>
      </c>
      <c r="L29" s="5">
        <v>0</v>
      </c>
      <c r="M29" s="5">
        <v>0</v>
      </c>
      <c r="N29" s="6">
        <f t="shared" si="3"/>
        <v>1593.74</v>
      </c>
      <c r="O29" s="4">
        <v>0</v>
      </c>
      <c r="P29" s="4">
        <v>820</v>
      </c>
      <c r="Q29" s="5">
        <v>0</v>
      </c>
      <c r="R29" s="7">
        <v>800</v>
      </c>
      <c r="S29" s="8">
        <f t="shared" si="2"/>
        <v>1620</v>
      </c>
    </row>
    <row r="30" spans="1:19">
      <c r="A30" s="17">
        <v>44333</v>
      </c>
      <c r="B30" s="2">
        <v>0</v>
      </c>
      <c r="C30" s="2">
        <v>478.59</v>
      </c>
      <c r="D30" s="3">
        <v>0</v>
      </c>
      <c r="E30" s="3">
        <v>451.94</v>
      </c>
      <c r="F30" s="2">
        <v>0</v>
      </c>
      <c r="G30" s="2">
        <v>404.95</v>
      </c>
      <c r="H30" s="3">
        <v>0</v>
      </c>
      <c r="I30" s="3">
        <v>508.48</v>
      </c>
      <c r="J30" s="2">
        <v>0</v>
      </c>
      <c r="K30" s="4">
        <v>0</v>
      </c>
      <c r="L30" s="5">
        <v>0</v>
      </c>
      <c r="M30" s="5">
        <v>0</v>
      </c>
      <c r="N30" s="6">
        <f t="shared" si="3"/>
        <v>1843.96</v>
      </c>
      <c r="O30" s="4">
        <v>0</v>
      </c>
      <c r="P30" s="4">
        <v>920</v>
      </c>
      <c r="Q30" s="5">
        <v>0</v>
      </c>
      <c r="R30" s="7">
        <v>920</v>
      </c>
      <c r="S30" s="8">
        <f t="shared" si="2"/>
        <v>1840</v>
      </c>
    </row>
    <row r="31" spans="1:19">
      <c r="A31" s="17">
        <v>44334</v>
      </c>
      <c r="B31" s="2">
        <v>0</v>
      </c>
      <c r="C31" s="2">
        <v>539.25</v>
      </c>
      <c r="D31" s="3">
        <v>0</v>
      </c>
      <c r="E31" s="3">
        <v>507.79</v>
      </c>
      <c r="F31" s="2">
        <v>0</v>
      </c>
      <c r="G31" s="2">
        <v>530.27</v>
      </c>
      <c r="H31" s="3">
        <v>0</v>
      </c>
      <c r="I31" s="3">
        <v>278.92</v>
      </c>
      <c r="J31" s="2">
        <v>0</v>
      </c>
      <c r="K31" s="4">
        <v>0</v>
      </c>
      <c r="L31" s="5">
        <v>0</v>
      </c>
      <c r="M31" s="5">
        <v>0</v>
      </c>
      <c r="N31" s="6">
        <f t="shared" si="3"/>
        <v>1856.23</v>
      </c>
      <c r="O31" s="4">
        <v>0</v>
      </c>
      <c r="P31" s="4">
        <v>920</v>
      </c>
      <c r="Q31" s="5">
        <v>0</v>
      </c>
      <c r="R31" s="7">
        <v>920</v>
      </c>
      <c r="S31" s="8">
        <f t="shared" si="2"/>
        <v>1840</v>
      </c>
    </row>
    <row r="32" spans="1:19">
      <c r="A32" s="17">
        <v>44335</v>
      </c>
      <c r="B32" s="2">
        <v>0.53</v>
      </c>
      <c r="C32" s="2">
        <v>441.26</v>
      </c>
      <c r="D32" s="3">
        <v>0.51</v>
      </c>
      <c r="E32" s="3">
        <v>409.26</v>
      </c>
      <c r="F32" s="2">
        <v>0</v>
      </c>
      <c r="G32" s="2">
        <v>439.13</v>
      </c>
      <c r="H32" s="3">
        <v>0</v>
      </c>
      <c r="I32" s="3">
        <v>567.99</v>
      </c>
      <c r="J32" s="2">
        <v>0</v>
      </c>
      <c r="K32" s="4">
        <v>0</v>
      </c>
      <c r="L32" s="5">
        <v>0</v>
      </c>
      <c r="M32" s="5">
        <v>0</v>
      </c>
      <c r="N32" s="6">
        <f t="shared" si="3"/>
        <v>1856.6</v>
      </c>
      <c r="O32" s="4">
        <v>0</v>
      </c>
      <c r="P32" s="4">
        <v>940</v>
      </c>
      <c r="Q32" s="5">
        <v>0</v>
      </c>
      <c r="R32" s="7">
        <v>940</v>
      </c>
      <c r="S32" s="8">
        <f t="shared" si="2"/>
        <v>1880</v>
      </c>
    </row>
    <row r="33" spans="1:19">
      <c r="A33" s="17">
        <v>44336</v>
      </c>
      <c r="B33" s="2">
        <v>0</v>
      </c>
      <c r="C33" s="2">
        <v>496.45</v>
      </c>
      <c r="D33" s="3">
        <v>0</v>
      </c>
      <c r="E33" s="3">
        <v>464.12</v>
      </c>
      <c r="F33" s="2">
        <v>0</v>
      </c>
      <c r="G33" s="2">
        <v>345.93</v>
      </c>
      <c r="H33" s="3">
        <v>0</v>
      </c>
      <c r="I33" s="3">
        <v>448.48</v>
      </c>
      <c r="J33" s="2">
        <v>0</v>
      </c>
      <c r="K33" s="4">
        <v>0</v>
      </c>
      <c r="L33" s="5">
        <v>0</v>
      </c>
      <c r="M33" s="5">
        <v>0</v>
      </c>
      <c r="N33" s="6">
        <f t="shared" si="3"/>
        <v>1754.98</v>
      </c>
      <c r="O33" s="4">
        <v>0</v>
      </c>
      <c r="P33" s="4">
        <v>880</v>
      </c>
      <c r="Q33" s="5">
        <v>0</v>
      </c>
      <c r="R33" s="7">
        <v>880</v>
      </c>
      <c r="S33" s="8">
        <f t="shared" si="2"/>
        <v>1760</v>
      </c>
    </row>
    <row r="34" spans="1:19">
      <c r="A34" s="17">
        <v>44337</v>
      </c>
      <c r="B34" s="2">
        <v>0</v>
      </c>
      <c r="C34" s="2">
        <v>737.95</v>
      </c>
      <c r="D34" s="3">
        <v>0</v>
      </c>
      <c r="E34" s="3">
        <v>692.59</v>
      </c>
      <c r="F34" s="2">
        <v>70.09</v>
      </c>
      <c r="G34" s="2">
        <v>206.89</v>
      </c>
      <c r="H34" s="3">
        <v>56.6899</v>
      </c>
      <c r="I34" s="3">
        <v>269.27</v>
      </c>
      <c r="J34" s="2">
        <v>0</v>
      </c>
      <c r="K34" s="4">
        <v>0</v>
      </c>
      <c r="L34" s="5">
        <v>0</v>
      </c>
      <c r="M34" s="5">
        <v>0</v>
      </c>
      <c r="N34" s="6">
        <f t="shared" si="3"/>
        <v>1779.9201</v>
      </c>
      <c r="O34" s="4">
        <v>0</v>
      </c>
      <c r="P34" s="4">
        <v>900</v>
      </c>
      <c r="Q34" s="5">
        <v>0</v>
      </c>
      <c r="R34" s="7">
        <v>880</v>
      </c>
      <c r="S34" s="8">
        <f t="shared" si="2"/>
        <v>1780</v>
      </c>
    </row>
    <row r="35" spans="1:19">
      <c r="A35" s="17">
        <v>44338</v>
      </c>
      <c r="B35" s="2">
        <v>1.59</v>
      </c>
      <c r="C35" s="2">
        <v>441.38</v>
      </c>
      <c r="D35" s="3">
        <v>14.1</v>
      </c>
      <c r="E35" s="3">
        <v>413.07</v>
      </c>
      <c r="F35" s="2">
        <v>24.36</v>
      </c>
      <c r="G35" s="2">
        <v>267.89</v>
      </c>
      <c r="H35" s="3">
        <v>24.24</v>
      </c>
      <c r="I35" s="3">
        <v>354.45</v>
      </c>
      <c r="J35" s="2">
        <v>0</v>
      </c>
      <c r="K35" s="4">
        <v>0</v>
      </c>
      <c r="L35" s="5">
        <v>0</v>
      </c>
      <c r="M35" s="5">
        <v>0</v>
      </c>
      <c r="N35" s="6">
        <f t="shared" si="3"/>
        <v>1412.5</v>
      </c>
      <c r="O35" s="4">
        <v>20</v>
      </c>
      <c r="P35" s="4">
        <v>720</v>
      </c>
      <c r="Q35" s="5">
        <v>20</v>
      </c>
      <c r="R35" s="7">
        <v>720</v>
      </c>
      <c r="S35" s="8">
        <f t="shared" si="2"/>
        <v>1400</v>
      </c>
    </row>
    <row r="36" spans="1:19">
      <c r="A36" s="17">
        <v>44339</v>
      </c>
      <c r="B36" s="2">
        <v>0</v>
      </c>
      <c r="C36" s="2">
        <v>533.35</v>
      </c>
      <c r="D36" s="3">
        <v>0</v>
      </c>
      <c r="E36" s="3">
        <v>504.58</v>
      </c>
      <c r="F36" s="2">
        <v>0</v>
      </c>
      <c r="G36" s="2">
        <v>348.33</v>
      </c>
      <c r="H36" s="3">
        <v>0</v>
      </c>
      <c r="I36" s="3">
        <v>430.84</v>
      </c>
      <c r="J36" s="2">
        <v>0</v>
      </c>
      <c r="K36" s="4">
        <v>0</v>
      </c>
      <c r="L36" s="5">
        <v>0</v>
      </c>
      <c r="M36" s="5">
        <v>0</v>
      </c>
      <c r="N36" s="6">
        <f t="shared" si="3"/>
        <v>1817.1</v>
      </c>
      <c r="O36" s="4">
        <v>0</v>
      </c>
      <c r="P36" s="4">
        <v>920</v>
      </c>
      <c r="Q36" s="5">
        <v>0</v>
      </c>
      <c r="R36" s="7">
        <v>920</v>
      </c>
      <c r="S36" s="8">
        <f t="shared" si="2"/>
        <v>1840</v>
      </c>
    </row>
    <row r="37" spans="1:19">
      <c r="A37" s="17">
        <v>44340</v>
      </c>
      <c r="B37" s="2">
        <v>0</v>
      </c>
      <c r="C37" s="2">
        <v>641.07</v>
      </c>
      <c r="D37" s="3">
        <v>0</v>
      </c>
      <c r="E37" s="3">
        <v>452.97</v>
      </c>
      <c r="F37" s="2">
        <v>0</v>
      </c>
      <c r="G37" s="2">
        <v>297.17</v>
      </c>
      <c r="H37" s="3">
        <v>0</v>
      </c>
      <c r="I37" s="3">
        <v>396.74</v>
      </c>
      <c r="J37" s="2">
        <v>0</v>
      </c>
      <c r="K37" s="4">
        <v>0</v>
      </c>
      <c r="L37" s="5">
        <v>0</v>
      </c>
      <c r="M37" s="5">
        <v>0</v>
      </c>
      <c r="N37" s="6">
        <f t="shared" si="3"/>
        <v>1787.95</v>
      </c>
      <c r="O37" s="4">
        <v>0</v>
      </c>
      <c r="P37" s="4">
        <v>900</v>
      </c>
      <c r="Q37" s="5">
        <v>0</v>
      </c>
      <c r="R37" s="7">
        <v>900</v>
      </c>
      <c r="S37" s="8">
        <f t="shared" si="2"/>
        <v>1800</v>
      </c>
    </row>
    <row r="38" spans="1:19">
      <c r="A38" s="17">
        <v>44341</v>
      </c>
      <c r="B38" s="2">
        <v>0</v>
      </c>
      <c r="C38" s="2">
        <v>591.42</v>
      </c>
      <c r="D38" s="3">
        <v>0</v>
      </c>
      <c r="E38" s="3">
        <v>545.65</v>
      </c>
      <c r="F38" s="2">
        <v>0</v>
      </c>
      <c r="G38" s="2">
        <v>308.07</v>
      </c>
      <c r="H38" s="3">
        <v>0</v>
      </c>
      <c r="I38" s="3">
        <v>410.04</v>
      </c>
      <c r="J38" s="2">
        <v>0</v>
      </c>
      <c r="K38" s="4">
        <v>0</v>
      </c>
      <c r="L38" s="5">
        <v>0</v>
      </c>
      <c r="M38" s="5">
        <v>0</v>
      </c>
      <c r="N38" s="6">
        <f t="shared" si="3"/>
        <v>1855.18</v>
      </c>
      <c r="O38" s="4">
        <v>0</v>
      </c>
      <c r="P38" s="4">
        <v>920</v>
      </c>
      <c r="Q38" s="5">
        <v>0</v>
      </c>
      <c r="R38" s="7">
        <v>920</v>
      </c>
      <c r="S38" s="8">
        <f t="shared" si="2"/>
        <v>1840</v>
      </c>
    </row>
    <row r="39" spans="1:19">
      <c r="A39" s="17">
        <v>44342</v>
      </c>
      <c r="B39" s="2">
        <v>0</v>
      </c>
      <c r="C39" s="2">
        <v>580.79</v>
      </c>
      <c r="D39" s="3">
        <v>0</v>
      </c>
      <c r="E39" s="3">
        <v>535.74</v>
      </c>
      <c r="F39" s="2">
        <v>0</v>
      </c>
      <c r="G39" s="2">
        <v>371.01</v>
      </c>
      <c r="H39" s="3">
        <v>0</v>
      </c>
      <c r="I39" s="3">
        <v>422.38</v>
      </c>
      <c r="J39" s="2">
        <v>0</v>
      </c>
      <c r="K39" s="4">
        <v>0</v>
      </c>
      <c r="L39" s="5">
        <v>0</v>
      </c>
      <c r="M39" s="5">
        <v>0</v>
      </c>
      <c r="N39" s="6">
        <f t="shared" si="3"/>
        <v>1909.92</v>
      </c>
      <c r="O39" s="4">
        <v>0</v>
      </c>
      <c r="P39" s="4">
        <v>940</v>
      </c>
      <c r="Q39" s="5">
        <v>0</v>
      </c>
      <c r="R39" s="7">
        <v>940</v>
      </c>
      <c r="S39" s="8">
        <f t="shared" si="2"/>
        <v>1880</v>
      </c>
    </row>
    <row r="40" spans="1:19">
      <c r="A40" s="17">
        <v>44343</v>
      </c>
      <c r="B40" s="2">
        <v>0</v>
      </c>
      <c r="C40" s="2">
        <v>580.03</v>
      </c>
      <c r="D40" s="3">
        <v>0</v>
      </c>
      <c r="E40" s="3">
        <v>534.48</v>
      </c>
      <c r="F40" s="2">
        <v>0</v>
      </c>
      <c r="G40" s="2">
        <v>313.95</v>
      </c>
      <c r="H40" s="3">
        <v>0</v>
      </c>
      <c r="I40" s="3">
        <v>425.91</v>
      </c>
      <c r="J40" s="2">
        <v>0</v>
      </c>
      <c r="K40" s="4">
        <v>0</v>
      </c>
      <c r="L40" s="5">
        <v>0</v>
      </c>
      <c r="M40" s="5">
        <v>0</v>
      </c>
      <c r="N40" s="6">
        <f t="shared" si="3"/>
        <v>1854.37</v>
      </c>
      <c r="O40" s="4">
        <v>0</v>
      </c>
      <c r="P40" s="4">
        <v>920</v>
      </c>
      <c r="Q40" s="5">
        <v>0</v>
      </c>
      <c r="R40" s="7">
        <v>920</v>
      </c>
      <c r="S40" s="8">
        <f t="shared" si="2"/>
        <v>1840</v>
      </c>
    </row>
    <row r="41" spans="1:19">
      <c r="A41" s="17">
        <v>44344</v>
      </c>
      <c r="B41" s="2">
        <v>0</v>
      </c>
      <c r="C41" s="2">
        <v>555.23</v>
      </c>
      <c r="D41" s="3">
        <v>0</v>
      </c>
      <c r="E41" s="3">
        <v>509.24</v>
      </c>
      <c r="F41" s="2">
        <v>0</v>
      </c>
      <c r="G41" s="2">
        <v>312.91</v>
      </c>
      <c r="H41" s="3">
        <v>0</v>
      </c>
      <c r="I41" s="3">
        <v>432.92</v>
      </c>
      <c r="J41" s="2">
        <v>0</v>
      </c>
      <c r="K41" s="4">
        <v>0</v>
      </c>
      <c r="L41" s="5">
        <v>0</v>
      </c>
      <c r="M41" s="5">
        <v>0</v>
      </c>
      <c r="N41" s="6">
        <f t="shared" si="3"/>
        <v>1810.3</v>
      </c>
      <c r="O41" s="4">
        <v>0</v>
      </c>
      <c r="P41" s="4">
        <v>920</v>
      </c>
      <c r="Q41" s="5">
        <v>0</v>
      </c>
      <c r="R41" s="7">
        <v>900</v>
      </c>
      <c r="S41" s="8">
        <f t="shared" si="2"/>
        <v>1820</v>
      </c>
    </row>
    <row r="42" spans="1:19">
      <c r="A42" s="17">
        <v>44345</v>
      </c>
      <c r="B42" s="2">
        <v>0</v>
      </c>
      <c r="C42" s="2">
        <v>542.52</v>
      </c>
      <c r="D42" s="3">
        <v>0</v>
      </c>
      <c r="E42" s="3">
        <v>495.58</v>
      </c>
      <c r="F42" s="2">
        <v>0</v>
      </c>
      <c r="G42" s="2">
        <v>295.32</v>
      </c>
      <c r="H42" s="3">
        <v>0</v>
      </c>
      <c r="I42" s="3">
        <v>411.57</v>
      </c>
      <c r="J42" s="2">
        <v>0</v>
      </c>
      <c r="K42" s="4">
        <v>0</v>
      </c>
      <c r="L42" s="5">
        <v>0</v>
      </c>
      <c r="M42" s="5">
        <v>0</v>
      </c>
      <c r="N42" s="6">
        <f t="shared" si="3"/>
        <v>1744.99</v>
      </c>
      <c r="O42" s="4">
        <v>0</v>
      </c>
      <c r="P42" s="4">
        <v>1680</v>
      </c>
      <c r="Q42" s="5">
        <v>0</v>
      </c>
      <c r="R42" s="7">
        <v>80</v>
      </c>
      <c r="S42" s="8">
        <f t="shared" si="2"/>
        <v>1760</v>
      </c>
    </row>
    <row r="43" spans="1:19">
      <c r="A43" s="17">
        <v>44346</v>
      </c>
      <c r="B43" s="2">
        <v>2.58</v>
      </c>
      <c r="C43" s="2">
        <v>480.17</v>
      </c>
      <c r="D43" s="3">
        <v>2.47</v>
      </c>
      <c r="E43" s="3">
        <v>445.24</v>
      </c>
      <c r="F43" s="2">
        <v>144.39</v>
      </c>
      <c r="G43" s="2">
        <v>84.11</v>
      </c>
      <c r="H43" s="3">
        <v>153.27</v>
      </c>
      <c r="I43" s="3">
        <v>126.71</v>
      </c>
      <c r="J43" s="2">
        <v>0</v>
      </c>
      <c r="K43" s="4">
        <v>0</v>
      </c>
      <c r="L43" s="5">
        <v>0</v>
      </c>
      <c r="M43" s="5">
        <v>0</v>
      </c>
      <c r="N43" s="6">
        <f t="shared" si="3"/>
        <v>833.52</v>
      </c>
      <c r="O43" s="4">
        <v>80</v>
      </c>
      <c r="P43" s="4">
        <v>380</v>
      </c>
      <c r="Q43" s="5">
        <v>100</v>
      </c>
      <c r="R43" s="7">
        <v>640</v>
      </c>
      <c r="S43" s="8">
        <f t="shared" si="2"/>
        <v>840</v>
      </c>
    </row>
    <row r="44" spans="1:19">
      <c r="A44" s="17">
        <v>44347</v>
      </c>
      <c r="B44" s="2">
        <v>0</v>
      </c>
      <c r="C44" s="2">
        <v>628.59</v>
      </c>
      <c r="D44" s="3">
        <v>0</v>
      </c>
      <c r="E44" s="3">
        <v>591.14</v>
      </c>
      <c r="F44" s="2">
        <v>4.56</v>
      </c>
      <c r="G44" s="2">
        <v>178.32</v>
      </c>
      <c r="H44" s="3">
        <v>4.93</v>
      </c>
      <c r="I44" s="3">
        <v>242.49</v>
      </c>
      <c r="J44" s="2">
        <v>0</v>
      </c>
      <c r="K44" s="4">
        <v>0</v>
      </c>
      <c r="L44" s="5">
        <v>0</v>
      </c>
      <c r="M44" s="5">
        <v>0</v>
      </c>
      <c r="N44" s="6">
        <f t="shared" si="3"/>
        <v>1631.05</v>
      </c>
      <c r="O44" s="4">
        <v>0</v>
      </c>
      <c r="P44" s="4">
        <v>820</v>
      </c>
      <c r="Q44" s="5">
        <v>0</v>
      </c>
      <c r="R44" s="7">
        <v>800</v>
      </c>
      <c r="S44" s="8">
        <f t="shared" si="2"/>
        <v>1620</v>
      </c>
    </row>
    <row r="45" spans="1:19">
      <c r="A45" s="17">
        <v>44348</v>
      </c>
      <c r="B45" s="2">
        <v>0</v>
      </c>
      <c r="C45" s="2">
        <v>532.37</v>
      </c>
      <c r="D45" s="3">
        <v>0</v>
      </c>
      <c r="E45" s="3">
        <v>498.35</v>
      </c>
      <c r="F45" s="2">
        <v>15.7299</v>
      </c>
      <c r="G45" s="2">
        <v>63.46</v>
      </c>
      <c r="H45" s="3">
        <v>5.83</v>
      </c>
      <c r="I45" s="3">
        <v>117.09</v>
      </c>
      <c r="J45" s="2">
        <v>0</v>
      </c>
      <c r="K45" s="4">
        <v>0</v>
      </c>
      <c r="L45" s="5">
        <v>0</v>
      </c>
      <c r="M45" s="5">
        <v>0</v>
      </c>
      <c r="N45" s="6">
        <f t="shared" si="3"/>
        <v>1189.7101</v>
      </c>
      <c r="O45" s="4">
        <v>0</v>
      </c>
      <c r="P45" s="4">
        <v>600</v>
      </c>
      <c r="Q45" s="5">
        <v>0</v>
      </c>
      <c r="R45" s="7">
        <v>600</v>
      </c>
      <c r="S45" s="8">
        <f t="shared" si="2"/>
        <v>1200</v>
      </c>
    </row>
    <row r="46" spans="1:19">
      <c r="A46" s="17">
        <v>44349</v>
      </c>
      <c r="B46" s="2">
        <v>0</v>
      </c>
      <c r="C46" s="2">
        <v>725.15</v>
      </c>
      <c r="D46" s="3">
        <v>0</v>
      </c>
      <c r="E46" s="3">
        <v>668.13</v>
      </c>
      <c r="F46" s="2">
        <v>0</v>
      </c>
      <c r="G46" s="2">
        <v>172.49</v>
      </c>
      <c r="H46" s="3">
        <v>0</v>
      </c>
      <c r="I46" s="3">
        <v>286.98</v>
      </c>
      <c r="J46" s="2">
        <v>0</v>
      </c>
      <c r="K46" s="4">
        <v>0</v>
      </c>
      <c r="L46" s="5">
        <v>0</v>
      </c>
      <c r="M46" s="5">
        <v>0</v>
      </c>
      <c r="N46" s="6">
        <f t="shared" si="3"/>
        <v>1852.75</v>
      </c>
      <c r="O46" s="4">
        <v>0</v>
      </c>
      <c r="P46" s="4">
        <v>920</v>
      </c>
      <c r="Q46" s="5">
        <v>0</v>
      </c>
      <c r="R46" s="7">
        <v>940</v>
      </c>
      <c r="S46" s="8">
        <f t="shared" si="2"/>
        <v>1860</v>
      </c>
    </row>
    <row r="47" spans="1:19">
      <c r="A47" s="17">
        <v>44350</v>
      </c>
      <c r="B47" s="2">
        <v>0</v>
      </c>
      <c r="C47" s="2">
        <v>999.13</v>
      </c>
      <c r="D47" s="3">
        <v>0</v>
      </c>
      <c r="E47" s="3">
        <v>936.62</v>
      </c>
      <c r="F47" s="2">
        <v>0</v>
      </c>
      <c r="G47" s="2">
        <v>607.17</v>
      </c>
      <c r="H47" s="3">
        <v>0</v>
      </c>
      <c r="I47" s="3">
        <v>773.12</v>
      </c>
      <c r="J47" s="2">
        <v>0</v>
      </c>
      <c r="K47" s="4">
        <v>0</v>
      </c>
      <c r="L47" s="5">
        <v>0</v>
      </c>
      <c r="M47" s="5">
        <v>0</v>
      </c>
      <c r="N47" s="6">
        <f t="shared" si="3"/>
        <v>3316.04</v>
      </c>
      <c r="O47" s="4">
        <v>0</v>
      </c>
      <c r="P47" s="4">
        <v>2520</v>
      </c>
      <c r="Q47" s="5">
        <v>0</v>
      </c>
      <c r="R47" s="7">
        <v>800</v>
      </c>
      <c r="S47" s="8">
        <f t="shared" si="2"/>
        <v>3320</v>
      </c>
    </row>
    <row r="48" spans="1:19">
      <c r="A48" s="17">
        <v>44351</v>
      </c>
      <c r="B48" s="2">
        <v>0</v>
      </c>
      <c r="C48" s="2">
        <v>1093.93</v>
      </c>
      <c r="D48" s="3">
        <v>0</v>
      </c>
      <c r="E48" s="3">
        <v>1023.56</v>
      </c>
      <c r="F48" s="2">
        <v>0</v>
      </c>
      <c r="G48" s="2">
        <v>669.27</v>
      </c>
      <c r="H48" s="3">
        <v>0</v>
      </c>
      <c r="I48" s="3">
        <v>853.03</v>
      </c>
      <c r="J48" s="2">
        <v>0</v>
      </c>
      <c r="K48" s="4">
        <v>0</v>
      </c>
      <c r="L48" s="5">
        <v>0</v>
      </c>
      <c r="M48" s="5">
        <v>0</v>
      </c>
      <c r="N48" s="6">
        <f t="shared" si="3"/>
        <v>3639.79</v>
      </c>
      <c r="O48" s="4">
        <v>0</v>
      </c>
      <c r="P48" s="4">
        <v>1120</v>
      </c>
      <c r="Q48" s="5">
        <v>0</v>
      </c>
      <c r="R48" s="7">
        <v>2540</v>
      </c>
      <c r="S48" s="8">
        <f t="shared" si="2"/>
        <v>3660</v>
      </c>
    </row>
    <row r="49" spans="1:19">
      <c r="A49" s="17">
        <v>44352</v>
      </c>
      <c r="B49" s="2">
        <v>0</v>
      </c>
      <c r="C49" s="2">
        <v>1009.6</v>
      </c>
      <c r="D49" s="3">
        <v>0</v>
      </c>
      <c r="E49" s="3">
        <v>936.08</v>
      </c>
      <c r="F49" s="2">
        <v>0.05</v>
      </c>
      <c r="G49" s="2">
        <v>740.89</v>
      </c>
      <c r="H49" s="3">
        <v>0</v>
      </c>
      <c r="I49" s="3">
        <v>932.32</v>
      </c>
      <c r="J49" s="2">
        <v>0</v>
      </c>
      <c r="K49" s="4">
        <v>0</v>
      </c>
      <c r="L49" s="5">
        <v>0</v>
      </c>
      <c r="M49" s="5">
        <v>0</v>
      </c>
      <c r="N49" s="6">
        <f t="shared" si="3"/>
        <v>3618.84</v>
      </c>
      <c r="O49" s="4">
        <v>0</v>
      </c>
      <c r="P49" s="4">
        <v>1760</v>
      </c>
      <c r="Q49" s="5">
        <v>0</v>
      </c>
      <c r="R49" s="7">
        <v>1840</v>
      </c>
      <c r="S49" s="8">
        <f t="shared" si="2"/>
        <v>3600</v>
      </c>
    </row>
    <row r="50" spans="1:19">
      <c r="A50" s="17">
        <v>44353</v>
      </c>
      <c r="B50" s="2">
        <v>0</v>
      </c>
      <c r="C50" s="2">
        <v>1004.26</v>
      </c>
      <c r="D50" s="3">
        <v>0</v>
      </c>
      <c r="E50" s="3">
        <v>928.01</v>
      </c>
      <c r="F50" s="2">
        <v>0</v>
      </c>
      <c r="G50" s="2">
        <v>716.6</v>
      </c>
      <c r="H50" s="3">
        <v>0</v>
      </c>
      <c r="I50" s="3">
        <v>907.08</v>
      </c>
      <c r="J50" s="2">
        <v>0</v>
      </c>
      <c r="K50" s="4">
        <v>0</v>
      </c>
      <c r="L50" s="5">
        <v>0</v>
      </c>
      <c r="M50" s="5">
        <v>0</v>
      </c>
      <c r="N50" s="6">
        <f t="shared" si="3"/>
        <v>3555.95</v>
      </c>
      <c r="O50" s="4">
        <v>0</v>
      </c>
      <c r="P50" s="4">
        <v>1780</v>
      </c>
      <c r="Q50" s="5">
        <v>0</v>
      </c>
      <c r="R50" s="7">
        <v>1780</v>
      </c>
      <c r="S50" s="8">
        <f t="shared" si="2"/>
        <v>3560</v>
      </c>
    </row>
    <row r="51" spans="1:19">
      <c r="A51" s="17">
        <v>44354</v>
      </c>
      <c r="B51" s="2">
        <v>0</v>
      </c>
      <c r="C51" s="2">
        <v>984.88</v>
      </c>
      <c r="D51" s="3">
        <v>0</v>
      </c>
      <c r="E51" s="3">
        <v>900.2</v>
      </c>
      <c r="F51" s="2">
        <v>0</v>
      </c>
      <c r="G51" s="2">
        <v>665.41</v>
      </c>
      <c r="H51" s="3">
        <v>0</v>
      </c>
      <c r="I51" s="3">
        <v>870.08</v>
      </c>
      <c r="J51" s="2">
        <v>0</v>
      </c>
      <c r="K51" s="4">
        <v>0</v>
      </c>
      <c r="L51" s="5">
        <v>0</v>
      </c>
      <c r="M51" s="5">
        <v>0</v>
      </c>
      <c r="N51" s="6">
        <f t="shared" si="3"/>
        <v>3420.57</v>
      </c>
      <c r="O51" s="4">
        <v>0</v>
      </c>
      <c r="P51" s="4">
        <v>1720</v>
      </c>
      <c r="Q51" s="5">
        <v>0</v>
      </c>
      <c r="R51" s="7">
        <v>1720</v>
      </c>
      <c r="S51" s="8">
        <f t="shared" si="2"/>
        <v>3440</v>
      </c>
    </row>
    <row r="52" spans="1:19">
      <c r="A52" s="17">
        <v>44355</v>
      </c>
      <c r="B52" s="2">
        <v>0</v>
      </c>
      <c r="C52" s="2">
        <v>1015.65</v>
      </c>
      <c r="D52" s="3">
        <v>0</v>
      </c>
      <c r="E52" s="3">
        <v>914.35</v>
      </c>
      <c r="F52" s="2">
        <v>0</v>
      </c>
      <c r="G52" s="2">
        <v>899.49</v>
      </c>
      <c r="H52" s="3">
        <v>0</v>
      </c>
      <c r="I52" s="3">
        <v>1169.35</v>
      </c>
      <c r="J52" s="2">
        <v>0</v>
      </c>
      <c r="K52" s="4">
        <v>0</v>
      </c>
      <c r="L52" s="5">
        <v>0</v>
      </c>
      <c r="M52" s="5">
        <v>0</v>
      </c>
      <c r="N52" s="6">
        <f t="shared" si="3"/>
        <v>3998.84</v>
      </c>
      <c r="O52" s="4">
        <v>0</v>
      </c>
      <c r="P52" s="4">
        <v>2000</v>
      </c>
      <c r="Q52" s="5">
        <v>0</v>
      </c>
      <c r="R52" s="7">
        <v>2000</v>
      </c>
      <c r="S52" s="8">
        <f t="shared" si="2"/>
        <v>4000</v>
      </c>
    </row>
    <row r="53" spans="1:19">
      <c r="A53" s="17">
        <v>44356</v>
      </c>
      <c r="B53" s="2">
        <v>0</v>
      </c>
      <c r="C53" s="2">
        <v>1243.48</v>
      </c>
      <c r="D53" s="3">
        <v>0</v>
      </c>
      <c r="E53" s="3">
        <v>1145.19</v>
      </c>
      <c r="F53" s="2">
        <v>0</v>
      </c>
      <c r="G53" s="2">
        <v>926.6</v>
      </c>
      <c r="H53" s="3">
        <v>0</v>
      </c>
      <c r="I53" s="3">
        <v>1188.25</v>
      </c>
      <c r="J53" s="2">
        <v>0</v>
      </c>
      <c r="K53" s="4">
        <v>0</v>
      </c>
      <c r="L53" s="5">
        <v>0</v>
      </c>
      <c r="M53" s="5">
        <v>0</v>
      </c>
      <c r="N53" s="6">
        <f t="shared" si="3"/>
        <v>4503.52</v>
      </c>
      <c r="O53" s="4">
        <v>0</v>
      </c>
      <c r="P53" s="4">
        <v>2240</v>
      </c>
      <c r="Q53" s="5">
        <v>0</v>
      </c>
      <c r="R53" s="7">
        <v>2240</v>
      </c>
      <c r="S53" s="8">
        <f t="shared" si="2"/>
        <v>4480</v>
      </c>
    </row>
    <row r="54" spans="1:19">
      <c r="A54" s="17">
        <v>44357</v>
      </c>
      <c r="B54" s="2">
        <v>0</v>
      </c>
      <c r="C54" s="2">
        <v>1309.85</v>
      </c>
      <c r="D54" s="3">
        <v>0</v>
      </c>
      <c r="E54" s="3">
        <v>1209.95</v>
      </c>
      <c r="F54" s="2">
        <v>0</v>
      </c>
      <c r="G54" s="2">
        <v>943.57</v>
      </c>
      <c r="H54" s="3">
        <v>0</v>
      </c>
      <c r="I54" s="3">
        <v>1207.7</v>
      </c>
      <c r="J54" s="2">
        <v>0</v>
      </c>
      <c r="K54" s="4">
        <v>0</v>
      </c>
      <c r="L54" s="5">
        <v>0</v>
      </c>
      <c r="M54" s="5">
        <v>0</v>
      </c>
      <c r="N54" s="6">
        <f t="shared" ref="N54:N108" si="4">C54+E54+G54+I54+K54+M54-B54-D54-F54-H54-J54-L54</f>
        <v>4671.07</v>
      </c>
      <c r="O54" s="4">
        <v>0</v>
      </c>
      <c r="P54" s="4">
        <v>2340</v>
      </c>
      <c r="Q54" s="5">
        <v>0</v>
      </c>
      <c r="R54" s="31">
        <v>2340</v>
      </c>
      <c r="S54" s="8">
        <f t="shared" ref="S54:S108" si="5">P54+R54-O54-Q54</f>
        <v>4680</v>
      </c>
    </row>
    <row r="55" spans="1:19">
      <c r="A55" s="17">
        <v>44358</v>
      </c>
      <c r="B55" s="2">
        <v>0</v>
      </c>
      <c r="C55" s="2">
        <v>1119.44</v>
      </c>
      <c r="D55" s="3">
        <v>0</v>
      </c>
      <c r="E55" s="3">
        <v>1044.17</v>
      </c>
      <c r="F55" s="2">
        <v>0</v>
      </c>
      <c r="G55" s="2">
        <v>875.4</v>
      </c>
      <c r="H55" s="3">
        <v>0</v>
      </c>
      <c r="I55" s="3">
        <v>1107.68</v>
      </c>
      <c r="J55" s="2">
        <v>0</v>
      </c>
      <c r="K55" s="4">
        <v>0</v>
      </c>
      <c r="L55" s="5">
        <v>0</v>
      </c>
      <c r="M55" s="5">
        <v>0</v>
      </c>
      <c r="N55" s="6">
        <f t="shared" si="4"/>
        <v>4146.69</v>
      </c>
      <c r="O55" s="4">
        <v>0</v>
      </c>
      <c r="P55" s="4">
        <v>2080</v>
      </c>
      <c r="Q55" s="5">
        <v>0</v>
      </c>
      <c r="R55" s="7">
        <v>2080</v>
      </c>
      <c r="S55" s="8">
        <f t="shared" si="5"/>
        <v>4160</v>
      </c>
    </row>
    <row r="56" spans="1:19">
      <c r="A56" s="17">
        <v>44359</v>
      </c>
      <c r="B56" s="2">
        <v>0</v>
      </c>
      <c r="C56" s="2">
        <v>966.95</v>
      </c>
      <c r="D56" s="3">
        <v>0</v>
      </c>
      <c r="E56" s="3">
        <v>917.78</v>
      </c>
      <c r="F56" s="2">
        <v>0</v>
      </c>
      <c r="G56" s="2">
        <v>898.54</v>
      </c>
      <c r="H56" s="3">
        <v>0</v>
      </c>
      <c r="I56" s="3">
        <v>1106.62</v>
      </c>
      <c r="J56" s="2">
        <v>0</v>
      </c>
      <c r="K56" s="4">
        <v>0</v>
      </c>
      <c r="L56" s="5">
        <v>0</v>
      </c>
      <c r="M56" s="5">
        <v>0</v>
      </c>
      <c r="N56" s="6">
        <f t="shared" si="4"/>
        <v>3889.89</v>
      </c>
      <c r="O56" s="4">
        <v>0</v>
      </c>
      <c r="P56" s="4">
        <v>1940</v>
      </c>
      <c r="Q56" s="5">
        <v>0</v>
      </c>
      <c r="R56" s="7">
        <v>1940</v>
      </c>
      <c r="S56" s="8">
        <f t="shared" si="5"/>
        <v>3880</v>
      </c>
    </row>
    <row r="57" spans="1:19">
      <c r="A57" s="17">
        <v>44360</v>
      </c>
      <c r="B57" s="2">
        <v>0.01</v>
      </c>
      <c r="C57" s="2">
        <v>438.63</v>
      </c>
      <c r="D57" s="3">
        <v>0</v>
      </c>
      <c r="E57" s="3">
        <v>439.66</v>
      </c>
      <c r="F57" s="2">
        <v>0</v>
      </c>
      <c r="G57" s="2">
        <v>636.75</v>
      </c>
      <c r="H57" s="3">
        <v>0</v>
      </c>
      <c r="I57" s="3">
        <v>753.06</v>
      </c>
      <c r="J57" s="2">
        <v>0</v>
      </c>
      <c r="K57" s="4">
        <v>0</v>
      </c>
      <c r="L57" s="5">
        <v>0</v>
      </c>
      <c r="M57" s="5">
        <v>0</v>
      </c>
      <c r="N57" s="6">
        <f t="shared" si="4"/>
        <v>2268.09</v>
      </c>
      <c r="O57" s="4">
        <v>0</v>
      </c>
      <c r="P57" s="4">
        <v>1140</v>
      </c>
      <c r="Q57" s="5">
        <v>0</v>
      </c>
      <c r="R57" s="7">
        <v>1140</v>
      </c>
      <c r="S57" s="8">
        <f t="shared" si="5"/>
        <v>2280</v>
      </c>
    </row>
    <row r="58" spans="1:19">
      <c r="A58" s="17">
        <v>44361</v>
      </c>
      <c r="B58" s="2">
        <v>0</v>
      </c>
      <c r="C58" s="2">
        <v>863.25</v>
      </c>
      <c r="D58" s="3">
        <v>0</v>
      </c>
      <c r="E58" s="3">
        <v>824.12</v>
      </c>
      <c r="F58" s="2">
        <v>0</v>
      </c>
      <c r="G58" s="2">
        <v>889.69</v>
      </c>
      <c r="H58" s="3">
        <v>0</v>
      </c>
      <c r="I58" s="3">
        <v>1083.25</v>
      </c>
      <c r="J58" s="2">
        <v>0</v>
      </c>
      <c r="K58" s="4">
        <v>0</v>
      </c>
      <c r="L58" s="5">
        <v>0</v>
      </c>
      <c r="M58" s="5">
        <v>0</v>
      </c>
      <c r="N58" s="6">
        <f t="shared" si="4"/>
        <v>3660.31</v>
      </c>
      <c r="O58" s="4">
        <v>0</v>
      </c>
      <c r="P58" s="4">
        <v>1820</v>
      </c>
      <c r="Q58" s="5">
        <v>0</v>
      </c>
      <c r="R58" s="7">
        <v>1840</v>
      </c>
      <c r="S58" s="8">
        <f t="shared" si="5"/>
        <v>3660</v>
      </c>
    </row>
    <row r="59" spans="1:19">
      <c r="A59" s="17">
        <v>44362</v>
      </c>
      <c r="B59" s="2">
        <v>0</v>
      </c>
      <c r="C59" s="2">
        <v>566.4</v>
      </c>
      <c r="D59" s="3">
        <v>0</v>
      </c>
      <c r="E59" s="3">
        <v>553.31</v>
      </c>
      <c r="F59" s="2">
        <v>0</v>
      </c>
      <c r="G59" s="2">
        <v>480.03</v>
      </c>
      <c r="H59" s="3">
        <v>0</v>
      </c>
      <c r="I59" s="3">
        <v>594.02</v>
      </c>
      <c r="J59" s="2">
        <v>0</v>
      </c>
      <c r="K59" s="4">
        <v>0</v>
      </c>
      <c r="L59" s="5">
        <v>0</v>
      </c>
      <c r="M59" s="5">
        <v>0</v>
      </c>
      <c r="N59" s="6">
        <f t="shared" si="4"/>
        <v>2193.76</v>
      </c>
      <c r="O59" s="4">
        <v>0</v>
      </c>
      <c r="P59" s="4">
        <v>1100</v>
      </c>
      <c r="Q59" s="5">
        <v>0</v>
      </c>
      <c r="R59" s="7">
        <v>1100</v>
      </c>
      <c r="S59" s="8">
        <f t="shared" si="5"/>
        <v>2200</v>
      </c>
    </row>
    <row r="60" spans="1:19">
      <c r="A60" s="17">
        <v>44363</v>
      </c>
      <c r="B60" s="2">
        <v>0.01</v>
      </c>
      <c r="C60" s="2">
        <v>470.11</v>
      </c>
      <c r="D60" s="3">
        <v>0</v>
      </c>
      <c r="E60" s="3">
        <v>476.17</v>
      </c>
      <c r="F60" s="2">
        <v>0</v>
      </c>
      <c r="G60" s="2">
        <v>492.54</v>
      </c>
      <c r="H60" s="3">
        <v>0</v>
      </c>
      <c r="I60" s="3">
        <v>588.66</v>
      </c>
      <c r="J60" s="2">
        <v>0</v>
      </c>
      <c r="K60" s="4">
        <v>0</v>
      </c>
      <c r="L60" s="5">
        <v>0</v>
      </c>
      <c r="M60" s="5">
        <v>0</v>
      </c>
      <c r="N60" s="6">
        <f t="shared" si="4"/>
        <v>2027.47</v>
      </c>
      <c r="O60" s="4">
        <v>0</v>
      </c>
      <c r="P60" s="4">
        <v>1020</v>
      </c>
      <c r="Q60" s="5">
        <v>0</v>
      </c>
      <c r="R60" s="7">
        <v>1000</v>
      </c>
      <c r="S60" s="8">
        <f t="shared" si="5"/>
        <v>2020</v>
      </c>
    </row>
    <row r="61" spans="1:19">
      <c r="A61" s="17">
        <v>44364</v>
      </c>
      <c r="B61" s="2">
        <v>0</v>
      </c>
      <c r="C61" s="2">
        <v>239.52</v>
      </c>
      <c r="D61" s="3">
        <v>0</v>
      </c>
      <c r="E61" s="3">
        <v>259.6</v>
      </c>
      <c r="F61" s="2">
        <v>0</v>
      </c>
      <c r="G61" s="2">
        <v>274.44</v>
      </c>
      <c r="H61" s="3">
        <v>0</v>
      </c>
      <c r="I61" s="3">
        <v>328.99</v>
      </c>
      <c r="J61" s="2">
        <v>0</v>
      </c>
      <c r="K61" s="4">
        <v>0</v>
      </c>
      <c r="L61" s="5">
        <v>0</v>
      </c>
      <c r="M61" s="5">
        <v>0</v>
      </c>
      <c r="N61" s="6">
        <f t="shared" si="4"/>
        <v>1102.55</v>
      </c>
      <c r="O61" s="4">
        <v>0</v>
      </c>
      <c r="P61" s="4">
        <v>560</v>
      </c>
      <c r="Q61" s="5">
        <v>0</v>
      </c>
      <c r="R61" s="7">
        <v>560</v>
      </c>
      <c r="S61" s="8">
        <f t="shared" si="5"/>
        <v>1120</v>
      </c>
    </row>
    <row r="62" spans="1:19">
      <c r="A62" s="17">
        <v>44365</v>
      </c>
      <c r="B62" s="2">
        <v>0</v>
      </c>
      <c r="C62" s="2">
        <v>260.36</v>
      </c>
      <c r="D62" s="3">
        <v>0</v>
      </c>
      <c r="E62" s="3">
        <v>270.75</v>
      </c>
      <c r="F62" s="2">
        <v>0</v>
      </c>
      <c r="G62" s="2">
        <v>276.45</v>
      </c>
      <c r="H62" s="3">
        <v>0</v>
      </c>
      <c r="I62" s="3">
        <v>346.86</v>
      </c>
      <c r="J62" s="2">
        <v>0</v>
      </c>
      <c r="K62" s="4">
        <v>0</v>
      </c>
      <c r="L62" s="5">
        <v>0</v>
      </c>
      <c r="M62" s="5">
        <v>0</v>
      </c>
      <c r="N62" s="6">
        <f t="shared" si="4"/>
        <v>1154.42</v>
      </c>
      <c r="O62" s="4">
        <v>0</v>
      </c>
      <c r="P62" s="4">
        <v>580</v>
      </c>
      <c r="Q62" s="5">
        <v>0</v>
      </c>
      <c r="R62" s="7">
        <v>580</v>
      </c>
      <c r="S62" s="8">
        <f t="shared" si="5"/>
        <v>1160</v>
      </c>
    </row>
    <row r="63" spans="1:19">
      <c r="A63" s="17">
        <v>44366</v>
      </c>
      <c r="B63" s="2">
        <v>0</v>
      </c>
      <c r="C63" s="2">
        <v>338.97</v>
      </c>
      <c r="D63" s="3">
        <v>0</v>
      </c>
      <c r="E63" s="3">
        <v>341.91</v>
      </c>
      <c r="F63" s="2">
        <v>0</v>
      </c>
      <c r="G63" s="2">
        <v>352.12</v>
      </c>
      <c r="H63" s="3">
        <v>0</v>
      </c>
      <c r="I63" s="3">
        <v>440.35</v>
      </c>
      <c r="J63" s="2">
        <v>0</v>
      </c>
      <c r="K63" s="4">
        <v>0</v>
      </c>
      <c r="L63" s="5">
        <v>0</v>
      </c>
      <c r="M63" s="5">
        <v>0</v>
      </c>
      <c r="N63" s="6">
        <f t="shared" si="4"/>
        <v>1473.35</v>
      </c>
      <c r="O63" s="4">
        <v>0</v>
      </c>
      <c r="P63" s="4">
        <v>740</v>
      </c>
      <c r="Q63" s="5">
        <v>0</v>
      </c>
      <c r="R63" s="7">
        <v>740</v>
      </c>
      <c r="S63" s="8">
        <f t="shared" si="5"/>
        <v>1480</v>
      </c>
    </row>
    <row r="64" spans="1:19">
      <c r="A64" s="17">
        <v>44367</v>
      </c>
      <c r="B64" s="2">
        <v>1.07</v>
      </c>
      <c r="C64" s="2">
        <v>222.4</v>
      </c>
      <c r="D64" s="3">
        <v>0.22</v>
      </c>
      <c r="E64" s="3">
        <v>244.02</v>
      </c>
      <c r="F64" s="2">
        <v>0</v>
      </c>
      <c r="G64" s="2">
        <v>385.91</v>
      </c>
      <c r="H64" s="3">
        <v>0</v>
      </c>
      <c r="I64" s="3">
        <v>455.75</v>
      </c>
      <c r="J64" s="2">
        <v>0</v>
      </c>
      <c r="K64" s="4">
        <v>0</v>
      </c>
      <c r="L64" s="5">
        <v>0</v>
      </c>
      <c r="M64" s="5">
        <v>0</v>
      </c>
      <c r="N64" s="6">
        <f t="shared" si="4"/>
        <v>1306.79</v>
      </c>
      <c r="O64" s="4">
        <v>0</v>
      </c>
      <c r="P64" s="4">
        <v>540</v>
      </c>
      <c r="Q64" s="5">
        <v>0</v>
      </c>
      <c r="R64" s="31">
        <v>760</v>
      </c>
      <c r="S64" s="8">
        <f t="shared" si="5"/>
        <v>1300</v>
      </c>
    </row>
    <row r="65" spans="1:19">
      <c r="A65" s="17">
        <v>44368</v>
      </c>
      <c r="B65" s="2">
        <v>0</v>
      </c>
      <c r="C65" s="2">
        <v>268.68</v>
      </c>
      <c r="D65" s="3">
        <v>0</v>
      </c>
      <c r="E65" s="3">
        <v>288.04</v>
      </c>
      <c r="F65" s="2">
        <v>0</v>
      </c>
      <c r="G65" s="2">
        <v>291.66</v>
      </c>
      <c r="H65" s="3">
        <v>0</v>
      </c>
      <c r="I65" s="3">
        <v>350.69</v>
      </c>
      <c r="J65" s="2">
        <v>0</v>
      </c>
      <c r="K65" s="4">
        <v>0</v>
      </c>
      <c r="L65" s="5">
        <v>0</v>
      </c>
      <c r="M65" s="5">
        <v>0</v>
      </c>
      <c r="N65" s="6">
        <f t="shared" si="4"/>
        <v>1199.07</v>
      </c>
      <c r="O65" s="4">
        <v>0</v>
      </c>
      <c r="P65" s="4">
        <v>600</v>
      </c>
      <c r="Q65" s="5">
        <v>0</v>
      </c>
      <c r="R65" s="7">
        <v>600</v>
      </c>
      <c r="S65" s="8">
        <f t="shared" si="5"/>
        <v>1200</v>
      </c>
    </row>
    <row r="66" spans="1:19">
      <c r="A66" s="17">
        <v>44369</v>
      </c>
      <c r="B66" s="2">
        <v>0</v>
      </c>
      <c r="C66" s="2">
        <v>613.07</v>
      </c>
      <c r="D66" s="3">
        <v>0</v>
      </c>
      <c r="E66" s="3">
        <v>601.64</v>
      </c>
      <c r="F66" s="2">
        <v>0</v>
      </c>
      <c r="G66" s="2">
        <v>593.82</v>
      </c>
      <c r="H66" s="3">
        <v>0</v>
      </c>
      <c r="I66" s="3">
        <v>723.31</v>
      </c>
      <c r="J66" s="2">
        <v>0</v>
      </c>
      <c r="K66" s="4">
        <v>0</v>
      </c>
      <c r="L66" s="5">
        <v>0</v>
      </c>
      <c r="M66" s="5">
        <v>0</v>
      </c>
      <c r="N66" s="6">
        <f t="shared" si="4"/>
        <v>2531.84</v>
      </c>
      <c r="O66" s="4">
        <v>0</v>
      </c>
      <c r="P66" s="4">
        <v>1260</v>
      </c>
      <c r="Q66" s="5">
        <v>0</v>
      </c>
      <c r="R66" s="7">
        <v>1280</v>
      </c>
      <c r="S66" s="8">
        <f t="shared" si="5"/>
        <v>2540</v>
      </c>
    </row>
    <row r="67" spans="1:19">
      <c r="A67" s="17">
        <v>44370</v>
      </c>
      <c r="B67" s="2">
        <v>0</v>
      </c>
      <c r="C67" s="2">
        <v>899.22</v>
      </c>
      <c r="D67" s="3">
        <v>0</v>
      </c>
      <c r="E67" s="3">
        <v>847.09</v>
      </c>
      <c r="F67" s="2">
        <v>0</v>
      </c>
      <c r="G67" s="2">
        <v>678.96</v>
      </c>
      <c r="H67" s="3">
        <v>0</v>
      </c>
      <c r="I67" s="3">
        <v>857.92</v>
      </c>
      <c r="J67" s="2">
        <v>0</v>
      </c>
      <c r="K67" s="4">
        <v>0</v>
      </c>
      <c r="L67" s="5">
        <v>0</v>
      </c>
      <c r="M67" s="5">
        <v>0</v>
      </c>
      <c r="N67" s="6">
        <f t="shared" si="4"/>
        <v>3283.19</v>
      </c>
      <c r="O67" s="4">
        <v>0</v>
      </c>
      <c r="P67" s="4">
        <v>1660</v>
      </c>
      <c r="Q67" s="5">
        <v>0</v>
      </c>
      <c r="R67" s="7">
        <v>1640</v>
      </c>
      <c r="S67" s="8">
        <f t="shared" si="5"/>
        <v>3300</v>
      </c>
    </row>
    <row r="68" spans="1:19">
      <c r="A68" s="17">
        <v>44371</v>
      </c>
      <c r="B68" s="2">
        <v>0</v>
      </c>
      <c r="C68" s="2">
        <v>896.09</v>
      </c>
      <c r="D68" s="3">
        <v>0</v>
      </c>
      <c r="E68" s="3">
        <v>843.1</v>
      </c>
      <c r="F68" s="2">
        <v>0</v>
      </c>
      <c r="G68" s="2">
        <v>681.46</v>
      </c>
      <c r="H68" s="3">
        <v>0</v>
      </c>
      <c r="I68" s="3">
        <v>860.02</v>
      </c>
      <c r="J68" s="2">
        <v>0</v>
      </c>
      <c r="K68" s="4">
        <v>0</v>
      </c>
      <c r="L68" s="5">
        <v>0</v>
      </c>
      <c r="M68" s="5">
        <v>0</v>
      </c>
      <c r="N68" s="6">
        <f t="shared" si="4"/>
        <v>3280.67</v>
      </c>
      <c r="O68" s="4">
        <v>0</v>
      </c>
      <c r="P68" s="4">
        <v>1640</v>
      </c>
      <c r="Q68" s="5">
        <v>0</v>
      </c>
      <c r="R68" s="7">
        <v>1640</v>
      </c>
      <c r="S68" s="8">
        <f t="shared" si="5"/>
        <v>3280</v>
      </c>
    </row>
    <row r="69" spans="1:19">
      <c r="A69" s="17">
        <v>44372</v>
      </c>
      <c r="B69" s="2">
        <v>0</v>
      </c>
      <c r="C69" s="2">
        <v>884.15</v>
      </c>
      <c r="D69" s="3">
        <v>0</v>
      </c>
      <c r="E69" s="3">
        <v>838.86</v>
      </c>
      <c r="F69" s="2">
        <v>0</v>
      </c>
      <c r="G69" s="2">
        <v>758.35</v>
      </c>
      <c r="H69" s="3">
        <v>0</v>
      </c>
      <c r="I69" s="3">
        <v>939.9</v>
      </c>
      <c r="J69" s="2">
        <v>0</v>
      </c>
      <c r="K69" s="4">
        <v>0</v>
      </c>
      <c r="L69" s="5">
        <v>0</v>
      </c>
      <c r="M69" s="5">
        <v>0</v>
      </c>
      <c r="N69" s="6">
        <f t="shared" si="4"/>
        <v>3421.26</v>
      </c>
      <c r="O69" s="4">
        <v>0</v>
      </c>
      <c r="P69" s="4">
        <v>1700</v>
      </c>
      <c r="Q69" s="5">
        <v>0</v>
      </c>
      <c r="R69" s="7">
        <v>1720</v>
      </c>
      <c r="S69" s="8">
        <f t="shared" si="5"/>
        <v>3420</v>
      </c>
    </row>
    <row r="70" spans="1:19">
      <c r="A70" s="17">
        <v>44373</v>
      </c>
      <c r="B70" s="2">
        <v>0</v>
      </c>
      <c r="C70" s="2">
        <v>784.02</v>
      </c>
      <c r="D70" s="3">
        <v>0</v>
      </c>
      <c r="E70" s="3">
        <v>743.8</v>
      </c>
      <c r="F70" s="2">
        <v>0</v>
      </c>
      <c r="G70" s="2">
        <v>564.66</v>
      </c>
      <c r="H70" s="3">
        <v>0</v>
      </c>
      <c r="I70" s="3">
        <v>706.09</v>
      </c>
      <c r="J70" s="2">
        <v>0</v>
      </c>
      <c r="K70" s="4">
        <v>0</v>
      </c>
      <c r="L70" s="5">
        <v>0</v>
      </c>
      <c r="M70" s="5">
        <v>0</v>
      </c>
      <c r="N70" s="6">
        <f t="shared" si="4"/>
        <v>2798.57</v>
      </c>
      <c r="O70" s="4">
        <v>0</v>
      </c>
      <c r="P70" s="4">
        <v>1400</v>
      </c>
      <c r="Q70" s="5">
        <v>0</v>
      </c>
      <c r="R70" s="7">
        <v>1400</v>
      </c>
      <c r="S70" s="8">
        <f t="shared" si="5"/>
        <v>2800</v>
      </c>
    </row>
    <row r="71" spans="1:19">
      <c r="A71" s="17">
        <v>44374</v>
      </c>
      <c r="B71" s="2">
        <v>0</v>
      </c>
      <c r="C71" s="2">
        <v>709.38</v>
      </c>
      <c r="D71" s="3">
        <v>0</v>
      </c>
      <c r="E71" s="3">
        <v>656.99</v>
      </c>
      <c r="F71" s="2">
        <v>0</v>
      </c>
      <c r="G71" s="2">
        <v>415.42</v>
      </c>
      <c r="H71" s="3">
        <v>0</v>
      </c>
      <c r="I71" s="3">
        <v>551.5</v>
      </c>
      <c r="J71" s="2">
        <v>0</v>
      </c>
      <c r="K71" s="4">
        <v>0</v>
      </c>
      <c r="L71" s="5">
        <v>0</v>
      </c>
      <c r="M71" s="5">
        <v>0</v>
      </c>
      <c r="N71" s="6">
        <f t="shared" si="4"/>
        <v>2333.29</v>
      </c>
      <c r="O71" s="4">
        <v>0</v>
      </c>
      <c r="P71" s="4">
        <v>1180</v>
      </c>
      <c r="Q71" s="5">
        <v>0</v>
      </c>
      <c r="R71" s="7">
        <v>1160</v>
      </c>
      <c r="S71" s="8">
        <f t="shared" si="5"/>
        <v>2340</v>
      </c>
    </row>
    <row r="72" spans="1:19">
      <c r="A72" s="17">
        <v>44375</v>
      </c>
      <c r="B72" s="2">
        <v>0</v>
      </c>
      <c r="C72" s="2">
        <v>909.6299</v>
      </c>
      <c r="D72" s="3">
        <v>0</v>
      </c>
      <c r="E72" s="3">
        <v>841.09</v>
      </c>
      <c r="F72" s="2">
        <v>0</v>
      </c>
      <c r="G72" s="2">
        <v>596.15</v>
      </c>
      <c r="H72" s="3">
        <v>0</v>
      </c>
      <c r="I72" s="3">
        <v>778.88</v>
      </c>
      <c r="J72" s="2">
        <v>0</v>
      </c>
      <c r="K72" s="4">
        <v>0</v>
      </c>
      <c r="L72" s="5">
        <v>0</v>
      </c>
      <c r="M72" s="5">
        <v>0</v>
      </c>
      <c r="N72" s="6">
        <f t="shared" si="4"/>
        <v>3125.7499</v>
      </c>
      <c r="O72" s="4">
        <v>0</v>
      </c>
      <c r="P72" s="4">
        <v>1560</v>
      </c>
      <c r="Q72" s="5">
        <v>0</v>
      </c>
      <c r="R72" s="7">
        <v>1560</v>
      </c>
      <c r="S72" s="8">
        <f t="shared" si="5"/>
        <v>3120</v>
      </c>
    </row>
    <row r="73" spans="1:19">
      <c r="A73" s="17">
        <v>44376</v>
      </c>
      <c r="B73" s="2">
        <v>0</v>
      </c>
      <c r="C73" s="2">
        <v>1064.73</v>
      </c>
      <c r="D73" s="3">
        <v>0</v>
      </c>
      <c r="E73" s="3">
        <v>993.38</v>
      </c>
      <c r="F73" s="2">
        <v>0</v>
      </c>
      <c r="G73" s="2">
        <v>341.03</v>
      </c>
      <c r="H73" s="3">
        <v>0</v>
      </c>
      <c r="I73" s="3">
        <v>479.04</v>
      </c>
      <c r="J73" s="2">
        <v>0</v>
      </c>
      <c r="K73" s="4">
        <v>0</v>
      </c>
      <c r="L73" s="5">
        <v>0</v>
      </c>
      <c r="M73" s="5">
        <v>0</v>
      </c>
      <c r="N73" s="6">
        <f t="shared" si="4"/>
        <v>2878.18</v>
      </c>
      <c r="O73" s="4">
        <v>0</v>
      </c>
      <c r="P73" s="4">
        <v>1440</v>
      </c>
      <c r="Q73" s="5">
        <v>0</v>
      </c>
      <c r="R73" s="7">
        <v>1440</v>
      </c>
      <c r="S73" s="8">
        <f t="shared" si="5"/>
        <v>2880</v>
      </c>
    </row>
    <row r="74" spans="1:19">
      <c r="A74" s="17">
        <v>44377</v>
      </c>
      <c r="B74" s="2">
        <v>0</v>
      </c>
      <c r="C74" s="2">
        <v>1302.28</v>
      </c>
      <c r="D74" s="3">
        <v>0</v>
      </c>
      <c r="E74" s="3">
        <v>1215.02</v>
      </c>
      <c r="F74" s="2">
        <v>0</v>
      </c>
      <c r="G74" s="2">
        <v>441.86</v>
      </c>
      <c r="H74" s="3">
        <v>0</v>
      </c>
      <c r="I74" s="3">
        <v>604.75</v>
      </c>
      <c r="J74" s="2">
        <v>0</v>
      </c>
      <c r="K74" s="4">
        <v>0</v>
      </c>
      <c r="L74" s="5">
        <v>0</v>
      </c>
      <c r="M74" s="5">
        <v>0</v>
      </c>
      <c r="N74" s="6">
        <f t="shared" si="4"/>
        <v>3563.91</v>
      </c>
      <c r="O74" s="4">
        <v>0</v>
      </c>
      <c r="P74" s="4">
        <v>1780</v>
      </c>
      <c r="Q74" s="5">
        <v>0</v>
      </c>
      <c r="R74" s="7">
        <v>1800</v>
      </c>
      <c r="S74" s="8">
        <f t="shared" si="5"/>
        <v>3580</v>
      </c>
    </row>
    <row r="75" spans="1:19">
      <c r="A75" s="17">
        <v>44378</v>
      </c>
      <c r="B75" s="2">
        <v>0</v>
      </c>
      <c r="C75" s="2">
        <v>1430.36</v>
      </c>
      <c r="D75" s="3">
        <v>0</v>
      </c>
      <c r="E75" s="3">
        <v>1335.29</v>
      </c>
      <c r="F75" s="2">
        <v>0</v>
      </c>
      <c r="G75" s="2">
        <v>584.62</v>
      </c>
      <c r="H75" s="3">
        <v>0</v>
      </c>
      <c r="I75" s="3">
        <v>774.21</v>
      </c>
      <c r="J75" s="2">
        <v>0</v>
      </c>
      <c r="K75" s="4">
        <v>0</v>
      </c>
      <c r="L75" s="5">
        <v>0</v>
      </c>
      <c r="M75" s="5">
        <v>0</v>
      </c>
      <c r="N75" s="6">
        <f t="shared" si="4"/>
        <v>4124.48</v>
      </c>
      <c r="O75" s="4">
        <v>0</v>
      </c>
      <c r="P75" s="4">
        <v>2060</v>
      </c>
      <c r="Q75" s="5">
        <v>0</v>
      </c>
      <c r="R75" s="7">
        <v>2060</v>
      </c>
      <c r="S75" s="8">
        <f t="shared" si="5"/>
        <v>4120</v>
      </c>
    </row>
    <row r="76" spans="1:19">
      <c r="A76" s="17">
        <v>44379</v>
      </c>
      <c r="B76" s="2">
        <v>0</v>
      </c>
      <c r="C76" s="2">
        <v>1444.43</v>
      </c>
      <c r="D76" s="3">
        <v>0</v>
      </c>
      <c r="E76" s="3">
        <v>1348.07</v>
      </c>
      <c r="F76" s="2">
        <v>0</v>
      </c>
      <c r="G76" s="2">
        <v>718.87</v>
      </c>
      <c r="H76" s="3">
        <v>0</v>
      </c>
      <c r="I76" s="3">
        <v>931.81</v>
      </c>
      <c r="J76" s="2">
        <v>0</v>
      </c>
      <c r="K76" s="4">
        <v>0</v>
      </c>
      <c r="L76" s="5">
        <v>0</v>
      </c>
      <c r="M76" s="5">
        <v>0</v>
      </c>
      <c r="N76" s="6">
        <f t="shared" si="4"/>
        <v>4443.18</v>
      </c>
      <c r="O76" s="4">
        <v>0</v>
      </c>
      <c r="P76" s="4">
        <v>2220</v>
      </c>
      <c r="Q76" s="5">
        <v>0</v>
      </c>
      <c r="R76" s="7">
        <v>2220</v>
      </c>
      <c r="S76" s="8">
        <f t="shared" si="5"/>
        <v>4440</v>
      </c>
    </row>
    <row r="77" spans="1:19">
      <c r="A77" s="17">
        <v>44380</v>
      </c>
      <c r="B77" s="2">
        <v>0</v>
      </c>
      <c r="C77" s="2">
        <v>1317.24</v>
      </c>
      <c r="D77" s="3">
        <v>0</v>
      </c>
      <c r="E77" s="3">
        <v>1219.39</v>
      </c>
      <c r="F77" s="2">
        <v>0</v>
      </c>
      <c r="G77" s="2">
        <v>749.53</v>
      </c>
      <c r="H77" s="3">
        <v>0</v>
      </c>
      <c r="I77" s="3">
        <v>969.85</v>
      </c>
      <c r="J77" s="2">
        <v>0</v>
      </c>
      <c r="K77" s="4">
        <v>0</v>
      </c>
      <c r="L77" s="5">
        <v>0</v>
      </c>
      <c r="M77" s="5">
        <v>0</v>
      </c>
      <c r="N77" s="6">
        <f t="shared" si="4"/>
        <v>4256.01</v>
      </c>
      <c r="O77" s="4">
        <v>0</v>
      </c>
      <c r="P77" s="4">
        <v>2140</v>
      </c>
      <c r="Q77" s="5">
        <v>0</v>
      </c>
      <c r="R77" s="7">
        <v>2120</v>
      </c>
      <c r="S77" s="8">
        <f t="shared" si="5"/>
        <v>4260</v>
      </c>
    </row>
    <row r="78" spans="1:19">
      <c r="A78" s="17">
        <v>44381</v>
      </c>
      <c r="B78" s="2">
        <v>0</v>
      </c>
      <c r="C78" s="2">
        <v>1378.74</v>
      </c>
      <c r="D78" s="3">
        <v>0</v>
      </c>
      <c r="E78" s="3">
        <v>1281.6</v>
      </c>
      <c r="F78" s="2">
        <v>0</v>
      </c>
      <c r="G78" s="2">
        <v>762.26</v>
      </c>
      <c r="H78" s="3">
        <v>0</v>
      </c>
      <c r="I78" s="3">
        <v>979.26</v>
      </c>
      <c r="J78" s="2">
        <v>0</v>
      </c>
      <c r="K78" s="4">
        <v>0</v>
      </c>
      <c r="L78" s="5">
        <v>0</v>
      </c>
      <c r="M78" s="5">
        <v>0</v>
      </c>
      <c r="N78" s="6">
        <f t="shared" si="4"/>
        <v>4401.86</v>
      </c>
      <c r="O78" s="4">
        <v>0</v>
      </c>
      <c r="P78" s="4">
        <v>2200</v>
      </c>
      <c r="Q78" s="5">
        <v>0</v>
      </c>
      <c r="R78" s="7">
        <v>2200</v>
      </c>
      <c r="S78" s="8">
        <f t="shared" si="5"/>
        <v>4400</v>
      </c>
    </row>
    <row r="79" spans="1:19">
      <c r="A79" s="17">
        <v>44382</v>
      </c>
      <c r="B79" s="2">
        <v>0</v>
      </c>
      <c r="C79" s="2">
        <v>1528.85</v>
      </c>
      <c r="D79" s="3">
        <v>0</v>
      </c>
      <c r="E79" s="3">
        <v>1426.12</v>
      </c>
      <c r="F79" s="2">
        <v>0</v>
      </c>
      <c r="G79" s="2">
        <v>566.24</v>
      </c>
      <c r="H79" s="3">
        <v>0</v>
      </c>
      <c r="I79" s="3">
        <v>713.9</v>
      </c>
      <c r="J79" s="2">
        <v>0</v>
      </c>
      <c r="K79" s="4">
        <v>0</v>
      </c>
      <c r="L79" s="5">
        <v>0</v>
      </c>
      <c r="M79" s="5">
        <v>0</v>
      </c>
      <c r="N79" s="6">
        <f t="shared" si="4"/>
        <v>4235.11</v>
      </c>
      <c r="O79" s="4">
        <v>0</v>
      </c>
      <c r="P79" s="4">
        <v>2120</v>
      </c>
      <c r="Q79" s="5">
        <v>0</v>
      </c>
      <c r="R79" s="7">
        <v>2100</v>
      </c>
      <c r="S79" s="8">
        <f t="shared" si="5"/>
        <v>4220</v>
      </c>
    </row>
    <row r="80" spans="1:19">
      <c r="A80" s="17">
        <v>44383</v>
      </c>
      <c r="B80" s="2">
        <v>0</v>
      </c>
      <c r="C80" s="2">
        <v>1681.72</v>
      </c>
      <c r="D80" s="3">
        <v>0</v>
      </c>
      <c r="E80" s="3">
        <v>1557.91</v>
      </c>
      <c r="F80" s="2">
        <v>0</v>
      </c>
      <c r="G80" s="2">
        <v>678.53</v>
      </c>
      <c r="H80" s="3">
        <v>0</v>
      </c>
      <c r="I80" s="3">
        <v>868.03</v>
      </c>
      <c r="J80" s="2">
        <v>0</v>
      </c>
      <c r="K80" s="4">
        <v>0</v>
      </c>
      <c r="L80" s="5">
        <v>0</v>
      </c>
      <c r="M80" s="5">
        <v>0</v>
      </c>
      <c r="N80" s="6">
        <f t="shared" si="4"/>
        <v>4786.19</v>
      </c>
      <c r="O80" s="4">
        <v>0</v>
      </c>
      <c r="P80" s="4">
        <v>2380</v>
      </c>
      <c r="Q80" s="5">
        <v>0</v>
      </c>
      <c r="R80" s="7">
        <v>2400</v>
      </c>
      <c r="S80" s="8">
        <f t="shared" si="5"/>
        <v>4780</v>
      </c>
    </row>
    <row r="81" spans="1:19">
      <c r="A81" s="17">
        <v>44384</v>
      </c>
      <c r="B81" s="2">
        <v>0</v>
      </c>
      <c r="C81" s="2">
        <v>1692.45</v>
      </c>
      <c r="D81" s="3">
        <v>0</v>
      </c>
      <c r="E81" s="3">
        <v>1566.47</v>
      </c>
      <c r="F81" s="2">
        <v>0</v>
      </c>
      <c r="G81" s="2">
        <v>647.26</v>
      </c>
      <c r="H81" s="3">
        <v>0</v>
      </c>
      <c r="I81" s="3">
        <v>830.51</v>
      </c>
      <c r="J81" s="2">
        <v>0</v>
      </c>
      <c r="K81" s="4">
        <v>0</v>
      </c>
      <c r="L81" s="5">
        <v>0</v>
      </c>
      <c r="M81" s="5">
        <v>0</v>
      </c>
      <c r="N81" s="6">
        <f t="shared" si="4"/>
        <v>4736.69</v>
      </c>
      <c r="O81" s="4">
        <v>0</v>
      </c>
      <c r="P81" s="4">
        <v>2380</v>
      </c>
      <c r="Q81" s="5">
        <v>0</v>
      </c>
      <c r="R81" s="7">
        <v>2380</v>
      </c>
      <c r="S81" s="8">
        <f t="shared" si="5"/>
        <v>4760</v>
      </c>
    </row>
    <row r="82" spans="1:19">
      <c r="A82" s="17">
        <v>44385</v>
      </c>
      <c r="B82" s="2">
        <v>0</v>
      </c>
      <c r="C82" s="2">
        <v>1739.94</v>
      </c>
      <c r="D82" s="3">
        <v>0</v>
      </c>
      <c r="E82" s="3">
        <v>1610.43</v>
      </c>
      <c r="F82" s="2">
        <v>0</v>
      </c>
      <c r="G82" s="2">
        <v>644.03</v>
      </c>
      <c r="H82" s="3">
        <v>0</v>
      </c>
      <c r="I82" s="3">
        <v>835.08</v>
      </c>
      <c r="J82" s="2">
        <v>0</v>
      </c>
      <c r="K82" s="4">
        <v>0</v>
      </c>
      <c r="L82" s="5">
        <v>0</v>
      </c>
      <c r="M82" s="5">
        <v>0</v>
      </c>
      <c r="N82" s="6">
        <f t="shared" si="4"/>
        <v>4829.48</v>
      </c>
      <c r="O82" s="4">
        <v>0</v>
      </c>
      <c r="P82" s="4">
        <v>2420</v>
      </c>
      <c r="Q82" s="5">
        <v>0</v>
      </c>
      <c r="R82" s="7">
        <v>2400</v>
      </c>
      <c r="S82" s="8">
        <f t="shared" si="5"/>
        <v>4820</v>
      </c>
    </row>
    <row r="83" spans="1:19">
      <c r="A83" s="17">
        <v>44386</v>
      </c>
      <c r="B83" s="2">
        <v>0</v>
      </c>
      <c r="C83" s="2">
        <v>1623.1</v>
      </c>
      <c r="D83" s="3">
        <v>0</v>
      </c>
      <c r="E83" s="3">
        <v>1511.22</v>
      </c>
      <c r="F83" s="2">
        <v>0</v>
      </c>
      <c r="G83" s="2">
        <v>616.23</v>
      </c>
      <c r="H83" s="3">
        <v>0</v>
      </c>
      <c r="I83" s="3">
        <v>787.2399</v>
      </c>
      <c r="J83" s="2">
        <v>0</v>
      </c>
      <c r="K83" s="4">
        <v>0</v>
      </c>
      <c r="L83" s="5">
        <v>0</v>
      </c>
      <c r="M83" s="5">
        <v>0</v>
      </c>
      <c r="N83" s="6">
        <f t="shared" si="4"/>
        <v>4537.7899</v>
      </c>
      <c r="O83" s="4">
        <v>0</v>
      </c>
      <c r="P83" s="4">
        <v>2260</v>
      </c>
      <c r="Q83" s="5">
        <v>0</v>
      </c>
      <c r="R83" s="7">
        <v>2280</v>
      </c>
      <c r="S83" s="8">
        <f t="shared" si="5"/>
        <v>4540</v>
      </c>
    </row>
    <row r="84" spans="1:19">
      <c r="A84" s="17">
        <v>44387</v>
      </c>
      <c r="B84" s="2">
        <v>0</v>
      </c>
      <c r="C84" s="2">
        <v>1536.64</v>
      </c>
      <c r="D84" s="3">
        <v>0</v>
      </c>
      <c r="E84" s="3">
        <v>1442.71</v>
      </c>
      <c r="F84" s="2">
        <v>0</v>
      </c>
      <c r="G84" s="2">
        <v>593.72</v>
      </c>
      <c r="H84" s="3">
        <v>0</v>
      </c>
      <c r="I84" s="3">
        <v>733.17</v>
      </c>
      <c r="J84" s="2">
        <v>0</v>
      </c>
      <c r="K84" s="4">
        <v>0</v>
      </c>
      <c r="L84" s="5">
        <v>0</v>
      </c>
      <c r="M84" s="5">
        <v>0</v>
      </c>
      <c r="N84" s="6">
        <f t="shared" si="4"/>
        <v>4306.24</v>
      </c>
      <c r="O84" s="4">
        <v>0</v>
      </c>
      <c r="P84" s="4">
        <v>2160</v>
      </c>
      <c r="Q84" s="5">
        <v>0</v>
      </c>
      <c r="R84" s="7">
        <v>2160</v>
      </c>
      <c r="S84" s="8">
        <f t="shared" si="5"/>
        <v>4320</v>
      </c>
    </row>
    <row r="85" spans="1:19">
      <c r="A85" s="17">
        <v>44388</v>
      </c>
      <c r="B85" s="2">
        <v>0</v>
      </c>
      <c r="C85" s="2">
        <v>1306</v>
      </c>
      <c r="D85" s="3">
        <v>0</v>
      </c>
      <c r="E85" s="3">
        <v>1219.75</v>
      </c>
      <c r="F85" s="2">
        <v>0</v>
      </c>
      <c r="G85" s="2">
        <v>683.84</v>
      </c>
      <c r="H85" s="3">
        <v>0</v>
      </c>
      <c r="I85" s="3">
        <v>831.37</v>
      </c>
      <c r="J85" s="2">
        <v>0</v>
      </c>
      <c r="K85" s="4">
        <v>0</v>
      </c>
      <c r="L85" s="5">
        <v>0</v>
      </c>
      <c r="M85" s="5">
        <v>0</v>
      </c>
      <c r="N85" s="6">
        <f t="shared" si="4"/>
        <v>4040.96</v>
      </c>
      <c r="O85" s="4">
        <v>0</v>
      </c>
      <c r="P85" s="4">
        <v>2020</v>
      </c>
      <c r="Q85" s="5">
        <v>0</v>
      </c>
      <c r="R85" s="7">
        <v>2020</v>
      </c>
      <c r="S85" s="8">
        <f t="shared" si="5"/>
        <v>4040</v>
      </c>
    </row>
    <row r="86" spans="1:19">
      <c r="A86" s="17">
        <v>44389</v>
      </c>
      <c r="B86" s="2">
        <v>0</v>
      </c>
      <c r="C86" s="2">
        <v>737.61</v>
      </c>
      <c r="D86" s="3">
        <v>0</v>
      </c>
      <c r="E86" s="3">
        <v>698.97</v>
      </c>
      <c r="F86" s="2">
        <v>147.1401</v>
      </c>
      <c r="G86" s="2">
        <v>108.68</v>
      </c>
      <c r="H86" s="3">
        <v>184.46</v>
      </c>
      <c r="I86" s="3">
        <v>131.55</v>
      </c>
      <c r="J86" s="2">
        <v>0</v>
      </c>
      <c r="K86" s="4">
        <v>0</v>
      </c>
      <c r="L86" s="5">
        <v>0</v>
      </c>
      <c r="M86" s="5">
        <v>0</v>
      </c>
      <c r="N86" s="6">
        <f t="shared" si="4"/>
        <v>1345.2099</v>
      </c>
      <c r="O86" s="4">
        <v>0</v>
      </c>
      <c r="P86" s="4">
        <v>660</v>
      </c>
      <c r="Q86" s="5">
        <v>0</v>
      </c>
      <c r="R86" s="7">
        <v>680</v>
      </c>
      <c r="S86" s="8">
        <f t="shared" si="5"/>
        <v>1340</v>
      </c>
    </row>
    <row r="87" spans="1:19">
      <c r="A87" s="17">
        <v>44390</v>
      </c>
      <c r="B87" s="2">
        <v>0</v>
      </c>
      <c r="C87" s="2">
        <v>734.49</v>
      </c>
      <c r="D87" s="3">
        <v>0</v>
      </c>
      <c r="E87" s="3">
        <v>698.55</v>
      </c>
      <c r="F87" s="2">
        <v>41.83</v>
      </c>
      <c r="G87" s="2">
        <v>133.36</v>
      </c>
      <c r="H87" s="3">
        <v>51.11</v>
      </c>
      <c r="I87" s="3">
        <v>160.1</v>
      </c>
      <c r="J87" s="2">
        <v>0</v>
      </c>
      <c r="K87" s="4">
        <v>0</v>
      </c>
      <c r="L87" s="5">
        <v>0</v>
      </c>
      <c r="M87" s="5">
        <v>0</v>
      </c>
      <c r="N87" s="6">
        <f t="shared" si="4"/>
        <v>1633.56</v>
      </c>
      <c r="O87" s="4">
        <v>0</v>
      </c>
      <c r="P87" s="4">
        <v>480</v>
      </c>
      <c r="Q87" s="5">
        <v>0</v>
      </c>
      <c r="R87" s="7">
        <v>1160</v>
      </c>
      <c r="S87" s="8">
        <f t="shared" si="5"/>
        <v>1640</v>
      </c>
    </row>
    <row r="88" spans="1:19">
      <c r="A88" s="17">
        <v>44391</v>
      </c>
      <c r="B88" s="2">
        <v>0</v>
      </c>
      <c r="C88" s="2">
        <v>515.75</v>
      </c>
      <c r="D88" s="3">
        <v>0</v>
      </c>
      <c r="E88" s="3">
        <v>511.69</v>
      </c>
      <c r="F88" s="2">
        <v>6.65</v>
      </c>
      <c r="G88" s="2">
        <v>126.61</v>
      </c>
      <c r="H88" s="3">
        <v>9.62</v>
      </c>
      <c r="I88" s="3">
        <v>134.36</v>
      </c>
      <c r="J88" s="2">
        <v>0</v>
      </c>
      <c r="K88" s="4">
        <v>0</v>
      </c>
      <c r="L88" s="5">
        <v>0</v>
      </c>
      <c r="M88" s="5">
        <v>0</v>
      </c>
      <c r="N88" s="6">
        <f t="shared" si="4"/>
        <v>1272.14</v>
      </c>
      <c r="O88" s="4">
        <v>0</v>
      </c>
      <c r="P88" s="4">
        <v>1020</v>
      </c>
      <c r="Q88" s="5">
        <v>0</v>
      </c>
      <c r="R88" s="7">
        <v>260</v>
      </c>
      <c r="S88" s="8">
        <f t="shared" si="5"/>
        <v>1280</v>
      </c>
    </row>
    <row r="89" spans="1:19">
      <c r="A89" s="17">
        <v>44392</v>
      </c>
      <c r="B89" s="2">
        <v>0</v>
      </c>
      <c r="C89" s="2">
        <v>562.01</v>
      </c>
      <c r="D89" s="3">
        <v>0</v>
      </c>
      <c r="E89" s="3">
        <v>551.65</v>
      </c>
      <c r="F89" s="2">
        <v>4.09</v>
      </c>
      <c r="G89" s="2">
        <v>143.18</v>
      </c>
      <c r="H89" s="3">
        <v>7.41</v>
      </c>
      <c r="I89" s="3">
        <v>156.86</v>
      </c>
      <c r="J89" s="2">
        <v>0</v>
      </c>
      <c r="K89" s="4">
        <v>0</v>
      </c>
      <c r="L89" s="5">
        <v>0</v>
      </c>
      <c r="M89" s="5">
        <v>0</v>
      </c>
      <c r="N89" s="6">
        <f t="shared" si="4"/>
        <v>1402.2</v>
      </c>
      <c r="O89" s="4">
        <v>0</v>
      </c>
      <c r="P89" s="4">
        <v>700</v>
      </c>
      <c r="Q89" s="5">
        <v>0</v>
      </c>
      <c r="R89" s="7">
        <v>700</v>
      </c>
      <c r="S89" s="8">
        <f t="shared" si="5"/>
        <v>1400</v>
      </c>
    </row>
    <row r="90" spans="1:19">
      <c r="A90" s="17">
        <v>44393</v>
      </c>
      <c r="B90" s="2">
        <v>0</v>
      </c>
      <c r="C90" s="2">
        <v>635.71</v>
      </c>
      <c r="D90" s="3">
        <v>0</v>
      </c>
      <c r="E90" s="3">
        <v>620.91</v>
      </c>
      <c r="F90" s="2">
        <v>3.7</v>
      </c>
      <c r="G90" s="2">
        <v>168.7</v>
      </c>
      <c r="H90" s="3">
        <v>4.56</v>
      </c>
      <c r="I90" s="3">
        <v>204.21</v>
      </c>
      <c r="J90" s="2">
        <v>0</v>
      </c>
      <c r="K90" s="4">
        <v>0</v>
      </c>
      <c r="L90" s="5">
        <v>0</v>
      </c>
      <c r="M90" s="5">
        <v>0</v>
      </c>
      <c r="N90" s="6">
        <f t="shared" si="4"/>
        <v>1621.27</v>
      </c>
      <c r="O90" s="4">
        <v>0</v>
      </c>
      <c r="P90" s="4">
        <v>800</v>
      </c>
      <c r="Q90" s="5">
        <v>0</v>
      </c>
      <c r="R90" s="7">
        <v>800</v>
      </c>
      <c r="S90" s="8">
        <f t="shared" si="5"/>
        <v>1600</v>
      </c>
    </row>
    <row r="91" spans="1:19">
      <c r="A91" s="17">
        <v>44394</v>
      </c>
      <c r="B91" s="2">
        <v>0</v>
      </c>
      <c r="C91" s="2">
        <v>654.05</v>
      </c>
      <c r="D91" s="3">
        <v>0</v>
      </c>
      <c r="E91" s="3">
        <v>640.79</v>
      </c>
      <c r="F91" s="2">
        <v>4.83</v>
      </c>
      <c r="G91" s="2">
        <v>197.7</v>
      </c>
      <c r="H91" s="3">
        <v>4.01</v>
      </c>
      <c r="I91" s="3">
        <v>232.51</v>
      </c>
      <c r="J91" s="2">
        <v>0</v>
      </c>
      <c r="K91" s="4">
        <v>0</v>
      </c>
      <c r="L91" s="5">
        <v>0</v>
      </c>
      <c r="M91" s="5">
        <v>0</v>
      </c>
      <c r="N91" s="6">
        <f t="shared" si="4"/>
        <v>1716.21</v>
      </c>
      <c r="O91" s="4">
        <v>0</v>
      </c>
      <c r="P91" s="4">
        <v>860</v>
      </c>
      <c r="Q91" s="5">
        <v>0</v>
      </c>
      <c r="R91" s="7">
        <v>860</v>
      </c>
      <c r="S91" s="8">
        <f t="shared" si="5"/>
        <v>1720</v>
      </c>
    </row>
    <row r="92" spans="1:19">
      <c r="A92" s="17">
        <v>44395</v>
      </c>
      <c r="B92" s="2">
        <v>0</v>
      </c>
      <c r="C92" s="2">
        <v>784.61</v>
      </c>
      <c r="D92" s="3">
        <v>0</v>
      </c>
      <c r="E92" s="3">
        <v>751.24</v>
      </c>
      <c r="F92" s="2">
        <v>0</v>
      </c>
      <c r="G92" s="2">
        <v>279.16</v>
      </c>
      <c r="H92" s="3">
        <v>0</v>
      </c>
      <c r="I92" s="3">
        <v>340.51</v>
      </c>
      <c r="J92" s="2">
        <v>0</v>
      </c>
      <c r="K92" s="4">
        <v>0</v>
      </c>
      <c r="L92" s="5">
        <v>0</v>
      </c>
      <c r="M92" s="5">
        <v>0</v>
      </c>
      <c r="N92" s="6">
        <f t="shared" si="4"/>
        <v>2155.52</v>
      </c>
      <c r="O92" s="4">
        <v>0</v>
      </c>
      <c r="P92" s="4">
        <v>1080</v>
      </c>
      <c r="Q92" s="5">
        <v>0</v>
      </c>
      <c r="R92" s="7">
        <v>1080</v>
      </c>
      <c r="S92" s="8">
        <f t="shared" si="5"/>
        <v>2160</v>
      </c>
    </row>
    <row r="93" spans="1:19">
      <c r="A93" s="17">
        <v>44396</v>
      </c>
      <c r="B93" s="2">
        <v>0</v>
      </c>
      <c r="C93" s="2">
        <v>677.32</v>
      </c>
      <c r="D93" s="3">
        <v>0</v>
      </c>
      <c r="E93" s="3">
        <v>663.82</v>
      </c>
      <c r="F93" s="2">
        <v>0</v>
      </c>
      <c r="G93" s="2">
        <v>247.86</v>
      </c>
      <c r="H93" s="3">
        <v>0</v>
      </c>
      <c r="I93" s="3">
        <v>285.18</v>
      </c>
      <c r="J93" s="2">
        <v>0</v>
      </c>
      <c r="K93" s="4">
        <v>0</v>
      </c>
      <c r="L93" s="5">
        <v>0</v>
      </c>
      <c r="M93" s="5">
        <v>0</v>
      </c>
      <c r="N93" s="6">
        <f t="shared" si="4"/>
        <v>1874.18</v>
      </c>
      <c r="O93" s="4">
        <v>0</v>
      </c>
      <c r="P93" s="4">
        <v>940</v>
      </c>
      <c r="Q93" s="5">
        <v>0</v>
      </c>
      <c r="R93" s="7">
        <v>940</v>
      </c>
      <c r="S93" s="8">
        <f t="shared" si="5"/>
        <v>1880</v>
      </c>
    </row>
    <row r="94" spans="1:19">
      <c r="A94" s="17">
        <v>44397</v>
      </c>
      <c r="B94" s="2">
        <v>0</v>
      </c>
      <c r="C94" s="2">
        <v>179.92</v>
      </c>
      <c r="D94" s="3">
        <v>0</v>
      </c>
      <c r="E94" s="3">
        <v>221.18</v>
      </c>
      <c r="F94" s="2">
        <v>0</v>
      </c>
      <c r="G94" s="2">
        <v>272.14</v>
      </c>
      <c r="H94" s="3">
        <v>0</v>
      </c>
      <c r="I94" s="3">
        <v>255.63</v>
      </c>
      <c r="J94" s="2">
        <v>0</v>
      </c>
      <c r="K94" s="4">
        <v>0</v>
      </c>
      <c r="L94" s="5">
        <v>0</v>
      </c>
      <c r="M94" s="5">
        <v>0</v>
      </c>
      <c r="N94" s="6">
        <f t="shared" si="4"/>
        <v>928.87</v>
      </c>
      <c r="O94" s="4">
        <v>0</v>
      </c>
      <c r="P94" s="4">
        <v>480</v>
      </c>
      <c r="Q94" s="5">
        <v>0</v>
      </c>
      <c r="R94" s="7">
        <v>480</v>
      </c>
      <c r="S94" s="8">
        <f t="shared" si="5"/>
        <v>960</v>
      </c>
    </row>
    <row r="95" spans="1:19">
      <c r="A95" s="17">
        <v>44398</v>
      </c>
      <c r="B95" s="2">
        <v>0</v>
      </c>
      <c r="C95" s="2">
        <v>266.4</v>
      </c>
      <c r="D95" s="3">
        <v>0</v>
      </c>
      <c r="E95" s="3">
        <v>289.53</v>
      </c>
      <c r="F95" s="2">
        <v>0</v>
      </c>
      <c r="G95" s="2">
        <v>172.34</v>
      </c>
      <c r="H95" s="3">
        <v>0</v>
      </c>
      <c r="I95" s="3">
        <v>145.27</v>
      </c>
      <c r="J95" s="2">
        <v>0</v>
      </c>
      <c r="K95" s="4">
        <v>0</v>
      </c>
      <c r="L95" s="5">
        <v>0</v>
      </c>
      <c r="M95" s="5">
        <v>0</v>
      </c>
      <c r="N95" s="6">
        <f t="shared" si="4"/>
        <v>873.54</v>
      </c>
      <c r="O95" s="4">
        <v>0</v>
      </c>
      <c r="P95" s="4">
        <v>460</v>
      </c>
      <c r="Q95" s="5">
        <v>0</v>
      </c>
      <c r="R95" s="7">
        <v>420</v>
      </c>
      <c r="S95" s="8">
        <f t="shared" si="5"/>
        <v>880</v>
      </c>
    </row>
    <row r="96" spans="1:19">
      <c r="A96" s="17">
        <v>44399</v>
      </c>
      <c r="B96" s="2">
        <v>0</v>
      </c>
      <c r="C96" s="2">
        <v>408.43</v>
      </c>
      <c r="D96" s="3">
        <v>0</v>
      </c>
      <c r="E96" s="3">
        <v>416.21</v>
      </c>
      <c r="F96" s="2">
        <v>7.89</v>
      </c>
      <c r="G96" s="2">
        <v>70.1</v>
      </c>
      <c r="H96" s="3">
        <v>25.87</v>
      </c>
      <c r="I96" s="3">
        <v>54.16</v>
      </c>
      <c r="J96" s="2">
        <v>0</v>
      </c>
      <c r="K96" s="4">
        <v>0</v>
      </c>
      <c r="L96" s="5">
        <v>0</v>
      </c>
      <c r="M96" s="5">
        <v>0</v>
      </c>
      <c r="N96" s="6">
        <f t="shared" si="4"/>
        <v>915.14</v>
      </c>
      <c r="O96" s="4">
        <v>0</v>
      </c>
      <c r="P96" s="4">
        <v>460</v>
      </c>
      <c r="Q96" s="5">
        <v>0</v>
      </c>
      <c r="R96" s="7">
        <v>440</v>
      </c>
      <c r="S96" s="8">
        <f t="shared" si="5"/>
        <v>900</v>
      </c>
    </row>
    <row r="97" spans="1:19">
      <c r="A97" s="17">
        <v>44400</v>
      </c>
      <c r="B97" s="2">
        <v>0</v>
      </c>
      <c r="C97" s="2">
        <v>445.8</v>
      </c>
      <c r="D97" s="3">
        <v>0</v>
      </c>
      <c r="E97" s="3">
        <v>442.18</v>
      </c>
      <c r="F97" s="2">
        <v>6.2199</v>
      </c>
      <c r="G97" s="2">
        <v>34.58</v>
      </c>
      <c r="H97" s="3">
        <v>17.2899</v>
      </c>
      <c r="I97" s="3">
        <v>16.74</v>
      </c>
      <c r="J97" s="2">
        <v>0</v>
      </c>
      <c r="K97" s="4">
        <v>0</v>
      </c>
      <c r="L97" s="5">
        <v>0</v>
      </c>
      <c r="M97" s="5">
        <v>0</v>
      </c>
      <c r="N97" s="6">
        <f t="shared" si="4"/>
        <v>915.7902</v>
      </c>
      <c r="O97" s="4">
        <v>0</v>
      </c>
      <c r="P97" s="4">
        <v>460</v>
      </c>
      <c r="Q97" s="5">
        <v>0</v>
      </c>
      <c r="R97" s="7">
        <v>460</v>
      </c>
      <c r="S97" s="8">
        <f t="shared" si="5"/>
        <v>920</v>
      </c>
    </row>
    <row r="98" spans="1:19">
      <c r="A98" s="17">
        <v>44401</v>
      </c>
      <c r="B98" s="2">
        <v>0</v>
      </c>
      <c r="C98" s="2">
        <v>515.45</v>
      </c>
      <c r="D98" s="3">
        <v>0</v>
      </c>
      <c r="E98" s="3">
        <v>500</v>
      </c>
      <c r="F98" s="2">
        <v>10.43</v>
      </c>
      <c r="G98" s="2">
        <v>53.15</v>
      </c>
      <c r="H98" s="3">
        <v>17.06</v>
      </c>
      <c r="I98" s="3">
        <v>48.85</v>
      </c>
      <c r="J98" s="2">
        <v>0</v>
      </c>
      <c r="K98" s="4">
        <v>0</v>
      </c>
      <c r="L98" s="5">
        <v>0</v>
      </c>
      <c r="M98" s="5">
        <v>0</v>
      </c>
      <c r="N98" s="6">
        <f t="shared" si="4"/>
        <v>1089.96</v>
      </c>
      <c r="O98" s="4">
        <v>0</v>
      </c>
      <c r="P98" s="4">
        <v>540</v>
      </c>
      <c r="Q98" s="5">
        <v>0</v>
      </c>
      <c r="R98" s="7">
        <v>560</v>
      </c>
      <c r="S98" s="8">
        <f t="shared" si="5"/>
        <v>1100</v>
      </c>
    </row>
    <row r="99" spans="1:19">
      <c r="A99" s="17">
        <v>44402</v>
      </c>
      <c r="B99" s="2">
        <v>0</v>
      </c>
      <c r="C99" s="2">
        <v>838.06</v>
      </c>
      <c r="D99" s="3">
        <v>0</v>
      </c>
      <c r="E99" s="3">
        <v>797.89</v>
      </c>
      <c r="F99" s="2">
        <v>0.14</v>
      </c>
      <c r="G99" s="2">
        <v>305.95</v>
      </c>
      <c r="H99" s="3">
        <v>0.14</v>
      </c>
      <c r="I99" s="3">
        <v>354.99</v>
      </c>
      <c r="J99" s="2">
        <v>0</v>
      </c>
      <c r="K99" s="4">
        <v>0</v>
      </c>
      <c r="L99" s="5">
        <v>0</v>
      </c>
      <c r="M99" s="5">
        <v>0</v>
      </c>
      <c r="N99" s="6">
        <f t="shared" si="4"/>
        <v>2296.61</v>
      </c>
      <c r="O99" s="4">
        <v>0</v>
      </c>
      <c r="P99" s="4">
        <v>1140</v>
      </c>
      <c r="Q99" s="5">
        <v>0</v>
      </c>
      <c r="R99" s="7">
        <v>1140</v>
      </c>
      <c r="S99" s="8">
        <f t="shared" si="5"/>
        <v>2280</v>
      </c>
    </row>
    <row r="100" spans="1:19">
      <c r="A100" s="17">
        <v>44403</v>
      </c>
      <c r="B100" s="2">
        <v>0</v>
      </c>
      <c r="C100" s="2">
        <v>972.33</v>
      </c>
      <c r="D100" s="3">
        <v>0</v>
      </c>
      <c r="E100" s="3">
        <v>927.94</v>
      </c>
      <c r="F100" s="2">
        <v>0</v>
      </c>
      <c r="G100" s="2">
        <v>420.08</v>
      </c>
      <c r="H100" s="3">
        <v>0</v>
      </c>
      <c r="I100" s="3">
        <v>493.24</v>
      </c>
      <c r="J100" s="2">
        <v>0</v>
      </c>
      <c r="K100" s="4">
        <v>0</v>
      </c>
      <c r="L100" s="5">
        <v>0</v>
      </c>
      <c r="M100" s="5">
        <v>0</v>
      </c>
      <c r="N100" s="6">
        <f t="shared" si="4"/>
        <v>2813.59</v>
      </c>
      <c r="O100" s="4">
        <v>0</v>
      </c>
      <c r="P100" s="4">
        <v>1420</v>
      </c>
      <c r="Q100" s="5">
        <v>0</v>
      </c>
      <c r="R100" s="7">
        <v>1420</v>
      </c>
      <c r="S100" s="8">
        <f t="shared" si="5"/>
        <v>2840</v>
      </c>
    </row>
    <row r="101" spans="1:19">
      <c r="A101" s="17">
        <v>44404</v>
      </c>
      <c r="B101" s="2">
        <v>0</v>
      </c>
      <c r="C101" s="2">
        <v>1134.44</v>
      </c>
      <c r="D101" s="3">
        <v>0</v>
      </c>
      <c r="E101" s="3">
        <v>1089.51</v>
      </c>
      <c r="F101" s="2">
        <v>0</v>
      </c>
      <c r="G101" s="2">
        <v>604.33</v>
      </c>
      <c r="H101" s="3">
        <v>0</v>
      </c>
      <c r="I101" s="3">
        <v>701.24</v>
      </c>
      <c r="J101" s="2">
        <v>0</v>
      </c>
      <c r="K101" s="4">
        <v>0</v>
      </c>
      <c r="L101" s="5">
        <v>0</v>
      </c>
      <c r="M101" s="5">
        <v>0</v>
      </c>
      <c r="N101" s="6">
        <f t="shared" si="4"/>
        <v>3529.52</v>
      </c>
      <c r="O101" s="4">
        <v>0</v>
      </c>
      <c r="P101" s="4">
        <v>1760</v>
      </c>
      <c r="Q101" s="5">
        <v>0</v>
      </c>
      <c r="R101" s="7">
        <v>1760</v>
      </c>
      <c r="S101" s="8">
        <f t="shared" si="5"/>
        <v>3520</v>
      </c>
    </row>
    <row r="102" spans="1:19">
      <c r="A102" s="17">
        <v>44405</v>
      </c>
      <c r="B102" s="2">
        <v>0</v>
      </c>
      <c r="C102" s="2">
        <v>751.2</v>
      </c>
      <c r="D102" s="3">
        <v>0</v>
      </c>
      <c r="E102" s="3">
        <v>758.16</v>
      </c>
      <c r="F102" s="2">
        <v>0</v>
      </c>
      <c r="G102" s="2">
        <v>476.47</v>
      </c>
      <c r="H102" s="3">
        <v>0</v>
      </c>
      <c r="I102" s="3">
        <v>513.47</v>
      </c>
      <c r="J102" s="2">
        <v>0</v>
      </c>
      <c r="K102" s="4">
        <v>0</v>
      </c>
      <c r="L102" s="5">
        <v>0</v>
      </c>
      <c r="M102" s="5">
        <v>0</v>
      </c>
      <c r="N102" s="6">
        <f t="shared" si="4"/>
        <v>2499.3</v>
      </c>
      <c r="O102" s="4">
        <v>0</v>
      </c>
      <c r="P102" s="4">
        <v>1240</v>
      </c>
      <c r="Q102" s="5">
        <v>0</v>
      </c>
      <c r="R102" s="7">
        <v>1240</v>
      </c>
      <c r="S102" s="8">
        <f t="shared" si="5"/>
        <v>2480</v>
      </c>
    </row>
    <row r="103" spans="1:19">
      <c r="A103" s="17">
        <v>44406</v>
      </c>
      <c r="B103" s="2">
        <v>0</v>
      </c>
      <c r="C103" s="2">
        <v>514.01</v>
      </c>
      <c r="D103" s="3">
        <v>0</v>
      </c>
      <c r="E103" s="3">
        <v>518.82</v>
      </c>
      <c r="F103" s="2">
        <v>5.56</v>
      </c>
      <c r="G103" s="2">
        <v>137.28</v>
      </c>
      <c r="H103" s="3">
        <v>16.4</v>
      </c>
      <c r="I103" s="3">
        <v>134.26</v>
      </c>
      <c r="J103" s="2">
        <v>0</v>
      </c>
      <c r="K103" s="4">
        <v>0</v>
      </c>
      <c r="L103" s="5">
        <v>0</v>
      </c>
      <c r="M103" s="5">
        <v>0</v>
      </c>
      <c r="N103" s="6">
        <f t="shared" si="4"/>
        <v>1282.41</v>
      </c>
      <c r="O103" s="4">
        <v>0</v>
      </c>
      <c r="P103" s="4">
        <v>640</v>
      </c>
      <c r="Q103" s="5">
        <v>0</v>
      </c>
      <c r="R103" s="7">
        <v>660</v>
      </c>
      <c r="S103" s="8">
        <f t="shared" si="5"/>
        <v>1300</v>
      </c>
    </row>
    <row r="104" spans="1:19">
      <c r="A104" s="17">
        <v>44407</v>
      </c>
      <c r="B104" s="2">
        <v>0</v>
      </c>
      <c r="C104" s="2">
        <v>837.42</v>
      </c>
      <c r="D104" s="3">
        <v>0</v>
      </c>
      <c r="E104" s="3">
        <v>832.03</v>
      </c>
      <c r="F104" s="2">
        <v>0</v>
      </c>
      <c r="G104" s="2">
        <v>322.01</v>
      </c>
      <c r="H104" s="3">
        <v>0</v>
      </c>
      <c r="I104" s="3">
        <v>348.1</v>
      </c>
      <c r="J104" s="2">
        <v>0</v>
      </c>
      <c r="K104" s="4">
        <v>0</v>
      </c>
      <c r="L104" s="5">
        <v>0</v>
      </c>
      <c r="M104" s="5">
        <v>0</v>
      </c>
      <c r="N104" s="6">
        <f t="shared" si="4"/>
        <v>2339.56</v>
      </c>
      <c r="O104" s="4">
        <v>0</v>
      </c>
      <c r="P104" s="4">
        <v>1180</v>
      </c>
      <c r="Q104" s="5">
        <v>0</v>
      </c>
      <c r="R104" s="7">
        <v>1160</v>
      </c>
      <c r="S104" s="8">
        <f t="shared" si="5"/>
        <v>2340</v>
      </c>
    </row>
    <row r="105" spans="1:19">
      <c r="A105" s="17">
        <v>44408</v>
      </c>
      <c r="B105" s="2">
        <v>0</v>
      </c>
      <c r="C105" s="2">
        <v>673.9</v>
      </c>
      <c r="D105" s="3">
        <v>0</v>
      </c>
      <c r="E105" s="3">
        <v>681.66</v>
      </c>
      <c r="F105" s="2">
        <v>0</v>
      </c>
      <c r="G105" s="2">
        <v>458.48</v>
      </c>
      <c r="H105" s="3">
        <v>0</v>
      </c>
      <c r="I105" s="3">
        <v>507.64</v>
      </c>
      <c r="J105" s="2">
        <v>0</v>
      </c>
      <c r="K105" s="4">
        <v>0</v>
      </c>
      <c r="L105" s="5">
        <v>0</v>
      </c>
      <c r="M105" s="5">
        <v>0</v>
      </c>
      <c r="N105" s="6">
        <f t="shared" si="4"/>
        <v>2321.68</v>
      </c>
      <c r="O105" s="4">
        <v>0</v>
      </c>
      <c r="P105" s="4">
        <v>1160</v>
      </c>
      <c r="Q105" s="5">
        <v>0</v>
      </c>
      <c r="R105" s="7">
        <v>1160</v>
      </c>
      <c r="S105" s="8">
        <f t="shared" si="5"/>
        <v>2320</v>
      </c>
    </row>
    <row r="106" spans="1:19">
      <c r="A106" s="17">
        <v>44409</v>
      </c>
      <c r="B106" s="2">
        <v>0</v>
      </c>
      <c r="C106" s="2">
        <v>673.16</v>
      </c>
      <c r="D106" s="3">
        <v>0</v>
      </c>
      <c r="E106" s="3">
        <v>670.7</v>
      </c>
      <c r="F106" s="2">
        <v>0</v>
      </c>
      <c r="G106" s="2">
        <v>526.69</v>
      </c>
      <c r="H106" s="3">
        <v>0</v>
      </c>
      <c r="I106" s="3">
        <v>598.3</v>
      </c>
      <c r="J106" s="2">
        <v>0</v>
      </c>
      <c r="K106" s="4">
        <v>0</v>
      </c>
      <c r="L106" s="5">
        <v>0</v>
      </c>
      <c r="M106" s="5">
        <v>0</v>
      </c>
      <c r="N106" s="6">
        <f t="shared" si="4"/>
        <v>2468.85</v>
      </c>
      <c r="O106" s="4">
        <v>0</v>
      </c>
      <c r="P106" s="4">
        <v>1240</v>
      </c>
      <c r="Q106" s="5">
        <v>0</v>
      </c>
      <c r="R106" s="7">
        <v>1240</v>
      </c>
      <c r="S106" s="8">
        <f t="shared" si="5"/>
        <v>2480</v>
      </c>
    </row>
    <row r="107" spans="1:19">
      <c r="A107" s="17">
        <v>44410</v>
      </c>
      <c r="B107" s="2">
        <v>0</v>
      </c>
      <c r="C107" s="2">
        <v>1032.33</v>
      </c>
      <c r="D107" s="3">
        <v>0</v>
      </c>
      <c r="E107" s="3">
        <v>1003.61</v>
      </c>
      <c r="F107" s="2">
        <v>0</v>
      </c>
      <c r="G107" s="2">
        <v>807.76</v>
      </c>
      <c r="H107" s="3">
        <v>0</v>
      </c>
      <c r="I107" s="3">
        <v>938.87</v>
      </c>
      <c r="J107" s="2">
        <v>0</v>
      </c>
      <c r="K107" s="4">
        <v>0</v>
      </c>
      <c r="L107" s="5">
        <v>0</v>
      </c>
      <c r="M107" s="5">
        <v>0</v>
      </c>
      <c r="N107" s="6">
        <f t="shared" si="4"/>
        <v>3782.57</v>
      </c>
      <c r="O107" s="4">
        <v>0</v>
      </c>
      <c r="P107" s="4">
        <v>1880</v>
      </c>
      <c r="Q107" s="5">
        <v>0</v>
      </c>
      <c r="R107" s="7">
        <v>1900</v>
      </c>
      <c r="S107" s="8">
        <f t="shared" si="5"/>
        <v>3780</v>
      </c>
    </row>
    <row r="108" spans="1:19">
      <c r="A108" s="17">
        <v>44411</v>
      </c>
      <c r="B108" s="2">
        <v>0</v>
      </c>
      <c r="C108" s="2">
        <v>865.53</v>
      </c>
      <c r="D108" s="3">
        <v>0</v>
      </c>
      <c r="E108" s="3">
        <v>848.65</v>
      </c>
      <c r="F108" s="2">
        <v>0</v>
      </c>
      <c r="G108" s="2">
        <v>614.67</v>
      </c>
      <c r="H108" s="3">
        <v>0</v>
      </c>
      <c r="I108" s="3">
        <v>706.73</v>
      </c>
      <c r="J108" s="2">
        <v>0</v>
      </c>
      <c r="K108" s="4">
        <v>0</v>
      </c>
      <c r="L108" s="5">
        <v>0</v>
      </c>
      <c r="M108" s="5">
        <v>0</v>
      </c>
      <c r="N108" s="6">
        <f>C108+E108+G108+I108+K108+M108-B108-D108-F108-H108-J108-L108</f>
        <v>3035.58</v>
      </c>
      <c r="O108" s="4">
        <v>0</v>
      </c>
      <c r="P108" s="4">
        <v>1520</v>
      </c>
      <c r="Q108" s="5">
        <v>0</v>
      </c>
      <c r="R108" s="7">
        <v>1520</v>
      </c>
      <c r="S108" s="8">
        <f t="shared" si="5"/>
        <v>3040</v>
      </c>
    </row>
    <row r="109" spans="1:19">
      <c r="A109" s="17">
        <v>44412</v>
      </c>
      <c r="B109" s="2">
        <v>0</v>
      </c>
      <c r="C109" s="2">
        <v>791.43</v>
      </c>
      <c r="D109" s="3">
        <v>0</v>
      </c>
      <c r="E109" s="3">
        <v>784.71</v>
      </c>
      <c r="F109" s="2">
        <v>0</v>
      </c>
      <c r="G109" s="2">
        <v>648.26</v>
      </c>
      <c r="H109" s="3">
        <v>0</v>
      </c>
      <c r="I109" s="3">
        <v>740.76</v>
      </c>
      <c r="J109" s="2">
        <v>0</v>
      </c>
      <c r="K109" s="4">
        <v>0</v>
      </c>
      <c r="L109" s="5">
        <v>0</v>
      </c>
      <c r="M109" s="5">
        <v>0</v>
      </c>
      <c r="N109" s="6">
        <f>C109+E109+G109+I109+K109+M109-B109-D109-F109-H109-J109-L109</f>
        <v>2965.16</v>
      </c>
      <c r="O109" s="4">
        <v>0</v>
      </c>
      <c r="P109" s="4">
        <v>1480</v>
      </c>
      <c r="Q109" s="5">
        <v>0</v>
      </c>
      <c r="R109" s="7">
        <v>1480</v>
      </c>
      <c r="S109" s="8">
        <f>P109+R109-O109-Q109</f>
        <v>2960</v>
      </c>
    </row>
  </sheetData>
  <mergeCells count="11">
    <mergeCell ref="A1:S1"/>
    <mergeCell ref="B2:C2"/>
    <mergeCell ref="D2:E2"/>
    <mergeCell ref="F2:G2"/>
    <mergeCell ref="H2:I2"/>
    <mergeCell ref="J2:K2"/>
    <mergeCell ref="L2:M2"/>
    <mergeCell ref="O2:P2"/>
    <mergeCell ref="Q2:R2"/>
    <mergeCell ref="N2:N3"/>
    <mergeCell ref="S2:S3"/>
  </mergeCells>
  <pageMargins left="0.699305555555556" right="0.699305555555556" top="0.75" bottom="0.75" header="0.3" footer="0.3"/>
  <pageSetup paperSize="9" scale="35"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customData xmlns="http://www.wps.cn/officeDocument/2013/wpsCustomData" xmlns:s="http://www.wps.cn/officeDocument/2013/wpsCustomData">
  <extobjs>
    <extobj name="ECB019B1-382A-4266-B25C-5B523AA43C14-1">
      <extobjdata type="ECB019B1-382A-4266-B25C-5B523AA43C14" data="ewogICAiRmlsZUlkIiA6ICIxMTMxNjc3MjYxODkiLAogICAiR3JvdXBJZCIgOiAiMzM1OTQ2NjY2IiwKICAgIkltYWdlIiA6ICJpVkJPUncwS0dnb0FBQUFOU1VoRVVnQUFBLzRBQUFEb0NBWUFBQUJXK3ovV0FBQUFDWEJJV1hNQUFBc1RBQUFMRXdFQW1wd1lBQUFnQUVsRVFWUjRuTzNkZVhRVTFiNzI4YWVBZ0FuS1pKakRLRjRQdzFWQlpYaEZVS0tDQ0dFSW8rQkZ3WU5HQTNKQUQzRUNscUFHOVloTUJrRkZVRUVVQ1pPQ2lLQTRCRGdYVVFFdktBSUtpQkFHZ1dNQ1NjaCsvd2dwTTZjNzZhU3JLOS9QV2xtcnUycFgxZTdLL2xYMzAxMWRiUmxqakFBQUFBQUFnQ3VWODNjSEFBQUFBQUJBeVNINEF3QUFBQURnWWdSL0FBQUFBQUJjak9BUEFBQUFBSUNMRWZ3QkFBQUFBSEF4Z2o4QUFBQUFBQzVHOEFjQUFBQUF3TVVJL2dBQUFBQUF1QmpCSHdBQUFBQUFGeVA0QXdBQUFBRGdZZ1IvQUFBQUFBQmNqT0FQQUFBQUFJQ0xFZndCQUFBQUFIQXhnajhBQUFBQUFDNUc4QWNBQUFBQXdNVUkvZ0FBQUFBQXVCakJId0FBQUFBQUZ5UDRBd0FBQUFEZ1lnUi9BQUFBQUFCY2pPQVBBQUFBQUlDTEVmd0JBQUFBQUhBeGdqOEFBQUFBQUM1RzhBY0FBQUFBd01VSS9nQUFBQUFBdUJqQkh3QUFBQUFBRnlQNEF3QUFBQURnWWdSL0FBQUFBQUJjak9BUEFBQUFBSUNMRWZ3QkFBQUFBSEF4Z2o4QUFBQUFBQzVHOEFjQUFBQUF3TVVJL2dBQUFBQUF1QmpCSHdBQUFBQUFGeVA0QXdBQUFBRGdZZ1IvQUFBQUFBQmNqT0FQQUFBQUFJQ0xFZndCQUFBQUFIQXhnajhBQUFBQUFDNUc4QWNBQUFBQXdNVUkvZ0FBQUFBQXVCakJId0FBQUFBQUZ5UDRBd0FBQUFEZ1lnUi9BQUFBQUFCY2pPQVBBQUFBQUlDTEVmd0JBQUFBQUhBeGdqOEFBQUFBQUM1RzhBZVFwMlBIanFsTm16YXlMRXZIamgzemQzY0FlSWthaHE4d2x1QVVqRVdnNkFqK0FISTVkdXlZd3NQRHRYMzdka2xTZUhnNFQ3QkFBS0dHNFN1TUpUZ0ZZeEVvSG9JL2dHd3luMWgzN3R4cFQ5dTVjeWRQc0VDQW9JYmhLNHdsT0FWakVTZytnajhBVzE1UHJKbDRnZ1djanhxR3J6Q1c0QlNNUmNBM0NQNEFKQlg4eEpxSkoxakF1YWhoK0FwakNVN0JXQVI4aCtBUHdLTW4xa3c4d1FMT1F3M0RWeGhMY0FyR0l1QmJCSCtnalBQbWlUVVRUN0NBYzFERDhCWEdFcHlDc1FqNEhzRWZLTU9LOHNTYWlTZFl3UCtvWWZnS1l3bE93VmdFU2diQkh5aWppdlBFbW9rbldNQi9xR0g0Q21NSlRzRllCRW9Pd1I4b2czenh4SnFKSjFpZzlGSEQ4QlhHRXB5Q3NRaVVMTXNZWS96ZENRQ2xxMlBIanZycXE2OTh1czRiYjd4UlgzNzVwVS9YQ1NCdjFEQjhoYkVFcDJBc0FpV0xUL3lCTWlnb0tNam42MHhOVGZYNU9nSGtqUnFHcnpDVzRCU01SYUJrRWZ5Qk1tamp4bzB5eHVUNmk0dUxLM1RadUxpNFBKZmRzbVZMS2ZRY2dFUU53M2NZUzNBS3hpSlFzZ2orQUFBQUFBQzRHTUVmQUFBQUFBQVhJL2dEQUFBQUFPQmlCSDhBQUFBQUFGeU00QThBQUFBQWdJc1IvQUVBQUFBQWNER0NQd0FBQUFBQUxrYndCd0FBQUFEQXhRaitBQUFBQUFDNEdNRWZBQUFBQUFBWEkvZ0RBQUFBQU9CaUJIOEFBQUFBQUZ5TTRBOEFBQUFBZ0lzUi9BRUFBQUFBY0RHQ1B3QUFBQUFBTGtid0J3QUFBQURBeFFqK0FBQUFBQUM0R01FZkFBQUFBQUFYSS9nREFBQUFBT0JpQkg4QUFBQUFBRnlNNEE4QUFBQWc0SjAvZjE3dnZQT09MTXRTK2ZMbDFicDE2Mnp6NTgrZkw4dXkxS2hSSXlVa0pCUzZ2dXV2djE1UFBQRkVTWFVYS0ZVRWZ3QUFBQUFCcjFLbFNob3laSWdrNlk0Nzd0QzMzMzZyelpzMzIvT1BIRGtpU1dyZXZMazZkT2hRNlBxcVZLbWl5cFVybDB4bmdWSkc4QWNBQUFEZ0tsRlJVWktrT1hQbVNKSjI3TmlSNnd3QVNmcjQ0NDgxZHV4WVJVZEg2NnFycnRLV0xWc2tTUWtKQ2RxNGNhTTJiZHFraElRRVdaYWxhNis5Vmc4OTlKQ3FWcTJxTld2V2xONkRBWHlBNEE4QUFBREFWZTY0NHc0MWF0Ukk3NzMzbms2ZE9xWDE2OWVyYTlldXVkcmRkZGRkK3YzMzN6Vmp4Z3o5K09PUG1qcDFxaVJsT3lNZzgzYWxTcFUwZmZwMG5UbHpScSsvL25ycFBCREFSd2orQUFBQUFGeWxYTGx5R2pseXBKS1RrelYzN2x4VnFsUko1Y3Jsamo0TEZ5N1VQZmZjbzdsejUwcVNrcE9UODExbjllclZWYUZDQlVuU24zLytXVElkQjBvSXdSOEFBQUNBNjR3WU1VSkJRVUY2K3VtbjFidDM3enpiaElTRWFQVG8wYnJsbGxza1NjWVlqOWJ0YVR2QUtTcjR1d01BQUFBQTRHdTFhOWRXbno1OWRPN2NPZFdyVnkvUE5vTUdEVktkT25VVUZCUlV5cjBEU2hlZitBTUFBQUFJZU9mUG45ZXNXYk1rU2JObXpWSktTb3Fpb3FJMGN1UklYYmh3UWUrKys2NGthYytlUGZiUCtWMXp6VFU2ZlBpdzR1UGoxYUZEQiszYnQwOTc5KzYxTC9LM2YvOSsrMEorKy9idDAyZWZmV2JmVGt4TUxPVkhDQlFkbi9nREFBQUFDSGlWS2xWU2RIUzBvcU9qN1drMzMzeXpmWHZRb0VFYU5HaFF0bVhXclZ0bjN4NDNicHg5dTFtelp0bE81OC92TmhBbytNUWZBQUFBQUFBWEkvZ0RBQUFBQU9CaUJIOEFBQUFBQUZ5TTRBOEFBQUFBZ0lzUi9BRUFBQUFBY0RHQ1B3QUFBQUFBTGtid0J3QUFBQURBeFFqK0FBQUFBQUM0R01FZkFBQUFBQUFYSS9nREFBQUFBT0JpQkg4QUFBQUFBRnlNNEE4QUFBQUFnSXNSL0FFQUFBQUFjREdDUHdBQUFBQUFMa2J3QndBQUFBREF4UWorQUFBQUFBQzRXQVYvZDhBMy9wUzBWZEpCU2VmODNKZXk1aEpKRFNTMWxWVFp6MzBKVkVZWlkvZVFwSk1YL3lTcHhzVy9NR1hzWThzdnZYTU82dHgvcVBQY3FOdUNVYS8rNDhaNlpUejVqeHZIVTFsRURmbVBjMm9vd0lPL2tiUmMwalJKU1g3dVMxa1hJdWtma25xcjdMN1E5VWE2cEM4bGZTRXBRZEx2aGJTdks2bTlwSnNrZFZUWk9sbUhPbmVPc2w3bjFHM2hxRmZuY0VPOU1wNmN3dzNqcVN5aWhwekQvelVVd01IZlNQcW5wSTMrN2dna1pSeE1ubEhHaStHcDRra2hQNm1TUHBLMFFOS3ZYaXgzUkZMOHhiK0drb1pKNmk0cHlOY2RkQmpxM0ZuS2FwMVR0NTZoWHAwbDBPdVY4ZVFzZ1Q2ZXlpSnF5Rm44WDBNQi9QSERjakdRbldpRHBCWCs3b1JEZlNPcGo2VEo4aTQ4NVBUcnhYWDB1YmhPMzduNjZxc1ZIQnljNy96ZzRHQmRmZlhWUHQxbXdhaHpaeXBMZGU3OHVzM0t2elZNdlRwVDBlclYvODhIakNkbkt2M2p2Ly9IWXFDaWhwekpmNitoTEdPTThjdVdpK1ZQU1hlSVUxYWNxcktrTmNvNHBRWFNCVW56SkwydWpIZGZmYW1jcEJHUzdwTlUzc2ZyOWpmcTNObmNYdWZVclhlb1YyY0x0SHBsUERsYm9JMm5zb2dhY2piLzFGQ0FmdUsvVlF4a0ovdFQwaFovZDhJaFVpUTlMT2sxK1Q0OFNCbmZPWjUzY1JzcEpiQitmNkxPbmMzTmRVN2Rlbzk2ZGJaQXExZkdrN01GMm5ncWk2Z2haL05QRFFWbzhEL283dzZnVUlmODNRRUh1Q0RwQ1VtYlMyRmJteVU5cVl4QTRSYlV1Zk81c2M2cDI2S2hYcDB2a09xVjhlUjhnVFNleWlKcXlQbEt2NFlDTlBqek14VE9sK3p2RHZpWmtmU2NTdmU3VlJza1BhdVMrWVRTSDZoejUzTmJuVk8zUlVlOU9sOGcxU3ZqeWZrQ2FUeVZSZFNRODVWK0RRVm84QWVjYm9NeUxxcFMycmlRQzFCMDFDMEFBSEFuZ2ovZ2M4bVNYdkxqOXY4bDNva0h2RVhkQWdBQTl5TDRBejQzWDlKUlAyNy82TVUrQVBBY2RRc0FBTnlMNEEvNDFEbEppL3pkQ1dYMGdlOTNBWjZoYmdFQWdMc1IvQUdmK2xyT2VPRitUbEtDdnpzQkJBanFGZ0FBdUJ2Qkg4Z2lLU2xKcDA2ZEtzWWFQdlZaWDRyUC8zMDVkT2lRTGx5NDRPOXV3TVhPbnordjMzLy92WmhyOFgrdC9NVS9mZkhOZmdUK3d2RWZLRHFPeVNnSkJIOGdpMTkvL1ZXMWF0VlN0MjdkTkcvZVBDVW1KbnF4ZElxa0wwcXFhMFd3U1JsOThwOHBVNmFvZnYzNmlvcUswdnIxNjVXV2x1Ylgvc0I5VHAwNnBYcjE2dW5tbTIvV3pKa3pkZmp3WVMvWFFOMUt2dGlQUUhZYy80R2k0NWlNa2tEd0IzSklTMHZUeHg5L3JKRWpSNnBPblRycTBxV0xacytlcmQ5Kys2MlFKUTlJU2lxRkhub3FTZEl2L3U2RWpoNDlxamx6NXVpMjIyNVQ3ZHExTlh6NGNIMzQ0WWM2Zi82OHY3c0dsekRHNlBQUFA5Zm8wYU1WRmhhbURoMDY2TVVYWDlUKy9mczlXUHFBcU5zTXhkdVBRRzRjLzRHaTQ1Z01YeVA0QXdWSVQwL1h4bzBiRlIwZHJiQ3dNSFhzMkZIVHBrM1RyNy8rbWtmckE2WGRQUTg0NjhuaDVNbVRtajkvdm5yMDZLRmF0V3BweUpBaFdyWnNtWktTbkJTOEVPZzJiOTZzUng5OVZFMmJObFdiTm0zMHpEUFBhUGZ1M2ZtMFBsQ2FYZk9RTStyV3UvMElGSXpqUDFBOEhKTlJYQVIvd0VQR0dIMzExVmNhTzNhc0dqVnFwTFp0MjJycTFLbmF1M2Z2eFJZbi9kcS92QlhuZWdVbDY4eVpNMXEwYUpFaUl5TlZzMlpOOWV2WFQ0c1hMOWFaTTJmODNUVzR5UGJ0Mi9Ya2swK3FlZlBtYXRteXBTWk1tS0R2dnZ0T3hwaUxMYWhiVHhTK0h3SFBjZndIaW9kak1vckNNZ0U1UXVaZS9JTnpqWlJsM1Y5Z0M4dXlmSGEvc0xhZU1zWW9KY1g3NzlkZWM4MDE2dGV2cVNJamYxVHo1cGNVYWRzbDQwRloxZ2gvZDhKclBYcjAwT1RKRFhUdHRWdjkzUlVVcVBBNmQ2b3JycmhDa1pHUkdqV3Fzc0xDVnZxN085bFkxalovZDhGam1mc3hNcks4YnJoaG5ZcDQ2RVdwQ0l4NjVmZ2ZLQUpqUEpVMUhKTUR5Y2lMZjZXblFxbHVEY2dpNTN0T0Fma2UxRVduVDUvV0gzOGs2ZlRwQ3pKR0hHaUx5YktzSXI5NUEzaUNNZVlibWZ1UlhRbGZvVGFCb3VPWWpJSVEvRkZpc2diNXdrSitjZTc3OGcyRVBYdjI2TnByci9XbzdYLzkxMytwZCsvZTZ0T25qOXExYXlmTFdpTHB4U0p2dTJSVTl1c2JLZzg4OElCZWZmWFZRdHVGaElTb2UvZnVpb3lNMUoxMzNxbkxMcnRNR1dmMWJDbnhQcUo0L1AyRzNlKy8vNjY2ZGV0NjFMWmx5NVlYUHdtSjFILy85MzlmREJmdmxtd0hpOENZZHlVTkxOVnRGbjgvY2haZUlDak5ldVg0NzM3K1B2NjdHY2RrbEFTQ1AwcUZyMDdGTDJtVktsVXFjUDdWVjE5dEgxeGJ0R2lSNDNIVUtObk9GVWwxZjNjZ1gxV3FWRkhQbmowVkdSbXBybDI3S2lRa3hOOWRnZ3UxYWRQR3J0bXJycm9xanhiVXJTY0szNCtBNXpqK0E4WERNUmxGUWZBSENuSEREVGNvTWpKU2ZmdjIxWlZYWGxsQXk4YWwxU1V2TlBGM0I3SzUvUExMMWF0WEwwVkdSaW84UEx6UU4xcUFvdWpRb1lOZHMwMmFGRllEalV1alMxNXlSdDE2dHgrQmduSDhCNHFIWXpLS2krQVA1R0JabG02ODhVYjc0TnF3WVVNUGwyd3NLVVRPK1Uzd0VFbU4vTjBKMWE1ZFczMzc5bFZrWktRNmQrNnNDaFU0N01DM3lwVXJwNXR1dWtuOSt2VlRuejU5Vkw5K2ZTK1diaXpxTmtQeDlpT1FHOGQvb09nNEpzUFhPQUlEV1RSbzBFQ0hEeC8yK0h0VjJWV1VkSk9rajMzY3E2THFwSXcrK2MrVFR6NnAyYk5ucTN6NThuN3RCOXlyZXZYcU9uejRzT3JVcVZQRU5WQzNraS8ySTVBZHgzK2c2RGdtb3lTVTgzY0hBQ2VwWExseUVVTi9wbkNmOWFYNC9OK1hzTEF3WHZTaFJGV3FWTWtITDR6OFh5dC84VTlmZkxNZmdiOXcvQWVLam1NeVNnTEJIL0NwL3lmcEVuOTNRaGw5Nk9EdlRnQUJncm9GQUFEdVJ2QUhmT29TU1hmNXV4UEs2SU1UZ2d3UUNLaGJBQURnYmdSL3dPZnVsVlRiajl1dmZiRVBBRHhIM1FJQUFQY2krQU0rRnl4cHJCKzNQKzVpSHdCNGpyb0ZBQUR1UmZBSFNrUVhTYjM5c04zZWttN3h3M1lCTjZCdUFRQ0FPd1ZvOE9jN2tNNVgxais1c2lROXBvd2dVVnE2U0hyODRyYmRnRHAzUHJmVk9YVmJkTlNyOHdWU3ZUS2VuQytReGxOWlJBMDVYK25YVUlBRy93Yis3Z0FLRmVidkRqaEFlVWxUSkxVdmhXMjF2N2l0QUMzcFBGSG56dWZHT3FkdWk0WjZkYjVBcWxmR2svTUYwbmdxaTZnaDV5djlHZ3JRVnh0dEpZWDR1eFBJVjJWSjdmemRDWWVvS0dtNnBMK3JaTXF0bktTUkY3ZFJzUVRXNzAvVXViTzV1YzZwVys5UnI4NFdhUFhLZUhLMlFCdFBaUkUxNUd6K3FhRUFEZjZWSmYzRDM1MUF2djRoRGpaWmxaZDB2NlE1a3VyNmNMMTFMNjV6NU1WdHVBMTE3bXh1cjNQcTFqdlVxN01GV3IweW5weXRkTWZUMTE5L3JaQ1FFRm1XbGVkZlNFaUl2djc2NjFMclQyQ2docHpOUDhma0FBMytVc2JGa0VyemU1andUQmRKdmZ6ZENZZHFJMm1acEFtU0doWmpQUTB2cm1QWnhYVzZHWFh1VEdXcHpxbGJ6MUd2emhTbzljcDRjcWJTSDAvZmYvKzlrcE9UODUyZm5KeXM3Ny8vdmhSN0ZDaW9JV2Z5M3pHNWdsKzI2aE9XcEttU1ZraWFKdWxQLzNhbnpNdDhaN0dYQXY4aVZTVXBTRktFcEI2U3ZyejRseURwU0NITDFaWFVRVkxIaTM4Qi9KNmRWNmh6WnltcmRVN2Rlb1o2ZFpaQXIxZkdrN01FK25ncWk2Z2haL0YvRFFWdzhKY3lkbHB2U2JkTDJpTHBrS1Q4M3hGRVNRaFd4c1VwMmltd1RpUDB0M0tTT2wzOE01SU9Tam9zNmFTa0V4ZmJYQzZwaHFUNnlyaElTMWw5b3FYTy9ZODZ6MERkRm81NjlUODMxU3ZqeWYvY05KN0tJbXJJLzV4VFF3RWUvRE9GaU45QVJ1Q3lsSEVhY0hGT0l5NExxSE00Q1hWYk1Pb1Z2c1I0QW9xSEdvTDd6enNFQUFBQUFLQk1JL2dEQUFBQUFPQmlCSDhBQUFBQUFGeU00QThBQUFBQWdJc1IvQUVBQUFBQWNER0NQMUFFeDQ4ZjEvVHAwMlZabGl6TFVzV0tGWldZbUppdFRWeGNuRDEveG93WnVlYm5aL3YyN2RudWg0ZUhLenc4dkZqOTljVTZBRGM0ZnZ5NFpzNmNtYTAyRHg4KzdOVTZWcXhZWVM4UEFBQVFDQWorUUJHRWhvWnE5T2pSa3FTMmJkc3FOVFZWYjcvOWRyWTIrL2J0czIrUEdqVktOV3ZXTEhTOXljbkp1dnZ1dTdOTisvSEhIL1hqano4V3E3KytXQWZnQnFHaG9ZcU9qcmJ2anhvMVN2WHIxL2RxSFJFUkViN3VGZ0FBUUlraStBTkZsUGxwMzczMzNpdEptajkvdmoxdjc5NjkrdHZmL3BhcmJVRlNVbEkwZVBCZzdkcTFLOXYwclZ1M2F1dldyY1hxcXkvV0FiaEYxbm9zeXFmMmZOSVBBQUFDRGNFZktLYkJnd2NyT0RoWU8zYnMwTFp0MnlSSlM1Y3VWZi8rL2ZOc3YzMzdkZzBkT2xSRGh3NVZnd1lOOU1FSEgwaVNwaytmcmhVclZraVN1blhycG9VTEYycnQycldxVjYrZTZ0V3JWK2p5V1U4LzNyTm5qMXEyYktrNzc3d3p6M1VBS0Z4K3RaYlZ1KysrcTRZTkc2cG16WnBhc21TSlBUMDlQVjFqeDQ1VlJFU0VCZzRjcUppWUdLV2xwVW5LdjFZbEtUVTFWZmZmZjc4R0RCaWdsaTFiNnJ2dnZpdWRCd3NBQUZ6Tk1zWVlmM2NDQ0ZTV1pja1lveUZEaG1qUm9rVjY2S0dITkd2V0xEMzExRk9hUEhteS9jbGcxakpyMHFTSjZ0YXRxMDJiTmlrb0tFaWhvYUgyOS8vemFwOXptaWZMeDhURWFQZnUzVXBQVDdkRFJzNzFBbVdaSnpYaFNhMHRYTGhRSFR0MlZOT21UUlVXRnFhREJ3OUtrcVpPbmFxWW1Cajk5Tk5QQ2c0T1ZsaFltS1pNbWFJbm5uZ2kyL0k1YTNYaXhJbDYrdW1uZGZ6NGNZV0docXB0MjdiYXNtVkxpZTBIQUhDNk9YUG1LQ29xcXNBMmNYRnhldUNCQjBxcFIwQmc0aE4vTCt6WnMwZXZ2dnBxZ1cyKy92cHJSVVJFS0R3OFhIZmZmYmVHREJtaTU1OS9YaU5IanN5enZUY1htdUlDYmM0MWZQaHdTZEtpUll1MFljTUdkZXpZTWQrMjdkcTFVODJhTlhYOCtIRkowb2tUSjd6YWxpZkwzMzMzM1lxUGo3ZlBJRURlY3RaZmRIUzBCZzhlck91dXUwNlRKazFTY25KeW5zdFI1MldEcDdYV3BFa1RTZEp2di8xbVQ1ODdkNjRrS1N3c1RIWHIxcFVrdmZIR0cza3VuN1ZXRnk1Y0tFbWFOMitld3NQRFZhTkdEUjgrSXVleExFdDMzSEdIeG93Wlk5ZkhtREZqOUQvLzh6OEtEZzdXcEVtVFNyVS9PM2Z1MUUwMzNhVG82R2cxYU5CQW16WnRLdFh0dy85T256NnRZY09HcVYyN2RucnNzY2YwK09PUDY5bG5uOVhtelp1enRjdDVJZDdDbE1TRmV3R25JU3M1bklISG9xT2pUYXRXcmZLZFAzMzZkQk1jSEd6aTQrUHRhZW5wNldiYXRHbW1vRjJkbnA1dUpCbEpKajA5UGQ5MllXRmhKaXdzckdpZFI0bkkvTCttcDZlYlJvMGFHVW1tWThlT0ppMHR6WjZmODMrZm5wNXVac3lZWVlZT0hacHJmbDd0YzA3elpQbVVsSlFDMTRHL1pLMi9URC84OElPcFVhT0d1ZkhHRzgzNTgrZXp0YWZPM1NHL212amhoeC9NaFFzWGpESGUxV3JPK3hVcVZMRC8xNW4vKzZDZ29GenRjOVpxK2ZMbGpTUno5dXhabnoxV0o3dnJycnZzMnpuMzRkcTFhODNFaVJOTHRUL05temMza3N5aFE0ZE1yMTY5ek5kZmYxMnEyNGYvOWUvZjMwZ3lSNDRjTWNZWTg4Y2ZmNWhXclZxWmhJUUV1MDFTVXBKcDJiS2x4K3ZNcXozSGVzL0Z4Y1haeDRmOC91TGk0dnpkVFJpeWt0T1JCRHgwNXN3WmM5bGxseGxKNXZQUFA4ODEvNnV2dmpLV1pabVltSmc4bHg4MGFGQ0I2L2NrbVAzMjIyL210OTkrODd6VEtIRlovMmNUSjA0MGtzdy8vL25QYlBOei9sL0hqaDFySkptREJ3OFdLZmg3dTN4QjA1RWhyLzN6d2dzdkdFbG0yclJwOWpUcTNEM3krMTg4OWRSVDltMXZhaTNuL2NhTkd4dEpKaTB0elp3N2Q4NUlNZzBiTml4MCs2R2hvVWFTK2V5eno0d3h4dnp5eXkvRmU2QU9selZZNTdWUDFxMWJWNnI5NFZpSlN5NjV4RWd5SDM3NG9UMXQrZkxsZHZBL2YvNjg2ZFdybDhmakpMLzJIT3M5Ui9BUERHUWw1K1BaelVQejVzMHpnd1lOTXBMTXdJRURjODN2MmJPbmtXUysvLzc3UEpmZnZYdDNnZXN2YkRDdldiTW1XNXY0K0hqNy9zeVpNMDI3ZHUxTTllclZ6ZHR2djIwdms1S1NZa2FPSEduNjkrOXZXclJvWWI3OTlsdFBIaW84bEphV1ppU1oxTlJVWTR3eCsvZnZONVpsbVYyN2RobGo4bjkzTWlRa3hFZ3lDeFlzc09lZk9YUEdHR05NY0hDd2tXVCsvUE5QZTh6a0hCdjVMWi9YSjllWmVERmJzTHoyeis3ZHU0MGswNlpORzNzYWRlNE9XV3NsOCt3Y1l6TCtmOWRmZjcxOXY2QmF6ZnAveXF2MkprK2ViQ1NaQXdjT21GOSsrY1ZJc3Q5VUtLaFc3N25uSGlQSmRPclV5ZXpjdWRPODhNSUxKYklQbkNpdmZiSjgrWEo3K3U3ZHUwMkxGaTFNOSs3ZGpUSEdmUFBOTjJiSWtDRm15SkFoSml3c3pDeGR1dFFZNDFuZHZQbm1tK2FlZSs0eHpaczNOME9HRERIR1pKeDlrTGxjbno1OTdMWVhMbHd3Ly9qSFAwelBuajNOZ0FFRHpQang0KzNqZm43OXk5cUgyYk5ubS9idDI1dXFWYXVhbDE5KzJiejIybXVtVTZkT3BtclZxdWFOTjk2d3Q1TmZMUmUwRCtCN1YxeHhoWkV5enRCNTVKRkh6SWtUSjB4U1VwSTVkZXFVTWNhWTU1OS8zdjUvZE8zYTFTeFlzTUFZay85NHpLdDl6bU85TVFXUE0wL0d0SnNSL0FNRFdjbjVTQUllU0U5UE55KysrS0w1NmFlZlRMbHk1VXhRVUpCOUNsaW1xbFdyR2trbUtTbXBTTnZ3SkpqbDkwSno4K2JONXV6WnMwYVNxVnUzcnQxK3dvUUpScEk1ZnZ5NGtXVGF0bTFicEw0aHQ4VEVSUFA0NDQ4YlNXYjgrUEhtMkxGanhoaGp4bzhmYjR3eDV1VEprMmJtekpuMi8yajY5T2wybThqSVNGT3JWaTN6MWx0dm1lN2R1NXRMTDczVWZ2RTNkZXBVVTdseVpkT25UeDl6OHVSSjg5RkhIOW5yV0xObVRZSExyMXk1MG02N2JOa3l1Njk1clFQWjVWVi9tWi9TQmdjSDI5T284OENYbUpob3BrK2ZidS9YL3YzN20zSGp4cG5odzRlYmF0V3FtUzVkdXRodDg2dTFWYXRXMmNzdlhiclV2UGZlZS9iOVZhdFdHV09NU1UxTk5kSFIwYVpYcjE2bWI5KytKam82Mm40Um4xK3RadmJ2dHR0dU14VXJWalNkT25VeVI0OGVMYjJkNDJlRnZYRVpFeE5qZXZmdWJTSWlJb3d4R1dkVmRPalF3YVNtcGhwSkpqUTAxQmpqV2QzVXJsM2JmUFhWVitiMDZkUDJjVHUvUHNUR3hocEo1cWVmZmpLSERoMHlrc3lVS1ZNSzdGL1dQbXpkdXRXY09uWEt2cjlseXhienh4OS9lRlhMK2UwRCtONktGU3ZzcitwSU1sV3JWczBWS3ZNYUovbU54L3phNTV4VzBEanpaRXk3R2NIZitjaEtnWUhnNzRGUFB2bkUvUERERDhhWXY5NnRldnJwcDdPMUNRb0tNcExNZi83em55SnR3OXZCbk4vOWN1WEsyZmN6VHpWOTdybm5USGg0dU9uV3JWdVIrZ2E0WFY3MWw1S1NraXY0VStkQXlTa3MrR2VlVFpWcDRNQ0JKaUlpd2h3NWNzUklNcFpsNWJ1dW5IVlRwMDRkVTdseVpiTmd3UUtUbUpoWVlCK2FObTFxSkpuazVHUno0Y0lGSThrMGJkcTAwUDc1c3BiejJ3WktSa0pDZ3JudXV1dXlCY3Rubm5uR25wL1hPUEZtUE9ZMXpkTnhsdlYrMXZIalpnUi81eU1yQlFhQ3Z3ZkdqQmxqeG84ZmI4YVBIMitmd2xLL2ZuMzcweHRqakduZHVyV1JaTDc3N3JzaWJTTy93WnoxUWxPZURPYXM5OHZhUmFLQW9zcXIvZzRjT0dBa21kYXRXOXZUcUhPZzVCUVcvSE5lQ0xFNEYxOTg4ODAzaldWWlJwSjU5dGxuQyt4RFVTL1U2TXRhem04YjhMM01zM0RTMDlQTmtpVkxUTjI2ZFkxVStDZjR4YjF3cjZmanJLQjF1bFZSZ245S1Nvb1pOMjZjei9wdzNYWFhtY2NmZjl4ODl0bG5Sc3I0MmtiT2VXVVpXU2t3OEhOK2hUaHc0SUE2ZCs2czJOaFl4Y2JHYXRHaVJRb0xDOVBodzRlei9WVGFndzgrS0VsYXZYcDFudXZKL0Rrb2J5MWV2RmpseWhYdDMxUzllblZKMHJadDJ5Ukp2Lzc2YTVIV0E1UkZHemR1bENRTkhUclVua2FkQS80VEZCU1U3ZjRqanp5aTBhTkg2N25ubnZONlhaMDdkOWF5WmNzVUVoS2kyTmpZQXR1R2hZVkprdExUMDVXU2tpSko5azgwRnRRL2IzbFN5OFhkQmdyM3lpdXZTTXI0cWNrQkF3Wm8zYnAxa3FUVTFOUUNseXZPZUpROEgyZnd6T0xGaXpWOStuU2ZQU2RXcVZKRmxTdFhWdWZPbmZPZFYxYVJsUUlId2I4UTA2Wk55L1o3a0pabHFWKy9mcEtrR1RObTJOTkhqQmlod1lNSEt6WTJWZ2tKQ2RuV3NXM2JObzBhTlNyZmJSaGo3TnNYTGx5d2IrL1pzMGRyMXF3cHRJOG00OHlOWE5ONzlPZ2hTWm93WVlKMjdkcWw5OTU3cjlCMUFXVk4xdHJKdkgzaXhBbE5uanhablRwMXlsYTcxRGxRTXZLcXc1eTNjNW96WjQ0a2FjT0dEZmEwczJmUDVscHZYdXVZTUdHQ2V2ZnVyWWtUSjZwR2pSb0Y5bTNFaUJHU3BFT0hEdW5vMGFPU3BHSERoaFhhdi96NjRHMHRlN0lOK003NjlldjE1cHR2MnZkRFFrSWtTZmZkZDU4OUxUZzRXSktVbEpTa1BYdjJTQ3A0UE9iVlBxZUN4bGxXK1kwZlpEZC8vbnlscGFWbGU2MHVaZnlHdkdWWjZ0YXRtN1p0MjJiZmxxUVBQL3hRUVVGQnFsZXZubmJzMktGMjdkcHB4NDRkU2toSTBNYU5HN1ZwMDZaYzI4azU3K09QUDliWXNXTVZIUjJ0cTY2NlNsdTJiSkVrZmZIRkYvYTJKazJhcE9yVnErdi8vdS8vZE8yMTE4cXlMTDMyMm10S1NrcFMzNzU5dFhMbHloTGVPNzVGVmdvZ3BYZHlRZUI1N2JYWFRGQlFrSms2ZGFyNTQ0OC9qREhHN04yNzF6NkZSWktaUEhteTNUNDlQZDBzV0xEQWRPclV5WVNIaDV0Ky9mcVp5TWhJOCtTVFQrYjdmUlpQTHpTVjh3SnRXUzhPdFhUcFVyTmt5Ukw3L2tjZmZXU3Z1NnhlSkFyd1JHSmlvcGsxYTVaZE84T0dEVE9qUm8weVhidDJOYkd4c2ViY3VYTzVscUhPQWQ5S1RFdzBMNy84c2oyMlgzenhSYk4zNzE1alRNRVhRdlRrUXFmNTFZMGswNk5IRDNQcnJiZmFGMlRNMnU3MTExKzN0MU9VQ3pXdVhyM2FudjcrKysrYlpjdVcyZmNYTDE1c0ZpMWE1SEV0RjdRUDRIdVorN3BIang1bTNMaHhwbVBIam1iU3BFblpmZ0VrNTRWNGpTbitoWHM5SFdmNWpXazM4L1pVLzNYcjFwa05HemFZS2xXcW1LcFZxOXEveHBKSldVN1Z6M3JiR0dNZWZQQkJJOGs4OGNRVDluZldDMXNtNi8wYU5XcVl3WU1IMjlkcHlQb0xJWkpNN2RxMVRYeDh2TG4zM252TjJiTm43Vi90eVB6SzBZd1pNM3kxMjBvRldTbXdXTWJ3dGlFQUFBQUE1NWt6WjQ2aW9xSUtiQk1YRjZjSEhuaEFrcWg0R1dRQUFBek1TVVJCVkJRYkc2dVltQmlOR3pkT0w3MzBrcVpObTZZeFk4YlliUzNMVXRldVhiVjI3ZHBzdDZXTU15NnV1T0lLdFc3ZFdwczNiL1pvbWF6M004OGEyTGR2bjZLaW90U3RXemY3RTJuTHNuVEREVGRvNjlhdDlub3ZYTGlnaGcwYktqZzRXRHQyN05DeVpjczBaTWdRMyt3NElBZE85UWNBQUFBUThMNy8vbnZ0Mzc5Zkw3Lzhza0pDUWxTaFFnWE5tREVqMituaEJRa0xDMU9YTGwyMFpjc1cvZnZmLy9aNit5RWhJUm85ZXJSdXVlVVdTYm0vcXBQenEwWGx5NWZYc0dIRDlQUFBQMnY4K1BIcTJyV3IxOXNFUEVYd0J3QUFBQkR3UHZqZ0E4MlpNMGRqeG96UjVNbVQxYnQzYiszZnYxL0xsaTJ6MjRTRWhPakNoUXM2Y2VKRXJ1WC85My8vVndNR0RGQlFVSkFtVDU3czlmWUhEUnFrU3BVcWVYVWh6dUhEaDh1eUxPM2J0MCtob2FGZWJ4UHdWQVYvZHdBSVpLZFBuOWJvMGFPMWUvZHVkZW5TUlpabDZkSkxMMVdYTGwzVXZuMTd1OTMyN2R2VnVuVnJqOWViczMzbVJWTSsvZlJUMzNVZUtLT29Xd0J3bjFkZmZWWHZ2LysrZXZic3FldXZ2MTRuVDU1VXJWcTFKRW1QUGZhWVdyVnFwZWJObXlzNk9scXZ2LzY2ZlJISG4zLytXY2VQSDllUFAvNm9oeDkrV0crKythYWFOV3VtVmF0VzZaMTMzbEd6WnMwa1NmdjM3OWVISDM1bzN6NXk1SWg5RmZqOSsvZnJ4SWtUdXVhYWEvVE5OOThvUGo1ZUhUcDAwTDU5KzdSMzcxNzkvdnZ2a3FSZmZ2bEZCdzhlVklNR0RleCtOMnZXVEowN2QrWVVmNVE0dnVNUEZNT0FBUVAwL3Z2djY4aVJJNnBUcDQ1T256NnRqaDA3YXQ2OGVYYUFTRTVPMWcwMzNLQ2RPM2Q2dE02ODJtYytRUnc4ZU5EM0R3SW9ZNmhiQUFnYzNuN0hQeEQ5NjEvL1VsUlVsUDByRWtCSjRGUi9vQmhXclZvbFNmcm1tMjhrU1ZXclZ0V1VLVlBzK1NrcEtSbzhlTEIyN2RybDBmcnlhNzkxNjlac0Y0TUJVSFRVTFFEQUNTSWlJclI1ODJhRmhJUVErbEhpQ1A1QU1kU3ZYMStTMUx0M2J6MzY2S002ZWZLa2JyLzlkdjN0YjMrVEpFMmZQbDByVnF5UUpIWHIxazBMRnk2VWxIRks4TkNoUXpWMDZGQTFhTkJBSDN6d1FiN3QxNjVkcTNyMTZxbGV2WHIyZHRQVDB6VjI3RmhGUkVSbzRNQ0Jpb21KVVZwYW1pUnArZkxsc2l4TGxtVnAxcXhaYXQrK3ZXclVxS0YzM25tbmRIWUs0SERVTFFEQUNjNmVQYXVZbUJqZGR0dHQvdTRLeWdLLy9wZ2dFT0JXckZoaEtsU29ZUDh1YU5XcVZiUDlscXd4Zi8wbWNGYU5HemMySFRwME1LbXBxVWFTQ1EwTkxiQjl6bW14c2JGR2t2bnBwNS9Nb1VPSGpDUXpaY29VWTB6R2I2Um10dCs4ZWJNNWUvYXNrV1RxMXEzcjY0Y1BCQ1RxRmdBQ1IxeGNuSDE4ek84djV6RWNRRzU4NGc4VVEwUkVoTDc0NGd0ZGQ5MTFrakl1R2hZVkZhVm5uMzIyd09YYXRXdW5talZyNnZqeDQ1S1U1NVZsQ3pKMzdseEpHVDg3VTdkdVhVblNHMis4SVNuamQyS3pidWZTU3krVkpCMDlldFNyYlFCdVJkMENLTXlKRXlmMDBrc3YyV2ZpUkVWRnFXWExsaG8rZkxqKytPTVBmM2NQQUx4RzhBZUtJVDQrWHUzYnQ5ZS8vLzF2TFZteXhINHhQMjNhdEFLWFc3eDRzVzY5OVZZOSt1aWprbkwvem10aE1xOGlXNmxTSlRzd0ZIWUJzZlQwZEsrMkFiZ1ZkUXVnTUpkZmZybkdqQmxqMzQrTGk5T3NXYk0wZi83OGdMNklISUN5aStBUEZNTXJyN3dpS2VQVHVnRURCbWpkdW5XU3BOVFUxQUtYZStTUlJ6UjY5R2c5OTl4elJkcHVXRmlZcEl4UWtKS1NJa2wyZUFGUU1Pb1dnQ2ZLbGN2K012bkdHMitVSksxY3VkSWYzUUdBWWlINEE4V3dmdjE2KzNkZ0pkbFhaTDN2dnZ2c2FjSEJ3WktrcEtRazdkbXpSMUxHVDlOSTBvWU5HK3gyWjgrZXpiZDlUaU5HakpBa0hUcDB5RDRWZU5pd1libmFHV084L2xRU2NEdnFGa0JSbkQ5L1hwSlV1WEpsZTFwQkYrMTg0b2tuWkZtV0dqZHVyRjkvL1ZYOSsvZVhaVm5xMUttVHpwdzVvNWlZR0kwZVBWcFN4aHVQOTk5L3Z3WU1HS0NXTFZ2cXUrKytreVN0V0xIQy9yckJuajE3MUxKbFM5MTU1NTJsL01nQnVJSS9MekFBQkRwZHZLaE1qeDQ5ekxoeDQwekhqaDNOcEVtVFRGcGFtdDFtNnRTcHBuTGx5cVpQbno3bTVNbVR4aGhqSWlNalRhMWF0Y3hiYjcxbHVuZnZiaTY5OUZMenhodHY1Tm4rbzQ4K3NyZXpaczBhWTR3eHFhbXBKam82MnZUcTFjdjA3ZHZYUkVkSG05VFVWR09NTVN0WHJyVGJMMTI2MUN4WnNzUysvOUZISDVYeUhnS2NoN29GNEtuTU9qVEdtTGx6NXhwSjVxbW5uckxuRjNUUnp0VFVWRk83ZG0xVHNXSkZjK3JVS2ZQSko1OFlTYVpKa3liR0dHTm16cHhwenB3NVk0d3hac0tFQ1VhU09YNzh1SkZrMnJadG02c1BNVEV4cG5mdjNpWWlJcUswSHI0amNIRS93RGNzWS9oWUFRQUFBTWdwODNvY0R6NzRvQTRmUHF5SWlBZ05Iejdjbm4vRkZWZG8zNzU5U2s1T1ZzV0tGVlcrZkhrMWJkcFVQLy84c3lUcDRZY2Yxb3daTXpSdjNqeWRPblZLOGZIeFNraEkwTmF0Vy9YcHA1OHFKaVpHa3RTa1NSTWRPSEJBenozM25OYXZYNitnb0NDdFdiTW1XeDkyN2RxbEZpMWFsT2JEZDRRNWMrWW9LaXFxd0RaeGNYRmNld0VvQktmNkF3QUFBQVdZUFh1MmxpOWZuaTMwUzRWZnRIUFFvRUdTcExmZmZsdmx5NWZYa0NGREpFblBQLys4R2pac2FMZkxYQ1k2T2xycjE2KzNRMzlXVjE1NXBROGZFWUN5aHVBUEFBQUFGRUZoRiszczBLR0RHalZxcE04Ly8xeWRPblhTZ0FFRFZLRkNCYTFhdFVvOWV2U3cyMVd2WGwyU3RHM2JOa2wvdmFHUVZWQlFVSWs5RGdEdVIvQUhBQUFBY3NqNmM1cjVmVFBXazR0MkRodzRVTTJhTmRQMTExK3ZtalZyNnRaYmI5WHR0OSt1S2xXcTJHMHkzd1NZTUdHQ2R1M2FwZmZlZTYvQTdRS0F0eXI0dXdNQUFBQ0FrNXc0Y1VJTEZpeXc3OCtlUFZ0RGh3NVZ0V3JWc3JXTGlZblIwYU5IOWZEREQ2dDgrZktLam83V2hBa1RzclVaUEhod3RrL3I3N3Jycmx5Qi9vVVhYdERodzRmMStlZWY2OEVISDlUNzc3OHZTVnE5ZXJYZEpqNCtYbjM2OVBIWll3UlF0bkJ4UHdBQUFBQ094TVg5QU4vZ1ZIOEFBQUFBQUZ5TTRBOEFBQUFBZ0lzUi9BRUFBQUFBY0RHQ1B3QUFBQUFBTGtid0J3QUFBQURBeFFqK0FBQUFBQUM0R0QvbkJ3QUFBTUN2MnJWcnA2MWJ0L3AwblRmZmZMTTJidHpvMDNVQ2dZcFAvQUVBQUFBL2k0K1BsMlZac2l6TDMxM3hpNkNnSUordk16VTExZWZyQkFJVm4vZ0RBQUFBRHBBWitzdml5L05qeDQ0cFBEeGNPM2Z1OU1uNldyVnFwVTgvL1ZTMWF0WHl5ZnFBUU1jbi9nQUFBQUQ4cWxhdFd2cjAwMC9WcWxXcllxK0wwQS9rUnZBSEFBQUFzbGl3WUlIdXZmZGV0V2pSUWtPSERwVWtyVml4SXR1cCtBc1hMc3gyUCt1cCtpKysrS0pDUTBOMTg4MDM2L2p4NHg3Tnorbm8wYVBxM0xtekxNdlMxVmRmcmNURVJHM2F0RWxObWpUUmdRTUhTbjRuK0lFdndqK2hIOGdicC9vREFBQUFXZFNwVTBmTGxpMVRxMWF0OU95enp5bzJObGJHR0pVcmwvR1ptVEVtMTMzcHIxUDFFeElTZE96WU1mWHExVXQvLy92Zk5YZnVYSy9tWjY3djBLRkR1dkxLSzFXdFdqVWRQSGhRUjQ4ZTFmTGx5L1hRUXcrVjBwN3dqNktlOWsvb0IvSkg4QWNBQUFDeXFGdTNyczZlUGF0WFhubEYzYnQzVjJob3FLVGN3YnlnKzZkUG4xYTFhdFZVcjE0OUhUNTgyT3Y1bWFLaW9qUm56aHl0WHIxYXAwNmQwaDEzM0tITEw3KzhSQisvRTNnYi9nbjlRTUU0MVI4QUFBRElJalkyVmtsSlNSbzJiSmptelp0WHBIVmNkdGxsa3FURXhNUWl6YzgwZXZSb1daYWxCUXNXNk55NWMyVWk5RXZlbmZaUDZBY0tSL0FIQUFBQXN1amN1Yk9XTFZ1bWtKQVF4Y2JHMnRPOSthbTljK2ZPU1ZLK1liU3crWm1hTjIrdTIyKy9YU3RYcml4endkYVQ4RS9vQnp4RDhBY0FBQUN5bURCaGducjM3cTJKRXllcVJvMGE5dlE2ZGVwSWtzNmVQYXN2di93eTMrWDM3OTl2bjZKKzU1MTNlajAvcHpGanhpZ29LRWkzM1hhYlY0L0REUW9LLzRSK3dITUVmd0FBQUNDTHQ5NTZTejE3OXRRbm4zeWltVE5uMnROZmVPRUYxYWhSUTdmZWVxdSsvZlpiZS9ycTFhdHpMVDkwNkZCMTd0eFpVNlpNeVhQOU9lY3ZYYnJVbmg4Zkg1K3RmZGV1WGZYNDQ0OHJPRGpZSjQ4djBPUVYvZ245Z0hlNHVCOEFBQURnQTNsZG5NK2IrVG45NXovL1VWcGFtcXBWcTZiVTFGUUZCUVg1cHFNQjZ0aXhZNnBkdTdaYXQyNnR0V3ZYRXZvQkx4RDhBUUFBQUIvd2RmQnYzTGl4a3BPVGRlVElFVm1XNWRVMUJnQWdLMDcxQndBQUFJb3A2K241SDN6d2dkZno4OUttVFJ1ZFAzOWUyN1p0SS9RREtCWSs4UWNBQUFBQXdNWDR4QjhBQUFBQUFCY2orQU1BQUFBQTRHSUVmd0FBQUFBQVhJemdEd0FBQUFDQWl4SDhBUUFBQUFCd01ZSS9BQUFBQUFBdVJ2QUhBQUFBQU1ERkNQNEFBQUFBQUxnWXdSOEFBQUFBQUJjaitBTUFBQUFBNEdJRWZ3QUFBQUFBWEl6Z0R3QUFBQUNBaXhIOEFRQUFBQUJ3TVlJL0FBQUFBQUF1UnZBSEFBQUFBTURGQ1A0QUFBQUFBTGdZd1I4QUFBQUFBQmNqK0FNQUFBQUE0R0lFZndBQUFBQUFYSXpnRHdBQUFBQ0FpeEg4QVFBQUFBQndNWUkvQUFBQUFBQXVSdkFIQUFBQUFNREZDUDRBQUFBQUFMZ1l3UjhBQUFBQUFCY2orQU1BQUFBQTRHSUVmd0FBQUFBQVhJemdEd0FBQUFDQWkvMS84M0VVUHg5dmlGWUFBQUFBU1VWT1JLNUNZSUk9IiwKICAgIlR5cGUiIDogImZsb3ciLAogICAiVmVyc2lvbiIgOiAiMjUyIgp9Cg=="/>
    </extobj>
  </extobjs>
</s:customData>
</file>

<file path=customXml/itemProps1.xml><?xml version="1.0" encoding="utf-8"?>
<ds:datastoreItem xmlns:ds="http://schemas.openxmlformats.org/officeDocument/2006/customXml">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State</vt:lpstr>
      <vt:lpstr>1.Overview</vt:lpstr>
      <vt:lpstr>2.DC Line（Matiari Send Out）</vt:lpstr>
      <vt:lpstr>3.DC Line（Lahore DC Control）</vt:lpstr>
      <vt:lpstr>4.AC Line（Main）</vt:lpstr>
      <vt:lpstr>5.AC Line (Backup)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CET</cp:lastModifiedBy>
  <dcterms:created xsi:type="dcterms:W3CDTF">2021-04-21T08:55:00Z</dcterms:created>
  <dcterms:modified xsi:type="dcterms:W3CDTF">2021-08-04T19:37:19Z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2052-11.1.0.7989</vt:lpwstr>
  </property>
</Properties>
</file>