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419_ic_ac_uk/Documents/Research 2024/5-May/impact_of_network_dynamics/test_cases/"/>
    </mc:Choice>
  </mc:AlternateContent>
  <xr:revisionPtr revIDLastSave="12" documentId="8_{4FA76FE4-FE67-452F-9A21-6661ACDF6F29}" xr6:coauthVersionLast="47" xr6:coauthVersionMax="47" xr10:uidLastSave="{6A45F5FF-F10A-4B78-A09E-0DBE420E74F1}"/>
  <bookViews>
    <workbookView xWindow="-120" yWindow="-120" windowWidth="29040" windowHeight="15840" xr2:uid="{00000000-000D-0000-FFFF-FFFF00000000}"/>
  </bookViews>
  <sheets>
    <sheet name="system_data" sheetId="1" r:id="rId1"/>
    <sheet name="branch_data" sheetId="3" r:id="rId2"/>
    <sheet name="Bus &amp; Device Ta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3" i="1"/>
  <c r="L4" i="1"/>
  <c r="L5" i="1"/>
  <c r="H4" i="1"/>
  <c r="H3" i="1"/>
  <c r="H5" i="1"/>
  <c r="AB3" i="1"/>
  <c r="AB5" i="1"/>
  <c r="E9" i="3"/>
  <c r="E8" i="3"/>
  <c r="E6" i="3"/>
  <c r="E5" i="3"/>
  <c r="E4" i="3"/>
  <c r="E3" i="3"/>
</calcChain>
</file>

<file path=xl/sharedStrings.xml><?xml version="1.0" encoding="utf-8"?>
<sst xmlns="http://schemas.openxmlformats.org/spreadsheetml/2006/main" count="51" uniqueCount="48">
  <si>
    <t>From Bus</t>
  </si>
  <si>
    <t>To Bus</t>
  </si>
  <si>
    <t>Common to both GFL and GFM</t>
  </si>
  <si>
    <t>GFM only</t>
  </si>
  <si>
    <t>GFL only</t>
  </si>
  <si>
    <t>PLL-kp</t>
  </si>
  <si>
    <t>PLL-ki</t>
  </si>
  <si>
    <t>P-kp</t>
  </si>
  <si>
    <t>P-ki</t>
  </si>
  <si>
    <t>QV-kp</t>
  </si>
  <si>
    <t>QV-ki</t>
  </si>
  <si>
    <t>Bus
Number</t>
  </si>
  <si>
    <t>V
(p.u.)</t>
  </si>
  <si>
    <t>P
(p.u.)</t>
  </si>
  <si>
    <t>Q
(p.u.)</t>
  </si>
  <si>
    <t>Bf
(p.u.)</t>
  </si>
  <si>
    <t>i-Loop-BW
(Hz)</t>
  </si>
  <si>
    <t>P-meas-BW
(Hz)</t>
  </si>
  <si>
    <t>Dpw or
Dwp</t>
  </si>
  <si>
    <t>Dqv or
Dvq</t>
  </si>
  <si>
    <t>delta
(degrees)</t>
  </si>
  <si>
    <t>Phase Margin
(degrees)</t>
  </si>
  <si>
    <t>Bus data</t>
  </si>
  <si>
    <t>PLL-LPF-BW
(Hz)</t>
  </si>
  <si>
    <t>R
(p.u.)</t>
  </si>
  <si>
    <t>X
(p.u.)</t>
  </si>
  <si>
    <t>Bc
(p.u.)</t>
  </si>
  <si>
    <t>QV-meas-BW
(Hz)</t>
  </si>
  <si>
    <t>Device Tag</t>
  </si>
  <si>
    <t>Infinite bus</t>
  </si>
  <si>
    <t>Floating bus</t>
  </si>
  <si>
    <t>GFL</t>
  </si>
  <si>
    <t>GFM</t>
  </si>
  <si>
    <t>Bus
Tag</t>
  </si>
  <si>
    <t>Device
Tag</t>
  </si>
  <si>
    <t>Slack</t>
  </si>
  <si>
    <t>PV bus</t>
  </si>
  <si>
    <t>PQ bus</t>
  </si>
  <si>
    <t>Bus Tag</t>
  </si>
  <si>
    <t>Based on bus and device tags, system_data sheet enables easy data entry.</t>
  </si>
  <si>
    <t>Load</t>
  </si>
  <si>
    <t>0 for constant power, 1 for constant current, 2 for constant impedance</t>
  </si>
  <si>
    <t>Load type</t>
  </si>
  <si>
    <t>P load type</t>
  </si>
  <si>
    <t>Q load type</t>
  </si>
  <si>
    <t>Filter capacitor and droop base values</t>
  </si>
  <si>
    <t>Power factor</t>
  </si>
  <si>
    <t>Rated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</si>
</sst>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workbookViewId="0">
      <selection activeCell="Y6" sqref="Y6"/>
    </sheetView>
  </sheetViews>
  <sheetFormatPr defaultColWidth="9" defaultRowHeight="15" x14ac:dyDescent="0.25"/>
  <cols>
    <col min="1" max="3" width="7.5703125" style="1" customWidth="1"/>
    <col min="4" max="4" width="10.85546875" style="1" customWidth="1"/>
    <col min="5" max="6" width="7.5703125" style="1" customWidth="1"/>
    <col min="7" max="7" width="7.5703125" style="6" customWidth="1"/>
    <col min="8" max="8" width="7.5703125" style="4" customWidth="1"/>
    <col min="9" max="9" width="10.42578125" style="1" customWidth="1"/>
    <col min="10" max="10" width="10.85546875" style="1" customWidth="1"/>
    <col min="11" max="11" width="12" style="1" customWidth="1"/>
    <col min="12" max="12" width="7.5703125" style="1" customWidth="1"/>
    <col min="13" max="13" width="7.5703125" style="5" customWidth="1"/>
    <col min="14" max="14" width="11.42578125" style="6" bestFit="1" customWidth="1"/>
    <col min="15" max="15" width="7.5703125" style="4" customWidth="1"/>
    <col min="16" max="16" width="7.5703125" style="1" customWidth="1"/>
    <col min="17" max="17" width="10" style="1" customWidth="1"/>
    <col min="18" max="20" width="7.5703125" style="1" customWidth="1"/>
    <col min="21" max="21" width="7.5703125" style="5" customWidth="1"/>
    <col min="22" max="22" width="10.85546875" style="1" bestFit="1" customWidth="1"/>
    <col min="23" max="23" width="11.140625" style="1" bestFit="1" customWidth="1"/>
    <col min="24" max="24" width="10.85546875" style="1" customWidth="1"/>
    <col min="25" max="25" width="12.42578125" style="1" customWidth="1"/>
    <col min="26" max="26" width="14.42578125" style="1" customWidth="1"/>
    <col min="27" max="27" width="10.7109375" style="1" customWidth="1"/>
    <col min="28" max="16384" width="9" style="1"/>
  </cols>
  <sheetData>
    <row r="1" spans="1:28" ht="15.75" customHeight="1" x14ac:dyDescent="0.25">
      <c r="A1" s="41" t="s">
        <v>22</v>
      </c>
      <c r="B1" s="42"/>
      <c r="C1" s="42"/>
      <c r="D1" s="42"/>
      <c r="E1" s="42"/>
      <c r="F1" s="42"/>
      <c r="G1" s="43"/>
      <c r="H1" s="38" t="s">
        <v>2</v>
      </c>
      <c r="I1" s="39"/>
      <c r="J1" s="39"/>
      <c r="K1" s="39"/>
      <c r="L1" s="39"/>
      <c r="M1" s="40"/>
      <c r="N1" s="27" t="s">
        <v>3</v>
      </c>
      <c r="O1" s="35" t="s">
        <v>4</v>
      </c>
      <c r="P1" s="36"/>
      <c r="Q1" s="36"/>
      <c r="R1" s="36"/>
      <c r="S1" s="36"/>
      <c r="T1" s="36"/>
      <c r="U1" s="37"/>
      <c r="V1" s="44" t="s">
        <v>42</v>
      </c>
      <c r="W1" s="45"/>
      <c r="X1" s="46" t="s">
        <v>45</v>
      </c>
      <c r="Y1" s="46"/>
      <c r="Z1" s="46"/>
      <c r="AA1" s="46"/>
      <c r="AB1" s="46"/>
    </row>
    <row r="2" spans="1:28" ht="45.75" thickBot="1" x14ac:dyDescent="0.3">
      <c r="A2" s="13" t="s">
        <v>11</v>
      </c>
      <c r="B2" s="14" t="s">
        <v>33</v>
      </c>
      <c r="C2" s="14" t="s">
        <v>12</v>
      </c>
      <c r="D2" s="14" t="s">
        <v>20</v>
      </c>
      <c r="E2" s="14" t="s">
        <v>13</v>
      </c>
      <c r="F2" s="22" t="s">
        <v>14</v>
      </c>
      <c r="G2" s="16" t="s">
        <v>34</v>
      </c>
      <c r="H2" s="13" t="s">
        <v>15</v>
      </c>
      <c r="I2" s="14" t="s">
        <v>16</v>
      </c>
      <c r="J2" s="14" t="s">
        <v>17</v>
      </c>
      <c r="K2" s="14" t="s">
        <v>27</v>
      </c>
      <c r="L2" s="14" t="s">
        <v>18</v>
      </c>
      <c r="M2" s="15" t="s">
        <v>19</v>
      </c>
      <c r="N2" s="16" t="s">
        <v>21</v>
      </c>
      <c r="O2" s="17" t="s">
        <v>5</v>
      </c>
      <c r="P2" s="18" t="s">
        <v>6</v>
      </c>
      <c r="Q2" s="14" t="s">
        <v>23</v>
      </c>
      <c r="R2" s="18" t="s">
        <v>7</v>
      </c>
      <c r="S2" s="18" t="s">
        <v>8</v>
      </c>
      <c r="T2" s="18" t="s">
        <v>9</v>
      </c>
      <c r="U2" s="19" t="s">
        <v>10</v>
      </c>
      <c r="V2" s="18" t="s">
        <v>43</v>
      </c>
      <c r="W2" s="18" t="s">
        <v>44</v>
      </c>
      <c r="X2" s="13" t="s">
        <v>15</v>
      </c>
      <c r="Y2" s="14" t="s">
        <v>18</v>
      </c>
      <c r="Z2" s="15" t="s">
        <v>19</v>
      </c>
      <c r="AA2" s="15" t="s">
        <v>46</v>
      </c>
      <c r="AB2" s="15" t="s">
        <v>47</v>
      </c>
    </row>
    <row r="3" spans="1:28" ht="15.75" thickTop="1" x14ac:dyDescent="0.25">
      <c r="A3" s="9">
        <v>1</v>
      </c>
      <c r="B3" s="10">
        <v>2</v>
      </c>
      <c r="C3" s="10">
        <v>1.04</v>
      </c>
      <c r="D3" s="10"/>
      <c r="E3" s="10">
        <v>0.71599999999999997</v>
      </c>
      <c r="F3" s="23"/>
      <c r="G3" s="28">
        <v>200</v>
      </c>
      <c r="H3" s="9">
        <f>X3*AB3/AA3</f>
        <v>0.15911111111111109</v>
      </c>
      <c r="I3" s="10">
        <v>500</v>
      </c>
      <c r="J3" s="10">
        <v>20</v>
      </c>
      <c r="K3" s="10">
        <v>20</v>
      </c>
      <c r="L3" s="10">
        <f>Y3*2*PI()*50/AB3</f>
        <v>4.3876992368572534</v>
      </c>
      <c r="M3" s="11">
        <f>Z3/(AB3*TAN(ACOS(AA3)))</f>
        <v>0</v>
      </c>
      <c r="N3" s="12">
        <v>80</v>
      </c>
      <c r="O3" s="9"/>
      <c r="P3" s="10"/>
      <c r="Q3" s="10">
        <v>100</v>
      </c>
      <c r="R3" s="10"/>
      <c r="S3" s="10"/>
      <c r="T3" s="10"/>
      <c r="U3" s="11"/>
      <c r="V3" s="11"/>
      <c r="W3" s="11"/>
      <c r="X3" s="9">
        <v>0.2</v>
      </c>
      <c r="Y3" s="9">
        <v>0.01</v>
      </c>
      <c r="Z3" s="9">
        <v>0</v>
      </c>
      <c r="AA3" s="9">
        <v>0.9</v>
      </c>
      <c r="AB3" s="9">
        <f>E3</f>
        <v>0.71599999999999997</v>
      </c>
    </row>
    <row r="4" spans="1:28" x14ac:dyDescent="0.25">
      <c r="A4" s="7">
        <v>2</v>
      </c>
      <c r="B4" s="8">
        <v>3</v>
      </c>
      <c r="C4" s="8">
        <v>1.0249999999999999</v>
      </c>
      <c r="D4" s="8">
        <v>9.3000000000000007</v>
      </c>
      <c r="E4" s="8"/>
      <c r="F4" s="24"/>
      <c r="G4" s="29">
        <v>200</v>
      </c>
      <c r="H4" s="9">
        <f>X4*AB4/AA4</f>
        <v>0.36222222222222222</v>
      </c>
      <c r="I4" s="10">
        <v>500</v>
      </c>
      <c r="J4" s="10">
        <v>20</v>
      </c>
      <c r="K4" s="10">
        <v>20</v>
      </c>
      <c r="L4" s="10">
        <f>Y4*2*PI()*50/AB4</f>
        <v>1.9273574561900575</v>
      </c>
      <c r="M4" s="11">
        <f>Z4/(AB4*TAN(ACOS(AA4)))</f>
        <v>0</v>
      </c>
      <c r="N4" s="12">
        <v>80</v>
      </c>
      <c r="O4" s="9"/>
      <c r="P4" s="10"/>
      <c r="Q4" s="10"/>
      <c r="R4" s="10"/>
      <c r="S4" s="10"/>
      <c r="T4" s="10"/>
      <c r="U4" s="11"/>
      <c r="V4" s="11"/>
      <c r="W4" s="11"/>
      <c r="X4" s="9">
        <v>0.2</v>
      </c>
      <c r="Y4" s="9">
        <v>0.01</v>
      </c>
      <c r="Z4" s="9">
        <v>0</v>
      </c>
      <c r="AA4" s="9">
        <v>0.9</v>
      </c>
      <c r="AB4" s="9">
        <v>1.63</v>
      </c>
    </row>
    <row r="5" spans="1:28" x14ac:dyDescent="0.25">
      <c r="A5" s="7">
        <v>3</v>
      </c>
      <c r="B5" s="8">
        <v>2</v>
      </c>
      <c r="C5" s="8">
        <v>1.0249999999999999</v>
      </c>
      <c r="D5" s="8"/>
      <c r="E5" s="8">
        <v>0.85</v>
      </c>
      <c r="F5" s="24"/>
      <c r="G5" s="29">
        <v>100</v>
      </c>
      <c r="H5" s="9">
        <f>X5*AB5/AA5</f>
        <v>1.8888888888888889E-2</v>
      </c>
      <c r="I5" s="10">
        <v>500</v>
      </c>
      <c r="J5" s="10">
        <v>20</v>
      </c>
      <c r="K5" s="10">
        <v>20</v>
      </c>
      <c r="L5" s="10">
        <f>Y5*2*PI()*50/AB5</f>
        <v>0</v>
      </c>
      <c r="M5" s="11">
        <f>Z5/(AB5*TAN(ACOS(AA5)))</f>
        <v>0</v>
      </c>
      <c r="N5" s="12"/>
      <c r="O5" s="9"/>
      <c r="P5" s="10"/>
      <c r="Q5" s="10">
        <v>100</v>
      </c>
      <c r="R5" s="10"/>
      <c r="S5" s="10"/>
      <c r="T5" s="10"/>
      <c r="U5" s="11"/>
      <c r="V5" s="11"/>
      <c r="W5" s="11"/>
      <c r="X5" s="9">
        <v>0.02</v>
      </c>
      <c r="Y5" s="9">
        <v>0</v>
      </c>
      <c r="Z5" s="9">
        <v>0</v>
      </c>
      <c r="AA5" s="9">
        <v>0.9</v>
      </c>
      <c r="AB5" s="9">
        <f>E5</f>
        <v>0.85</v>
      </c>
    </row>
    <row r="6" spans="1:28" x14ac:dyDescent="0.25">
      <c r="A6" s="7">
        <v>4</v>
      </c>
      <c r="B6" s="8">
        <v>1</v>
      </c>
      <c r="C6" s="8"/>
      <c r="D6" s="8"/>
      <c r="E6" s="8">
        <v>0</v>
      </c>
      <c r="F6" s="24">
        <v>0</v>
      </c>
      <c r="G6" s="29">
        <v>11</v>
      </c>
      <c r="H6" s="9"/>
      <c r="I6" s="10"/>
      <c r="J6" s="10"/>
      <c r="K6" s="10"/>
      <c r="L6" s="10"/>
      <c r="M6" s="11"/>
      <c r="N6" s="12"/>
      <c r="O6" s="9"/>
      <c r="P6" s="10"/>
      <c r="Q6" s="10"/>
      <c r="R6" s="10"/>
      <c r="S6" s="10"/>
      <c r="T6" s="10"/>
      <c r="U6" s="11"/>
      <c r="V6" s="11"/>
      <c r="W6" s="11"/>
      <c r="X6" s="9"/>
      <c r="Y6" s="9"/>
      <c r="Z6" s="9"/>
      <c r="AA6" s="9"/>
      <c r="AB6" s="9"/>
    </row>
    <row r="7" spans="1:28" x14ac:dyDescent="0.25">
      <c r="A7" s="7">
        <v>5</v>
      </c>
      <c r="B7" s="8">
        <v>1</v>
      </c>
      <c r="C7" s="8"/>
      <c r="D7" s="8"/>
      <c r="E7" s="8">
        <v>-1.25</v>
      </c>
      <c r="F7" s="24">
        <v>-0.5</v>
      </c>
      <c r="G7" s="29">
        <v>12</v>
      </c>
      <c r="H7" s="9"/>
      <c r="I7" s="10"/>
      <c r="J7" s="10"/>
      <c r="K7" s="10"/>
      <c r="L7" s="10"/>
      <c r="M7" s="11"/>
      <c r="N7" s="12"/>
      <c r="O7" s="9"/>
      <c r="P7" s="10"/>
      <c r="Q7" s="10"/>
      <c r="R7" s="10"/>
      <c r="S7" s="10"/>
      <c r="T7" s="10"/>
      <c r="U7" s="10"/>
      <c r="V7" s="11">
        <v>2</v>
      </c>
      <c r="W7" s="11">
        <v>2</v>
      </c>
      <c r="X7" s="9"/>
      <c r="Y7" s="9"/>
      <c r="Z7" s="9"/>
      <c r="AA7" s="9"/>
      <c r="AB7" s="9"/>
    </row>
    <row r="8" spans="1:28" x14ac:dyDescent="0.25">
      <c r="A8" s="7">
        <v>6</v>
      </c>
      <c r="B8" s="8">
        <v>1</v>
      </c>
      <c r="C8" s="8"/>
      <c r="D8" s="8"/>
      <c r="E8" s="8">
        <v>-0.9</v>
      </c>
      <c r="F8" s="24">
        <v>-0.3</v>
      </c>
      <c r="G8" s="29">
        <v>12</v>
      </c>
      <c r="H8" s="9"/>
      <c r="I8" s="10"/>
      <c r="J8" s="10"/>
      <c r="K8" s="10"/>
      <c r="L8" s="10"/>
      <c r="M8" s="11"/>
      <c r="N8" s="12"/>
      <c r="O8" s="9"/>
      <c r="P8" s="10"/>
      <c r="Q8" s="10"/>
      <c r="R8" s="10"/>
      <c r="S8" s="10"/>
      <c r="T8" s="10"/>
      <c r="U8" s="11"/>
      <c r="V8" s="11">
        <v>2</v>
      </c>
      <c r="W8" s="11">
        <v>2</v>
      </c>
      <c r="X8" s="9"/>
      <c r="Y8" s="9"/>
      <c r="Z8" s="9"/>
      <c r="AA8" s="9"/>
      <c r="AB8" s="9"/>
    </row>
    <row r="9" spans="1:28" x14ac:dyDescent="0.25">
      <c r="A9" s="7">
        <v>7</v>
      </c>
      <c r="B9" s="8">
        <v>1</v>
      </c>
      <c r="C9" s="8"/>
      <c r="D9" s="8"/>
      <c r="E9" s="8">
        <v>0</v>
      </c>
      <c r="F9" s="24">
        <v>0</v>
      </c>
      <c r="G9" s="29">
        <v>11</v>
      </c>
      <c r="H9" s="9"/>
      <c r="I9" s="10"/>
      <c r="J9" s="10"/>
      <c r="K9" s="10"/>
      <c r="L9" s="10"/>
      <c r="M9" s="11"/>
      <c r="N9" s="12"/>
      <c r="O9" s="9"/>
      <c r="P9" s="10"/>
      <c r="Q9" s="10"/>
      <c r="R9" s="10"/>
      <c r="S9" s="10"/>
      <c r="T9" s="10"/>
      <c r="U9" s="11"/>
      <c r="V9" s="11"/>
      <c r="W9" s="11"/>
      <c r="X9" s="9"/>
      <c r="Y9" s="9"/>
      <c r="Z9" s="9"/>
      <c r="AA9" s="9"/>
      <c r="AB9" s="9"/>
    </row>
    <row r="10" spans="1:28" x14ac:dyDescent="0.25">
      <c r="A10" s="7">
        <v>8</v>
      </c>
      <c r="B10" s="8">
        <v>1</v>
      </c>
      <c r="C10" s="8"/>
      <c r="D10" s="8"/>
      <c r="E10" s="8">
        <v>-1</v>
      </c>
      <c r="F10" s="24">
        <v>-0.35</v>
      </c>
      <c r="G10" s="29">
        <v>12</v>
      </c>
      <c r="H10" s="9"/>
      <c r="I10" s="10"/>
      <c r="J10" s="10"/>
      <c r="K10" s="10"/>
      <c r="L10" s="10"/>
      <c r="M10" s="11"/>
      <c r="N10" s="12"/>
      <c r="O10" s="9"/>
      <c r="P10" s="10"/>
      <c r="Q10" s="10"/>
      <c r="R10" s="10"/>
      <c r="S10" s="10"/>
      <c r="T10" s="10"/>
      <c r="U10" s="11"/>
      <c r="V10" s="11">
        <v>2</v>
      </c>
      <c r="W10" s="11">
        <v>2</v>
      </c>
      <c r="X10" s="9"/>
      <c r="Y10" s="9"/>
      <c r="Z10" s="9"/>
      <c r="AA10" s="9"/>
      <c r="AB10" s="9"/>
    </row>
    <row r="11" spans="1:28" x14ac:dyDescent="0.25">
      <c r="A11" s="7">
        <v>9</v>
      </c>
      <c r="B11" s="8">
        <v>1</v>
      </c>
      <c r="C11" s="8"/>
      <c r="D11" s="8"/>
      <c r="E11" s="8">
        <v>0</v>
      </c>
      <c r="F11" s="24">
        <v>0</v>
      </c>
      <c r="G11" s="29">
        <v>11</v>
      </c>
      <c r="H11" s="9"/>
      <c r="I11" s="10"/>
      <c r="J11" s="10"/>
      <c r="K11" s="10"/>
      <c r="L11" s="10"/>
      <c r="M11" s="11"/>
      <c r="N11" s="12"/>
      <c r="O11" s="9"/>
      <c r="P11" s="10"/>
      <c r="Q11" s="10"/>
      <c r="R11" s="10"/>
      <c r="S11" s="10"/>
      <c r="T11" s="10"/>
      <c r="U11" s="11"/>
      <c r="V11" s="11"/>
      <c r="W11" s="11"/>
      <c r="X11" s="9"/>
      <c r="Y11" s="9"/>
      <c r="Z11" s="9"/>
      <c r="AA11" s="9"/>
      <c r="AB11" s="9"/>
    </row>
    <row r="12" spans="1:28" x14ac:dyDescent="0.25">
      <c r="A12" s="7"/>
      <c r="B12" s="8"/>
      <c r="C12" s="8"/>
      <c r="D12" s="8"/>
      <c r="E12" s="8"/>
      <c r="F12" s="24"/>
      <c r="G12" s="29"/>
      <c r="H12" s="9"/>
      <c r="I12" s="10"/>
      <c r="J12" s="10"/>
      <c r="K12" s="10"/>
      <c r="L12" s="10"/>
      <c r="M12" s="11"/>
      <c r="N12" s="12"/>
      <c r="O12" s="9"/>
      <c r="P12" s="10"/>
      <c r="Q12" s="10"/>
      <c r="R12" s="10"/>
      <c r="S12" s="10"/>
      <c r="T12" s="10"/>
      <c r="U12" s="11"/>
      <c r="V12" s="11"/>
      <c r="W12" s="11"/>
      <c r="X12" s="9"/>
      <c r="Y12" s="9"/>
      <c r="Z12" s="9"/>
      <c r="AA12" s="9"/>
      <c r="AB12" s="9"/>
    </row>
    <row r="13" spans="1:28" x14ac:dyDescent="0.25">
      <c r="A13" s="7"/>
      <c r="B13" s="8"/>
      <c r="C13" s="8"/>
      <c r="D13" s="8"/>
      <c r="E13" s="8"/>
      <c r="F13" s="24"/>
      <c r="G13" s="29"/>
      <c r="H13" s="9"/>
      <c r="I13" s="10"/>
      <c r="J13" s="10"/>
      <c r="K13" s="10"/>
      <c r="L13" s="10"/>
      <c r="M13" s="11"/>
      <c r="N13" s="12"/>
      <c r="O13" s="9"/>
      <c r="P13" s="10"/>
      <c r="Q13" s="10"/>
      <c r="R13" s="10"/>
      <c r="S13" s="10"/>
      <c r="T13" s="10"/>
      <c r="U13" s="11"/>
      <c r="V13" s="11"/>
      <c r="W13" s="11"/>
      <c r="X13" s="9"/>
      <c r="Y13" s="9"/>
      <c r="Z13" s="9"/>
      <c r="AA13" s="9"/>
      <c r="AB13" s="9"/>
    </row>
    <row r="14" spans="1:28" x14ac:dyDescent="0.25">
      <c r="A14" s="7"/>
      <c r="B14" s="8"/>
      <c r="C14" s="8"/>
      <c r="D14" s="8"/>
      <c r="E14" s="8"/>
      <c r="F14" s="24"/>
      <c r="G14" s="29"/>
      <c r="H14" s="9"/>
      <c r="I14" s="10"/>
      <c r="J14" s="10"/>
      <c r="K14" s="10"/>
      <c r="L14" s="10"/>
      <c r="M14" s="11"/>
      <c r="N14" s="12"/>
      <c r="O14" s="9"/>
      <c r="P14" s="10"/>
      <c r="Q14" s="10"/>
      <c r="R14" s="10"/>
      <c r="S14" s="10"/>
      <c r="T14" s="10"/>
      <c r="U14" s="11"/>
      <c r="V14" s="11"/>
      <c r="W14" s="11"/>
      <c r="X14" s="9"/>
      <c r="Y14" s="9"/>
      <c r="Z14" s="9"/>
      <c r="AA14" s="9"/>
      <c r="AB14" s="9"/>
    </row>
    <row r="15" spans="1:28" x14ac:dyDescent="0.25">
      <c r="A15" s="7"/>
      <c r="B15" s="8"/>
      <c r="C15" s="8"/>
      <c r="D15" s="8"/>
      <c r="E15" s="8"/>
      <c r="F15" s="24"/>
      <c r="G15" s="29"/>
      <c r="H15" s="9"/>
      <c r="I15" s="10"/>
      <c r="J15" s="10"/>
      <c r="K15" s="10"/>
      <c r="L15" s="10"/>
      <c r="M15" s="11"/>
      <c r="N15" s="12"/>
      <c r="O15" s="9"/>
      <c r="P15" s="10"/>
      <c r="Q15" s="10"/>
      <c r="R15" s="10"/>
      <c r="S15" s="10"/>
      <c r="T15" s="10"/>
      <c r="U15" s="11"/>
      <c r="V15" s="11"/>
      <c r="W15" s="11"/>
      <c r="X15" s="9"/>
      <c r="Y15" s="9"/>
      <c r="Z15" s="9"/>
      <c r="AA15" s="9"/>
      <c r="AB15" s="9"/>
    </row>
    <row r="16" spans="1:28" x14ac:dyDescent="0.25">
      <c r="A16" s="7"/>
      <c r="B16" s="8"/>
      <c r="C16" s="8"/>
      <c r="D16" s="8"/>
      <c r="E16" s="8"/>
      <c r="F16" s="24"/>
      <c r="G16" s="29"/>
      <c r="H16" s="9"/>
      <c r="I16" s="10"/>
      <c r="J16" s="10"/>
      <c r="K16" s="10"/>
      <c r="L16" s="10"/>
      <c r="M16" s="11"/>
      <c r="N16" s="12"/>
      <c r="O16" s="9"/>
      <c r="P16" s="10"/>
      <c r="Q16" s="10"/>
      <c r="R16" s="10"/>
      <c r="S16" s="10"/>
      <c r="T16" s="10"/>
      <c r="U16" s="11"/>
      <c r="V16" s="11"/>
      <c r="W16" s="11"/>
      <c r="X16" s="9"/>
      <c r="Y16" s="9"/>
      <c r="Z16" s="9"/>
      <c r="AA16" s="9"/>
      <c r="AB16" s="9"/>
    </row>
    <row r="17" spans="1:28" x14ac:dyDescent="0.25">
      <c r="A17" s="7"/>
      <c r="B17" s="8"/>
      <c r="C17" s="8"/>
      <c r="D17" s="8"/>
      <c r="E17" s="8"/>
      <c r="F17" s="24"/>
      <c r="G17" s="29"/>
      <c r="H17" s="9"/>
      <c r="I17" s="10"/>
      <c r="J17" s="10"/>
      <c r="K17" s="10"/>
      <c r="L17" s="10"/>
      <c r="M17" s="11"/>
      <c r="N17" s="12"/>
      <c r="O17" s="9"/>
      <c r="P17" s="10"/>
      <c r="Q17" s="10"/>
      <c r="R17" s="10"/>
      <c r="S17" s="10"/>
      <c r="T17" s="10"/>
      <c r="U17" s="11"/>
      <c r="V17" s="11"/>
      <c r="W17" s="11"/>
      <c r="X17" s="9"/>
      <c r="Y17" s="9"/>
      <c r="Z17" s="9"/>
      <c r="AA17" s="9"/>
      <c r="AB17" s="9"/>
    </row>
    <row r="18" spans="1:28" x14ac:dyDescent="0.25">
      <c r="A18" s="7"/>
      <c r="B18" s="8"/>
      <c r="C18" s="8"/>
      <c r="D18" s="8"/>
      <c r="E18" s="8"/>
      <c r="F18" s="24"/>
      <c r="G18" s="29"/>
      <c r="H18" s="9"/>
      <c r="I18" s="10"/>
      <c r="J18" s="10"/>
      <c r="K18" s="10"/>
      <c r="L18" s="10"/>
      <c r="M18" s="11"/>
      <c r="N18" s="12"/>
      <c r="O18" s="9"/>
      <c r="P18" s="10"/>
      <c r="Q18" s="10"/>
      <c r="R18" s="10"/>
      <c r="S18" s="10"/>
      <c r="T18" s="10"/>
      <c r="U18" s="11"/>
      <c r="V18" s="11"/>
      <c r="W18" s="11"/>
      <c r="X18" s="9"/>
      <c r="Y18" s="9"/>
      <c r="Z18" s="9"/>
      <c r="AA18" s="9"/>
      <c r="AB18" s="9"/>
    </row>
    <row r="19" spans="1:28" x14ac:dyDescent="0.25">
      <c r="A19" s="7"/>
      <c r="B19" s="8"/>
      <c r="C19" s="8"/>
      <c r="D19" s="8"/>
      <c r="E19" s="8"/>
      <c r="F19" s="24"/>
      <c r="G19" s="29"/>
      <c r="H19" s="9"/>
      <c r="I19" s="10"/>
      <c r="J19" s="10"/>
      <c r="K19" s="10"/>
      <c r="L19" s="10"/>
      <c r="M19" s="11"/>
      <c r="N19" s="12"/>
      <c r="O19" s="9"/>
      <c r="P19" s="10"/>
      <c r="Q19" s="10"/>
      <c r="R19" s="10"/>
      <c r="S19" s="10"/>
      <c r="T19" s="10"/>
      <c r="U19" s="11"/>
      <c r="V19" s="11"/>
      <c r="W19" s="11"/>
      <c r="X19" s="9"/>
      <c r="Y19" s="9"/>
      <c r="Z19" s="9"/>
      <c r="AA19" s="9"/>
      <c r="AB19" s="9"/>
    </row>
    <row r="20" spans="1:28" x14ac:dyDescent="0.25">
      <c r="A20" s="3"/>
      <c r="B20" s="2"/>
      <c r="C20" s="2"/>
      <c r="D20" s="2"/>
      <c r="E20" s="2"/>
      <c r="F20" s="25"/>
      <c r="G20" s="30"/>
      <c r="H20" s="9"/>
      <c r="I20" s="10"/>
      <c r="J20" s="10"/>
      <c r="K20" s="10"/>
      <c r="L20" s="10"/>
      <c r="M20" s="11"/>
      <c r="N20" s="12"/>
      <c r="O20" s="9"/>
      <c r="P20" s="10"/>
      <c r="Q20" s="10"/>
      <c r="R20" s="10"/>
      <c r="S20" s="10"/>
      <c r="T20" s="10"/>
      <c r="U20" s="11"/>
      <c r="V20" s="11"/>
      <c r="W20" s="11"/>
      <c r="X20" s="9"/>
      <c r="Y20" s="9"/>
      <c r="Z20" s="9"/>
      <c r="AA20" s="9"/>
      <c r="AB20" s="9"/>
    </row>
    <row r="21" spans="1:28" x14ac:dyDescent="0.25">
      <c r="A21" s="3"/>
      <c r="B21" s="2"/>
      <c r="C21" s="2"/>
      <c r="D21" s="2"/>
      <c r="E21" s="2"/>
      <c r="F21" s="25"/>
      <c r="G21" s="30"/>
      <c r="H21" s="9"/>
      <c r="I21" s="10"/>
      <c r="J21" s="10"/>
      <c r="K21" s="10"/>
      <c r="L21" s="10"/>
      <c r="M21" s="11"/>
      <c r="N21" s="12"/>
      <c r="O21" s="9"/>
      <c r="P21" s="10"/>
      <c r="Q21" s="10"/>
      <c r="R21" s="10"/>
      <c r="S21" s="10"/>
      <c r="T21" s="10"/>
      <c r="U21" s="11"/>
      <c r="V21" s="11"/>
      <c r="W21" s="11"/>
      <c r="X21" s="9"/>
      <c r="Y21" s="9"/>
      <c r="Z21" s="9"/>
      <c r="AA21" s="9"/>
      <c r="AB21" s="9"/>
    </row>
    <row r="22" spans="1:28" x14ac:dyDescent="0.25">
      <c r="A22" s="3"/>
      <c r="B22" s="2"/>
      <c r="C22" s="2"/>
      <c r="D22" s="2"/>
      <c r="E22" s="2"/>
      <c r="F22" s="25"/>
      <c r="G22" s="30"/>
      <c r="H22" s="9"/>
      <c r="I22" s="10"/>
      <c r="J22" s="10"/>
      <c r="K22" s="10"/>
      <c r="L22" s="10"/>
      <c r="M22" s="11"/>
      <c r="N22" s="12"/>
      <c r="O22" s="9"/>
      <c r="P22" s="10"/>
      <c r="Q22" s="10"/>
      <c r="R22" s="10"/>
      <c r="S22" s="10"/>
      <c r="T22" s="10"/>
      <c r="U22" s="11"/>
      <c r="V22" s="11"/>
      <c r="W22" s="11"/>
    </row>
    <row r="23" spans="1:28" x14ac:dyDescent="0.25">
      <c r="A23" s="3"/>
      <c r="B23" s="2"/>
      <c r="C23" s="2"/>
      <c r="D23" s="2"/>
      <c r="E23" s="2"/>
      <c r="F23" s="25"/>
      <c r="G23" s="30"/>
      <c r="H23" s="9"/>
      <c r="I23" s="10"/>
      <c r="J23" s="10"/>
      <c r="K23" s="10"/>
      <c r="L23" s="10"/>
      <c r="M23" s="11"/>
      <c r="N23" s="12"/>
      <c r="O23" s="9"/>
      <c r="P23" s="10"/>
      <c r="Q23" s="10"/>
      <c r="R23" s="10"/>
      <c r="S23" s="10"/>
      <c r="T23" s="10"/>
      <c r="U23" s="11"/>
      <c r="V23" s="11"/>
      <c r="W23" s="11"/>
    </row>
    <row r="24" spans="1:28" x14ac:dyDescent="0.25">
      <c r="A24" s="3"/>
      <c r="B24" s="2"/>
      <c r="C24" s="2"/>
      <c r="D24" s="2"/>
      <c r="E24" s="2"/>
      <c r="F24" s="25"/>
      <c r="G24" s="30"/>
      <c r="H24" s="9"/>
      <c r="I24" s="10"/>
      <c r="J24" s="10"/>
      <c r="K24" s="10"/>
      <c r="L24" s="10"/>
      <c r="M24" s="11"/>
      <c r="N24" s="12"/>
      <c r="O24" s="9"/>
      <c r="P24" s="10"/>
      <c r="Q24" s="10"/>
      <c r="R24" s="10"/>
      <c r="S24" s="10"/>
      <c r="T24" s="10"/>
      <c r="U24" s="11"/>
      <c r="V24" s="11"/>
      <c r="W24" s="11"/>
    </row>
    <row r="25" spans="1:28" x14ac:dyDescent="0.25">
      <c r="A25" s="3"/>
      <c r="B25" s="2"/>
      <c r="C25" s="2"/>
      <c r="D25" s="2"/>
      <c r="E25" s="2"/>
      <c r="F25" s="25"/>
      <c r="G25" s="30"/>
      <c r="H25" s="9"/>
      <c r="I25" s="10"/>
      <c r="J25" s="10"/>
      <c r="K25" s="10"/>
      <c r="L25" s="10"/>
      <c r="M25" s="11"/>
      <c r="N25" s="12"/>
      <c r="O25" s="9"/>
      <c r="P25" s="10"/>
      <c r="Q25" s="10"/>
      <c r="R25" s="10"/>
      <c r="S25" s="10"/>
      <c r="T25" s="10"/>
      <c r="U25" s="11"/>
      <c r="V25" s="11"/>
      <c r="W25" s="11"/>
    </row>
    <row r="26" spans="1:28" x14ac:dyDescent="0.25">
      <c r="A26" s="3"/>
      <c r="B26" s="2"/>
      <c r="C26" s="2"/>
      <c r="D26" s="2"/>
      <c r="E26" s="2"/>
      <c r="F26" s="25"/>
      <c r="G26" s="30"/>
      <c r="H26" s="9"/>
      <c r="I26" s="10"/>
      <c r="J26" s="10"/>
      <c r="K26" s="10"/>
      <c r="L26" s="10"/>
      <c r="M26" s="11"/>
      <c r="N26" s="12"/>
      <c r="O26" s="9"/>
      <c r="P26" s="10"/>
      <c r="Q26" s="10"/>
      <c r="R26" s="10"/>
      <c r="S26" s="10"/>
      <c r="T26" s="10"/>
      <c r="U26" s="11"/>
      <c r="V26" s="11"/>
      <c r="W26" s="11"/>
    </row>
    <row r="27" spans="1:28" x14ac:dyDescent="0.25">
      <c r="A27" s="3"/>
      <c r="B27" s="2"/>
      <c r="C27" s="2"/>
      <c r="D27" s="2"/>
      <c r="E27" s="2"/>
      <c r="F27" s="25"/>
      <c r="G27" s="30"/>
      <c r="H27" s="9"/>
      <c r="I27" s="10"/>
      <c r="J27" s="10"/>
      <c r="K27" s="10"/>
      <c r="L27" s="10"/>
      <c r="M27" s="11"/>
      <c r="N27" s="12"/>
      <c r="O27" s="9"/>
      <c r="P27" s="10"/>
      <c r="Q27" s="10"/>
      <c r="R27" s="10"/>
      <c r="S27" s="10"/>
      <c r="T27" s="10"/>
      <c r="U27" s="11"/>
      <c r="V27" s="11"/>
      <c r="W27" s="11"/>
    </row>
    <row r="28" spans="1:28" x14ac:dyDescent="0.25">
      <c r="A28" s="3"/>
      <c r="B28" s="2"/>
      <c r="C28" s="2"/>
      <c r="D28" s="2"/>
      <c r="E28" s="2"/>
      <c r="F28" s="25"/>
      <c r="G28" s="30"/>
      <c r="H28" s="9"/>
      <c r="I28" s="10"/>
      <c r="J28" s="10"/>
      <c r="K28" s="10"/>
      <c r="L28" s="10"/>
      <c r="M28" s="11"/>
      <c r="N28" s="12"/>
      <c r="O28" s="9"/>
      <c r="P28" s="10"/>
      <c r="Q28" s="10"/>
      <c r="R28" s="10"/>
      <c r="S28" s="10"/>
      <c r="T28" s="10"/>
      <c r="U28" s="11"/>
      <c r="V28" s="11"/>
      <c r="W28" s="11"/>
    </row>
    <row r="29" spans="1:28" x14ac:dyDescent="0.25">
      <c r="A29" s="3"/>
      <c r="B29" s="2"/>
      <c r="C29" s="2"/>
      <c r="D29" s="2"/>
      <c r="E29" s="2"/>
      <c r="F29" s="25"/>
      <c r="G29" s="30"/>
      <c r="H29" s="9"/>
      <c r="I29" s="10"/>
      <c r="J29" s="10"/>
      <c r="K29" s="10"/>
      <c r="L29" s="10"/>
      <c r="M29" s="11"/>
      <c r="N29" s="12"/>
      <c r="O29" s="9"/>
      <c r="P29" s="10"/>
      <c r="Q29" s="10"/>
      <c r="R29" s="10"/>
      <c r="S29" s="10"/>
      <c r="T29" s="10"/>
      <c r="U29" s="11"/>
      <c r="V29" s="11"/>
      <c r="W29" s="11"/>
    </row>
    <row r="30" spans="1:28" x14ac:dyDescent="0.25">
      <c r="A30" s="3"/>
      <c r="B30" s="2"/>
      <c r="C30" s="2"/>
      <c r="D30" s="2"/>
      <c r="E30" s="2"/>
      <c r="F30" s="25"/>
      <c r="G30" s="30"/>
      <c r="H30" s="9"/>
      <c r="I30" s="10"/>
      <c r="J30" s="10"/>
      <c r="K30" s="10"/>
      <c r="L30" s="10"/>
      <c r="M30" s="11"/>
      <c r="N30" s="12"/>
      <c r="O30" s="9"/>
      <c r="P30" s="10"/>
      <c r="Q30" s="10"/>
      <c r="R30" s="10"/>
      <c r="S30" s="10"/>
      <c r="T30" s="10"/>
      <c r="U30" s="11"/>
      <c r="V30" s="11"/>
      <c r="W30" s="11"/>
    </row>
    <row r="31" spans="1:28" x14ac:dyDescent="0.25">
      <c r="A31" s="3"/>
      <c r="B31" s="2"/>
      <c r="C31" s="2"/>
      <c r="D31" s="2"/>
      <c r="E31" s="2"/>
      <c r="F31" s="25"/>
      <c r="G31" s="30"/>
      <c r="H31" s="9"/>
      <c r="I31" s="10"/>
      <c r="J31" s="10"/>
      <c r="K31" s="10"/>
      <c r="L31" s="10"/>
      <c r="M31" s="11"/>
      <c r="N31" s="12"/>
      <c r="O31" s="9"/>
      <c r="P31" s="10"/>
      <c r="Q31" s="10"/>
      <c r="R31" s="10"/>
      <c r="S31" s="10"/>
      <c r="T31" s="10"/>
      <c r="U31" s="11"/>
      <c r="V31" s="11"/>
      <c r="W31" s="11"/>
    </row>
    <row r="32" spans="1:28" x14ac:dyDescent="0.25">
      <c r="A32" s="3"/>
      <c r="B32" s="2"/>
      <c r="C32" s="2"/>
      <c r="D32" s="2"/>
      <c r="E32" s="2"/>
      <c r="F32" s="25"/>
      <c r="G32" s="30"/>
      <c r="H32" s="9"/>
      <c r="I32" s="10"/>
      <c r="J32" s="10"/>
      <c r="K32" s="10"/>
      <c r="L32" s="10"/>
      <c r="M32" s="11"/>
      <c r="N32" s="12"/>
      <c r="O32" s="9"/>
      <c r="P32" s="10"/>
      <c r="Q32" s="10"/>
      <c r="R32" s="10"/>
      <c r="S32" s="10"/>
      <c r="T32" s="10"/>
      <c r="U32" s="11"/>
      <c r="V32" s="11"/>
      <c r="W32" s="11"/>
    </row>
    <row r="33" spans="1:23" x14ac:dyDescent="0.25">
      <c r="A33" s="3"/>
      <c r="B33" s="2"/>
      <c r="C33" s="2"/>
      <c r="D33" s="2"/>
      <c r="E33" s="2"/>
      <c r="F33" s="25"/>
      <c r="G33" s="30"/>
      <c r="H33" s="9"/>
      <c r="I33" s="10"/>
      <c r="J33" s="10"/>
      <c r="K33" s="10"/>
      <c r="L33" s="10"/>
      <c r="M33" s="11"/>
      <c r="N33" s="12"/>
      <c r="O33" s="9"/>
      <c r="P33" s="10"/>
      <c r="Q33" s="10"/>
      <c r="R33" s="10"/>
      <c r="S33" s="10"/>
      <c r="T33" s="10"/>
      <c r="U33" s="11"/>
      <c r="V33" s="11"/>
      <c r="W33" s="11"/>
    </row>
    <row r="34" spans="1:23" x14ac:dyDescent="0.25">
      <c r="A34" s="3"/>
      <c r="B34" s="2"/>
      <c r="C34" s="2"/>
      <c r="D34" s="2"/>
      <c r="E34" s="2"/>
      <c r="F34" s="25"/>
      <c r="G34" s="30"/>
      <c r="H34" s="9"/>
      <c r="I34" s="10"/>
      <c r="J34" s="10"/>
      <c r="K34" s="10"/>
      <c r="L34" s="10"/>
      <c r="M34" s="11"/>
      <c r="N34" s="12"/>
      <c r="O34" s="9"/>
      <c r="P34" s="10"/>
      <c r="Q34" s="10"/>
      <c r="R34" s="10"/>
      <c r="S34" s="10"/>
      <c r="T34" s="10"/>
      <c r="U34" s="11"/>
      <c r="V34" s="11"/>
      <c r="W34" s="11"/>
    </row>
    <row r="35" spans="1:23" x14ac:dyDescent="0.25">
      <c r="A35" s="3"/>
      <c r="B35" s="2"/>
      <c r="C35" s="2"/>
      <c r="D35" s="2"/>
      <c r="E35" s="2"/>
      <c r="F35" s="25"/>
      <c r="G35" s="30"/>
      <c r="H35" s="9"/>
      <c r="I35" s="10"/>
      <c r="J35" s="10"/>
      <c r="K35" s="10"/>
      <c r="L35" s="10"/>
      <c r="M35" s="11"/>
      <c r="N35" s="12"/>
      <c r="O35" s="9"/>
      <c r="P35" s="10"/>
      <c r="Q35" s="10"/>
      <c r="R35" s="10"/>
      <c r="S35" s="10"/>
      <c r="T35" s="10"/>
      <c r="U35" s="11"/>
      <c r="V35" s="11"/>
      <c r="W35" s="11"/>
    </row>
    <row r="36" spans="1:23" x14ac:dyDescent="0.25">
      <c r="A36" s="3"/>
      <c r="B36" s="2"/>
      <c r="C36" s="2"/>
      <c r="D36" s="2"/>
      <c r="E36" s="2"/>
      <c r="F36" s="25"/>
      <c r="G36" s="30"/>
      <c r="H36" s="9"/>
      <c r="I36" s="10"/>
      <c r="J36" s="10"/>
      <c r="K36" s="10"/>
      <c r="L36" s="10"/>
      <c r="M36" s="11"/>
      <c r="N36" s="12"/>
      <c r="O36" s="9"/>
      <c r="P36" s="10"/>
      <c r="Q36" s="10"/>
      <c r="R36" s="10"/>
      <c r="S36" s="10"/>
      <c r="T36" s="10"/>
      <c r="U36" s="11"/>
      <c r="V36" s="11"/>
      <c r="W36" s="11"/>
    </row>
    <row r="37" spans="1:23" x14ac:dyDescent="0.25">
      <c r="A37" s="3"/>
      <c r="B37" s="2"/>
      <c r="C37" s="2"/>
      <c r="D37" s="2"/>
      <c r="E37" s="2"/>
      <c r="F37" s="25"/>
      <c r="G37" s="30"/>
      <c r="H37" s="9"/>
      <c r="I37" s="10"/>
      <c r="J37" s="10"/>
      <c r="K37" s="10"/>
      <c r="L37" s="10"/>
      <c r="M37" s="11"/>
      <c r="N37" s="12"/>
      <c r="O37" s="9"/>
      <c r="P37" s="10"/>
      <c r="Q37" s="10"/>
      <c r="R37" s="10"/>
      <c r="S37" s="10"/>
      <c r="T37" s="10"/>
      <c r="U37" s="11"/>
      <c r="V37" s="11"/>
      <c r="W37" s="11"/>
    </row>
    <row r="38" spans="1:23" x14ac:dyDescent="0.25">
      <c r="A38" s="3"/>
      <c r="B38" s="2"/>
      <c r="C38" s="2"/>
      <c r="D38" s="2"/>
      <c r="E38" s="2"/>
      <c r="F38" s="25"/>
      <c r="G38" s="30"/>
      <c r="H38" s="9"/>
      <c r="I38" s="10"/>
      <c r="J38" s="10"/>
      <c r="K38" s="10"/>
      <c r="L38" s="10"/>
      <c r="M38" s="11"/>
      <c r="N38" s="12"/>
      <c r="O38" s="9"/>
      <c r="P38" s="10"/>
      <c r="Q38" s="10"/>
      <c r="R38" s="10"/>
      <c r="S38" s="10"/>
      <c r="T38" s="10"/>
      <c r="U38" s="11"/>
      <c r="V38" s="11"/>
      <c r="W38" s="11"/>
    </row>
    <row r="39" spans="1:23" x14ac:dyDescent="0.25">
      <c r="A39" s="3"/>
      <c r="B39" s="2"/>
      <c r="C39" s="2"/>
      <c r="D39" s="2"/>
      <c r="E39" s="2"/>
      <c r="F39" s="25"/>
      <c r="G39" s="30"/>
      <c r="H39" s="9"/>
      <c r="I39" s="10"/>
      <c r="J39" s="10"/>
      <c r="K39" s="10"/>
      <c r="L39" s="10"/>
      <c r="M39" s="11"/>
      <c r="N39" s="12"/>
      <c r="O39" s="9"/>
      <c r="P39" s="10"/>
      <c r="Q39" s="10"/>
      <c r="R39" s="10"/>
      <c r="S39" s="10"/>
      <c r="T39" s="10"/>
      <c r="U39" s="11"/>
      <c r="V39" s="11"/>
      <c r="W39" s="11"/>
    </row>
    <row r="40" spans="1:23" x14ac:dyDescent="0.25">
      <c r="A40" s="3"/>
      <c r="B40" s="2"/>
      <c r="C40" s="2"/>
      <c r="D40" s="2"/>
      <c r="E40" s="2"/>
      <c r="F40" s="25"/>
      <c r="G40" s="30"/>
      <c r="H40" s="9"/>
      <c r="I40" s="10"/>
      <c r="J40" s="10"/>
      <c r="K40" s="10"/>
      <c r="L40" s="10"/>
      <c r="M40" s="11"/>
      <c r="N40" s="12"/>
      <c r="O40" s="9"/>
      <c r="P40" s="10"/>
      <c r="Q40" s="10"/>
      <c r="R40" s="10"/>
      <c r="S40" s="10"/>
      <c r="T40" s="10"/>
      <c r="U40" s="11"/>
      <c r="V40" s="11"/>
      <c r="W40" s="11"/>
    </row>
    <row r="41" spans="1:23" x14ac:dyDescent="0.25">
      <c r="A41" s="3"/>
      <c r="B41" s="2"/>
      <c r="C41" s="2"/>
      <c r="D41" s="2"/>
      <c r="E41" s="2"/>
      <c r="F41" s="25"/>
      <c r="G41" s="30"/>
      <c r="H41" s="9"/>
      <c r="I41" s="10"/>
      <c r="J41" s="10"/>
      <c r="K41" s="10"/>
      <c r="L41" s="10"/>
      <c r="M41" s="11"/>
      <c r="N41" s="12"/>
      <c r="O41" s="9"/>
      <c r="P41" s="10"/>
      <c r="Q41" s="10"/>
      <c r="R41" s="10"/>
      <c r="S41" s="10"/>
      <c r="T41" s="10"/>
      <c r="U41" s="11"/>
      <c r="V41" s="11"/>
      <c r="W41" s="11"/>
    </row>
    <row r="42" spans="1:23" x14ac:dyDescent="0.25">
      <c r="A42" s="3"/>
      <c r="B42" s="2"/>
      <c r="C42" s="2"/>
      <c r="D42" s="2"/>
      <c r="E42" s="2"/>
      <c r="F42" s="25"/>
      <c r="G42" s="30"/>
      <c r="H42" s="9"/>
      <c r="I42" s="10"/>
      <c r="J42" s="10"/>
      <c r="K42" s="10"/>
      <c r="L42" s="10"/>
      <c r="M42" s="11"/>
      <c r="N42" s="12"/>
      <c r="O42" s="9"/>
      <c r="P42" s="10"/>
      <c r="Q42" s="10"/>
      <c r="R42" s="10"/>
      <c r="S42" s="10"/>
      <c r="T42" s="10"/>
      <c r="U42" s="11"/>
      <c r="V42" s="11"/>
      <c r="W42" s="11"/>
    </row>
    <row r="43" spans="1:23" x14ac:dyDescent="0.25">
      <c r="A43" s="3"/>
      <c r="B43" s="2"/>
      <c r="C43" s="2"/>
      <c r="D43" s="2"/>
      <c r="E43" s="2"/>
      <c r="F43" s="25"/>
      <c r="G43" s="30"/>
      <c r="H43" s="9"/>
      <c r="I43" s="10"/>
      <c r="J43" s="10"/>
      <c r="K43" s="10"/>
      <c r="L43" s="10"/>
      <c r="M43" s="11"/>
      <c r="N43" s="12"/>
      <c r="O43" s="9"/>
      <c r="P43" s="10"/>
      <c r="Q43" s="10"/>
      <c r="R43" s="10"/>
      <c r="S43" s="10"/>
      <c r="T43" s="10"/>
      <c r="U43" s="11"/>
      <c r="V43" s="11"/>
      <c r="W43" s="11"/>
    </row>
    <row r="44" spans="1:23" x14ac:dyDescent="0.25">
      <c r="A44" s="3"/>
      <c r="B44" s="2"/>
      <c r="C44" s="2"/>
      <c r="D44" s="2"/>
      <c r="E44" s="2"/>
      <c r="F44" s="25"/>
      <c r="G44" s="30"/>
      <c r="H44" s="9"/>
      <c r="I44" s="10"/>
      <c r="J44" s="10"/>
      <c r="K44" s="10"/>
      <c r="L44" s="10"/>
      <c r="M44" s="11"/>
      <c r="N44" s="12"/>
      <c r="O44" s="9"/>
      <c r="P44" s="10"/>
      <c r="Q44" s="10"/>
      <c r="R44" s="10"/>
      <c r="S44" s="10"/>
      <c r="T44" s="10"/>
      <c r="U44" s="11"/>
      <c r="V44" s="11"/>
      <c r="W44" s="11"/>
    </row>
    <row r="45" spans="1:23" ht="15.75" thickBot="1" x14ac:dyDescent="0.3">
      <c r="A45" s="20"/>
      <c r="B45" s="21"/>
      <c r="C45" s="21"/>
      <c r="D45" s="21"/>
      <c r="E45" s="21"/>
      <c r="F45" s="26"/>
      <c r="G45" s="30"/>
      <c r="H45" s="9"/>
      <c r="I45" s="10"/>
      <c r="J45" s="10"/>
      <c r="K45" s="10"/>
      <c r="L45" s="10"/>
      <c r="M45" s="11"/>
      <c r="N45" s="12"/>
      <c r="O45" s="9"/>
      <c r="P45" s="10"/>
      <c r="Q45" s="10"/>
      <c r="R45" s="10"/>
      <c r="S45" s="10"/>
      <c r="T45" s="10"/>
      <c r="U45" s="11"/>
      <c r="V45" s="11"/>
      <c r="W45" s="11"/>
    </row>
    <row r="46" spans="1:23" x14ac:dyDescent="0.25">
      <c r="V46" s="11"/>
      <c r="W46" s="11"/>
    </row>
    <row r="47" spans="1:23" x14ac:dyDescent="0.25">
      <c r="V47" s="11"/>
      <c r="W47" s="11"/>
    </row>
    <row r="48" spans="1:23" x14ac:dyDescent="0.25">
      <c r="V48" s="11"/>
      <c r="W48" s="11"/>
    </row>
  </sheetData>
  <mergeCells count="5">
    <mergeCell ref="O1:U1"/>
    <mergeCell ref="H1:M1"/>
    <mergeCell ref="A1:G1"/>
    <mergeCell ref="V1:W1"/>
    <mergeCell ref="X1:AB1"/>
  </mergeCells>
  <conditionalFormatting sqref="C2:C1048576">
    <cfRule type="expression" dxfId="17" priority="33">
      <formula>IF(B2=1,TRUE,FALSE)</formula>
    </cfRule>
  </conditionalFormatting>
  <conditionalFormatting sqref="D2:D1048576">
    <cfRule type="expression" dxfId="16" priority="31">
      <formula>IF(B2=2,TRUE,FALSE)</formula>
    </cfRule>
    <cfRule type="expression" dxfId="15" priority="32">
      <formula>IF(B2=1,TRUE,FALSE)</formula>
    </cfRule>
  </conditionalFormatting>
  <conditionalFormatting sqref="E2:E1048576">
    <cfRule type="expression" dxfId="14" priority="29">
      <formula>IF(B2=3,TRUE,FALSE)</formula>
    </cfRule>
  </conditionalFormatting>
  <conditionalFormatting sqref="F2:F1048576">
    <cfRule type="expression" dxfId="13" priority="28">
      <formula>IF(B2=3,TRUE,FALSE)</formula>
    </cfRule>
    <cfRule type="expression" dxfId="12" priority="30">
      <formula>IF(B2=2,TRUE,FALSE)</formula>
    </cfRule>
  </conditionalFormatting>
  <conditionalFormatting sqref="H3:K5 N3:U5 H6:U45">
    <cfRule type="expression" dxfId="11" priority="23">
      <formula>$G3=12</formula>
    </cfRule>
  </conditionalFormatting>
  <conditionalFormatting sqref="H3:U45">
    <cfRule type="expression" dxfId="10" priority="6">
      <formula>$G3=11</formula>
    </cfRule>
    <cfRule type="expression" dxfId="9" priority="7">
      <formula>$G3=10</formula>
    </cfRule>
  </conditionalFormatting>
  <conditionalFormatting sqref="N3:N45">
    <cfRule type="expression" dxfId="8" priority="38">
      <formula>$G3=100</formula>
    </cfRule>
  </conditionalFormatting>
  <conditionalFormatting sqref="O3:U45">
    <cfRule type="expression" dxfId="7" priority="37">
      <formula>$G3=200</formula>
    </cfRule>
  </conditionalFormatting>
  <conditionalFormatting sqref="V3:W48">
    <cfRule type="expression" dxfId="6" priority="5">
      <formula>$G3&lt;&gt;12</formula>
    </cfRule>
  </conditionalFormatting>
  <conditionalFormatting sqref="X3:AB21">
    <cfRule type="expression" dxfId="5" priority="1">
      <formula>$G3=11</formula>
    </cfRule>
    <cfRule type="expression" dxfId="4" priority="2">
      <formula>$G3=10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AD8E-2573-4F58-9F66-B29DFBE7BF90}">
  <dimension ref="A1:E39"/>
  <sheetViews>
    <sheetView workbookViewId="0">
      <selection activeCell="J19" sqref="J19"/>
    </sheetView>
  </sheetViews>
  <sheetFormatPr defaultRowHeight="15" x14ac:dyDescent="0.25"/>
  <sheetData>
    <row r="1" spans="1:5" ht="30.75" thickBot="1" x14ac:dyDescent="0.3">
      <c r="A1" s="14" t="s">
        <v>0</v>
      </c>
      <c r="B1" s="14" t="s">
        <v>1</v>
      </c>
      <c r="C1" s="14" t="s">
        <v>24</v>
      </c>
      <c r="D1" s="14" t="s">
        <v>25</v>
      </c>
      <c r="E1" s="14" t="s">
        <v>26</v>
      </c>
    </row>
    <row r="2" spans="1:5" ht="15.75" thickTop="1" x14ac:dyDescent="0.25">
      <c r="A2" s="8">
        <v>1</v>
      </c>
      <c r="B2" s="8">
        <v>4</v>
      </c>
      <c r="C2" s="8">
        <v>0</v>
      </c>
      <c r="D2" s="8">
        <v>5.7599999999999998E-2</v>
      </c>
      <c r="E2" s="8">
        <v>0</v>
      </c>
    </row>
    <row r="3" spans="1:5" x14ac:dyDescent="0.25">
      <c r="A3" s="8">
        <v>4</v>
      </c>
      <c r="B3" s="8">
        <v>5</v>
      </c>
      <c r="C3" s="8">
        <v>0.01</v>
      </c>
      <c r="D3" s="8">
        <v>8.5000000000000006E-2</v>
      </c>
      <c r="E3" s="8">
        <f>0.088*2</f>
        <v>0.17599999999999999</v>
      </c>
    </row>
    <row r="4" spans="1:5" x14ac:dyDescent="0.25">
      <c r="A4" s="8">
        <v>4</v>
      </c>
      <c r="B4" s="8">
        <v>6</v>
      </c>
      <c r="C4" s="8">
        <v>1.7000000000000001E-2</v>
      </c>
      <c r="D4" s="8">
        <v>9.1999999999999998E-2</v>
      </c>
      <c r="E4" s="8">
        <f>0.079*2</f>
        <v>0.158</v>
      </c>
    </row>
    <row r="5" spans="1:5" x14ac:dyDescent="0.25">
      <c r="A5" s="8">
        <v>5</v>
      </c>
      <c r="B5" s="8">
        <v>7</v>
      </c>
      <c r="C5" s="8">
        <v>3.2000000000000001E-2</v>
      </c>
      <c r="D5" s="8">
        <v>0.161</v>
      </c>
      <c r="E5" s="8">
        <f>0.153*2</f>
        <v>0.30599999999999999</v>
      </c>
    </row>
    <row r="6" spans="1:5" x14ac:dyDescent="0.25">
      <c r="A6" s="8">
        <v>6</v>
      </c>
      <c r="B6" s="8">
        <v>9</v>
      </c>
      <c r="C6" s="8">
        <v>3.9E-2</v>
      </c>
      <c r="D6" s="8">
        <v>0.17</v>
      </c>
      <c r="E6" s="8">
        <f>0.179*2</f>
        <v>0.35799999999999998</v>
      </c>
    </row>
    <row r="7" spans="1:5" x14ac:dyDescent="0.25">
      <c r="A7" s="8">
        <v>2</v>
      </c>
      <c r="B7" s="8">
        <v>7</v>
      </c>
      <c r="C7" s="8">
        <v>0</v>
      </c>
      <c r="D7" s="8">
        <v>6.25E-2</v>
      </c>
      <c r="E7" s="8">
        <v>0</v>
      </c>
    </row>
    <row r="8" spans="1:5" x14ac:dyDescent="0.25">
      <c r="A8" s="8">
        <v>7</v>
      </c>
      <c r="B8" s="8">
        <v>8</v>
      </c>
      <c r="C8" s="8">
        <v>8.5000000000000006E-3</v>
      </c>
      <c r="D8" s="8">
        <v>7.1999999999999995E-2</v>
      </c>
      <c r="E8" s="8">
        <f>0.0745*2</f>
        <v>0.14899999999999999</v>
      </c>
    </row>
    <row r="9" spans="1:5" x14ac:dyDescent="0.25">
      <c r="A9" s="8">
        <v>8</v>
      </c>
      <c r="B9" s="8">
        <v>9</v>
      </c>
      <c r="C9" s="8">
        <v>1.1900000000000001E-2</v>
      </c>
      <c r="D9" s="8">
        <v>0.1008</v>
      </c>
      <c r="E9" s="8">
        <f>0.1045*2</f>
        <v>0.20899999999999999</v>
      </c>
    </row>
    <row r="10" spans="1:5" x14ac:dyDescent="0.25">
      <c r="A10" s="8">
        <v>3</v>
      </c>
      <c r="B10" s="8">
        <v>9</v>
      </c>
      <c r="C10" s="8">
        <v>0</v>
      </c>
      <c r="D10" s="8">
        <v>5.8599999999999999E-2</v>
      </c>
      <c r="E10" s="8">
        <v>0</v>
      </c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31"/>
      <c r="B39" s="31"/>
      <c r="C39" s="31"/>
      <c r="D39" s="31"/>
      <c r="E39" s="31"/>
    </row>
  </sheetData>
  <conditionalFormatting sqref="A1:C1">
    <cfRule type="expression" dxfId="3" priority="30">
      <formula>IF(XEN1=3,TRUE,FALSE)</formula>
    </cfRule>
  </conditionalFormatting>
  <conditionalFormatting sqref="D1:E1">
    <cfRule type="expression" dxfId="2" priority="1">
      <formula>IF(A1=3,TRUE,FALSE)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2B50-FB66-4816-9283-89361E3C05B8}">
  <dimension ref="A1:D12"/>
  <sheetViews>
    <sheetView showGridLines="0" workbookViewId="0">
      <selection activeCell="D25" sqref="D25"/>
    </sheetView>
  </sheetViews>
  <sheetFormatPr defaultRowHeight="15" x14ac:dyDescent="0.25"/>
  <cols>
    <col min="1" max="1" width="4.140625" bestFit="1" customWidth="1"/>
    <col min="2" max="2" width="11.7109375" bestFit="1" customWidth="1"/>
    <col min="4" max="4" width="87.42578125" customWidth="1"/>
  </cols>
  <sheetData>
    <row r="1" spans="1:4" x14ac:dyDescent="0.25">
      <c r="A1" s="47" t="s">
        <v>28</v>
      </c>
      <c r="B1" s="47"/>
    </row>
    <row r="2" spans="1:4" x14ac:dyDescent="0.25">
      <c r="A2" s="33">
        <v>10</v>
      </c>
      <c r="B2" s="32" t="s">
        <v>29</v>
      </c>
    </row>
    <row r="3" spans="1:4" x14ac:dyDescent="0.25">
      <c r="A3" s="33">
        <v>11</v>
      </c>
      <c r="B3" s="32" t="s">
        <v>30</v>
      </c>
    </row>
    <row r="4" spans="1:4" x14ac:dyDescent="0.25">
      <c r="A4" s="33">
        <v>12</v>
      </c>
      <c r="B4" s="32" t="s">
        <v>40</v>
      </c>
      <c r="D4" t="s">
        <v>41</v>
      </c>
    </row>
    <row r="5" spans="1:4" x14ac:dyDescent="0.25">
      <c r="A5" s="33">
        <v>100</v>
      </c>
      <c r="B5" s="32" t="s">
        <v>31</v>
      </c>
    </row>
    <row r="6" spans="1:4" x14ac:dyDescent="0.25">
      <c r="A6" s="33">
        <v>200</v>
      </c>
      <c r="B6" s="32" t="s">
        <v>32</v>
      </c>
    </row>
    <row r="7" spans="1:4" x14ac:dyDescent="0.25">
      <c r="A7" s="34"/>
    </row>
    <row r="9" spans="1:4" x14ac:dyDescent="0.25">
      <c r="A9" s="47" t="s">
        <v>38</v>
      </c>
      <c r="B9" s="47"/>
    </row>
    <row r="10" spans="1:4" x14ac:dyDescent="0.25">
      <c r="A10" s="33">
        <v>1</v>
      </c>
      <c r="B10" s="32" t="s">
        <v>37</v>
      </c>
    </row>
    <row r="11" spans="1:4" x14ac:dyDescent="0.25">
      <c r="A11" s="33">
        <v>2</v>
      </c>
      <c r="B11" s="32" t="s">
        <v>36</v>
      </c>
    </row>
    <row r="12" spans="1:4" x14ac:dyDescent="0.25">
      <c r="A12" s="33">
        <v>3</v>
      </c>
      <c r="B12" s="32" t="s">
        <v>35</v>
      </c>
      <c r="D12" t="s">
        <v>39</v>
      </c>
    </row>
  </sheetData>
  <mergeCells count="2">
    <mergeCell ref="A1:B1"/>
    <mergeCell ref="A9:B9"/>
  </mergeCells>
  <conditionalFormatting sqref="E12:F14">
    <cfRule type="expression" dxfId="1" priority="1">
      <formula>$G12=11</formula>
    </cfRule>
    <cfRule type="expression" dxfId="0" priority="2">
      <formula>$G12=10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system_data</vt:lpstr>
      <vt:lpstr>branch_data</vt:lpstr>
      <vt:lpstr>Bus &amp; Device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Javaid, Muhammad Sharjeel</dc:creator>
  <cp:lastModifiedBy>Javaid, Muhammad Sharjeel</cp:lastModifiedBy>
  <dcterms:created xsi:type="dcterms:W3CDTF">2015-06-05T18:17:20Z</dcterms:created>
  <dcterms:modified xsi:type="dcterms:W3CDTF">2024-05-24T19:34:58Z</dcterms:modified>
</cp:coreProperties>
</file>