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sbleed/Library/Mobile Documents/com~apple~CloudDocs/Ventures/TRT App/TRT Pro Final Files/Load Calculator Final/"/>
    </mc:Choice>
  </mc:AlternateContent>
  <xr:revisionPtr revIDLastSave="0" documentId="13_ncr:1_{CC70A822-9E57-F040-B8B6-6CCDAF385E82}" xr6:coauthVersionLast="46" xr6:coauthVersionMax="46" xr10:uidLastSave="{00000000-0000-0000-0000-000000000000}"/>
  <bookViews>
    <workbookView xWindow="4060" yWindow="680" windowWidth="36640" windowHeight="21260" xr2:uid="{D8AAFCD5-5729-6E4B-9FFC-C19159B812AB}"/>
  </bookViews>
  <sheets>
    <sheet name="Master Sheet" sheetId="12" r:id="rId1"/>
    <sheet name="E8D to Every 8 Days" sheetId="1" r:id="rId2"/>
    <sheet name="E8D to Every 7 Days" sheetId="2" r:id="rId3"/>
    <sheet name="E8D to Every 6 Days" sheetId="3" r:id="rId4"/>
    <sheet name="E8D to Every 5 Days" sheetId="4" r:id="rId5"/>
    <sheet name="E8D to Every 4 Days" sheetId="5" r:id="rId6"/>
    <sheet name="E8D to 2x Per Week" sheetId="6" r:id="rId7"/>
    <sheet name="E8D to Every 3 Days" sheetId="7" r:id="rId8"/>
    <sheet name="E8D to 3x Per Week" sheetId="8" r:id="rId9"/>
    <sheet name="E8D to Every Other Day" sheetId="9" r:id="rId10"/>
    <sheet name="E8D to Every Day" sheetId="10" r:id="rId11"/>
    <sheet name="E7D to Every 8 Days" sheetId="13" r:id="rId12"/>
    <sheet name="E7D to Every 7 Days" sheetId="14" r:id="rId13"/>
    <sheet name="E7D to Every 6 Days" sheetId="15" r:id="rId14"/>
    <sheet name="E7D to Every 5 Days" sheetId="16" r:id="rId15"/>
    <sheet name="E7D to Every 4 Days" sheetId="17" r:id="rId16"/>
    <sheet name="E7D to 2x Per Week" sheetId="18" r:id="rId17"/>
    <sheet name="E7D to Every 3 Days" sheetId="19" r:id="rId18"/>
    <sheet name="E7D to 3x Per Week" sheetId="20" r:id="rId19"/>
    <sheet name="E7D to Every Other Day" sheetId="21" r:id="rId20"/>
    <sheet name="E7D to Every Day" sheetId="22" r:id="rId21"/>
    <sheet name="E6D to Every 8 Days" sheetId="23" r:id="rId22"/>
    <sheet name="E6D to Every 7 Days" sheetId="24" r:id="rId23"/>
    <sheet name="E6D to Every 6 Days" sheetId="25" r:id="rId24"/>
    <sheet name="E6D to Every 5 Days" sheetId="26" r:id="rId25"/>
    <sheet name="E6D to Every 4 Days" sheetId="27" r:id="rId26"/>
    <sheet name="E6D to 2x Per Week" sheetId="28" r:id="rId27"/>
    <sheet name="E6D to Every 3 Days" sheetId="29" r:id="rId28"/>
    <sheet name="E6D to 3x Per Week" sheetId="30" r:id="rId29"/>
    <sheet name="E6D to Every Other Day" sheetId="31" r:id="rId30"/>
    <sheet name="E6D to Every Day" sheetId="32" r:id="rId31"/>
    <sheet name="E5D to Every 8 Days" sheetId="33" r:id="rId32"/>
    <sheet name="E5D to Every 7 Days" sheetId="34" r:id="rId33"/>
    <sheet name="E5D to Every 6 Days" sheetId="35" r:id="rId34"/>
    <sheet name="E5D to Every 5 Days" sheetId="36" r:id="rId35"/>
    <sheet name="E5D to Every 4 Days" sheetId="37" r:id="rId36"/>
    <sheet name="E5D to 2x Per Week" sheetId="38" r:id="rId37"/>
    <sheet name="E5D to Every 3 Days" sheetId="39" r:id="rId38"/>
    <sheet name="E5D to 3x Per Week" sheetId="40" r:id="rId39"/>
    <sheet name="E5D to Every Other Day" sheetId="41" r:id="rId40"/>
    <sheet name="E5D to Every Day" sheetId="42" r:id="rId41"/>
    <sheet name="E4D to Every 8 Days" sheetId="43" r:id="rId42"/>
    <sheet name="E4D to Every 7 Days" sheetId="44" r:id="rId43"/>
    <sheet name="E4D to Every 6 Days" sheetId="45" r:id="rId44"/>
    <sheet name="E4D to Every 5 Days" sheetId="46" r:id="rId45"/>
    <sheet name="E4D to Every 4 Days" sheetId="47" r:id="rId46"/>
    <sheet name="E4D to 2x Per Week" sheetId="48" r:id="rId47"/>
    <sheet name="E4D to Every 3 Days" sheetId="49" r:id="rId48"/>
    <sheet name="E4D to 3x Per Week" sheetId="50" r:id="rId49"/>
    <sheet name="E4D to Every Other Day" sheetId="51" r:id="rId50"/>
    <sheet name="E4D to Every Day" sheetId="52" r:id="rId51"/>
    <sheet name="2XW to Every 8 Days" sheetId="53" r:id="rId52"/>
    <sheet name="2XW to Every 7 Days" sheetId="54" r:id="rId53"/>
    <sheet name="2XW to Every 6 Days" sheetId="55" r:id="rId54"/>
    <sheet name="2XW to Every 5 Days" sheetId="56" r:id="rId55"/>
    <sheet name="2XW to Every 4 Days" sheetId="57" r:id="rId56"/>
    <sheet name="2XW to 2x Per Week" sheetId="58" r:id="rId57"/>
    <sheet name="2XW to Every 3 Days" sheetId="59" r:id="rId58"/>
    <sheet name="2XW to 3x Per Week" sheetId="60" r:id="rId59"/>
    <sheet name="2XW to Every Other Day" sheetId="61" r:id="rId60"/>
    <sheet name="2XW to Every Day" sheetId="62" r:id="rId61"/>
    <sheet name="E3D to Every 8 Days" sheetId="63" r:id="rId62"/>
    <sheet name="E3D to Every 7 Days" sheetId="64" r:id="rId63"/>
    <sheet name="E3D to Every 6 Days" sheetId="65" r:id="rId64"/>
    <sheet name="E3D to Every 5 Days" sheetId="66" r:id="rId65"/>
    <sheet name="E3D to Every 4 Days" sheetId="67" r:id="rId66"/>
    <sheet name="E3D to 2x Per Week" sheetId="68" r:id="rId67"/>
    <sheet name="E3D to Every 3 Days" sheetId="69" r:id="rId68"/>
    <sheet name="E3D to 3x Per Week" sheetId="70" r:id="rId69"/>
    <sheet name="E3D to Every Other Day" sheetId="71" r:id="rId70"/>
    <sheet name="E3D to Every Day" sheetId="72" r:id="rId71"/>
    <sheet name="3XW to Every 8 Days" sheetId="73" r:id="rId72"/>
    <sheet name="3XW to Every 7 Days" sheetId="74" r:id="rId73"/>
    <sheet name="3XW to Every 6 Days" sheetId="75" r:id="rId74"/>
    <sheet name="3XW to Every 5 Days" sheetId="76" r:id="rId75"/>
    <sheet name="3XW to Every 4 Days" sheetId="77" r:id="rId76"/>
    <sheet name="3XW to 2x Per Week" sheetId="78" r:id="rId77"/>
    <sheet name="3XW to Every 3 Days" sheetId="79" r:id="rId78"/>
    <sheet name="3XW to 3x Per Week" sheetId="80" r:id="rId79"/>
    <sheet name="3XW to Every Other Day" sheetId="81" r:id="rId80"/>
    <sheet name="3XW to Every Day" sheetId="82" r:id="rId81"/>
    <sheet name="EOD to Every 8 Days" sheetId="83" r:id="rId82"/>
    <sheet name="EOD to Every 7 Days" sheetId="84" r:id="rId83"/>
    <sheet name="EOD to Every 6 Days" sheetId="85" r:id="rId84"/>
    <sheet name="EOD to Every 5 Days" sheetId="86" r:id="rId85"/>
    <sheet name="EOD to Every 4 Days" sheetId="87" r:id="rId86"/>
    <sheet name="EOD to 2x Per Week" sheetId="88" r:id="rId87"/>
    <sheet name="EOD to Every 3 Days" sheetId="89" r:id="rId88"/>
    <sheet name="EOD to 3x Per Week" sheetId="90" r:id="rId89"/>
    <sheet name="EOD to Every Other Day" sheetId="91" r:id="rId90"/>
    <sheet name="EOD to Every Day" sheetId="92" r:id="rId91"/>
    <sheet name="ED to Every 8 Days" sheetId="93" r:id="rId92"/>
    <sheet name="ED to Every 7 Days" sheetId="94" r:id="rId93"/>
    <sheet name="ED to Every 6 Days" sheetId="95" r:id="rId94"/>
    <sheet name="ED to Every 5 Days" sheetId="96" r:id="rId95"/>
    <sheet name="ED to Every 4 Days" sheetId="97" r:id="rId96"/>
    <sheet name="ED to 2x Per Week" sheetId="98" r:id="rId97"/>
    <sheet name="ED to Every 3 Days" sheetId="99" r:id="rId98"/>
    <sheet name="ED to 3x Per Week" sheetId="100" r:id="rId99"/>
    <sheet name="ED to Every Other Day" sheetId="101" r:id="rId100"/>
    <sheet name="ED to Every Day" sheetId="102" r:id="rId10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02" l="1"/>
  <c r="J5" i="102"/>
  <c r="J8" i="101"/>
  <c r="J5" i="101"/>
  <c r="J8" i="100"/>
  <c r="J5" i="100"/>
  <c r="J8" i="99"/>
  <c r="J5" i="99"/>
  <c r="J8" i="98"/>
  <c r="J5" i="98"/>
  <c r="J8" i="97"/>
  <c r="J5" i="97"/>
  <c r="J8" i="96"/>
  <c r="J5" i="96"/>
  <c r="J8" i="95"/>
  <c r="J5" i="95"/>
  <c r="J8" i="94"/>
  <c r="J5" i="94"/>
  <c r="J8" i="93"/>
  <c r="J5" i="93"/>
  <c r="J8" i="92"/>
  <c r="J5" i="92"/>
  <c r="J8" i="91"/>
  <c r="J5" i="91"/>
  <c r="J8" i="90"/>
  <c r="J5" i="90"/>
  <c r="J5" i="89"/>
  <c r="J8" i="89"/>
  <c r="J8" i="88"/>
  <c r="J5" i="88"/>
  <c r="J8" i="87"/>
  <c r="J5" i="87"/>
  <c r="J8" i="86"/>
  <c r="J5" i="86"/>
  <c r="J8" i="85"/>
  <c r="J5" i="85"/>
  <c r="J8" i="84"/>
  <c r="J5" i="84"/>
  <c r="J8" i="83"/>
  <c r="J5" i="83"/>
  <c r="J8" i="82"/>
  <c r="J5" i="82"/>
  <c r="J8" i="81"/>
  <c r="J5" i="81"/>
  <c r="J8" i="80"/>
  <c r="J5" i="80"/>
  <c r="J8" i="79"/>
  <c r="J5" i="79"/>
  <c r="J8" i="78"/>
  <c r="J5" i="78"/>
  <c r="J8" i="77"/>
  <c r="J5" i="77"/>
  <c r="J8" i="76"/>
  <c r="J5" i="76"/>
  <c r="J8" i="75"/>
  <c r="J5" i="75"/>
  <c r="J8" i="74"/>
  <c r="J5" i="74"/>
  <c r="J8" i="73"/>
  <c r="J5" i="73"/>
  <c r="J8" i="72"/>
  <c r="J5" i="72"/>
  <c r="J8" i="71"/>
  <c r="J5" i="71"/>
  <c r="J8" i="70"/>
  <c r="J5" i="70"/>
  <c r="J5" i="69"/>
  <c r="J8" i="69"/>
  <c r="J8" i="68"/>
  <c r="J5" i="68"/>
  <c r="J8" i="67"/>
  <c r="J5" i="67"/>
  <c r="J8" i="66"/>
  <c r="J5" i="66"/>
  <c r="J8" i="65"/>
  <c r="J5" i="65"/>
  <c r="J8" i="64"/>
  <c r="J5" i="64"/>
  <c r="J8" i="63"/>
  <c r="J5" i="63"/>
  <c r="J8" i="62"/>
  <c r="J5" i="62"/>
  <c r="J8" i="61"/>
  <c r="J5" i="61"/>
  <c r="J8" i="60"/>
  <c r="J5" i="60"/>
  <c r="J8" i="59"/>
  <c r="J5" i="59"/>
  <c r="J8" i="58"/>
  <c r="J5" i="58"/>
  <c r="J8" i="57"/>
  <c r="J5" i="57"/>
  <c r="J8" i="56"/>
  <c r="J5" i="56"/>
  <c r="J8" i="55"/>
  <c r="J5" i="55"/>
  <c r="J8" i="54"/>
  <c r="J5" i="54"/>
  <c r="J8" i="53"/>
  <c r="J5" i="53"/>
  <c r="J8" i="52"/>
  <c r="J5" i="52"/>
  <c r="J8" i="51"/>
  <c r="J5" i="51"/>
  <c r="J8" i="50"/>
  <c r="J5" i="50"/>
  <c r="J8" i="49"/>
  <c r="J5" i="49"/>
  <c r="J8" i="48"/>
  <c r="J5" i="48"/>
  <c r="J8" i="47"/>
  <c r="J5" i="47"/>
  <c r="J8" i="46"/>
  <c r="J5" i="46"/>
  <c r="J8" i="45"/>
  <c r="J5" i="45"/>
  <c r="J8" i="44"/>
  <c r="J5" i="44"/>
  <c r="J8" i="43"/>
  <c r="J5" i="43"/>
  <c r="J8" i="42"/>
  <c r="J5" i="42"/>
  <c r="J8" i="41"/>
  <c r="J5" i="41"/>
  <c r="J8" i="40"/>
  <c r="J5" i="40"/>
  <c r="J8" i="39"/>
  <c r="J5" i="39"/>
  <c r="J8" i="38"/>
  <c r="J5" i="38"/>
  <c r="J8" i="37"/>
  <c r="J5" i="37"/>
  <c r="J8" i="36"/>
  <c r="J5" i="36"/>
  <c r="J8" i="35"/>
  <c r="J5" i="35"/>
  <c r="J8" i="34"/>
  <c r="J5" i="34"/>
  <c r="J8" i="33"/>
  <c r="J5" i="33"/>
  <c r="J8" i="32"/>
  <c r="J5" i="32"/>
  <c r="J8" i="31"/>
  <c r="J5" i="31"/>
  <c r="J8" i="30"/>
  <c r="J5" i="30"/>
  <c r="J8" i="29"/>
  <c r="J5" i="29"/>
  <c r="J8" i="28"/>
  <c r="J5" i="28"/>
  <c r="J8" i="27"/>
  <c r="J5" i="27"/>
  <c r="J8" i="26"/>
  <c r="J5" i="26"/>
  <c r="J8" i="25"/>
  <c r="J5" i="25"/>
  <c r="J8" i="24"/>
  <c r="J5" i="24"/>
  <c r="J8" i="23"/>
  <c r="J5" i="23"/>
  <c r="J8" i="22"/>
  <c r="J5" i="22"/>
  <c r="J8" i="21"/>
  <c r="J5" i="21"/>
  <c r="J8" i="20"/>
  <c r="J5" i="20"/>
  <c r="J8" i="19"/>
  <c r="J5" i="19"/>
  <c r="J8" i="18"/>
  <c r="J5" i="18"/>
  <c r="J8" i="17"/>
  <c r="J5" i="17"/>
  <c r="J8" i="16"/>
  <c r="J5" i="16"/>
  <c r="J8" i="15"/>
  <c r="J5" i="15"/>
  <c r="J8" i="14"/>
  <c r="J5" i="14"/>
  <c r="J8" i="13"/>
  <c r="J5" i="13"/>
  <c r="J5" i="1"/>
  <c r="J8" i="10"/>
  <c r="J5" i="10"/>
  <c r="J8" i="9"/>
  <c r="J5" i="9"/>
  <c r="J8" i="8"/>
  <c r="J5" i="8"/>
  <c r="J8" i="7"/>
  <c r="J5" i="7"/>
  <c r="J8" i="6"/>
  <c r="J5" i="6"/>
  <c r="J8" i="5"/>
  <c r="J5" i="5"/>
  <c r="J8" i="4"/>
  <c r="J5" i="4"/>
  <c r="J8" i="3"/>
  <c r="J5" i="3"/>
  <c r="J8" i="2"/>
  <c r="J5" i="2"/>
  <c r="J8" i="1" l="1"/>
  <c r="C3" i="102" l="1"/>
  <c r="D3" i="102" s="1"/>
  <c r="E3" i="102" s="1"/>
  <c r="F3" i="102" s="1"/>
  <c r="B4" i="102" s="1"/>
  <c r="L3" i="102"/>
  <c r="J11" i="102" s="1"/>
  <c r="M22" i="12" s="1"/>
  <c r="C4" i="102"/>
  <c r="C5" i="102"/>
  <c r="C6" i="102"/>
  <c r="C7" i="102"/>
  <c r="C8" i="102"/>
  <c r="C9" i="102"/>
  <c r="C10" i="102"/>
  <c r="C11" i="102"/>
  <c r="C12" i="102"/>
  <c r="C13" i="102"/>
  <c r="C14" i="102"/>
  <c r="C15" i="102"/>
  <c r="C16" i="102"/>
  <c r="C17" i="102"/>
  <c r="C18" i="102"/>
  <c r="C19" i="102"/>
  <c r="C20" i="102"/>
  <c r="C21" i="102"/>
  <c r="C22" i="102"/>
  <c r="C23" i="102"/>
  <c r="C24" i="102"/>
  <c r="C25" i="102"/>
  <c r="C26" i="102"/>
  <c r="C27" i="102"/>
  <c r="C28" i="102"/>
  <c r="C29" i="102"/>
  <c r="C30" i="102"/>
  <c r="C31" i="102"/>
  <c r="C32" i="102"/>
  <c r="C33" i="102"/>
  <c r="C34" i="102"/>
  <c r="C35" i="102"/>
  <c r="C36" i="102"/>
  <c r="C37" i="102"/>
  <c r="C38" i="102"/>
  <c r="C39" i="102"/>
  <c r="C40" i="102"/>
  <c r="C41" i="102"/>
  <c r="C42" i="102"/>
  <c r="C43" i="102"/>
  <c r="C44" i="102"/>
  <c r="C45" i="102"/>
  <c r="C46" i="102"/>
  <c r="C47" i="102"/>
  <c r="C48" i="102"/>
  <c r="C49" i="102"/>
  <c r="C50" i="102"/>
  <c r="C51" i="102"/>
  <c r="C52" i="102"/>
  <c r="C53" i="102"/>
  <c r="C54" i="102"/>
  <c r="C55" i="102"/>
  <c r="C56" i="102"/>
  <c r="C57" i="102"/>
  <c r="C58" i="102"/>
  <c r="C59" i="102"/>
  <c r="C60" i="102"/>
  <c r="C61" i="102"/>
  <c r="C62" i="102"/>
  <c r="C63" i="102"/>
  <c r="C64" i="102"/>
  <c r="C65" i="102"/>
  <c r="C66" i="102"/>
  <c r="C67" i="102"/>
  <c r="C68" i="102"/>
  <c r="C69" i="102"/>
  <c r="C70" i="102"/>
  <c r="C71" i="102"/>
  <c r="C72" i="102"/>
  <c r="C73" i="102"/>
  <c r="C74" i="102"/>
  <c r="C75" i="102"/>
  <c r="C76" i="102"/>
  <c r="C77" i="102"/>
  <c r="C78" i="102"/>
  <c r="C79" i="102"/>
  <c r="C80" i="102"/>
  <c r="C81" i="102"/>
  <c r="C82" i="102"/>
  <c r="C83" i="102"/>
  <c r="C84" i="102"/>
  <c r="C85" i="102"/>
  <c r="C86" i="102"/>
  <c r="C87" i="102"/>
  <c r="C88" i="102"/>
  <c r="C89" i="102"/>
  <c r="C91" i="102"/>
  <c r="C92" i="102"/>
  <c r="C93" i="102"/>
  <c r="C94" i="102"/>
  <c r="C95" i="102"/>
  <c r="C96" i="102"/>
  <c r="C97" i="102"/>
  <c r="C98" i="102"/>
  <c r="C99" i="102"/>
  <c r="C100" i="102"/>
  <c r="C101" i="102"/>
  <c r="C102" i="102"/>
  <c r="C3" i="101"/>
  <c r="D3" i="101" s="1"/>
  <c r="E3" i="101" s="1"/>
  <c r="F3" i="101" s="1"/>
  <c r="B4" i="101" s="1"/>
  <c r="L3" i="101"/>
  <c r="J11" i="101" s="1"/>
  <c r="M21" i="12" s="1"/>
  <c r="C4" i="101"/>
  <c r="C5" i="101"/>
  <c r="C6" i="101"/>
  <c r="C7" i="101"/>
  <c r="C8" i="101"/>
  <c r="C9" i="101"/>
  <c r="C10" i="101"/>
  <c r="C11" i="101"/>
  <c r="C12" i="101"/>
  <c r="C13" i="101"/>
  <c r="C14" i="101"/>
  <c r="C15" i="101"/>
  <c r="C16" i="101"/>
  <c r="C17" i="101"/>
  <c r="C18" i="101"/>
  <c r="C19" i="101"/>
  <c r="C20" i="101"/>
  <c r="C21" i="101"/>
  <c r="C22" i="101"/>
  <c r="C23" i="101"/>
  <c r="C24" i="101"/>
  <c r="C25" i="101"/>
  <c r="C26" i="101"/>
  <c r="C27" i="101"/>
  <c r="C28" i="101"/>
  <c r="C29" i="101"/>
  <c r="C30" i="101"/>
  <c r="C31" i="101"/>
  <c r="C32" i="101"/>
  <c r="C33" i="101"/>
  <c r="C34" i="101"/>
  <c r="C35" i="101"/>
  <c r="C36" i="101"/>
  <c r="C37" i="101"/>
  <c r="C38" i="101"/>
  <c r="C39" i="101"/>
  <c r="C40" i="101"/>
  <c r="C41" i="101"/>
  <c r="C42" i="101"/>
  <c r="C43" i="101"/>
  <c r="C44" i="101"/>
  <c r="C45" i="101"/>
  <c r="C46" i="101"/>
  <c r="C47" i="101"/>
  <c r="C48" i="101"/>
  <c r="C49" i="101"/>
  <c r="C50" i="101"/>
  <c r="C51" i="101"/>
  <c r="C52" i="101"/>
  <c r="C53" i="101"/>
  <c r="C54" i="101"/>
  <c r="C55" i="101"/>
  <c r="C56" i="101"/>
  <c r="C57" i="101"/>
  <c r="C58" i="101"/>
  <c r="C59" i="101"/>
  <c r="C60" i="101"/>
  <c r="C61" i="101"/>
  <c r="C62" i="101"/>
  <c r="C63" i="101"/>
  <c r="C64" i="101"/>
  <c r="C65" i="101"/>
  <c r="C66" i="101"/>
  <c r="C67" i="101"/>
  <c r="C68" i="101"/>
  <c r="C69" i="101"/>
  <c r="C70" i="101"/>
  <c r="C71" i="101"/>
  <c r="C72" i="101"/>
  <c r="C73" i="101"/>
  <c r="C74" i="101"/>
  <c r="C75" i="101"/>
  <c r="C76" i="101"/>
  <c r="C77" i="101"/>
  <c r="C78" i="101"/>
  <c r="C79" i="101"/>
  <c r="C80" i="101"/>
  <c r="C81" i="101"/>
  <c r="C82" i="101"/>
  <c r="C83" i="101"/>
  <c r="C84" i="101"/>
  <c r="C85" i="101"/>
  <c r="C86" i="101"/>
  <c r="C87" i="101"/>
  <c r="C88" i="101"/>
  <c r="C89" i="101"/>
  <c r="C91" i="101"/>
  <c r="C92" i="101"/>
  <c r="C93" i="101"/>
  <c r="C94" i="101"/>
  <c r="C95" i="101"/>
  <c r="C96" i="101"/>
  <c r="C97" i="101"/>
  <c r="C98" i="101"/>
  <c r="C99" i="101"/>
  <c r="C100" i="101"/>
  <c r="C101" i="101"/>
  <c r="C102" i="101"/>
  <c r="C3" i="100"/>
  <c r="D3" i="100" s="1"/>
  <c r="L3" i="100"/>
  <c r="J11" i="100" s="1"/>
  <c r="M20" i="12" s="1"/>
  <c r="C4" i="100"/>
  <c r="C5" i="100"/>
  <c r="C6" i="100"/>
  <c r="C7" i="100"/>
  <c r="C8" i="100"/>
  <c r="C9" i="100"/>
  <c r="C10" i="100"/>
  <c r="C11" i="100"/>
  <c r="C12" i="100"/>
  <c r="C13" i="100"/>
  <c r="C14" i="100"/>
  <c r="C15" i="100"/>
  <c r="C16" i="100"/>
  <c r="C17" i="100"/>
  <c r="C18" i="100"/>
  <c r="C19" i="100"/>
  <c r="C20" i="100"/>
  <c r="C21" i="100"/>
  <c r="C22" i="100"/>
  <c r="C23" i="100"/>
  <c r="C24" i="100"/>
  <c r="C25" i="100"/>
  <c r="C26" i="100"/>
  <c r="C27" i="100"/>
  <c r="C28" i="100"/>
  <c r="C29" i="100"/>
  <c r="C30" i="100"/>
  <c r="C31" i="100"/>
  <c r="C32" i="100"/>
  <c r="C33" i="100"/>
  <c r="C34" i="100"/>
  <c r="C35" i="100"/>
  <c r="C36" i="100"/>
  <c r="C37" i="100"/>
  <c r="C38" i="100"/>
  <c r="C39" i="100"/>
  <c r="C40" i="100"/>
  <c r="C41" i="100"/>
  <c r="C42" i="100"/>
  <c r="C43" i="100"/>
  <c r="C44" i="100"/>
  <c r="C45" i="100"/>
  <c r="C46" i="100"/>
  <c r="C47" i="100"/>
  <c r="C48" i="100"/>
  <c r="C49" i="100"/>
  <c r="C50" i="100"/>
  <c r="C51" i="100"/>
  <c r="C52" i="100"/>
  <c r="C53" i="100"/>
  <c r="C54" i="100"/>
  <c r="C55" i="100"/>
  <c r="C56" i="100"/>
  <c r="C57" i="100"/>
  <c r="C58" i="100"/>
  <c r="C59" i="100"/>
  <c r="C60" i="100"/>
  <c r="C61" i="100"/>
  <c r="C62" i="100"/>
  <c r="C63" i="100"/>
  <c r="C64" i="100"/>
  <c r="C65" i="100"/>
  <c r="C66" i="100"/>
  <c r="C67" i="100"/>
  <c r="C68" i="100"/>
  <c r="C69" i="100"/>
  <c r="C70" i="100"/>
  <c r="C71" i="100"/>
  <c r="C72" i="100"/>
  <c r="C73" i="100"/>
  <c r="C74" i="100"/>
  <c r="C75" i="100"/>
  <c r="C76" i="100"/>
  <c r="C77" i="100"/>
  <c r="C78" i="100"/>
  <c r="C79" i="100"/>
  <c r="C80" i="100"/>
  <c r="C81" i="100"/>
  <c r="C82" i="100"/>
  <c r="C83" i="100"/>
  <c r="C84" i="100"/>
  <c r="C85" i="100"/>
  <c r="C86" i="100"/>
  <c r="C87" i="100"/>
  <c r="C88" i="100"/>
  <c r="C89" i="100"/>
  <c r="C91" i="100"/>
  <c r="C92" i="100"/>
  <c r="C93" i="100"/>
  <c r="C94" i="100"/>
  <c r="C95" i="100"/>
  <c r="C96" i="100"/>
  <c r="C97" i="100"/>
  <c r="C98" i="100"/>
  <c r="C99" i="100"/>
  <c r="C100" i="100"/>
  <c r="C101" i="100"/>
  <c r="C102" i="100"/>
  <c r="C3" i="99"/>
  <c r="D3" i="99" s="1"/>
  <c r="L3" i="99"/>
  <c r="J11" i="99" s="1"/>
  <c r="M19" i="12" s="1"/>
  <c r="C4" i="99"/>
  <c r="C5" i="99"/>
  <c r="C6" i="99"/>
  <c r="C7" i="99"/>
  <c r="C8" i="99"/>
  <c r="C9" i="99"/>
  <c r="C10" i="99"/>
  <c r="C11" i="99"/>
  <c r="C12" i="99"/>
  <c r="C13" i="99"/>
  <c r="C14" i="99"/>
  <c r="C15" i="99"/>
  <c r="C16" i="99"/>
  <c r="C17" i="99"/>
  <c r="C18" i="99"/>
  <c r="C19" i="99"/>
  <c r="C20" i="99"/>
  <c r="C21" i="99"/>
  <c r="C22" i="99"/>
  <c r="C23" i="99"/>
  <c r="C24" i="99"/>
  <c r="C25" i="99"/>
  <c r="C26" i="99"/>
  <c r="C27" i="99"/>
  <c r="C28" i="99"/>
  <c r="C29" i="99"/>
  <c r="C30" i="99"/>
  <c r="C31" i="99"/>
  <c r="C32" i="99"/>
  <c r="C33" i="99"/>
  <c r="C34" i="99"/>
  <c r="C35" i="99"/>
  <c r="C36" i="99"/>
  <c r="C37" i="99"/>
  <c r="C38" i="99"/>
  <c r="C39" i="99"/>
  <c r="C40" i="99"/>
  <c r="C41" i="99"/>
  <c r="C42" i="99"/>
  <c r="C43" i="99"/>
  <c r="C44" i="99"/>
  <c r="C45" i="99"/>
  <c r="C46" i="99"/>
  <c r="C47" i="99"/>
  <c r="C48" i="99"/>
  <c r="C49" i="99"/>
  <c r="C50" i="99"/>
  <c r="C51" i="99"/>
  <c r="C52" i="99"/>
  <c r="C53" i="99"/>
  <c r="C54" i="99"/>
  <c r="C55" i="99"/>
  <c r="C56" i="99"/>
  <c r="C57" i="99"/>
  <c r="C58" i="99"/>
  <c r="C59" i="99"/>
  <c r="C60" i="99"/>
  <c r="C61" i="99"/>
  <c r="C62" i="99"/>
  <c r="C63" i="99"/>
  <c r="C64" i="99"/>
  <c r="C65" i="99"/>
  <c r="C66" i="99"/>
  <c r="C67" i="99"/>
  <c r="C68" i="99"/>
  <c r="C69" i="99"/>
  <c r="C70" i="99"/>
  <c r="C71" i="99"/>
  <c r="C72" i="99"/>
  <c r="C73" i="99"/>
  <c r="C74" i="99"/>
  <c r="C75" i="99"/>
  <c r="C76" i="99"/>
  <c r="C77" i="99"/>
  <c r="C78" i="99"/>
  <c r="C79" i="99"/>
  <c r="C80" i="99"/>
  <c r="C81" i="99"/>
  <c r="C82" i="99"/>
  <c r="C83" i="99"/>
  <c r="C84" i="99"/>
  <c r="C85" i="99"/>
  <c r="C86" i="99"/>
  <c r="C87" i="99"/>
  <c r="C88" i="99"/>
  <c r="C89" i="99"/>
  <c r="C91" i="99"/>
  <c r="C92" i="99"/>
  <c r="C93" i="99"/>
  <c r="C94" i="99"/>
  <c r="C95" i="99"/>
  <c r="C96" i="99"/>
  <c r="C97" i="99"/>
  <c r="C98" i="99"/>
  <c r="C99" i="99"/>
  <c r="C100" i="99"/>
  <c r="C101" i="99"/>
  <c r="C102" i="99"/>
  <c r="C3" i="98"/>
  <c r="D3" i="98" s="1"/>
  <c r="E3" i="98" s="1"/>
  <c r="F3" i="98" s="1"/>
  <c r="B4" i="98" s="1"/>
  <c r="L3" i="98"/>
  <c r="J11" i="98" s="1"/>
  <c r="M18" i="12" s="1"/>
  <c r="C4" i="98"/>
  <c r="C5" i="98"/>
  <c r="C6" i="98"/>
  <c r="C7" i="98"/>
  <c r="C8" i="98"/>
  <c r="C9" i="98"/>
  <c r="C10" i="98"/>
  <c r="C11" i="98"/>
  <c r="C12" i="98"/>
  <c r="C13" i="98"/>
  <c r="C14" i="98"/>
  <c r="C15" i="98"/>
  <c r="C16" i="98"/>
  <c r="C17" i="98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34" i="98"/>
  <c r="C35" i="98"/>
  <c r="C36" i="98"/>
  <c r="C37" i="98"/>
  <c r="C38" i="98"/>
  <c r="C39" i="98"/>
  <c r="C40" i="98"/>
  <c r="C41" i="98"/>
  <c r="C42" i="98"/>
  <c r="C43" i="98"/>
  <c r="C44" i="98"/>
  <c r="C45" i="98"/>
  <c r="C46" i="98"/>
  <c r="C47" i="98"/>
  <c r="C48" i="98"/>
  <c r="C49" i="98"/>
  <c r="C50" i="98"/>
  <c r="C51" i="98"/>
  <c r="C52" i="98"/>
  <c r="C53" i="98"/>
  <c r="C54" i="98"/>
  <c r="C55" i="98"/>
  <c r="C56" i="98"/>
  <c r="C57" i="98"/>
  <c r="C58" i="98"/>
  <c r="C59" i="98"/>
  <c r="C60" i="98"/>
  <c r="C61" i="98"/>
  <c r="C62" i="98"/>
  <c r="C63" i="98"/>
  <c r="C64" i="98"/>
  <c r="C65" i="98"/>
  <c r="C66" i="98"/>
  <c r="C67" i="98"/>
  <c r="C68" i="98"/>
  <c r="C69" i="98"/>
  <c r="C70" i="98"/>
  <c r="C71" i="98"/>
  <c r="C72" i="98"/>
  <c r="C73" i="98"/>
  <c r="C74" i="98"/>
  <c r="C75" i="98"/>
  <c r="C76" i="98"/>
  <c r="C77" i="98"/>
  <c r="C78" i="98"/>
  <c r="C79" i="98"/>
  <c r="C80" i="98"/>
  <c r="C81" i="98"/>
  <c r="C82" i="98"/>
  <c r="C83" i="98"/>
  <c r="C84" i="98"/>
  <c r="C85" i="98"/>
  <c r="C86" i="98"/>
  <c r="C87" i="98"/>
  <c r="C88" i="98"/>
  <c r="C89" i="98"/>
  <c r="C91" i="98"/>
  <c r="C92" i="98"/>
  <c r="C93" i="98"/>
  <c r="C94" i="98"/>
  <c r="C95" i="98"/>
  <c r="C96" i="98"/>
  <c r="C97" i="98"/>
  <c r="C98" i="98"/>
  <c r="C99" i="98"/>
  <c r="C100" i="98"/>
  <c r="C101" i="98"/>
  <c r="C102" i="98"/>
  <c r="C3" i="97"/>
  <c r="D3" i="97" s="1"/>
  <c r="E3" i="97" s="1"/>
  <c r="F3" i="97" s="1"/>
  <c r="B4" i="97" s="1"/>
  <c r="L3" i="97"/>
  <c r="J11" i="97" s="1"/>
  <c r="M17" i="12" s="1"/>
  <c r="C4" i="97"/>
  <c r="C5" i="97"/>
  <c r="C6" i="97"/>
  <c r="C7" i="97"/>
  <c r="C8" i="97"/>
  <c r="C9" i="97"/>
  <c r="C10" i="97"/>
  <c r="C11" i="97"/>
  <c r="C12" i="97"/>
  <c r="C13" i="97"/>
  <c r="C14" i="97"/>
  <c r="C15" i="97"/>
  <c r="C16" i="97"/>
  <c r="C17" i="97"/>
  <c r="C18" i="97"/>
  <c r="C19" i="97"/>
  <c r="C20" i="97"/>
  <c r="C21" i="97"/>
  <c r="C22" i="97"/>
  <c r="C23" i="97"/>
  <c r="C24" i="97"/>
  <c r="C25" i="97"/>
  <c r="C26" i="97"/>
  <c r="C27" i="97"/>
  <c r="C28" i="97"/>
  <c r="C29" i="97"/>
  <c r="C30" i="97"/>
  <c r="C31" i="97"/>
  <c r="C32" i="97"/>
  <c r="C33" i="97"/>
  <c r="C34" i="97"/>
  <c r="C35" i="97"/>
  <c r="C36" i="97"/>
  <c r="C37" i="97"/>
  <c r="C38" i="97"/>
  <c r="C39" i="97"/>
  <c r="C40" i="97"/>
  <c r="C41" i="97"/>
  <c r="C42" i="97"/>
  <c r="C43" i="97"/>
  <c r="C44" i="97"/>
  <c r="C45" i="97"/>
  <c r="C46" i="97"/>
  <c r="C47" i="97"/>
  <c r="C48" i="97"/>
  <c r="C49" i="97"/>
  <c r="C50" i="97"/>
  <c r="C51" i="97"/>
  <c r="C52" i="97"/>
  <c r="C53" i="97"/>
  <c r="C54" i="97"/>
  <c r="C55" i="97"/>
  <c r="C56" i="97"/>
  <c r="C57" i="97"/>
  <c r="C58" i="97"/>
  <c r="C59" i="97"/>
  <c r="C60" i="97"/>
  <c r="C61" i="97"/>
  <c r="C62" i="97"/>
  <c r="C63" i="97"/>
  <c r="C64" i="97"/>
  <c r="C65" i="97"/>
  <c r="C66" i="97"/>
  <c r="C67" i="97"/>
  <c r="C68" i="97"/>
  <c r="C69" i="97"/>
  <c r="C70" i="97"/>
  <c r="C71" i="97"/>
  <c r="C72" i="97"/>
  <c r="C73" i="97"/>
  <c r="C74" i="97"/>
  <c r="C75" i="97"/>
  <c r="C76" i="97"/>
  <c r="C77" i="97"/>
  <c r="C78" i="97"/>
  <c r="C79" i="97"/>
  <c r="C80" i="97"/>
  <c r="C81" i="97"/>
  <c r="C82" i="97"/>
  <c r="C83" i="97"/>
  <c r="C84" i="97"/>
  <c r="C85" i="97"/>
  <c r="C86" i="97"/>
  <c r="C87" i="97"/>
  <c r="C88" i="97"/>
  <c r="C89" i="97"/>
  <c r="C91" i="97"/>
  <c r="C92" i="97"/>
  <c r="C93" i="97"/>
  <c r="C94" i="97"/>
  <c r="C95" i="97"/>
  <c r="C96" i="97"/>
  <c r="C97" i="97"/>
  <c r="C98" i="97"/>
  <c r="C99" i="97"/>
  <c r="C100" i="97"/>
  <c r="C101" i="97"/>
  <c r="C102" i="97"/>
  <c r="C3" i="96"/>
  <c r="D3" i="96" s="1"/>
  <c r="E3" i="96" s="1"/>
  <c r="F3" i="96" s="1"/>
  <c r="B4" i="96" s="1"/>
  <c r="L3" i="96"/>
  <c r="J11" i="96" s="1"/>
  <c r="M16" i="12" s="1"/>
  <c r="C4" i="96"/>
  <c r="C5" i="96"/>
  <c r="C6" i="96"/>
  <c r="C7" i="96"/>
  <c r="C8" i="96"/>
  <c r="C9" i="96"/>
  <c r="C10" i="96"/>
  <c r="C11" i="96"/>
  <c r="C12" i="96"/>
  <c r="C13" i="96"/>
  <c r="C14" i="96"/>
  <c r="C15" i="96"/>
  <c r="C16" i="96"/>
  <c r="C17" i="96"/>
  <c r="C18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C33" i="96"/>
  <c r="C34" i="96"/>
  <c r="C35" i="96"/>
  <c r="C36" i="96"/>
  <c r="C37" i="96"/>
  <c r="C38" i="96"/>
  <c r="C39" i="96"/>
  <c r="C40" i="96"/>
  <c r="C41" i="96"/>
  <c r="C42" i="96"/>
  <c r="C43" i="96"/>
  <c r="C44" i="96"/>
  <c r="C45" i="96"/>
  <c r="C46" i="96"/>
  <c r="C47" i="96"/>
  <c r="C48" i="96"/>
  <c r="C49" i="96"/>
  <c r="C50" i="96"/>
  <c r="C51" i="96"/>
  <c r="C52" i="96"/>
  <c r="C53" i="96"/>
  <c r="C54" i="96"/>
  <c r="C55" i="96"/>
  <c r="C56" i="96"/>
  <c r="C57" i="96"/>
  <c r="C58" i="96"/>
  <c r="C59" i="96"/>
  <c r="C60" i="96"/>
  <c r="C61" i="96"/>
  <c r="C62" i="96"/>
  <c r="C63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C78" i="96"/>
  <c r="C79" i="96"/>
  <c r="C80" i="96"/>
  <c r="C81" i="96"/>
  <c r="C82" i="96"/>
  <c r="C83" i="96"/>
  <c r="C84" i="96"/>
  <c r="C85" i="96"/>
  <c r="C86" i="96"/>
  <c r="C87" i="96"/>
  <c r="C88" i="96"/>
  <c r="C89" i="96"/>
  <c r="C91" i="96"/>
  <c r="C92" i="96"/>
  <c r="C93" i="96"/>
  <c r="C94" i="96"/>
  <c r="C95" i="96"/>
  <c r="C96" i="96"/>
  <c r="C97" i="96"/>
  <c r="C98" i="96"/>
  <c r="C99" i="96"/>
  <c r="C100" i="96"/>
  <c r="C101" i="96"/>
  <c r="C102" i="96"/>
  <c r="C3" i="95"/>
  <c r="D3" i="95" s="1"/>
  <c r="L3" i="95"/>
  <c r="J11" i="95" s="1"/>
  <c r="M15" i="12" s="1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17" i="95"/>
  <c r="C18" i="95"/>
  <c r="C19" i="95"/>
  <c r="C20" i="95"/>
  <c r="C21" i="95"/>
  <c r="C22" i="95"/>
  <c r="C23" i="95"/>
  <c r="C24" i="95"/>
  <c r="C25" i="95"/>
  <c r="C26" i="95"/>
  <c r="C27" i="95"/>
  <c r="C28" i="95"/>
  <c r="C29" i="95"/>
  <c r="C30" i="95"/>
  <c r="C31" i="95"/>
  <c r="C32" i="95"/>
  <c r="C33" i="95"/>
  <c r="C34" i="95"/>
  <c r="C35" i="95"/>
  <c r="C36" i="95"/>
  <c r="C37" i="95"/>
  <c r="C38" i="95"/>
  <c r="C39" i="95"/>
  <c r="C40" i="95"/>
  <c r="C41" i="95"/>
  <c r="C42" i="95"/>
  <c r="C43" i="95"/>
  <c r="C44" i="95"/>
  <c r="C45" i="95"/>
  <c r="C46" i="95"/>
  <c r="C47" i="95"/>
  <c r="C48" i="95"/>
  <c r="C49" i="95"/>
  <c r="C50" i="95"/>
  <c r="C51" i="95"/>
  <c r="C52" i="95"/>
  <c r="C53" i="95"/>
  <c r="C54" i="95"/>
  <c r="C55" i="95"/>
  <c r="C56" i="95"/>
  <c r="C57" i="95"/>
  <c r="C58" i="95"/>
  <c r="C59" i="95"/>
  <c r="C60" i="95"/>
  <c r="C61" i="95"/>
  <c r="C62" i="95"/>
  <c r="C63" i="95"/>
  <c r="C64" i="95"/>
  <c r="C65" i="95"/>
  <c r="C66" i="95"/>
  <c r="C67" i="95"/>
  <c r="C68" i="95"/>
  <c r="C69" i="95"/>
  <c r="C70" i="95"/>
  <c r="C71" i="95"/>
  <c r="C72" i="95"/>
  <c r="C73" i="95"/>
  <c r="C74" i="95"/>
  <c r="C75" i="95"/>
  <c r="C76" i="95"/>
  <c r="C77" i="95"/>
  <c r="C78" i="95"/>
  <c r="C79" i="95"/>
  <c r="C80" i="95"/>
  <c r="C81" i="95"/>
  <c r="C82" i="95"/>
  <c r="C83" i="95"/>
  <c r="C84" i="95"/>
  <c r="C85" i="95"/>
  <c r="C86" i="95"/>
  <c r="C87" i="95"/>
  <c r="C88" i="95"/>
  <c r="C89" i="95"/>
  <c r="C91" i="95"/>
  <c r="C92" i="95"/>
  <c r="C93" i="95"/>
  <c r="C94" i="95"/>
  <c r="C95" i="95"/>
  <c r="C96" i="95"/>
  <c r="C97" i="95"/>
  <c r="C98" i="95"/>
  <c r="C99" i="95"/>
  <c r="C100" i="95"/>
  <c r="C101" i="95"/>
  <c r="C102" i="95"/>
  <c r="C3" i="94"/>
  <c r="D3" i="94" s="1"/>
  <c r="E3" i="94" s="1"/>
  <c r="L3" i="94"/>
  <c r="J11" i="94" s="1"/>
  <c r="M14" i="12" s="1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17" i="94"/>
  <c r="C18" i="94"/>
  <c r="C19" i="94"/>
  <c r="C20" i="94"/>
  <c r="C21" i="94"/>
  <c r="C22" i="94"/>
  <c r="C23" i="94"/>
  <c r="C24" i="94"/>
  <c r="C25" i="94"/>
  <c r="C26" i="94"/>
  <c r="C27" i="94"/>
  <c r="C28" i="94"/>
  <c r="C29" i="94"/>
  <c r="C30" i="94"/>
  <c r="C31" i="94"/>
  <c r="C32" i="94"/>
  <c r="C33" i="94"/>
  <c r="C34" i="94"/>
  <c r="C35" i="94"/>
  <c r="C36" i="94"/>
  <c r="C37" i="94"/>
  <c r="C38" i="94"/>
  <c r="C39" i="94"/>
  <c r="C40" i="94"/>
  <c r="C41" i="94"/>
  <c r="C42" i="94"/>
  <c r="C43" i="94"/>
  <c r="C44" i="94"/>
  <c r="C45" i="94"/>
  <c r="C46" i="94"/>
  <c r="C47" i="94"/>
  <c r="C48" i="94"/>
  <c r="C49" i="94"/>
  <c r="C50" i="94"/>
  <c r="C51" i="94"/>
  <c r="C52" i="94"/>
  <c r="C53" i="94"/>
  <c r="C54" i="94"/>
  <c r="C55" i="94"/>
  <c r="C56" i="94"/>
  <c r="C57" i="94"/>
  <c r="C58" i="94"/>
  <c r="C59" i="94"/>
  <c r="C60" i="94"/>
  <c r="C61" i="94"/>
  <c r="C62" i="94"/>
  <c r="C63" i="94"/>
  <c r="C64" i="94"/>
  <c r="C65" i="94"/>
  <c r="C66" i="94"/>
  <c r="C67" i="94"/>
  <c r="C68" i="94"/>
  <c r="C69" i="94"/>
  <c r="C70" i="94"/>
  <c r="C71" i="94"/>
  <c r="C72" i="94"/>
  <c r="C73" i="94"/>
  <c r="C74" i="94"/>
  <c r="C75" i="94"/>
  <c r="C76" i="94"/>
  <c r="C77" i="94"/>
  <c r="C78" i="94"/>
  <c r="C79" i="94"/>
  <c r="C80" i="94"/>
  <c r="C81" i="94"/>
  <c r="C82" i="94"/>
  <c r="C83" i="94"/>
  <c r="C84" i="94"/>
  <c r="C85" i="94"/>
  <c r="C86" i="94"/>
  <c r="C87" i="94"/>
  <c r="C88" i="94"/>
  <c r="C89" i="94"/>
  <c r="C91" i="94"/>
  <c r="C92" i="94"/>
  <c r="C93" i="94"/>
  <c r="C94" i="94"/>
  <c r="C95" i="94"/>
  <c r="C96" i="94"/>
  <c r="C97" i="94"/>
  <c r="C98" i="94"/>
  <c r="C99" i="94"/>
  <c r="C100" i="94"/>
  <c r="C101" i="94"/>
  <c r="C102" i="94"/>
  <c r="C3" i="93"/>
  <c r="D3" i="93" s="1"/>
  <c r="E3" i="93" s="1"/>
  <c r="F3" i="93" s="1"/>
  <c r="B4" i="93" s="1"/>
  <c r="L3" i="93"/>
  <c r="J11" i="93" s="1"/>
  <c r="M13" i="12" s="1"/>
  <c r="C4" i="93"/>
  <c r="C5" i="93"/>
  <c r="C6" i="93"/>
  <c r="C7" i="93"/>
  <c r="C8" i="93"/>
  <c r="C9" i="93"/>
  <c r="C10" i="93"/>
  <c r="C11" i="93"/>
  <c r="C12" i="93"/>
  <c r="C13" i="93"/>
  <c r="C14" i="93"/>
  <c r="C15" i="93"/>
  <c r="C16" i="93"/>
  <c r="C17" i="93"/>
  <c r="C18" i="93"/>
  <c r="C19" i="93"/>
  <c r="C20" i="93"/>
  <c r="C21" i="93"/>
  <c r="C22" i="93"/>
  <c r="C23" i="93"/>
  <c r="C24" i="93"/>
  <c r="C25" i="93"/>
  <c r="C26" i="93"/>
  <c r="C27" i="93"/>
  <c r="C28" i="93"/>
  <c r="C29" i="93"/>
  <c r="C30" i="93"/>
  <c r="C31" i="93"/>
  <c r="C32" i="93"/>
  <c r="C33" i="93"/>
  <c r="C34" i="93"/>
  <c r="C35" i="93"/>
  <c r="C36" i="93"/>
  <c r="C37" i="93"/>
  <c r="C38" i="93"/>
  <c r="C39" i="93"/>
  <c r="C40" i="93"/>
  <c r="C41" i="93"/>
  <c r="C42" i="93"/>
  <c r="C43" i="93"/>
  <c r="C44" i="93"/>
  <c r="C45" i="93"/>
  <c r="C46" i="93"/>
  <c r="C47" i="93"/>
  <c r="C48" i="93"/>
  <c r="C49" i="93"/>
  <c r="C50" i="93"/>
  <c r="C51" i="93"/>
  <c r="C52" i="93"/>
  <c r="C53" i="93"/>
  <c r="C54" i="93"/>
  <c r="C55" i="93"/>
  <c r="C56" i="93"/>
  <c r="C57" i="93"/>
  <c r="C58" i="93"/>
  <c r="C59" i="93"/>
  <c r="C60" i="93"/>
  <c r="C61" i="93"/>
  <c r="C62" i="93"/>
  <c r="C63" i="93"/>
  <c r="C64" i="93"/>
  <c r="C65" i="93"/>
  <c r="C66" i="93"/>
  <c r="C67" i="93"/>
  <c r="C68" i="93"/>
  <c r="C69" i="93"/>
  <c r="C70" i="93"/>
  <c r="C71" i="93"/>
  <c r="C72" i="93"/>
  <c r="C73" i="93"/>
  <c r="C74" i="93"/>
  <c r="C75" i="93"/>
  <c r="C76" i="93"/>
  <c r="C77" i="93"/>
  <c r="C78" i="93"/>
  <c r="C79" i="93"/>
  <c r="C80" i="93"/>
  <c r="C81" i="93"/>
  <c r="C82" i="93"/>
  <c r="C83" i="93"/>
  <c r="C84" i="93"/>
  <c r="C85" i="93"/>
  <c r="C86" i="93"/>
  <c r="C87" i="93"/>
  <c r="C88" i="93"/>
  <c r="C89" i="93"/>
  <c r="C91" i="93"/>
  <c r="C92" i="93"/>
  <c r="C93" i="93"/>
  <c r="C94" i="93"/>
  <c r="C95" i="93"/>
  <c r="C96" i="93"/>
  <c r="C97" i="93"/>
  <c r="C98" i="93"/>
  <c r="C99" i="93"/>
  <c r="C100" i="93"/>
  <c r="C101" i="93"/>
  <c r="C102" i="93"/>
  <c r="C90" i="100" l="1"/>
  <c r="C90" i="97"/>
  <c r="C90" i="94"/>
  <c r="C90" i="101"/>
  <c r="C90" i="95"/>
  <c r="D4" i="97"/>
  <c r="E4" i="97" s="1"/>
  <c r="E3" i="95"/>
  <c r="F3" i="95" s="1"/>
  <c r="B4" i="95" s="1"/>
  <c r="D4" i="95" s="1"/>
  <c r="C90" i="102"/>
  <c r="E3" i="100"/>
  <c r="F3" i="100" s="1"/>
  <c r="B4" i="100" s="1"/>
  <c r="D4" i="100" s="1"/>
  <c r="C90" i="99"/>
  <c r="E3" i="99"/>
  <c r="F3" i="99" s="1"/>
  <c r="B4" i="99" s="1"/>
  <c r="D4" i="99" s="1"/>
  <c r="C90" i="98"/>
  <c r="C90" i="96"/>
  <c r="F3" i="94"/>
  <c r="B4" i="94" s="1"/>
  <c r="D4" i="94" s="1"/>
  <c r="C90" i="93"/>
  <c r="D4" i="102"/>
  <c r="D4" i="101"/>
  <c r="D4" i="98"/>
  <c r="D4" i="96"/>
  <c r="D4" i="93"/>
  <c r="F4" i="97" l="1"/>
  <c r="B5" i="97" s="1"/>
  <c r="D5" i="97" s="1"/>
  <c r="E4" i="102"/>
  <c r="F4" i="102" s="1"/>
  <c r="E4" i="101"/>
  <c r="F4" i="101" s="1"/>
  <c r="E4" i="100"/>
  <c r="F4" i="100" s="1"/>
  <c r="E4" i="99"/>
  <c r="F4" i="99" s="1"/>
  <c r="E4" i="98"/>
  <c r="F4" i="98" s="1"/>
  <c r="G4" i="97"/>
  <c r="E4" i="96"/>
  <c r="F4" i="96" s="1"/>
  <c r="E4" i="95"/>
  <c r="F4" i="95" s="1"/>
  <c r="E4" i="94"/>
  <c r="F4" i="94" s="1"/>
  <c r="E4" i="93"/>
  <c r="F4" i="93" s="1"/>
  <c r="B5" i="102" l="1"/>
  <c r="G4" i="102"/>
  <c r="B5" i="101"/>
  <c r="G4" i="101"/>
  <c r="B5" i="100"/>
  <c r="G4" i="100"/>
  <c r="B5" i="99"/>
  <c r="G4" i="99"/>
  <c r="B5" i="98"/>
  <c r="G4" i="98"/>
  <c r="E5" i="97"/>
  <c r="F5" i="97" s="1"/>
  <c r="B5" i="96"/>
  <c r="G4" i="96"/>
  <c r="B5" i="95"/>
  <c r="G4" i="95"/>
  <c r="B5" i="94"/>
  <c r="G4" i="94"/>
  <c r="B5" i="93"/>
  <c r="G4" i="93"/>
  <c r="D5" i="102" l="1"/>
  <c r="D5" i="101"/>
  <c r="D5" i="100"/>
  <c r="D5" i="99"/>
  <c r="D5" i="98"/>
  <c r="B6" i="97"/>
  <c r="G5" i="97"/>
  <c r="D5" i="96"/>
  <c r="D5" i="95"/>
  <c r="D5" i="94"/>
  <c r="D5" i="93"/>
  <c r="E5" i="102" l="1"/>
  <c r="F5" i="102" s="1"/>
  <c r="E5" i="101"/>
  <c r="F5" i="101" s="1"/>
  <c r="E5" i="100"/>
  <c r="F5" i="100" s="1"/>
  <c r="E5" i="99"/>
  <c r="F5" i="99" s="1"/>
  <c r="E5" i="98"/>
  <c r="F5" i="98" s="1"/>
  <c r="D6" i="97"/>
  <c r="E5" i="96"/>
  <c r="F5" i="96" s="1"/>
  <c r="E5" i="95"/>
  <c r="F5" i="95" s="1"/>
  <c r="E5" i="94"/>
  <c r="F5" i="94" s="1"/>
  <c r="E5" i="93"/>
  <c r="F5" i="93" s="1"/>
  <c r="B6" i="102" l="1"/>
  <c r="G5" i="102"/>
  <c r="B6" i="101"/>
  <c r="G5" i="101"/>
  <c r="B6" i="100"/>
  <c r="G5" i="100"/>
  <c r="B6" i="99"/>
  <c r="G5" i="99"/>
  <c r="B6" i="98"/>
  <c r="G5" i="98"/>
  <c r="E6" i="97"/>
  <c r="F6" i="97" s="1"/>
  <c r="B6" i="96"/>
  <c r="G5" i="96"/>
  <c r="B6" i="95"/>
  <c r="G5" i="95"/>
  <c r="B6" i="94"/>
  <c r="G5" i="94"/>
  <c r="B6" i="93"/>
  <c r="G5" i="93"/>
  <c r="D6" i="102" l="1"/>
  <c r="D6" i="101"/>
  <c r="D6" i="100"/>
  <c r="D6" i="99"/>
  <c r="D6" i="98"/>
  <c r="B7" i="97"/>
  <c r="G6" i="97"/>
  <c r="D6" i="96"/>
  <c r="D6" i="95"/>
  <c r="D6" i="94"/>
  <c r="D6" i="93"/>
  <c r="E6" i="102" l="1"/>
  <c r="F6" i="102" s="1"/>
  <c r="E6" i="101"/>
  <c r="F6" i="101" s="1"/>
  <c r="E6" i="100"/>
  <c r="F6" i="100" s="1"/>
  <c r="E6" i="99"/>
  <c r="F6" i="99" s="1"/>
  <c r="E6" i="98"/>
  <c r="F6" i="98" s="1"/>
  <c r="D7" i="97"/>
  <c r="E6" i="96"/>
  <c r="F6" i="96" s="1"/>
  <c r="E6" i="95"/>
  <c r="F6" i="95" s="1"/>
  <c r="E6" i="94"/>
  <c r="F6" i="94" s="1"/>
  <c r="E6" i="93"/>
  <c r="F6" i="93" s="1"/>
  <c r="B7" i="102" l="1"/>
  <c r="G6" i="102"/>
  <c r="B7" i="101"/>
  <c r="G6" i="101"/>
  <c r="B7" i="100"/>
  <c r="G6" i="100"/>
  <c r="B7" i="99"/>
  <c r="G6" i="99"/>
  <c r="B7" i="98"/>
  <c r="G6" i="98"/>
  <c r="E7" i="97"/>
  <c r="F7" i="97" s="1"/>
  <c r="B7" i="96"/>
  <c r="G6" i="96"/>
  <c r="B7" i="95"/>
  <c r="G6" i="95"/>
  <c r="B7" i="94"/>
  <c r="G6" i="94"/>
  <c r="B7" i="93"/>
  <c r="G6" i="93"/>
  <c r="D7" i="102" l="1"/>
  <c r="D7" i="101"/>
  <c r="D7" i="100"/>
  <c r="D7" i="99"/>
  <c r="D7" i="98"/>
  <c r="B8" i="97"/>
  <c r="G7" i="97"/>
  <c r="D7" i="96"/>
  <c r="D7" i="95"/>
  <c r="D7" i="94"/>
  <c r="D7" i="93"/>
  <c r="E7" i="102" l="1"/>
  <c r="F7" i="102" s="1"/>
  <c r="E7" i="101"/>
  <c r="F7" i="101" s="1"/>
  <c r="E7" i="100"/>
  <c r="F7" i="100" s="1"/>
  <c r="E7" i="99"/>
  <c r="F7" i="99" s="1"/>
  <c r="E7" i="98"/>
  <c r="F7" i="98" s="1"/>
  <c r="D8" i="97"/>
  <c r="E7" i="96"/>
  <c r="F7" i="96" s="1"/>
  <c r="E7" i="95"/>
  <c r="F7" i="95" s="1"/>
  <c r="E7" i="94"/>
  <c r="F7" i="94" s="1"/>
  <c r="E7" i="93"/>
  <c r="F7" i="93" s="1"/>
  <c r="B8" i="102" l="1"/>
  <c r="G7" i="102"/>
  <c r="B8" i="101"/>
  <c r="G7" i="101"/>
  <c r="B8" i="100"/>
  <c r="G7" i="100"/>
  <c r="B8" i="99"/>
  <c r="G7" i="99"/>
  <c r="B8" i="98"/>
  <c r="G7" i="98"/>
  <c r="E8" i="97"/>
  <c r="F8" i="97"/>
  <c r="B8" i="96"/>
  <c r="G7" i="96"/>
  <c r="B8" i="95"/>
  <c r="G7" i="95"/>
  <c r="B8" i="94"/>
  <c r="G7" i="94"/>
  <c r="B8" i="93"/>
  <c r="G7" i="93"/>
  <c r="D8" i="102" l="1"/>
  <c r="D8" i="101"/>
  <c r="D8" i="100"/>
  <c r="D8" i="99"/>
  <c r="D8" i="98"/>
  <c r="B9" i="97"/>
  <c r="G8" i="97"/>
  <c r="D8" i="96"/>
  <c r="D8" i="95"/>
  <c r="D8" i="94"/>
  <c r="D8" i="93"/>
  <c r="E8" i="102" l="1"/>
  <c r="F8" i="102" s="1"/>
  <c r="E8" i="101"/>
  <c r="F8" i="101" s="1"/>
  <c r="E8" i="100"/>
  <c r="F8" i="100" s="1"/>
  <c r="E8" i="99"/>
  <c r="F8" i="99" s="1"/>
  <c r="E8" i="98"/>
  <c r="F8" i="98" s="1"/>
  <c r="D9" i="97"/>
  <c r="E8" i="96"/>
  <c r="F8" i="96" s="1"/>
  <c r="E8" i="95"/>
  <c r="F8" i="95" s="1"/>
  <c r="E8" i="94"/>
  <c r="F8" i="94" s="1"/>
  <c r="E8" i="93"/>
  <c r="F8" i="93" s="1"/>
  <c r="B9" i="102" l="1"/>
  <c r="G8" i="102"/>
  <c r="B9" i="101"/>
  <c r="G8" i="101"/>
  <c r="B9" i="100"/>
  <c r="G8" i="100"/>
  <c r="B9" i="99"/>
  <c r="G8" i="99"/>
  <c r="B9" i="98"/>
  <c r="G8" i="98"/>
  <c r="E9" i="97"/>
  <c r="F9" i="97" s="1"/>
  <c r="B9" i="96"/>
  <c r="G8" i="96"/>
  <c r="B9" i="95"/>
  <c r="G8" i="95"/>
  <c r="B9" i="94"/>
  <c r="G8" i="94"/>
  <c r="B9" i="93"/>
  <c r="G8" i="93"/>
  <c r="D9" i="102" l="1"/>
  <c r="D9" i="101"/>
  <c r="D9" i="100"/>
  <c r="D9" i="99"/>
  <c r="D9" i="98"/>
  <c r="B10" i="97"/>
  <c r="G9" i="97"/>
  <c r="D9" i="96"/>
  <c r="D9" i="95"/>
  <c r="D9" i="94"/>
  <c r="D9" i="93"/>
  <c r="E9" i="102" l="1"/>
  <c r="F9" i="102" s="1"/>
  <c r="E9" i="101"/>
  <c r="F9" i="101" s="1"/>
  <c r="E9" i="100"/>
  <c r="F9" i="100" s="1"/>
  <c r="E9" i="99"/>
  <c r="F9" i="99" s="1"/>
  <c r="E9" i="98"/>
  <c r="F9" i="98" s="1"/>
  <c r="D10" i="97"/>
  <c r="E9" i="96"/>
  <c r="F9" i="96" s="1"/>
  <c r="E9" i="95"/>
  <c r="F9" i="95" s="1"/>
  <c r="E9" i="94"/>
  <c r="F9" i="94" s="1"/>
  <c r="E9" i="93"/>
  <c r="F9" i="93" s="1"/>
  <c r="B10" i="102" l="1"/>
  <c r="G9" i="102"/>
  <c r="B10" i="101"/>
  <c r="G9" i="101"/>
  <c r="B10" i="100"/>
  <c r="G9" i="100"/>
  <c r="B10" i="99"/>
  <c r="G9" i="99"/>
  <c r="B10" i="98"/>
  <c r="G9" i="98"/>
  <c r="E10" i="97"/>
  <c r="F10" i="97"/>
  <c r="B10" i="96"/>
  <c r="G9" i="96"/>
  <c r="B10" i="95"/>
  <c r="G9" i="95"/>
  <c r="B10" i="94"/>
  <c r="G9" i="94"/>
  <c r="B10" i="93"/>
  <c r="G9" i="93"/>
  <c r="D10" i="102" l="1"/>
  <c r="D10" i="101"/>
  <c r="D10" i="100"/>
  <c r="D10" i="99"/>
  <c r="D10" i="98"/>
  <c r="B11" i="97"/>
  <c r="G10" i="97"/>
  <c r="D10" i="96"/>
  <c r="D10" i="95"/>
  <c r="D10" i="94"/>
  <c r="D10" i="93"/>
  <c r="E10" i="102" l="1"/>
  <c r="F10" i="102" s="1"/>
  <c r="E10" i="101"/>
  <c r="F10" i="101" s="1"/>
  <c r="E10" i="100"/>
  <c r="F10" i="100" s="1"/>
  <c r="E10" i="99"/>
  <c r="F10" i="99" s="1"/>
  <c r="E10" i="98"/>
  <c r="F10" i="98" s="1"/>
  <c r="D11" i="97"/>
  <c r="E10" i="96"/>
  <c r="F10" i="96" s="1"/>
  <c r="E10" i="95"/>
  <c r="F10" i="95" s="1"/>
  <c r="E10" i="94"/>
  <c r="F10" i="94" s="1"/>
  <c r="E10" i="93"/>
  <c r="F10" i="93" s="1"/>
  <c r="B11" i="102" l="1"/>
  <c r="G10" i="102"/>
  <c r="B11" i="101"/>
  <c r="G10" i="101"/>
  <c r="B11" i="100"/>
  <c r="G10" i="100"/>
  <c r="B11" i="99"/>
  <c r="G10" i="99"/>
  <c r="B11" i="98"/>
  <c r="G10" i="98"/>
  <c r="E11" i="97"/>
  <c r="F11" i="97" s="1"/>
  <c r="B11" i="96"/>
  <c r="G10" i="96"/>
  <c r="B11" i="95"/>
  <c r="G10" i="95"/>
  <c r="B11" i="94"/>
  <c r="G10" i="94"/>
  <c r="B11" i="93"/>
  <c r="G10" i="93"/>
  <c r="D11" i="102" l="1"/>
  <c r="D11" i="101"/>
  <c r="D11" i="100"/>
  <c r="D11" i="99"/>
  <c r="D11" i="98"/>
  <c r="B12" i="97"/>
  <c r="G11" i="97"/>
  <c r="D11" i="96"/>
  <c r="D11" i="95"/>
  <c r="D11" i="94"/>
  <c r="D11" i="93"/>
  <c r="E11" i="102" l="1"/>
  <c r="F11" i="102"/>
  <c r="E11" i="101"/>
  <c r="F11" i="101" s="1"/>
  <c r="E11" i="100"/>
  <c r="F11" i="100" s="1"/>
  <c r="E11" i="99"/>
  <c r="F11" i="99" s="1"/>
  <c r="E11" i="98"/>
  <c r="F11" i="98" s="1"/>
  <c r="D12" i="97"/>
  <c r="E11" i="96"/>
  <c r="F11" i="96" s="1"/>
  <c r="E11" i="95"/>
  <c r="F11" i="95"/>
  <c r="E11" i="94"/>
  <c r="F11" i="94" s="1"/>
  <c r="E11" i="93"/>
  <c r="F11" i="93" s="1"/>
  <c r="B12" i="102" l="1"/>
  <c r="G11" i="102"/>
  <c r="B12" i="101"/>
  <c r="G11" i="101"/>
  <c r="B12" i="100"/>
  <c r="G11" i="100"/>
  <c r="B12" i="99"/>
  <c r="G11" i="99"/>
  <c r="B12" i="98"/>
  <c r="G11" i="98"/>
  <c r="E12" i="97"/>
  <c r="F12" i="97" s="1"/>
  <c r="B12" i="96"/>
  <c r="G11" i="96"/>
  <c r="B12" i="95"/>
  <c r="G11" i="95"/>
  <c r="B12" i="94"/>
  <c r="G11" i="94"/>
  <c r="B12" i="93"/>
  <c r="G11" i="93"/>
  <c r="D12" i="102" l="1"/>
  <c r="D12" i="101"/>
  <c r="D12" i="100"/>
  <c r="D12" i="99"/>
  <c r="D12" i="98"/>
  <c r="B13" i="97"/>
  <c r="G12" i="97"/>
  <c r="D12" i="96"/>
  <c r="D12" i="95"/>
  <c r="D12" i="94"/>
  <c r="D12" i="93"/>
  <c r="E12" i="102" l="1"/>
  <c r="F12" i="102" s="1"/>
  <c r="E12" i="101"/>
  <c r="F12" i="101" s="1"/>
  <c r="E12" i="100"/>
  <c r="F12" i="100" s="1"/>
  <c r="E12" i="99"/>
  <c r="F12" i="99" s="1"/>
  <c r="E12" i="98"/>
  <c r="F12" i="98" s="1"/>
  <c r="D13" i="97"/>
  <c r="E12" i="96"/>
  <c r="F12" i="96" s="1"/>
  <c r="E12" i="95"/>
  <c r="F12" i="95" s="1"/>
  <c r="E12" i="94"/>
  <c r="F12" i="94" s="1"/>
  <c r="E12" i="93"/>
  <c r="F12" i="93" s="1"/>
  <c r="B13" i="102" l="1"/>
  <c r="G12" i="102"/>
  <c r="B13" i="101"/>
  <c r="G12" i="101"/>
  <c r="B13" i="100"/>
  <c r="G12" i="100"/>
  <c r="B13" i="99"/>
  <c r="G12" i="99"/>
  <c r="B13" i="98"/>
  <c r="G12" i="98"/>
  <c r="E13" i="97"/>
  <c r="F13" i="97" s="1"/>
  <c r="B13" i="96"/>
  <c r="G12" i="96"/>
  <c r="B13" i="95"/>
  <c r="G12" i="95"/>
  <c r="B13" i="94"/>
  <c r="G12" i="94"/>
  <c r="B13" i="93"/>
  <c r="G12" i="93"/>
  <c r="D13" i="102" l="1"/>
  <c r="D13" i="101"/>
  <c r="D13" i="100"/>
  <c r="D13" i="99"/>
  <c r="D13" i="98"/>
  <c r="B14" i="97"/>
  <c r="G13" i="97"/>
  <c r="D13" i="96"/>
  <c r="D13" i="95"/>
  <c r="D13" i="94"/>
  <c r="D13" i="93"/>
  <c r="E13" i="102" l="1"/>
  <c r="F13" i="102" s="1"/>
  <c r="E13" i="101"/>
  <c r="F13" i="101" s="1"/>
  <c r="E13" i="100"/>
  <c r="F13" i="100" s="1"/>
  <c r="E13" i="99"/>
  <c r="F13" i="99" s="1"/>
  <c r="E13" i="98"/>
  <c r="F13" i="98" s="1"/>
  <c r="D14" i="97"/>
  <c r="E13" i="96"/>
  <c r="F13" i="96" s="1"/>
  <c r="E13" i="95"/>
  <c r="F13" i="95" s="1"/>
  <c r="E13" i="94"/>
  <c r="F13" i="94" s="1"/>
  <c r="E13" i="93"/>
  <c r="F13" i="93" s="1"/>
  <c r="B14" i="102" l="1"/>
  <c r="G13" i="102"/>
  <c r="B14" i="101"/>
  <c r="G13" i="101"/>
  <c r="B14" i="100"/>
  <c r="G13" i="100"/>
  <c r="B14" i="99"/>
  <c r="G13" i="99"/>
  <c r="B14" i="98"/>
  <c r="G13" i="98"/>
  <c r="E14" i="97"/>
  <c r="F14" i="97"/>
  <c r="B14" i="96"/>
  <c r="G13" i="96"/>
  <c r="B14" i="95"/>
  <c r="G13" i="95"/>
  <c r="B14" i="94"/>
  <c r="G13" i="94"/>
  <c r="B14" i="93"/>
  <c r="G13" i="93"/>
  <c r="D14" i="102" l="1"/>
  <c r="D14" i="101"/>
  <c r="D14" i="100"/>
  <c r="D14" i="99"/>
  <c r="D14" i="98"/>
  <c r="B15" i="97"/>
  <c r="G14" i="97"/>
  <c r="D14" i="96"/>
  <c r="D14" i="95"/>
  <c r="D14" i="94"/>
  <c r="D14" i="93"/>
  <c r="E14" i="102" l="1"/>
  <c r="F14" i="102" s="1"/>
  <c r="E14" i="101"/>
  <c r="F14" i="101" s="1"/>
  <c r="E14" i="100"/>
  <c r="F14" i="100" s="1"/>
  <c r="E14" i="99"/>
  <c r="F14" i="99" s="1"/>
  <c r="E14" i="98"/>
  <c r="F14" i="98" s="1"/>
  <c r="D15" i="97"/>
  <c r="E14" i="96"/>
  <c r="F14" i="96" s="1"/>
  <c r="E14" i="95"/>
  <c r="F14" i="95" s="1"/>
  <c r="E14" i="94"/>
  <c r="F14" i="94" s="1"/>
  <c r="E14" i="93"/>
  <c r="F14" i="93" s="1"/>
  <c r="B15" i="102" l="1"/>
  <c r="G14" i="102"/>
  <c r="B15" i="101"/>
  <c r="G14" i="101"/>
  <c r="B15" i="100"/>
  <c r="G14" i="100"/>
  <c r="B15" i="99"/>
  <c r="G14" i="99"/>
  <c r="B15" i="98"/>
  <c r="G14" i="98"/>
  <c r="E15" i="97"/>
  <c r="F15" i="97" s="1"/>
  <c r="B15" i="96"/>
  <c r="G14" i="96"/>
  <c r="B15" i="95"/>
  <c r="G14" i="95"/>
  <c r="B15" i="94"/>
  <c r="G14" i="94"/>
  <c r="B15" i="93"/>
  <c r="G14" i="93"/>
  <c r="D15" i="102" l="1"/>
  <c r="D15" i="101"/>
  <c r="D15" i="100"/>
  <c r="D15" i="99"/>
  <c r="D15" i="98"/>
  <c r="B16" i="97"/>
  <c r="G15" i="97"/>
  <c r="D15" i="96"/>
  <c r="D15" i="95"/>
  <c r="D15" i="94"/>
  <c r="D15" i="93"/>
  <c r="E15" i="102" l="1"/>
  <c r="F15" i="102" s="1"/>
  <c r="E15" i="101"/>
  <c r="F15" i="101" s="1"/>
  <c r="E15" i="100"/>
  <c r="F15" i="100" s="1"/>
  <c r="E15" i="99"/>
  <c r="F15" i="99" s="1"/>
  <c r="E15" i="98"/>
  <c r="F15" i="98" s="1"/>
  <c r="D16" i="97"/>
  <c r="E15" i="96"/>
  <c r="F15" i="96" s="1"/>
  <c r="E15" i="95"/>
  <c r="F15" i="95" s="1"/>
  <c r="E15" i="94"/>
  <c r="F15" i="94" s="1"/>
  <c r="E15" i="93"/>
  <c r="F15" i="93" s="1"/>
  <c r="B16" i="102" l="1"/>
  <c r="G15" i="102"/>
  <c r="B16" i="101"/>
  <c r="G15" i="101"/>
  <c r="B16" i="100"/>
  <c r="G15" i="100"/>
  <c r="B16" i="99"/>
  <c r="G15" i="99"/>
  <c r="B16" i="98"/>
  <c r="G15" i="98"/>
  <c r="E16" i="97"/>
  <c r="F16" i="97" s="1"/>
  <c r="B16" i="96"/>
  <c r="G15" i="96"/>
  <c r="B16" i="95"/>
  <c r="G15" i="95"/>
  <c r="B16" i="94"/>
  <c r="G15" i="94"/>
  <c r="B16" i="93"/>
  <c r="G15" i="93"/>
  <c r="D16" i="102" l="1"/>
  <c r="D16" i="101"/>
  <c r="D16" i="100"/>
  <c r="D16" i="99"/>
  <c r="D16" i="98"/>
  <c r="B17" i="97"/>
  <c r="G16" i="97"/>
  <c r="D16" i="96"/>
  <c r="D16" i="95"/>
  <c r="D16" i="94"/>
  <c r="D16" i="93"/>
  <c r="E16" i="102" l="1"/>
  <c r="F16" i="102" s="1"/>
  <c r="E16" i="101"/>
  <c r="F16" i="101" s="1"/>
  <c r="E16" i="100"/>
  <c r="F16" i="100"/>
  <c r="E16" i="99"/>
  <c r="F16" i="99" s="1"/>
  <c r="E16" i="98"/>
  <c r="F16" i="98" s="1"/>
  <c r="D17" i="97"/>
  <c r="E16" i="96"/>
  <c r="F16" i="96" s="1"/>
  <c r="E16" i="95"/>
  <c r="F16" i="95" s="1"/>
  <c r="E16" i="94"/>
  <c r="F16" i="94" s="1"/>
  <c r="E16" i="93"/>
  <c r="F16" i="93" s="1"/>
  <c r="B17" i="102" l="1"/>
  <c r="G16" i="102"/>
  <c r="B17" i="101"/>
  <c r="G16" i="101"/>
  <c r="B17" i="100"/>
  <c r="G16" i="100"/>
  <c r="B17" i="99"/>
  <c r="G16" i="99"/>
  <c r="B17" i="98"/>
  <c r="G16" i="98"/>
  <c r="E17" i="97"/>
  <c r="F17" i="97" s="1"/>
  <c r="B17" i="96"/>
  <c r="G16" i="96"/>
  <c r="B17" i="95"/>
  <c r="G16" i="95"/>
  <c r="B17" i="94"/>
  <c r="G16" i="94"/>
  <c r="B17" i="93"/>
  <c r="G16" i="93"/>
  <c r="D17" i="102" l="1"/>
  <c r="D17" i="101"/>
  <c r="D17" i="100"/>
  <c r="D17" i="99"/>
  <c r="D17" i="98"/>
  <c r="B18" i="97"/>
  <c r="G17" i="97"/>
  <c r="D17" i="96"/>
  <c r="D17" i="95"/>
  <c r="D17" i="94"/>
  <c r="D17" i="93"/>
  <c r="E17" i="102" l="1"/>
  <c r="F17" i="102" s="1"/>
  <c r="E17" i="101"/>
  <c r="F17" i="101" s="1"/>
  <c r="E17" i="100"/>
  <c r="F17" i="100" s="1"/>
  <c r="E17" i="99"/>
  <c r="F17" i="99" s="1"/>
  <c r="E17" i="98"/>
  <c r="F17" i="98" s="1"/>
  <c r="D18" i="97"/>
  <c r="E17" i="96"/>
  <c r="F17" i="96" s="1"/>
  <c r="E17" i="95"/>
  <c r="F17" i="95" s="1"/>
  <c r="E17" i="94"/>
  <c r="F17" i="94" s="1"/>
  <c r="E17" i="93"/>
  <c r="F17" i="93" s="1"/>
  <c r="B18" i="102" l="1"/>
  <c r="G17" i="102"/>
  <c r="B18" i="101"/>
  <c r="G17" i="101"/>
  <c r="B18" i="100"/>
  <c r="G17" i="100"/>
  <c r="B18" i="99"/>
  <c r="G17" i="99"/>
  <c r="B18" i="98"/>
  <c r="G17" i="98"/>
  <c r="E18" i="97"/>
  <c r="F18" i="97" s="1"/>
  <c r="B18" i="96"/>
  <c r="G17" i="96"/>
  <c r="B18" i="95"/>
  <c r="G17" i="95"/>
  <c r="B18" i="94"/>
  <c r="G17" i="94"/>
  <c r="B18" i="93"/>
  <c r="G17" i="93"/>
  <c r="D18" i="102" l="1"/>
  <c r="D18" i="101"/>
  <c r="D18" i="100"/>
  <c r="D18" i="99"/>
  <c r="D18" i="98"/>
  <c r="B19" i="97"/>
  <c r="G18" i="97"/>
  <c r="D18" i="96"/>
  <c r="D18" i="95"/>
  <c r="D18" i="94"/>
  <c r="D18" i="93"/>
  <c r="E18" i="102" l="1"/>
  <c r="F18" i="102" s="1"/>
  <c r="E18" i="101"/>
  <c r="F18" i="101" s="1"/>
  <c r="E18" i="100"/>
  <c r="F18" i="100" s="1"/>
  <c r="E18" i="99"/>
  <c r="F18" i="99" s="1"/>
  <c r="E18" i="98"/>
  <c r="F18" i="98" s="1"/>
  <c r="D19" i="97"/>
  <c r="E18" i="96"/>
  <c r="F18" i="96" s="1"/>
  <c r="E18" i="95"/>
  <c r="F18" i="95" s="1"/>
  <c r="E18" i="94"/>
  <c r="F18" i="94" s="1"/>
  <c r="E18" i="93"/>
  <c r="F18" i="93" s="1"/>
  <c r="B19" i="102" l="1"/>
  <c r="G18" i="102"/>
  <c r="B19" i="101"/>
  <c r="G18" i="101"/>
  <c r="B19" i="100"/>
  <c r="G18" i="100"/>
  <c r="B19" i="99"/>
  <c r="G18" i="99"/>
  <c r="B19" i="98"/>
  <c r="G18" i="98"/>
  <c r="E19" i="97"/>
  <c r="F19" i="97" s="1"/>
  <c r="B19" i="96"/>
  <c r="G18" i="96"/>
  <c r="B19" i="95"/>
  <c r="G18" i="95"/>
  <c r="B19" i="94"/>
  <c r="G18" i="94"/>
  <c r="B19" i="93"/>
  <c r="G18" i="93"/>
  <c r="D19" i="102" l="1"/>
  <c r="D19" i="101"/>
  <c r="D19" i="100"/>
  <c r="D19" i="99"/>
  <c r="D19" i="98"/>
  <c r="B20" i="97"/>
  <c r="G19" i="97"/>
  <c r="D19" i="96"/>
  <c r="D19" i="95"/>
  <c r="D19" i="94"/>
  <c r="D19" i="93"/>
  <c r="E19" i="102" l="1"/>
  <c r="F19" i="102" s="1"/>
  <c r="E19" i="101"/>
  <c r="F19" i="101" s="1"/>
  <c r="E19" i="100"/>
  <c r="F19" i="100" s="1"/>
  <c r="E19" i="99"/>
  <c r="F19" i="99" s="1"/>
  <c r="E19" i="98"/>
  <c r="F19" i="98" s="1"/>
  <c r="D20" i="97"/>
  <c r="E19" i="96"/>
  <c r="F19" i="96" s="1"/>
  <c r="E19" i="95"/>
  <c r="F19" i="95" s="1"/>
  <c r="E19" i="94"/>
  <c r="F19" i="94" s="1"/>
  <c r="E19" i="93"/>
  <c r="F19" i="93" s="1"/>
  <c r="B20" i="102" l="1"/>
  <c r="G19" i="102"/>
  <c r="B20" i="101"/>
  <c r="G19" i="101"/>
  <c r="B20" i="100"/>
  <c r="G19" i="100"/>
  <c r="B20" i="99"/>
  <c r="G19" i="99"/>
  <c r="B20" i="98"/>
  <c r="G19" i="98"/>
  <c r="E20" i="97"/>
  <c r="F20" i="97" s="1"/>
  <c r="B20" i="96"/>
  <c r="G19" i="96"/>
  <c r="B20" i="95"/>
  <c r="G19" i="95"/>
  <c r="B20" i="94"/>
  <c r="G19" i="94"/>
  <c r="B20" i="93"/>
  <c r="G19" i="93"/>
  <c r="D20" i="102" l="1"/>
  <c r="D20" i="101"/>
  <c r="D20" i="100"/>
  <c r="D20" i="99"/>
  <c r="D20" i="98"/>
  <c r="B21" i="97"/>
  <c r="G20" i="97"/>
  <c r="D20" i="96"/>
  <c r="D20" i="95"/>
  <c r="D20" i="94"/>
  <c r="D20" i="93"/>
  <c r="E20" i="102" l="1"/>
  <c r="F20" i="102"/>
  <c r="E20" i="101"/>
  <c r="F20" i="101" s="1"/>
  <c r="E20" i="100"/>
  <c r="F20" i="100" s="1"/>
  <c r="E20" i="99"/>
  <c r="F20" i="99"/>
  <c r="E20" i="98"/>
  <c r="F20" i="98" s="1"/>
  <c r="D21" i="97"/>
  <c r="E20" i="96"/>
  <c r="F20" i="96" s="1"/>
  <c r="E20" i="95"/>
  <c r="F20" i="95" s="1"/>
  <c r="E20" i="94"/>
  <c r="F20" i="94" s="1"/>
  <c r="E20" i="93"/>
  <c r="F20" i="93" s="1"/>
  <c r="B21" i="102" l="1"/>
  <c r="G20" i="102"/>
  <c r="B21" i="101"/>
  <c r="G20" i="101"/>
  <c r="B21" i="100"/>
  <c r="G20" i="100"/>
  <c r="B21" i="99"/>
  <c r="G20" i="99"/>
  <c r="B21" i="98"/>
  <c r="G20" i="98"/>
  <c r="E21" i="97"/>
  <c r="F21" i="97" s="1"/>
  <c r="B21" i="96"/>
  <c r="G20" i="96"/>
  <c r="B21" i="95"/>
  <c r="G20" i="95"/>
  <c r="B21" i="94"/>
  <c r="G20" i="94"/>
  <c r="B21" i="93"/>
  <c r="G20" i="93"/>
  <c r="D21" i="102" l="1"/>
  <c r="D21" i="101"/>
  <c r="D21" i="100"/>
  <c r="D21" i="99"/>
  <c r="D21" i="98"/>
  <c r="B22" i="97"/>
  <c r="G21" i="97"/>
  <c r="D21" i="96"/>
  <c r="D21" i="95"/>
  <c r="D21" i="94"/>
  <c r="D21" i="93"/>
  <c r="E21" i="102" l="1"/>
  <c r="F21" i="102" s="1"/>
  <c r="E21" i="101"/>
  <c r="F21" i="101" s="1"/>
  <c r="E21" i="100"/>
  <c r="F21" i="100" s="1"/>
  <c r="E21" i="99"/>
  <c r="F21" i="99" s="1"/>
  <c r="E21" i="98"/>
  <c r="F21" i="98" s="1"/>
  <c r="D22" i="97"/>
  <c r="E21" i="96"/>
  <c r="F21" i="96" s="1"/>
  <c r="E21" i="95"/>
  <c r="F21" i="95" s="1"/>
  <c r="E21" i="94"/>
  <c r="F21" i="94" s="1"/>
  <c r="E21" i="93"/>
  <c r="F21" i="93" s="1"/>
  <c r="B22" i="102" l="1"/>
  <c r="G21" i="102"/>
  <c r="B22" i="101"/>
  <c r="G21" i="101"/>
  <c r="B22" i="100"/>
  <c r="G21" i="100"/>
  <c r="B22" i="99"/>
  <c r="G21" i="99"/>
  <c r="B22" i="98"/>
  <c r="G21" i="98"/>
  <c r="E22" i="97"/>
  <c r="F22" i="97"/>
  <c r="B22" i="96"/>
  <c r="G21" i="96"/>
  <c r="B22" i="95"/>
  <c r="G21" i="95"/>
  <c r="B22" i="94"/>
  <c r="G21" i="94"/>
  <c r="B22" i="93"/>
  <c r="G21" i="93"/>
  <c r="D22" i="102" l="1"/>
  <c r="D22" i="101"/>
  <c r="D22" i="100"/>
  <c r="D22" i="99"/>
  <c r="D22" i="98"/>
  <c r="B23" i="97"/>
  <c r="G22" i="97"/>
  <c r="D22" i="96"/>
  <c r="D22" i="95"/>
  <c r="D22" i="94"/>
  <c r="D22" i="93"/>
  <c r="E22" i="102" l="1"/>
  <c r="F22" i="102" s="1"/>
  <c r="E22" i="101"/>
  <c r="F22" i="101" s="1"/>
  <c r="E22" i="100"/>
  <c r="F22" i="100" s="1"/>
  <c r="E22" i="99"/>
  <c r="F22" i="99" s="1"/>
  <c r="E22" i="98"/>
  <c r="F22" i="98" s="1"/>
  <c r="D23" i="97"/>
  <c r="E22" i="96"/>
  <c r="F22" i="96" s="1"/>
  <c r="E22" i="95"/>
  <c r="F22" i="95" s="1"/>
  <c r="E22" i="94"/>
  <c r="F22" i="94" s="1"/>
  <c r="E22" i="93"/>
  <c r="F22" i="93" s="1"/>
  <c r="B23" i="102" l="1"/>
  <c r="G22" i="102"/>
  <c r="B23" i="101"/>
  <c r="G22" i="101"/>
  <c r="B23" i="100"/>
  <c r="G22" i="100"/>
  <c r="B23" i="99"/>
  <c r="G22" i="99"/>
  <c r="B23" i="98"/>
  <c r="G22" i="98"/>
  <c r="E23" i="97"/>
  <c r="F23" i="97" s="1"/>
  <c r="B23" i="96"/>
  <c r="G22" i="96"/>
  <c r="B23" i="95"/>
  <c r="G22" i="95"/>
  <c r="B23" i="94"/>
  <c r="G22" i="94"/>
  <c r="B23" i="93"/>
  <c r="G22" i="93"/>
  <c r="D23" i="102" l="1"/>
  <c r="D23" i="101"/>
  <c r="D23" i="100"/>
  <c r="D23" i="99"/>
  <c r="D23" i="98"/>
  <c r="B24" i="97"/>
  <c r="G23" i="97"/>
  <c r="D23" i="96"/>
  <c r="D23" i="95"/>
  <c r="D23" i="94"/>
  <c r="D23" i="93"/>
  <c r="E23" i="102" l="1"/>
  <c r="F23" i="102" s="1"/>
  <c r="E23" i="101"/>
  <c r="F23" i="101" s="1"/>
  <c r="E23" i="100"/>
  <c r="F23" i="100" s="1"/>
  <c r="E23" i="99"/>
  <c r="F23" i="99" s="1"/>
  <c r="E23" i="98"/>
  <c r="F23" i="98" s="1"/>
  <c r="D24" i="97"/>
  <c r="E23" i="96"/>
  <c r="F23" i="96" s="1"/>
  <c r="E23" i="95"/>
  <c r="F23" i="95" s="1"/>
  <c r="E23" i="94"/>
  <c r="F23" i="94" s="1"/>
  <c r="E23" i="93"/>
  <c r="F23" i="93" s="1"/>
  <c r="B24" i="102" l="1"/>
  <c r="G23" i="102"/>
  <c r="B24" i="101"/>
  <c r="G23" i="101"/>
  <c r="B24" i="100"/>
  <c r="G23" i="100"/>
  <c r="B24" i="99"/>
  <c r="G23" i="99"/>
  <c r="B24" i="98"/>
  <c r="G23" i="98"/>
  <c r="E24" i="97"/>
  <c r="F24" i="97"/>
  <c r="B24" i="96"/>
  <c r="G23" i="96"/>
  <c r="B24" i="95"/>
  <c r="G23" i="95"/>
  <c r="B24" i="94"/>
  <c r="G23" i="94"/>
  <c r="B24" i="93"/>
  <c r="G23" i="93"/>
  <c r="D24" i="102" l="1"/>
  <c r="D24" i="101"/>
  <c r="D24" i="100"/>
  <c r="D24" i="99"/>
  <c r="D24" i="98"/>
  <c r="B25" i="97"/>
  <c r="G24" i="97"/>
  <c r="D24" i="96"/>
  <c r="D24" i="95"/>
  <c r="D24" i="94"/>
  <c r="D24" i="93"/>
  <c r="E24" i="102" l="1"/>
  <c r="F24" i="102"/>
  <c r="E24" i="101"/>
  <c r="F24" i="101"/>
  <c r="E24" i="100"/>
  <c r="F24" i="100"/>
  <c r="E24" i="99"/>
  <c r="F24" i="99" s="1"/>
  <c r="E24" i="98"/>
  <c r="F24" i="98" s="1"/>
  <c r="D25" i="97"/>
  <c r="E24" i="96"/>
  <c r="F24" i="96" s="1"/>
  <c r="E24" i="95"/>
  <c r="F24" i="95" s="1"/>
  <c r="E24" i="94"/>
  <c r="F24" i="94" s="1"/>
  <c r="E24" i="93"/>
  <c r="F24" i="93" s="1"/>
  <c r="B25" i="102" l="1"/>
  <c r="G24" i="102"/>
  <c r="B25" i="101"/>
  <c r="G24" i="101"/>
  <c r="B25" i="100"/>
  <c r="G24" i="100"/>
  <c r="B25" i="99"/>
  <c r="G24" i="99"/>
  <c r="B25" i="98"/>
  <c r="G24" i="98"/>
  <c r="E25" i="97"/>
  <c r="F25" i="97" s="1"/>
  <c r="B25" i="96"/>
  <c r="G24" i="96"/>
  <c r="B25" i="95"/>
  <c r="G24" i="95"/>
  <c r="B25" i="94"/>
  <c r="G24" i="94"/>
  <c r="B25" i="93"/>
  <c r="G24" i="93"/>
  <c r="D25" i="102" l="1"/>
  <c r="D25" i="101"/>
  <c r="D25" i="100"/>
  <c r="D25" i="99"/>
  <c r="D25" i="98"/>
  <c r="B26" i="97"/>
  <c r="G25" i="97"/>
  <c r="D25" i="96"/>
  <c r="D25" i="95"/>
  <c r="D25" i="94"/>
  <c r="D25" i="93"/>
  <c r="E25" i="102" l="1"/>
  <c r="F25" i="102" s="1"/>
  <c r="E25" i="101"/>
  <c r="F25" i="101" s="1"/>
  <c r="E25" i="100"/>
  <c r="F25" i="100" s="1"/>
  <c r="E25" i="99"/>
  <c r="F25" i="99" s="1"/>
  <c r="E25" i="98"/>
  <c r="F25" i="98" s="1"/>
  <c r="D26" i="97"/>
  <c r="E25" i="96"/>
  <c r="F25" i="96" s="1"/>
  <c r="E25" i="95"/>
  <c r="F25" i="95" s="1"/>
  <c r="E25" i="94"/>
  <c r="F25" i="94" s="1"/>
  <c r="E25" i="93"/>
  <c r="F25" i="93" s="1"/>
  <c r="B26" i="102" l="1"/>
  <c r="G25" i="102"/>
  <c r="B26" i="101"/>
  <c r="G25" i="101"/>
  <c r="B26" i="100"/>
  <c r="G25" i="100"/>
  <c r="B26" i="99"/>
  <c r="G25" i="99"/>
  <c r="B26" i="98"/>
  <c r="G25" i="98"/>
  <c r="E26" i="97"/>
  <c r="F26" i="97" s="1"/>
  <c r="B26" i="96"/>
  <c r="G25" i="96"/>
  <c r="B26" i="95"/>
  <c r="G25" i="95"/>
  <c r="B26" i="94"/>
  <c r="G25" i="94"/>
  <c r="B26" i="93"/>
  <c r="G25" i="93"/>
  <c r="D26" i="102" l="1"/>
  <c r="D26" i="101"/>
  <c r="D26" i="100"/>
  <c r="D26" i="99"/>
  <c r="D26" i="98"/>
  <c r="B27" i="97"/>
  <c r="G26" i="97"/>
  <c r="D26" i="96"/>
  <c r="D26" i="95"/>
  <c r="D26" i="94"/>
  <c r="D26" i="93"/>
  <c r="E26" i="102" l="1"/>
  <c r="F26" i="102"/>
  <c r="E26" i="101"/>
  <c r="F26" i="101" s="1"/>
  <c r="E26" i="100"/>
  <c r="F26" i="100" s="1"/>
  <c r="E26" i="99"/>
  <c r="F26" i="99"/>
  <c r="E26" i="98"/>
  <c r="F26" i="98" s="1"/>
  <c r="D27" i="97"/>
  <c r="E26" i="96"/>
  <c r="F26" i="96" s="1"/>
  <c r="E26" i="95"/>
  <c r="F26" i="95" s="1"/>
  <c r="E26" i="94"/>
  <c r="F26" i="94" s="1"/>
  <c r="E26" i="93"/>
  <c r="F26" i="93" s="1"/>
  <c r="B27" i="102" l="1"/>
  <c r="G26" i="102"/>
  <c r="B27" i="101"/>
  <c r="G26" i="101"/>
  <c r="B27" i="100"/>
  <c r="G26" i="100"/>
  <c r="B27" i="99"/>
  <c r="G26" i="99"/>
  <c r="B27" i="98"/>
  <c r="G26" i="98"/>
  <c r="E27" i="97"/>
  <c r="F27" i="97" s="1"/>
  <c r="B27" i="96"/>
  <c r="G26" i="96"/>
  <c r="B27" i="95"/>
  <c r="G26" i="95"/>
  <c r="B27" i="94"/>
  <c r="G26" i="94"/>
  <c r="B27" i="93"/>
  <c r="G26" i="93"/>
  <c r="D27" i="102" l="1"/>
  <c r="D27" i="101"/>
  <c r="D27" i="100"/>
  <c r="D27" i="99"/>
  <c r="D27" i="98"/>
  <c r="B28" i="97"/>
  <c r="G27" i="97"/>
  <c r="D27" i="96"/>
  <c r="D27" i="95"/>
  <c r="D27" i="94"/>
  <c r="D27" i="93"/>
  <c r="E27" i="102" l="1"/>
  <c r="F27" i="102" s="1"/>
  <c r="E27" i="101"/>
  <c r="F27" i="101" s="1"/>
  <c r="E27" i="100"/>
  <c r="F27" i="100" s="1"/>
  <c r="E27" i="99"/>
  <c r="F27" i="99" s="1"/>
  <c r="E27" i="98"/>
  <c r="F27" i="98" s="1"/>
  <c r="D28" i="97"/>
  <c r="E27" i="96"/>
  <c r="F27" i="96" s="1"/>
  <c r="E27" i="95"/>
  <c r="F27" i="95" s="1"/>
  <c r="E27" i="94"/>
  <c r="F27" i="94" s="1"/>
  <c r="E27" i="93"/>
  <c r="F27" i="93" s="1"/>
  <c r="B28" i="102" l="1"/>
  <c r="G27" i="102"/>
  <c r="B28" i="101"/>
  <c r="G27" i="101"/>
  <c r="B28" i="100"/>
  <c r="G27" i="100"/>
  <c r="B28" i="99"/>
  <c r="G27" i="99"/>
  <c r="B28" i="98"/>
  <c r="G27" i="98"/>
  <c r="E28" i="97"/>
  <c r="F28" i="97" s="1"/>
  <c r="B28" i="96"/>
  <c r="G27" i="96"/>
  <c r="B28" i="95"/>
  <c r="G27" i="95"/>
  <c r="B28" i="94"/>
  <c r="G27" i="94"/>
  <c r="B28" i="93"/>
  <c r="G27" i="93"/>
  <c r="D28" i="102" l="1"/>
  <c r="D28" i="101"/>
  <c r="D28" i="100"/>
  <c r="D28" i="99"/>
  <c r="D28" i="98"/>
  <c r="B29" i="97"/>
  <c r="G28" i="97"/>
  <c r="D28" i="96"/>
  <c r="D28" i="95"/>
  <c r="D28" i="94"/>
  <c r="D28" i="93"/>
  <c r="E28" i="102" l="1"/>
  <c r="F28" i="102" s="1"/>
  <c r="E28" i="101"/>
  <c r="F28" i="101" s="1"/>
  <c r="E28" i="100"/>
  <c r="F28" i="100" s="1"/>
  <c r="E28" i="99"/>
  <c r="F28" i="99" s="1"/>
  <c r="E28" i="98"/>
  <c r="F28" i="98" s="1"/>
  <c r="D29" i="97"/>
  <c r="E28" i="96"/>
  <c r="F28" i="96" s="1"/>
  <c r="E28" i="95"/>
  <c r="F28" i="95" s="1"/>
  <c r="E28" i="94"/>
  <c r="F28" i="94" s="1"/>
  <c r="E28" i="93"/>
  <c r="F28" i="93" s="1"/>
  <c r="B29" i="102" l="1"/>
  <c r="G28" i="102"/>
  <c r="B29" i="101"/>
  <c r="G28" i="101"/>
  <c r="B29" i="100"/>
  <c r="G28" i="100"/>
  <c r="B29" i="99"/>
  <c r="G28" i="99"/>
  <c r="B29" i="98"/>
  <c r="G28" i="98"/>
  <c r="E29" i="97"/>
  <c r="F29" i="97" s="1"/>
  <c r="B29" i="96"/>
  <c r="G28" i="96"/>
  <c r="B29" i="95"/>
  <c r="G28" i="95"/>
  <c r="B29" i="94"/>
  <c r="G28" i="94"/>
  <c r="B29" i="93"/>
  <c r="G28" i="93"/>
  <c r="D29" i="102" l="1"/>
  <c r="D29" i="101"/>
  <c r="D29" i="100"/>
  <c r="D29" i="99"/>
  <c r="D29" i="98"/>
  <c r="B30" i="97"/>
  <c r="G29" i="97"/>
  <c r="D29" i="96"/>
  <c r="D29" i="95"/>
  <c r="D29" i="94"/>
  <c r="D29" i="93"/>
  <c r="E29" i="102" l="1"/>
  <c r="F29" i="102" s="1"/>
  <c r="E29" i="101"/>
  <c r="F29" i="101" s="1"/>
  <c r="E29" i="100"/>
  <c r="F29" i="100" s="1"/>
  <c r="E29" i="99"/>
  <c r="F29" i="99" s="1"/>
  <c r="E29" i="98"/>
  <c r="F29" i="98" s="1"/>
  <c r="D30" i="97"/>
  <c r="E29" i="96"/>
  <c r="F29" i="96" s="1"/>
  <c r="E29" i="95"/>
  <c r="F29" i="95" s="1"/>
  <c r="E29" i="94"/>
  <c r="F29" i="94" s="1"/>
  <c r="E29" i="93"/>
  <c r="F29" i="93" s="1"/>
  <c r="B30" i="102" l="1"/>
  <c r="G29" i="102"/>
  <c r="B30" i="101"/>
  <c r="G29" i="101"/>
  <c r="B30" i="100"/>
  <c r="G29" i="100"/>
  <c r="B30" i="99"/>
  <c r="G29" i="99"/>
  <c r="B30" i="98"/>
  <c r="G29" i="98"/>
  <c r="E30" i="97"/>
  <c r="F30" i="97"/>
  <c r="B30" i="96"/>
  <c r="G29" i="96"/>
  <c r="B30" i="95"/>
  <c r="G29" i="95"/>
  <c r="B30" i="94"/>
  <c r="G29" i="94"/>
  <c r="B30" i="93"/>
  <c r="G29" i="93"/>
  <c r="D30" i="102" l="1"/>
  <c r="D30" i="101"/>
  <c r="D30" i="100"/>
  <c r="D30" i="99"/>
  <c r="D30" i="98"/>
  <c r="B31" i="97"/>
  <c r="G30" i="97"/>
  <c r="D30" i="96"/>
  <c r="D30" i="95"/>
  <c r="D30" i="94"/>
  <c r="D30" i="93"/>
  <c r="E30" i="102" l="1"/>
  <c r="F30" i="102"/>
  <c r="E30" i="101"/>
  <c r="F30" i="101" s="1"/>
  <c r="E30" i="100"/>
  <c r="F30" i="100" s="1"/>
  <c r="E30" i="99"/>
  <c r="F30" i="99"/>
  <c r="E30" i="98"/>
  <c r="F30" i="98" s="1"/>
  <c r="D31" i="97"/>
  <c r="E30" i="96"/>
  <c r="F30" i="96" s="1"/>
  <c r="E30" i="95"/>
  <c r="F30" i="95" s="1"/>
  <c r="E30" i="94"/>
  <c r="F30" i="94" s="1"/>
  <c r="E30" i="93"/>
  <c r="F30" i="93" s="1"/>
  <c r="B31" i="102" l="1"/>
  <c r="G30" i="102"/>
  <c r="B31" i="101"/>
  <c r="G30" i="101"/>
  <c r="B31" i="100"/>
  <c r="G30" i="100"/>
  <c r="B31" i="99"/>
  <c r="G30" i="99"/>
  <c r="B31" i="98"/>
  <c r="G30" i="98"/>
  <c r="E31" i="97"/>
  <c r="F31" i="97" s="1"/>
  <c r="B31" i="96"/>
  <c r="G30" i="96"/>
  <c r="B31" i="95"/>
  <c r="G30" i="95"/>
  <c r="B31" i="94"/>
  <c r="G30" i="94"/>
  <c r="B31" i="93"/>
  <c r="G30" i="93"/>
  <c r="D31" i="102" l="1"/>
  <c r="D31" i="101"/>
  <c r="D31" i="100"/>
  <c r="D31" i="99"/>
  <c r="D31" i="98"/>
  <c r="B32" i="97"/>
  <c r="G31" i="97"/>
  <c r="D31" i="96"/>
  <c r="D31" i="95"/>
  <c r="D31" i="94"/>
  <c r="D31" i="93"/>
  <c r="E31" i="102" l="1"/>
  <c r="F31" i="102" s="1"/>
  <c r="E31" i="101"/>
  <c r="F31" i="101" s="1"/>
  <c r="E31" i="100"/>
  <c r="F31" i="100" s="1"/>
  <c r="E31" i="99"/>
  <c r="F31" i="99" s="1"/>
  <c r="E31" i="98"/>
  <c r="F31" i="98" s="1"/>
  <c r="D32" i="97"/>
  <c r="E31" i="96"/>
  <c r="F31" i="96" s="1"/>
  <c r="E31" i="95"/>
  <c r="F31" i="95" s="1"/>
  <c r="E31" i="94"/>
  <c r="F31" i="94" s="1"/>
  <c r="E31" i="93"/>
  <c r="F31" i="93" s="1"/>
  <c r="B32" i="102" l="1"/>
  <c r="G31" i="102"/>
  <c r="B32" i="101"/>
  <c r="G31" i="101"/>
  <c r="B32" i="100"/>
  <c r="G31" i="100"/>
  <c r="B32" i="99"/>
  <c r="G31" i="99"/>
  <c r="B32" i="98"/>
  <c r="G31" i="98"/>
  <c r="E32" i="97"/>
  <c r="F32" i="97" s="1"/>
  <c r="B32" i="96"/>
  <c r="G31" i="96"/>
  <c r="B32" i="95"/>
  <c r="G31" i="95"/>
  <c r="B32" i="94"/>
  <c r="G31" i="94"/>
  <c r="B32" i="93"/>
  <c r="G31" i="93"/>
  <c r="D32" i="102" l="1"/>
  <c r="D32" i="101"/>
  <c r="D32" i="100"/>
  <c r="D32" i="99"/>
  <c r="D32" i="98"/>
  <c r="B33" i="97"/>
  <c r="G32" i="97"/>
  <c r="D32" i="96"/>
  <c r="D32" i="95"/>
  <c r="D32" i="94"/>
  <c r="D32" i="93"/>
  <c r="E32" i="102" l="1"/>
  <c r="F32" i="102"/>
  <c r="E32" i="101"/>
  <c r="F32" i="101" s="1"/>
  <c r="E32" i="100"/>
  <c r="F32" i="100" s="1"/>
  <c r="E32" i="99"/>
  <c r="F32" i="99"/>
  <c r="E32" i="98"/>
  <c r="F32" i="98" s="1"/>
  <c r="D33" i="97"/>
  <c r="E32" i="96"/>
  <c r="F32" i="96" s="1"/>
  <c r="E32" i="95"/>
  <c r="F32" i="95" s="1"/>
  <c r="E32" i="94"/>
  <c r="F32" i="94" s="1"/>
  <c r="E32" i="93"/>
  <c r="F32" i="93" s="1"/>
  <c r="B33" i="102" l="1"/>
  <c r="G32" i="102"/>
  <c r="B33" i="101"/>
  <c r="G32" i="101"/>
  <c r="B33" i="100"/>
  <c r="G32" i="100"/>
  <c r="B33" i="99"/>
  <c r="G32" i="99"/>
  <c r="B33" i="98"/>
  <c r="G32" i="98"/>
  <c r="E33" i="97"/>
  <c r="F33" i="97" s="1"/>
  <c r="B33" i="96"/>
  <c r="G32" i="96"/>
  <c r="B33" i="95"/>
  <c r="G32" i="95"/>
  <c r="B33" i="94"/>
  <c r="G32" i="94"/>
  <c r="B33" i="93"/>
  <c r="G32" i="93"/>
  <c r="D33" i="102" l="1"/>
  <c r="D33" i="101"/>
  <c r="D33" i="100"/>
  <c r="D33" i="99"/>
  <c r="D33" i="98"/>
  <c r="B34" i="97"/>
  <c r="G33" i="97"/>
  <c r="D33" i="96"/>
  <c r="D33" i="95"/>
  <c r="D33" i="94"/>
  <c r="D33" i="93"/>
  <c r="E33" i="102" l="1"/>
  <c r="F33" i="102" s="1"/>
  <c r="E33" i="101"/>
  <c r="F33" i="101" s="1"/>
  <c r="E33" i="100"/>
  <c r="F33" i="100" s="1"/>
  <c r="E33" i="99"/>
  <c r="F33" i="99" s="1"/>
  <c r="E33" i="98"/>
  <c r="F33" i="98" s="1"/>
  <c r="D34" i="97"/>
  <c r="E33" i="96"/>
  <c r="F33" i="96" s="1"/>
  <c r="E33" i="95"/>
  <c r="F33" i="95" s="1"/>
  <c r="E33" i="94"/>
  <c r="F33" i="94" s="1"/>
  <c r="E33" i="93"/>
  <c r="F33" i="93" s="1"/>
  <c r="B34" i="102" l="1"/>
  <c r="G33" i="102"/>
  <c r="B34" i="101"/>
  <c r="G33" i="101"/>
  <c r="B34" i="100"/>
  <c r="G33" i="100"/>
  <c r="B34" i="99"/>
  <c r="G33" i="99"/>
  <c r="B34" i="98"/>
  <c r="G33" i="98"/>
  <c r="E34" i="97"/>
  <c r="F34" i="97"/>
  <c r="B34" i="96"/>
  <c r="G33" i="96"/>
  <c r="B34" i="95"/>
  <c r="G33" i="95"/>
  <c r="B34" i="94"/>
  <c r="G33" i="94"/>
  <c r="B34" i="93"/>
  <c r="G33" i="93"/>
  <c r="D34" i="102" l="1"/>
  <c r="D34" i="101"/>
  <c r="D34" i="100"/>
  <c r="D34" i="99"/>
  <c r="D34" i="98"/>
  <c r="B35" i="97"/>
  <c r="G34" i="97"/>
  <c r="D34" i="96"/>
  <c r="D34" i="95"/>
  <c r="D34" i="94"/>
  <c r="D34" i="93"/>
  <c r="E34" i="102" l="1"/>
  <c r="F34" i="102" s="1"/>
  <c r="E34" i="101"/>
  <c r="F34" i="101" s="1"/>
  <c r="E34" i="100"/>
  <c r="F34" i="100" s="1"/>
  <c r="E34" i="99"/>
  <c r="F34" i="99" s="1"/>
  <c r="E34" i="98"/>
  <c r="F34" i="98" s="1"/>
  <c r="D35" i="97"/>
  <c r="E34" i="96"/>
  <c r="F34" i="96" s="1"/>
  <c r="E34" i="95"/>
  <c r="F34" i="95" s="1"/>
  <c r="E34" i="94"/>
  <c r="F34" i="94" s="1"/>
  <c r="E34" i="93"/>
  <c r="F34" i="93"/>
  <c r="B35" i="102" l="1"/>
  <c r="G34" i="102"/>
  <c r="B35" i="101"/>
  <c r="G34" i="101"/>
  <c r="B35" i="100"/>
  <c r="G34" i="100"/>
  <c r="B35" i="99"/>
  <c r="G34" i="99"/>
  <c r="B35" i="98"/>
  <c r="G34" i="98"/>
  <c r="E35" i="97"/>
  <c r="F35" i="97" s="1"/>
  <c r="B35" i="96"/>
  <c r="G34" i="96"/>
  <c r="B35" i="95"/>
  <c r="G34" i="95"/>
  <c r="B35" i="94"/>
  <c r="G34" i="94"/>
  <c r="B35" i="93"/>
  <c r="G34" i="93"/>
  <c r="D35" i="102" l="1"/>
  <c r="D35" i="101"/>
  <c r="D35" i="100"/>
  <c r="D35" i="99"/>
  <c r="D35" i="98"/>
  <c r="B36" i="97"/>
  <c r="G35" i="97"/>
  <c r="D35" i="96"/>
  <c r="D35" i="95"/>
  <c r="D35" i="94"/>
  <c r="D35" i="93"/>
  <c r="E35" i="102" l="1"/>
  <c r="F35" i="102" s="1"/>
  <c r="E35" i="101"/>
  <c r="F35" i="101" s="1"/>
  <c r="E35" i="100"/>
  <c r="F35" i="100" s="1"/>
  <c r="E35" i="99"/>
  <c r="F35" i="99" s="1"/>
  <c r="E35" i="98"/>
  <c r="F35" i="98" s="1"/>
  <c r="D36" i="97"/>
  <c r="E35" i="96"/>
  <c r="F35" i="96" s="1"/>
  <c r="E35" i="95"/>
  <c r="F35" i="95" s="1"/>
  <c r="E35" i="94"/>
  <c r="F35" i="94" s="1"/>
  <c r="E35" i="93"/>
  <c r="F35" i="93" s="1"/>
  <c r="B36" i="102" l="1"/>
  <c r="G35" i="102"/>
  <c r="B36" i="101"/>
  <c r="G35" i="101"/>
  <c r="B36" i="100"/>
  <c r="G35" i="100"/>
  <c r="B36" i="99"/>
  <c r="G35" i="99"/>
  <c r="B36" i="98"/>
  <c r="G35" i="98"/>
  <c r="E36" i="97"/>
  <c r="F36" i="97"/>
  <c r="B36" i="96"/>
  <c r="G35" i="96"/>
  <c r="B36" i="95"/>
  <c r="G35" i="95"/>
  <c r="B36" i="94"/>
  <c r="G35" i="94"/>
  <c r="B36" i="93"/>
  <c r="G35" i="93"/>
  <c r="D36" i="102" l="1"/>
  <c r="D36" i="101"/>
  <c r="D36" i="100"/>
  <c r="D36" i="99"/>
  <c r="D36" i="98"/>
  <c r="B37" i="97"/>
  <c r="G36" i="97"/>
  <c r="D36" i="96"/>
  <c r="D36" i="95"/>
  <c r="D36" i="94"/>
  <c r="D36" i="93"/>
  <c r="E36" i="102" l="1"/>
  <c r="F36" i="102"/>
  <c r="E36" i="101"/>
  <c r="F36" i="101" s="1"/>
  <c r="E36" i="100"/>
  <c r="F36" i="100" s="1"/>
  <c r="E36" i="99"/>
  <c r="F36" i="99"/>
  <c r="E36" i="98"/>
  <c r="F36" i="98" s="1"/>
  <c r="D37" i="97"/>
  <c r="E36" i="96"/>
  <c r="F36" i="96" s="1"/>
  <c r="E36" i="95"/>
  <c r="F36" i="95" s="1"/>
  <c r="E36" i="94"/>
  <c r="F36" i="94" s="1"/>
  <c r="E36" i="93"/>
  <c r="F36" i="93" s="1"/>
  <c r="B37" i="102" l="1"/>
  <c r="G36" i="102"/>
  <c r="B37" i="101"/>
  <c r="G36" i="101"/>
  <c r="B37" i="100"/>
  <c r="G36" i="100"/>
  <c r="B37" i="99"/>
  <c r="G36" i="99"/>
  <c r="B37" i="98"/>
  <c r="G36" i="98"/>
  <c r="E37" i="97"/>
  <c r="F37" i="97" s="1"/>
  <c r="B37" i="96"/>
  <c r="G36" i="96"/>
  <c r="B37" i="95"/>
  <c r="G36" i="95"/>
  <c r="B37" i="94"/>
  <c r="G36" i="94"/>
  <c r="B37" i="93"/>
  <c r="G36" i="93"/>
  <c r="D37" i="102" l="1"/>
  <c r="D37" i="101"/>
  <c r="D37" i="100"/>
  <c r="D37" i="99"/>
  <c r="D37" i="98"/>
  <c r="B38" i="97"/>
  <c r="G37" i="97"/>
  <c r="D37" i="96"/>
  <c r="D37" i="95"/>
  <c r="D37" i="94"/>
  <c r="D37" i="93"/>
  <c r="E37" i="102" l="1"/>
  <c r="F37" i="102" s="1"/>
  <c r="E37" i="101"/>
  <c r="F37" i="101" s="1"/>
  <c r="E37" i="100"/>
  <c r="F37" i="100" s="1"/>
  <c r="E37" i="99"/>
  <c r="F37" i="99" s="1"/>
  <c r="E37" i="98"/>
  <c r="F37" i="98" s="1"/>
  <c r="D38" i="97"/>
  <c r="E37" i="96"/>
  <c r="F37" i="96" s="1"/>
  <c r="E37" i="95"/>
  <c r="F37" i="95" s="1"/>
  <c r="E37" i="94"/>
  <c r="F37" i="94" s="1"/>
  <c r="E37" i="93"/>
  <c r="F37" i="93" s="1"/>
  <c r="B38" i="102" l="1"/>
  <c r="G37" i="102"/>
  <c r="B38" i="101"/>
  <c r="G37" i="101"/>
  <c r="B38" i="100"/>
  <c r="G37" i="100"/>
  <c r="B38" i="99"/>
  <c r="G37" i="99"/>
  <c r="B38" i="98"/>
  <c r="G37" i="98"/>
  <c r="E38" i="97"/>
  <c r="F38" i="97"/>
  <c r="B38" i="96"/>
  <c r="G37" i="96"/>
  <c r="B38" i="95"/>
  <c r="G37" i="95"/>
  <c r="B38" i="94"/>
  <c r="G37" i="94"/>
  <c r="B38" i="93"/>
  <c r="G37" i="93"/>
  <c r="D38" i="102" l="1"/>
  <c r="D38" i="101"/>
  <c r="D38" i="100"/>
  <c r="D38" i="99"/>
  <c r="D38" i="98"/>
  <c r="B39" i="97"/>
  <c r="G38" i="97"/>
  <c r="D38" i="96"/>
  <c r="D38" i="95"/>
  <c r="D38" i="94"/>
  <c r="D38" i="93"/>
  <c r="E38" i="102" l="1"/>
  <c r="F38" i="102"/>
  <c r="E38" i="101"/>
  <c r="F38" i="101" s="1"/>
  <c r="E38" i="100"/>
  <c r="F38" i="100" s="1"/>
  <c r="E38" i="99"/>
  <c r="F38" i="99"/>
  <c r="E38" i="98"/>
  <c r="F38" i="98" s="1"/>
  <c r="D39" i="97"/>
  <c r="E38" i="96"/>
  <c r="F38" i="96" s="1"/>
  <c r="E38" i="95"/>
  <c r="F38" i="95" s="1"/>
  <c r="E38" i="94"/>
  <c r="F38" i="94" s="1"/>
  <c r="E38" i="93"/>
  <c r="F38" i="93" s="1"/>
  <c r="B39" i="102" l="1"/>
  <c r="G38" i="102"/>
  <c r="B39" i="101"/>
  <c r="G38" i="101"/>
  <c r="B39" i="100"/>
  <c r="G38" i="100"/>
  <c r="B39" i="99"/>
  <c r="G38" i="99"/>
  <c r="B39" i="98"/>
  <c r="G38" i="98"/>
  <c r="E39" i="97"/>
  <c r="F39" i="97" s="1"/>
  <c r="B39" i="96"/>
  <c r="G38" i="96"/>
  <c r="B39" i="95"/>
  <c r="G38" i="95"/>
  <c r="B39" i="94"/>
  <c r="G38" i="94"/>
  <c r="B39" i="93"/>
  <c r="G38" i="93"/>
  <c r="D39" i="102" l="1"/>
  <c r="D39" i="101"/>
  <c r="D39" i="100"/>
  <c r="D39" i="99"/>
  <c r="D39" i="98"/>
  <c r="B40" i="97"/>
  <c r="G39" i="97"/>
  <c r="D39" i="96"/>
  <c r="D39" i="95"/>
  <c r="D39" i="94"/>
  <c r="D39" i="93"/>
  <c r="E39" i="102" l="1"/>
  <c r="F39" i="102" s="1"/>
  <c r="E39" i="101"/>
  <c r="F39" i="101" s="1"/>
  <c r="E39" i="100"/>
  <c r="F39" i="100" s="1"/>
  <c r="E39" i="99"/>
  <c r="F39" i="99" s="1"/>
  <c r="E39" i="98"/>
  <c r="F39" i="98" s="1"/>
  <c r="D40" i="97"/>
  <c r="E39" i="96"/>
  <c r="F39" i="96" s="1"/>
  <c r="E39" i="95"/>
  <c r="F39" i="95" s="1"/>
  <c r="E39" i="94"/>
  <c r="F39" i="94" s="1"/>
  <c r="E39" i="93"/>
  <c r="F39" i="93" s="1"/>
  <c r="B40" i="102" l="1"/>
  <c r="G39" i="102"/>
  <c r="B40" i="101"/>
  <c r="G39" i="101"/>
  <c r="B40" i="100"/>
  <c r="G39" i="100"/>
  <c r="B40" i="99"/>
  <c r="G39" i="99"/>
  <c r="B40" i="98"/>
  <c r="G39" i="98"/>
  <c r="E40" i="97"/>
  <c r="F40" i="97" s="1"/>
  <c r="B40" i="96"/>
  <c r="G39" i="96"/>
  <c r="B40" i="95"/>
  <c r="G39" i="95"/>
  <c r="B40" i="94"/>
  <c r="G39" i="94"/>
  <c r="B40" i="93"/>
  <c r="G39" i="93"/>
  <c r="D40" i="102" l="1"/>
  <c r="D40" i="101"/>
  <c r="D40" i="100"/>
  <c r="D40" i="99"/>
  <c r="D40" i="98"/>
  <c r="B41" i="97"/>
  <c r="G40" i="97"/>
  <c r="D40" i="96"/>
  <c r="D40" i="95"/>
  <c r="D40" i="94"/>
  <c r="D40" i="93"/>
  <c r="E40" i="102" l="1"/>
  <c r="F40" i="102" s="1"/>
  <c r="E40" i="101"/>
  <c r="F40" i="101" s="1"/>
  <c r="E40" i="100"/>
  <c r="F40" i="100" s="1"/>
  <c r="E40" i="99"/>
  <c r="F40" i="99" s="1"/>
  <c r="E40" i="98"/>
  <c r="F40" i="98" s="1"/>
  <c r="D41" i="97"/>
  <c r="E40" i="96"/>
  <c r="F40" i="96" s="1"/>
  <c r="E40" i="95"/>
  <c r="F40" i="95" s="1"/>
  <c r="E40" i="94"/>
  <c r="F40" i="94" s="1"/>
  <c r="E40" i="93"/>
  <c r="F40" i="93" s="1"/>
  <c r="B41" i="102" l="1"/>
  <c r="G40" i="102"/>
  <c r="B41" i="101"/>
  <c r="G40" i="101"/>
  <c r="B41" i="100"/>
  <c r="G40" i="100"/>
  <c r="B41" i="99"/>
  <c r="G40" i="99"/>
  <c r="B41" i="98"/>
  <c r="G40" i="98"/>
  <c r="E41" i="97"/>
  <c r="F41" i="97" s="1"/>
  <c r="B41" i="96"/>
  <c r="G40" i="96"/>
  <c r="B41" i="95"/>
  <c r="G40" i="95"/>
  <c r="B41" i="94"/>
  <c r="G40" i="94"/>
  <c r="B41" i="93"/>
  <c r="G40" i="93"/>
  <c r="D41" i="102" l="1"/>
  <c r="D41" i="101"/>
  <c r="D41" i="100"/>
  <c r="D41" i="99"/>
  <c r="D41" i="98"/>
  <c r="B42" i="97"/>
  <c r="G41" i="97"/>
  <c r="D41" i="96"/>
  <c r="D41" i="95"/>
  <c r="D41" i="94"/>
  <c r="D41" i="93"/>
  <c r="E41" i="102" l="1"/>
  <c r="F41" i="102" s="1"/>
  <c r="E41" i="101"/>
  <c r="F41" i="101" s="1"/>
  <c r="E41" i="100"/>
  <c r="F41" i="100" s="1"/>
  <c r="E41" i="99"/>
  <c r="F41" i="99" s="1"/>
  <c r="E41" i="98"/>
  <c r="F41" i="98" s="1"/>
  <c r="D42" i="97"/>
  <c r="E41" i="96"/>
  <c r="F41" i="96" s="1"/>
  <c r="E41" i="95"/>
  <c r="F41" i="95" s="1"/>
  <c r="E41" i="94"/>
  <c r="F41" i="94" s="1"/>
  <c r="E41" i="93"/>
  <c r="F41" i="93" s="1"/>
  <c r="B42" i="102" l="1"/>
  <c r="G41" i="102"/>
  <c r="B42" i="101"/>
  <c r="G41" i="101"/>
  <c r="B42" i="100"/>
  <c r="G41" i="100"/>
  <c r="B42" i="99"/>
  <c r="G41" i="99"/>
  <c r="B42" i="98"/>
  <c r="G41" i="98"/>
  <c r="E42" i="97"/>
  <c r="F42" i="97" s="1"/>
  <c r="B42" i="96"/>
  <c r="G41" i="96"/>
  <c r="B42" i="95"/>
  <c r="G41" i="95"/>
  <c r="B42" i="94"/>
  <c r="G41" i="94"/>
  <c r="B42" i="93"/>
  <c r="G41" i="93"/>
  <c r="D42" i="102" l="1"/>
  <c r="D42" i="101"/>
  <c r="D42" i="100"/>
  <c r="D42" i="99"/>
  <c r="D42" i="98"/>
  <c r="B43" i="97"/>
  <c r="G42" i="97"/>
  <c r="D42" i="96"/>
  <c r="D42" i="95"/>
  <c r="D42" i="94"/>
  <c r="D42" i="93"/>
  <c r="E42" i="102" l="1"/>
  <c r="F42" i="102" s="1"/>
  <c r="E42" i="101"/>
  <c r="F42" i="101" s="1"/>
  <c r="E42" i="100"/>
  <c r="F42" i="100" s="1"/>
  <c r="E42" i="99"/>
  <c r="F42" i="99" s="1"/>
  <c r="E42" i="98"/>
  <c r="F42" i="98" s="1"/>
  <c r="D43" i="97"/>
  <c r="E42" i="96"/>
  <c r="F42" i="96" s="1"/>
  <c r="E42" i="95"/>
  <c r="F42" i="95" s="1"/>
  <c r="E42" i="94"/>
  <c r="F42" i="94"/>
  <c r="E42" i="93"/>
  <c r="F42" i="93" s="1"/>
  <c r="B43" i="102" l="1"/>
  <c r="G42" i="102"/>
  <c r="B43" i="101"/>
  <c r="G42" i="101"/>
  <c r="B43" i="100"/>
  <c r="G42" i="100"/>
  <c r="B43" i="99"/>
  <c r="G42" i="99"/>
  <c r="B43" i="98"/>
  <c r="G42" i="98"/>
  <c r="E43" i="97"/>
  <c r="F43" i="97" s="1"/>
  <c r="B43" i="96"/>
  <c r="G42" i="96"/>
  <c r="B43" i="95"/>
  <c r="G42" i="95"/>
  <c r="B43" i="94"/>
  <c r="G42" i="94"/>
  <c r="B43" i="93"/>
  <c r="G42" i="93"/>
  <c r="D43" i="102" l="1"/>
  <c r="D43" i="101"/>
  <c r="D43" i="100"/>
  <c r="D43" i="99"/>
  <c r="D43" i="98"/>
  <c r="B44" i="97"/>
  <c r="G43" i="97"/>
  <c r="D43" i="96"/>
  <c r="D43" i="95"/>
  <c r="D43" i="94"/>
  <c r="D43" i="93"/>
  <c r="E43" i="102" l="1"/>
  <c r="F43" i="102" s="1"/>
  <c r="E43" i="101"/>
  <c r="F43" i="101" s="1"/>
  <c r="E43" i="100"/>
  <c r="F43" i="100" s="1"/>
  <c r="E43" i="99"/>
  <c r="F43" i="99" s="1"/>
  <c r="E43" i="98"/>
  <c r="F43" i="98" s="1"/>
  <c r="D44" i="97"/>
  <c r="E43" i="96"/>
  <c r="F43" i="96" s="1"/>
  <c r="E43" i="95"/>
  <c r="F43" i="95" s="1"/>
  <c r="E43" i="94"/>
  <c r="F43" i="94" s="1"/>
  <c r="E43" i="93"/>
  <c r="F43" i="93" s="1"/>
  <c r="B44" i="102" l="1"/>
  <c r="G43" i="102"/>
  <c r="B44" i="101"/>
  <c r="G43" i="101"/>
  <c r="B44" i="100"/>
  <c r="G43" i="100"/>
  <c r="B44" i="99"/>
  <c r="G43" i="99"/>
  <c r="B44" i="98"/>
  <c r="G43" i="98"/>
  <c r="E44" i="97"/>
  <c r="F44" i="97" s="1"/>
  <c r="B44" i="96"/>
  <c r="G43" i="96"/>
  <c r="B44" i="95"/>
  <c r="G43" i="95"/>
  <c r="B44" i="94"/>
  <c r="G43" i="94"/>
  <c r="B44" i="93"/>
  <c r="G43" i="93"/>
  <c r="D44" i="102" l="1"/>
  <c r="D44" i="101"/>
  <c r="D44" i="100"/>
  <c r="D44" i="99"/>
  <c r="D44" i="98"/>
  <c r="B45" i="97"/>
  <c r="G44" i="97"/>
  <c r="D44" i="96"/>
  <c r="D44" i="95"/>
  <c r="D44" i="94"/>
  <c r="D44" i="93"/>
  <c r="E44" i="102" l="1"/>
  <c r="F44" i="102"/>
  <c r="E44" i="101"/>
  <c r="F44" i="101" s="1"/>
  <c r="E44" i="100"/>
  <c r="F44" i="100" s="1"/>
  <c r="E44" i="99"/>
  <c r="F44" i="99" s="1"/>
  <c r="E44" i="98"/>
  <c r="F44" i="98" s="1"/>
  <c r="D45" i="97"/>
  <c r="E44" i="96"/>
  <c r="F44" i="96" s="1"/>
  <c r="E44" i="95"/>
  <c r="F44" i="95" s="1"/>
  <c r="E44" i="94"/>
  <c r="F44" i="94" s="1"/>
  <c r="E44" i="93"/>
  <c r="F44" i="93" s="1"/>
  <c r="B45" i="102" l="1"/>
  <c r="G44" i="102"/>
  <c r="B45" i="101"/>
  <c r="G44" i="101"/>
  <c r="B45" i="100"/>
  <c r="G44" i="100"/>
  <c r="B45" i="99"/>
  <c r="G44" i="99"/>
  <c r="B45" i="98"/>
  <c r="G44" i="98"/>
  <c r="E45" i="97"/>
  <c r="F45" i="97" s="1"/>
  <c r="B45" i="96"/>
  <c r="G44" i="96"/>
  <c r="B45" i="95"/>
  <c r="G44" i="95"/>
  <c r="B45" i="94"/>
  <c r="G44" i="94"/>
  <c r="B45" i="93"/>
  <c r="G44" i="93"/>
  <c r="D45" i="102" l="1"/>
  <c r="D45" i="101"/>
  <c r="D45" i="100"/>
  <c r="D45" i="99"/>
  <c r="D45" i="98"/>
  <c r="B46" i="97"/>
  <c r="G45" i="97"/>
  <c r="D45" i="96"/>
  <c r="D45" i="95"/>
  <c r="D45" i="94"/>
  <c r="D45" i="93"/>
  <c r="E45" i="102" l="1"/>
  <c r="F45" i="102" s="1"/>
  <c r="E45" i="101"/>
  <c r="F45" i="101" s="1"/>
  <c r="E45" i="100"/>
  <c r="F45" i="100" s="1"/>
  <c r="E45" i="99"/>
  <c r="F45" i="99" s="1"/>
  <c r="E45" i="98"/>
  <c r="F45" i="98" s="1"/>
  <c r="D46" i="97"/>
  <c r="E45" i="96"/>
  <c r="F45" i="96" s="1"/>
  <c r="E45" i="95"/>
  <c r="F45" i="95" s="1"/>
  <c r="E45" i="94"/>
  <c r="F45" i="94" s="1"/>
  <c r="E45" i="93"/>
  <c r="F45" i="93" s="1"/>
  <c r="B46" i="102" l="1"/>
  <c r="G45" i="102"/>
  <c r="B46" i="101"/>
  <c r="G45" i="101"/>
  <c r="B46" i="100"/>
  <c r="G45" i="100"/>
  <c r="B46" i="99"/>
  <c r="G45" i="99"/>
  <c r="B46" i="98"/>
  <c r="G45" i="98"/>
  <c r="E46" i="97"/>
  <c r="F46" i="97" s="1"/>
  <c r="B46" i="96"/>
  <c r="G45" i="96"/>
  <c r="B46" i="95"/>
  <c r="G45" i="95"/>
  <c r="B46" i="94"/>
  <c r="G45" i="94"/>
  <c r="B46" i="93"/>
  <c r="G45" i="93"/>
  <c r="D46" i="102" l="1"/>
  <c r="D46" i="101"/>
  <c r="D46" i="100"/>
  <c r="D46" i="99"/>
  <c r="D46" i="98"/>
  <c r="B47" i="97"/>
  <c r="G46" i="97"/>
  <c r="D46" i="96"/>
  <c r="D46" i="95"/>
  <c r="D46" i="94"/>
  <c r="D46" i="93"/>
  <c r="E46" i="102" l="1"/>
  <c r="F46" i="102"/>
  <c r="E46" i="101"/>
  <c r="F46" i="101" s="1"/>
  <c r="E46" i="100"/>
  <c r="F46" i="100" s="1"/>
  <c r="E46" i="99"/>
  <c r="F46" i="99"/>
  <c r="E46" i="98"/>
  <c r="F46" i="98" s="1"/>
  <c r="D47" i="97"/>
  <c r="E46" i="96"/>
  <c r="F46" i="96" s="1"/>
  <c r="E46" i="95"/>
  <c r="F46" i="95" s="1"/>
  <c r="E46" i="94"/>
  <c r="F46" i="94" s="1"/>
  <c r="E46" i="93"/>
  <c r="F46" i="93" s="1"/>
  <c r="B47" i="102" l="1"/>
  <c r="G46" i="102"/>
  <c r="B47" i="101"/>
  <c r="G46" i="101"/>
  <c r="B47" i="100"/>
  <c r="G46" i="100"/>
  <c r="B47" i="99"/>
  <c r="G46" i="99"/>
  <c r="B47" i="98"/>
  <c r="G46" i="98"/>
  <c r="E47" i="97"/>
  <c r="F47" i="97" s="1"/>
  <c r="B47" i="96"/>
  <c r="G46" i="96"/>
  <c r="B47" i="95"/>
  <c r="G46" i="95"/>
  <c r="B47" i="94"/>
  <c r="G46" i="94"/>
  <c r="B47" i="93"/>
  <c r="G46" i="93"/>
  <c r="D47" i="102" l="1"/>
  <c r="D47" i="101"/>
  <c r="D47" i="100"/>
  <c r="D47" i="99"/>
  <c r="D47" i="98"/>
  <c r="B48" i="97"/>
  <c r="G47" i="97"/>
  <c r="D47" i="96"/>
  <c r="D47" i="95"/>
  <c r="D47" i="94"/>
  <c r="D47" i="93"/>
  <c r="E47" i="102" l="1"/>
  <c r="F47" i="102" s="1"/>
  <c r="E47" i="101"/>
  <c r="F47" i="101" s="1"/>
  <c r="E47" i="100"/>
  <c r="F47" i="100" s="1"/>
  <c r="E47" i="99"/>
  <c r="F47" i="99" s="1"/>
  <c r="E47" i="98"/>
  <c r="F47" i="98" s="1"/>
  <c r="D48" i="97"/>
  <c r="E47" i="96"/>
  <c r="F47" i="96" s="1"/>
  <c r="E47" i="95"/>
  <c r="F47" i="95" s="1"/>
  <c r="E47" i="94"/>
  <c r="F47" i="94" s="1"/>
  <c r="E47" i="93"/>
  <c r="F47" i="93" s="1"/>
  <c r="B48" i="102" l="1"/>
  <c r="G47" i="102"/>
  <c r="B48" i="101"/>
  <c r="G47" i="101"/>
  <c r="B48" i="100"/>
  <c r="G47" i="100"/>
  <c r="B48" i="99"/>
  <c r="G47" i="99"/>
  <c r="B48" i="98"/>
  <c r="G47" i="98"/>
  <c r="E48" i="97"/>
  <c r="F48" i="97"/>
  <c r="B48" i="96"/>
  <c r="G47" i="96"/>
  <c r="B48" i="95"/>
  <c r="G47" i="95"/>
  <c r="B48" i="94"/>
  <c r="G47" i="94"/>
  <c r="B48" i="93"/>
  <c r="G47" i="93"/>
  <c r="D48" i="102" l="1"/>
  <c r="D48" i="101"/>
  <c r="D48" i="100"/>
  <c r="D48" i="99"/>
  <c r="D48" i="98"/>
  <c r="B49" i="97"/>
  <c r="G48" i="97"/>
  <c r="D48" i="96"/>
  <c r="D48" i="95"/>
  <c r="D48" i="94"/>
  <c r="D48" i="93"/>
  <c r="E48" i="102" l="1"/>
  <c r="F48" i="102" s="1"/>
  <c r="E48" i="101"/>
  <c r="F48" i="101" s="1"/>
  <c r="E48" i="100"/>
  <c r="F48" i="100" s="1"/>
  <c r="E48" i="99"/>
  <c r="F48" i="99" s="1"/>
  <c r="E48" i="98"/>
  <c r="F48" i="98" s="1"/>
  <c r="D49" i="97"/>
  <c r="E48" i="96"/>
  <c r="F48" i="96" s="1"/>
  <c r="E48" i="95"/>
  <c r="F48" i="95" s="1"/>
  <c r="E48" i="94"/>
  <c r="F48" i="94" s="1"/>
  <c r="E48" i="93"/>
  <c r="F48" i="93" s="1"/>
  <c r="B49" i="102" l="1"/>
  <c r="G48" i="102"/>
  <c r="B49" i="101"/>
  <c r="G48" i="101"/>
  <c r="B49" i="100"/>
  <c r="G48" i="100"/>
  <c r="B49" i="99"/>
  <c r="G48" i="99"/>
  <c r="B49" i="98"/>
  <c r="G48" i="98"/>
  <c r="E49" i="97"/>
  <c r="F49" i="97" s="1"/>
  <c r="B49" i="96"/>
  <c r="G48" i="96"/>
  <c r="B49" i="95"/>
  <c r="G48" i="95"/>
  <c r="B49" i="94"/>
  <c r="G48" i="94"/>
  <c r="B49" i="93"/>
  <c r="G48" i="93"/>
  <c r="D49" i="102" l="1"/>
  <c r="D49" i="101"/>
  <c r="D49" i="100"/>
  <c r="D49" i="99"/>
  <c r="D49" i="98"/>
  <c r="B50" i="97"/>
  <c r="G49" i="97"/>
  <c r="D49" i="96"/>
  <c r="D49" i="95"/>
  <c r="D49" i="94"/>
  <c r="D49" i="93"/>
  <c r="E49" i="102" l="1"/>
  <c r="F49" i="102" s="1"/>
  <c r="E49" i="101"/>
  <c r="F49" i="101" s="1"/>
  <c r="E49" i="100"/>
  <c r="F49" i="100" s="1"/>
  <c r="E49" i="99"/>
  <c r="F49" i="99" s="1"/>
  <c r="E49" i="98"/>
  <c r="F49" i="98" s="1"/>
  <c r="D50" i="97"/>
  <c r="E49" i="96"/>
  <c r="F49" i="96" s="1"/>
  <c r="E49" i="95"/>
  <c r="F49" i="95" s="1"/>
  <c r="E49" i="94"/>
  <c r="F49" i="94" s="1"/>
  <c r="E49" i="93"/>
  <c r="F49" i="93" s="1"/>
  <c r="B50" i="102" l="1"/>
  <c r="G49" i="102"/>
  <c r="B50" i="101"/>
  <c r="G49" i="101"/>
  <c r="B50" i="100"/>
  <c r="G49" i="100"/>
  <c r="B50" i="99"/>
  <c r="G49" i="99"/>
  <c r="B50" i="98"/>
  <c r="G49" i="98"/>
  <c r="E50" i="97"/>
  <c r="F50" i="97" s="1"/>
  <c r="B50" i="96"/>
  <c r="G49" i="96"/>
  <c r="B50" i="95"/>
  <c r="G49" i="95"/>
  <c r="B50" i="94"/>
  <c r="G49" i="94"/>
  <c r="B50" i="93"/>
  <c r="G49" i="93"/>
  <c r="D50" i="102" l="1"/>
  <c r="D50" i="101"/>
  <c r="D50" i="100"/>
  <c r="D50" i="99"/>
  <c r="D50" i="98"/>
  <c r="B51" i="97"/>
  <c r="G50" i="97"/>
  <c r="D50" i="96"/>
  <c r="D50" i="95"/>
  <c r="D50" i="94"/>
  <c r="D50" i="93"/>
  <c r="E50" i="102" l="1"/>
  <c r="F50" i="102" s="1"/>
  <c r="E50" i="101"/>
  <c r="F50" i="101" s="1"/>
  <c r="E50" i="100"/>
  <c r="F50" i="100" s="1"/>
  <c r="E50" i="99"/>
  <c r="F50" i="99" s="1"/>
  <c r="E50" i="98"/>
  <c r="F50" i="98" s="1"/>
  <c r="D51" i="97"/>
  <c r="E50" i="96"/>
  <c r="F50" i="96" s="1"/>
  <c r="E50" i="95"/>
  <c r="F50" i="95" s="1"/>
  <c r="E50" i="94"/>
  <c r="F50" i="94" s="1"/>
  <c r="E50" i="93"/>
  <c r="F50" i="93" s="1"/>
  <c r="B51" i="102" l="1"/>
  <c r="G50" i="102"/>
  <c r="B51" i="101"/>
  <c r="G50" i="101"/>
  <c r="B51" i="100"/>
  <c r="G50" i="100"/>
  <c r="B51" i="99"/>
  <c r="G50" i="99"/>
  <c r="B51" i="98"/>
  <c r="G50" i="98"/>
  <c r="E51" i="97"/>
  <c r="F51" i="97" s="1"/>
  <c r="B51" i="96"/>
  <c r="G50" i="96"/>
  <c r="B51" i="95"/>
  <c r="G50" i="95"/>
  <c r="B51" i="94"/>
  <c r="G50" i="94"/>
  <c r="B51" i="93"/>
  <c r="G50" i="93"/>
  <c r="D51" i="102" l="1"/>
  <c r="D51" i="101"/>
  <c r="D51" i="100"/>
  <c r="D51" i="99"/>
  <c r="D51" i="98"/>
  <c r="B52" i="97"/>
  <c r="G51" i="97"/>
  <c r="D51" i="96"/>
  <c r="D51" i="95"/>
  <c r="D51" i="94"/>
  <c r="D51" i="93"/>
  <c r="E51" i="102" l="1"/>
  <c r="F51" i="102" s="1"/>
  <c r="E51" i="101"/>
  <c r="F51" i="101" s="1"/>
  <c r="E51" i="100"/>
  <c r="F51" i="100" s="1"/>
  <c r="E51" i="99"/>
  <c r="F51" i="99" s="1"/>
  <c r="E51" i="98"/>
  <c r="F51" i="98" s="1"/>
  <c r="D52" i="97"/>
  <c r="E51" i="96"/>
  <c r="F51" i="96" s="1"/>
  <c r="E51" i="95"/>
  <c r="F51" i="95" s="1"/>
  <c r="E51" i="94"/>
  <c r="F51" i="94" s="1"/>
  <c r="E51" i="93"/>
  <c r="F51" i="93" s="1"/>
  <c r="B52" i="102" l="1"/>
  <c r="G51" i="102"/>
  <c r="B52" i="101"/>
  <c r="G51" i="101"/>
  <c r="B52" i="100"/>
  <c r="G51" i="100"/>
  <c r="B52" i="99"/>
  <c r="G51" i="99"/>
  <c r="B52" i="98"/>
  <c r="G51" i="98"/>
  <c r="E52" i="97"/>
  <c r="F52" i="97"/>
  <c r="B52" i="96"/>
  <c r="G51" i="96"/>
  <c r="B52" i="95"/>
  <c r="G51" i="95"/>
  <c r="B52" i="94"/>
  <c r="G51" i="94"/>
  <c r="B52" i="93"/>
  <c r="G51" i="93"/>
  <c r="D52" i="102" l="1"/>
  <c r="D52" i="101"/>
  <c r="D52" i="100"/>
  <c r="D52" i="99"/>
  <c r="D52" i="98"/>
  <c r="B53" i="97"/>
  <c r="G52" i="97"/>
  <c r="D52" i="96"/>
  <c r="D52" i="95"/>
  <c r="D52" i="94"/>
  <c r="D52" i="93"/>
  <c r="E52" i="102" l="1"/>
  <c r="F52" i="102" s="1"/>
  <c r="E52" i="101"/>
  <c r="F52" i="101" s="1"/>
  <c r="E52" i="100"/>
  <c r="F52" i="100" s="1"/>
  <c r="E52" i="99"/>
  <c r="F52" i="99" s="1"/>
  <c r="E52" i="98"/>
  <c r="F52" i="98" s="1"/>
  <c r="D53" i="97"/>
  <c r="E52" i="96"/>
  <c r="F52" i="96" s="1"/>
  <c r="E52" i="95"/>
  <c r="F52" i="95" s="1"/>
  <c r="E52" i="94"/>
  <c r="F52" i="94" s="1"/>
  <c r="E52" i="93"/>
  <c r="F52" i="93" s="1"/>
  <c r="B53" i="102" l="1"/>
  <c r="G52" i="102"/>
  <c r="B53" i="101"/>
  <c r="G52" i="101"/>
  <c r="B53" i="100"/>
  <c r="G52" i="100"/>
  <c r="B53" i="99"/>
  <c r="G52" i="99"/>
  <c r="B53" i="98"/>
  <c r="G52" i="98"/>
  <c r="E53" i="97"/>
  <c r="F53" i="97" s="1"/>
  <c r="B53" i="96"/>
  <c r="G52" i="96"/>
  <c r="B53" i="95"/>
  <c r="G52" i="95"/>
  <c r="B53" i="94"/>
  <c r="G52" i="94"/>
  <c r="B53" i="93"/>
  <c r="G52" i="93"/>
  <c r="D53" i="102" l="1"/>
  <c r="D53" i="101"/>
  <c r="D53" i="100"/>
  <c r="D53" i="99"/>
  <c r="D53" i="98"/>
  <c r="B54" i="97"/>
  <c r="G53" i="97"/>
  <c r="D53" i="96"/>
  <c r="D53" i="95"/>
  <c r="D53" i="94"/>
  <c r="D53" i="93"/>
  <c r="E53" i="102" l="1"/>
  <c r="F53" i="102" s="1"/>
  <c r="E53" i="101"/>
  <c r="F53" i="101" s="1"/>
  <c r="E53" i="100"/>
  <c r="F53" i="100" s="1"/>
  <c r="E53" i="99"/>
  <c r="F53" i="99" s="1"/>
  <c r="E53" i="98"/>
  <c r="F53" i="98" s="1"/>
  <c r="D54" i="97"/>
  <c r="E53" i="96"/>
  <c r="F53" i="96" s="1"/>
  <c r="E53" i="95"/>
  <c r="F53" i="95" s="1"/>
  <c r="E53" i="94"/>
  <c r="F53" i="94" s="1"/>
  <c r="E53" i="93"/>
  <c r="F53" i="93" s="1"/>
  <c r="B54" i="102" l="1"/>
  <c r="G53" i="102"/>
  <c r="B54" i="101"/>
  <c r="G53" i="101"/>
  <c r="B54" i="100"/>
  <c r="G53" i="100"/>
  <c r="B54" i="99"/>
  <c r="G53" i="99"/>
  <c r="B54" i="98"/>
  <c r="G53" i="98"/>
  <c r="E54" i="97"/>
  <c r="F54" i="97" s="1"/>
  <c r="B54" i="96"/>
  <c r="G53" i="96"/>
  <c r="B54" i="95"/>
  <c r="G53" i="95"/>
  <c r="B54" i="94"/>
  <c r="G53" i="94"/>
  <c r="B54" i="93"/>
  <c r="G53" i="93"/>
  <c r="D54" i="102" l="1"/>
  <c r="D54" i="101"/>
  <c r="D54" i="100"/>
  <c r="D54" i="99"/>
  <c r="D54" i="98"/>
  <c r="B55" i="97"/>
  <c r="G54" i="97"/>
  <c r="D54" i="96"/>
  <c r="D54" i="95"/>
  <c r="D54" i="94"/>
  <c r="D54" i="93"/>
  <c r="E54" i="102" l="1"/>
  <c r="F54" i="102"/>
  <c r="E54" i="101"/>
  <c r="F54" i="101" s="1"/>
  <c r="E54" i="100"/>
  <c r="F54" i="100" s="1"/>
  <c r="E54" i="99"/>
  <c r="F54" i="99"/>
  <c r="E54" i="98"/>
  <c r="F54" i="98" s="1"/>
  <c r="D55" i="97"/>
  <c r="E54" i="96"/>
  <c r="F54" i="96"/>
  <c r="E54" i="95"/>
  <c r="F54" i="95" s="1"/>
  <c r="E54" i="94"/>
  <c r="F54" i="94" s="1"/>
  <c r="E54" i="93"/>
  <c r="F54" i="93"/>
  <c r="B55" i="102" l="1"/>
  <c r="G54" i="102"/>
  <c r="B55" i="101"/>
  <c r="G54" i="101"/>
  <c r="B55" i="100"/>
  <c r="G54" i="100"/>
  <c r="B55" i="99"/>
  <c r="G54" i="99"/>
  <c r="B55" i="98"/>
  <c r="G54" i="98"/>
  <c r="E55" i="97"/>
  <c r="F55" i="97" s="1"/>
  <c r="B55" i="96"/>
  <c r="G54" i="96"/>
  <c r="B55" i="95"/>
  <c r="G54" i="95"/>
  <c r="B55" i="94"/>
  <c r="G54" i="94"/>
  <c r="B55" i="93"/>
  <c r="G54" i="93"/>
  <c r="D55" i="102" l="1"/>
  <c r="D55" i="101"/>
  <c r="D55" i="100"/>
  <c r="D55" i="99"/>
  <c r="D55" i="98"/>
  <c r="B56" i="97"/>
  <c r="G55" i="97"/>
  <c r="D55" i="96"/>
  <c r="D55" i="95"/>
  <c r="D55" i="94"/>
  <c r="D55" i="93"/>
  <c r="E55" i="102" l="1"/>
  <c r="F55" i="102" s="1"/>
  <c r="E55" i="101"/>
  <c r="F55" i="101" s="1"/>
  <c r="E55" i="100"/>
  <c r="F55" i="100" s="1"/>
  <c r="E55" i="99"/>
  <c r="F55" i="99" s="1"/>
  <c r="E55" i="98"/>
  <c r="F55" i="98" s="1"/>
  <c r="D56" i="97"/>
  <c r="E55" i="96"/>
  <c r="F55" i="96" s="1"/>
  <c r="E55" i="95"/>
  <c r="F55" i="95" s="1"/>
  <c r="E55" i="94"/>
  <c r="F55" i="94" s="1"/>
  <c r="E55" i="93"/>
  <c r="F55" i="93" s="1"/>
  <c r="B56" i="102" l="1"/>
  <c r="G55" i="102"/>
  <c r="B56" i="101"/>
  <c r="G55" i="101"/>
  <c r="B56" i="100"/>
  <c r="G55" i="100"/>
  <c r="B56" i="99"/>
  <c r="G55" i="99"/>
  <c r="B56" i="98"/>
  <c r="G55" i="98"/>
  <c r="E56" i="97"/>
  <c r="F56" i="97" s="1"/>
  <c r="B56" i="96"/>
  <c r="G55" i="96"/>
  <c r="B56" i="95"/>
  <c r="G55" i="95"/>
  <c r="B56" i="94"/>
  <c r="G55" i="94"/>
  <c r="B56" i="93"/>
  <c r="G55" i="93"/>
  <c r="D56" i="102" l="1"/>
  <c r="D56" i="101"/>
  <c r="D56" i="100"/>
  <c r="D56" i="99"/>
  <c r="D56" i="98"/>
  <c r="B57" i="97"/>
  <c r="G56" i="97"/>
  <c r="D56" i="96"/>
  <c r="D56" i="95"/>
  <c r="D56" i="94"/>
  <c r="D56" i="93"/>
  <c r="E56" i="102" l="1"/>
  <c r="F56" i="102" s="1"/>
  <c r="E56" i="101"/>
  <c r="F56" i="101" s="1"/>
  <c r="E56" i="100"/>
  <c r="F56" i="100" s="1"/>
  <c r="E56" i="99"/>
  <c r="F56" i="99" s="1"/>
  <c r="E56" i="98"/>
  <c r="F56" i="98"/>
  <c r="D57" i="97"/>
  <c r="E56" i="96"/>
  <c r="F56" i="96" s="1"/>
  <c r="E56" i="95"/>
  <c r="F56" i="95" s="1"/>
  <c r="E56" i="94"/>
  <c r="F56" i="94" s="1"/>
  <c r="E56" i="93"/>
  <c r="F56" i="93" s="1"/>
  <c r="B57" i="102" l="1"/>
  <c r="G56" i="102"/>
  <c r="B57" i="101"/>
  <c r="G56" i="101"/>
  <c r="B57" i="100"/>
  <c r="G56" i="100"/>
  <c r="B57" i="99"/>
  <c r="G56" i="99"/>
  <c r="B57" i="98"/>
  <c r="G56" i="98"/>
  <c r="E57" i="97"/>
  <c r="F57" i="97" s="1"/>
  <c r="B57" i="96"/>
  <c r="G56" i="96"/>
  <c r="B57" i="95"/>
  <c r="G56" i="95"/>
  <c r="B57" i="94"/>
  <c r="G56" i="94"/>
  <c r="B57" i="93"/>
  <c r="G56" i="93"/>
  <c r="D57" i="102" l="1"/>
  <c r="D57" i="101"/>
  <c r="D57" i="100"/>
  <c r="D57" i="99"/>
  <c r="D57" i="98"/>
  <c r="B58" i="97"/>
  <c r="G57" i="97"/>
  <c r="D57" i="96"/>
  <c r="D57" i="95"/>
  <c r="D57" i="94"/>
  <c r="D57" i="93"/>
  <c r="E57" i="102" l="1"/>
  <c r="F57" i="102" s="1"/>
  <c r="E57" i="101"/>
  <c r="F57" i="101" s="1"/>
  <c r="E57" i="100"/>
  <c r="F57" i="100" s="1"/>
  <c r="E57" i="99"/>
  <c r="F57" i="99" s="1"/>
  <c r="E57" i="98"/>
  <c r="F57" i="98" s="1"/>
  <c r="D58" i="97"/>
  <c r="E57" i="96"/>
  <c r="F57" i="96" s="1"/>
  <c r="E57" i="95"/>
  <c r="F57" i="95" s="1"/>
  <c r="E57" i="94"/>
  <c r="F57" i="94" s="1"/>
  <c r="E57" i="93"/>
  <c r="F57" i="93" s="1"/>
  <c r="B58" i="102" l="1"/>
  <c r="G57" i="102"/>
  <c r="B58" i="101"/>
  <c r="G57" i="101"/>
  <c r="B58" i="100"/>
  <c r="G57" i="100"/>
  <c r="B58" i="99"/>
  <c r="G57" i="99"/>
  <c r="B58" i="98"/>
  <c r="G57" i="98"/>
  <c r="E58" i="97"/>
  <c r="F58" i="97" s="1"/>
  <c r="B58" i="96"/>
  <c r="G57" i="96"/>
  <c r="B58" i="95"/>
  <c r="G57" i="95"/>
  <c r="B58" i="94"/>
  <c r="G57" i="94"/>
  <c r="B58" i="93"/>
  <c r="G57" i="93"/>
  <c r="D58" i="102" l="1"/>
  <c r="D58" i="101"/>
  <c r="D58" i="100"/>
  <c r="D58" i="99"/>
  <c r="D58" i="98"/>
  <c r="B59" i="97"/>
  <c r="G58" i="97"/>
  <c r="D58" i="96"/>
  <c r="D58" i="95"/>
  <c r="D58" i="94"/>
  <c r="D58" i="93"/>
  <c r="E58" i="102" l="1"/>
  <c r="F58" i="102"/>
  <c r="E58" i="101"/>
  <c r="F58" i="101" s="1"/>
  <c r="E58" i="100"/>
  <c r="F58" i="100" s="1"/>
  <c r="E58" i="99"/>
  <c r="F58" i="99"/>
  <c r="E58" i="98"/>
  <c r="F58" i="98" s="1"/>
  <c r="D59" i="97"/>
  <c r="E58" i="96"/>
  <c r="F58" i="96" s="1"/>
  <c r="E58" i="95"/>
  <c r="F58" i="95" s="1"/>
  <c r="E58" i="94"/>
  <c r="F58" i="94" s="1"/>
  <c r="E58" i="93"/>
  <c r="F58" i="93" s="1"/>
  <c r="B59" i="102" l="1"/>
  <c r="G58" i="102"/>
  <c r="B59" i="101"/>
  <c r="G58" i="101"/>
  <c r="B59" i="100"/>
  <c r="G58" i="100"/>
  <c r="B59" i="99"/>
  <c r="G58" i="99"/>
  <c r="B59" i="98"/>
  <c r="G58" i="98"/>
  <c r="E59" i="97"/>
  <c r="F59" i="97" s="1"/>
  <c r="B59" i="96"/>
  <c r="G58" i="96"/>
  <c r="B59" i="95"/>
  <c r="G58" i="95"/>
  <c r="B59" i="94"/>
  <c r="G58" i="94"/>
  <c r="B59" i="93"/>
  <c r="G58" i="93"/>
  <c r="D59" i="102" l="1"/>
  <c r="D59" i="101"/>
  <c r="D59" i="100"/>
  <c r="D59" i="99"/>
  <c r="D59" i="98"/>
  <c r="B60" i="97"/>
  <c r="G59" i="97"/>
  <c r="D59" i="96"/>
  <c r="D59" i="95"/>
  <c r="D59" i="94"/>
  <c r="D59" i="93"/>
  <c r="E59" i="102" l="1"/>
  <c r="F59" i="102" s="1"/>
  <c r="E59" i="101"/>
  <c r="F59" i="101" s="1"/>
  <c r="E59" i="100"/>
  <c r="F59" i="100" s="1"/>
  <c r="E59" i="99"/>
  <c r="F59" i="99" s="1"/>
  <c r="E59" i="98"/>
  <c r="F59" i="98" s="1"/>
  <c r="D60" i="97"/>
  <c r="E59" i="96"/>
  <c r="F59" i="96" s="1"/>
  <c r="E59" i="95"/>
  <c r="F59" i="95" s="1"/>
  <c r="E59" i="94"/>
  <c r="F59" i="94" s="1"/>
  <c r="E59" i="93"/>
  <c r="F59" i="93" s="1"/>
  <c r="B60" i="102" l="1"/>
  <c r="G59" i="102"/>
  <c r="B60" i="101"/>
  <c r="G59" i="101"/>
  <c r="B60" i="100"/>
  <c r="G59" i="100"/>
  <c r="B60" i="99"/>
  <c r="G59" i="99"/>
  <c r="B60" i="98"/>
  <c r="G59" i="98"/>
  <c r="E60" i="97"/>
  <c r="F60" i="97" s="1"/>
  <c r="B60" i="96"/>
  <c r="G59" i="96"/>
  <c r="B60" i="95"/>
  <c r="G59" i="95"/>
  <c r="B60" i="94"/>
  <c r="G59" i="94"/>
  <c r="B60" i="93"/>
  <c r="G59" i="93"/>
  <c r="D60" i="102" l="1"/>
  <c r="D60" i="101"/>
  <c r="D60" i="100"/>
  <c r="D60" i="99"/>
  <c r="D60" i="98"/>
  <c r="B61" i="97"/>
  <c r="G60" i="97"/>
  <c r="D60" i="96"/>
  <c r="D60" i="95"/>
  <c r="D60" i="94"/>
  <c r="D60" i="93"/>
  <c r="E60" i="102" l="1"/>
  <c r="F60" i="102"/>
  <c r="E60" i="101"/>
  <c r="F60" i="101" s="1"/>
  <c r="E60" i="100"/>
  <c r="F60" i="100" s="1"/>
  <c r="E60" i="99"/>
  <c r="F60" i="99"/>
  <c r="E60" i="98"/>
  <c r="F60" i="98" s="1"/>
  <c r="D61" i="97"/>
  <c r="E60" i="96"/>
  <c r="F60" i="96" s="1"/>
  <c r="E60" i="95"/>
  <c r="F60" i="95" s="1"/>
  <c r="E60" i="94"/>
  <c r="F60" i="94" s="1"/>
  <c r="E60" i="93"/>
  <c r="F60" i="93" s="1"/>
  <c r="B61" i="102" l="1"/>
  <c r="G60" i="102"/>
  <c r="B61" i="101"/>
  <c r="G60" i="101"/>
  <c r="B61" i="100"/>
  <c r="G60" i="100"/>
  <c r="B61" i="99"/>
  <c r="G60" i="99"/>
  <c r="B61" i="98"/>
  <c r="G60" i="98"/>
  <c r="E61" i="97"/>
  <c r="F61" i="97" s="1"/>
  <c r="B61" i="96"/>
  <c r="G60" i="96"/>
  <c r="B61" i="95"/>
  <c r="G60" i="95"/>
  <c r="B61" i="94"/>
  <c r="G60" i="94"/>
  <c r="B61" i="93"/>
  <c r="G60" i="93"/>
  <c r="D61" i="102" l="1"/>
  <c r="D61" i="101"/>
  <c r="D61" i="100"/>
  <c r="D61" i="99"/>
  <c r="D61" i="98"/>
  <c r="B62" i="97"/>
  <c r="G61" i="97"/>
  <c r="D61" i="96"/>
  <c r="D61" i="95"/>
  <c r="D61" i="94"/>
  <c r="D61" i="93"/>
  <c r="E61" i="102" l="1"/>
  <c r="F61" i="102" s="1"/>
  <c r="E61" i="101"/>
  <c r="F61" i="101" s="1"/>
  <c r="E61" i="100"/>
  <c r="F61" i="100" s="1"/>
  <c r="E61" i="99"/>
  <c r="F61" i="99" s="1"/>
  <c r="E61" i="98"/>
  <c r="F61" i="98" s="1"/>
  <c r="D62" i="97"/>
  <c r="E61" i="96"/>
  <c r="F61" i="96" s="1"/>
  <c r="E61" i="95"/>
  <c r="F61" i="95" s="1"/>
  <c r="E61" i="94"/>
  <c r="F61" i="94" s="1"/>
  <c r="E61" i="93"/>
  <c r="F61" i="93" s="1"/>
  <c r="B62" i="102" l="1"/>
  <c r="G61" i="102"/>
  <c r="B62" i="101"/>
  <c r="G61" i="101"/>
  <c r="B62" i="100"/>
  <c r="G61" i="100"/>
  <c r="B62" i="99"/>
  <c r="G61" i="99"/>
  <c r="B62" i="98"/>
  <c r="G61" i="98"/>
  <c r="E62" i="97"/>
  <c r="F62" i="97" s="1"/>
  <c r="B62" i="96"/>
  <c r="G61" i="96"/>
  <c r="B62" i="95"/>
  <c r="G61" i="95"/>
  <c r="B62" i="94"/>
  <c r="G61" i="94"/>
  <c r="B62" i="93"/>
  <c r="G61" i="93"/>
  <c r="D62" i="102" l="1"/>
  <c r="D62" i="101"/>
  <c r="D62" i="100"/>
  <c r="D62" i="99"/>
  <c r="D62" i="98"/>
  <c r="B63" i="97"/>
  <c r="G62" i="97"/>
  <c r="D62" i="96"/>
  <c r="D62" i="95"/>
  <c r="D62" i="94"/>
  <c r="D62" i="93"/>
  <c r="E62" i="102" l="1"/>
  <c r="F62" i="102" s="1"/>
  <c r="E62" i="101"/>
  <c r="F62" i="101" s="1"/>
  <c r="E62" i="100"/>
  <c r="F62" i="100" s="1"/>
  <c r="E62" i="99"/>
  <c r="F62" i="99" s="1"/>
  <c r="E62" i="98"/>
  <c r="F62" i="98" s="1"/>
  <c r="D63" i="97"/>
  <c r="E62" i="96"/>
  <c r="F62" i="96" s="1"/>
  <c r="E62" i="95"/>
  <c r="F62" i="95" s="1"/>
  <c r="E62" i="94"/>
  <c r="F62" i="94" s="1"/>
  <c r="E62" i="93"/>
  <c r="F62" i="93" s="1"/>
  <c r="B63" i="102" l="1"/>
  <c r="G62" i="102"/>
  <c r="B63" i="101"/>
  <c r="G62" i="101"/>
  <c r="B63" i="100"/>
  <c r="G62" i="100"/>
  <c r="B63" i="99"/>
  <c r="G62" i="99"/>
  <c r="B63" i="98"/>
  <c r="G62" i="98"/>
  <c r="E63" i="97"/>
  <c r="F63" i="97"/>
  <c r="B63" i="96"/>
  <c r="G62" i="96"/>
  <c r="B63" i="95"/>
  <c r="G62" i="95"/>
  <c r="B63" i="94"/>
  <c r="G62" i="94"/>
  <c r="B63" i="93"/>
  <c r="G62" i="93"/>
  <c r="D63" i="102" l="1"/>
  <c r="D63" i="101"/>
  <c r="D63" i="100"/>
  <c r="D63" i="99"/>
  <c r="D63" i="98"/>
  <c r="B64" i="97"/>
  <c r="G63" i="97"/>
  <c r="D63" i="96"/>
  <c r="D63" i="95"/>
  <c r="D63" i="94"/>
  <c r="D63" i="93"/>
  <c r="E63" i="102" l="1"/>
  <c r="F63" i="102" s="1"/>
  <c r="E63" i="101"/>
  <c r="F63" i="101" s="1"/>
  <c r="E63" i="100"/>
  <c r="F63" i="100" s="1"/>
  <c r="E63" i="99"/>
  <c r="F63" i="99" s="1"/>
  <c r="E63" i="98"/>
  <c r="F63" i="98"/>
  <c r="D64" i="97"/>
  <c r="E63" i="96"/>
  <c r="F63" i="96" s="1"/>
  <c r="E63" i="95"/>
  <c r="F63" i="95"/>
  <c r="E63" i="94"/>
  <c r="F63" i="94" s="1"/>
  <c r="E63" i="93"/>
  <c r="F63" i="93" s="1"/>
  <c r="B64" i="102" l="1"/>
  <c r="G63" i="102"/>
  <c r="B64" i="101"/>
  <c r="G63" i="101"/>
  <c r="B64" i="100"/>
  <c r="G63" i="100"/>
  <c r="B64" i="99"/>
  <c r="G63" i="99"/>
  <c r="B64" i="98"/>
  <c r="G63" i="98"/>
  <c r="E64" i="97"/>
  <c r="F64" i="97"/>
  <c r="B64" i="96"/>
  <c r="G63" i="96"/>
  <c r="B64" i="95"/>
  <c r="G63" i="95"/>
  <c r="B64" i="94"/>
  <c r="G63" i="94"/>
  <c r="B64" i="93"/>
  <c r="G63" i="93"/>
  <c r="D64" i="102" l="1"/>
  <c r="D64" i="101"/>
  <c r="D64" i="100"/>
  <c r="D64" i="99"/>
  <c r="D64" i="98"/>
  <c r="B65" i="97"/>
  <c r="G64" i="97"/>
  <c r="D64" i="96"/>
  <c r="D64" i="95"/>
  <c r="D64" i="94"/>
  <c r="D64" i="93"/>
  <c r="E64" i="102" l="1"/>
  <c r="F64" i="102" s="1"/>
  <c r="E64" i="101"/>
  <c r="F64" i="101" s="1"/>
  <c r="E64" i="100"/>
  <c r="F64" i="100" s="1"/>
  <c r="E64" i="99"/>
  <c r="F64" i="99" s="1"/>
  <c r="E64" i="98"/>
  <c r="F64" i="98" s="1"/>
  <c r="D65" i="97"/>
  <c r="E64" i="96"/>
  <c r="F64" i="96" s="1"/>
  <c r="E64" i="95"/>
  <c r="F64" i="95" s="1"/>
  <c r="E64" i="94"/>
  <c r="F64" i="94" s="1"/>
  <c r="E64" i="93"/>
  <c r="F64" i="93" s="1"/>
  <c r="B65" i="102" l="1"/>
  <c r="G64" i="102"/>
  <c r="B65" i="101"/>
  <c r="G64" i="101"/>
  <c r="B65" i="100"/>
  <c r="G64" i="100"/>
  <c r="B65" i="99"/>
  <c r="G64" i="99"/>
  <c r="B65" i="98"/>
  <c r="G64" i="98"/>
  <c r="E65" i="97"/>
  <c r="F65" i="97" s="1"/>
  <c r="B65" i="96"/>
  <c r="G64" i="96"/>
  <c r="B65" i="95"/>
  <c r="G64" i="95"/>
  <c r="B65" i="94"/>
  <c r="G64" i="94"/>
  <c r="B65" i="93"/>
  <c r="G64" i="93"/>
  <c r="D65" i="102" l="1"/>
  <c r="D65" i="101"/>
  <c r="D65" i="100"/>
  <c r="D65" i="99"/>
  <c r="D65" i="98"/>
  <c r="B66" i="97"/>
  <c r="G65" i="97"/>
  <c r="D65" i="96"/>
  <c r="D65" i="95"/>
  <c r="D65" i="94"/>
  <c r="D65" i="93"/>
  <c r="E65" i="102" l="1"/>
  <c r="F65" i="102" s="1"/>
  <c r="E65" i="101"/>
  <c r="F65" i="101" s="1"/>
  <c r="E65" i="100"/>
  <c r="F65" i="100" s="1"/>
  <c r="E65" i="99"/>
  <c r="F65" i="99" s="1"/>
  <c r="E65" i="98"/>
  <c r="F65" i="98"/>
  <c r="D66" i="97"/>
  <c r="E65" i="96"/>
  <c r="F65" i="96" s="1"/>
  <c r="E65" i="95"/>
  <c r="F65" i="95" s="1"/>
  <c r="E65" i="94"/>
  <c r="F65" i="94" s="1"/>
  <c r="E65" i="93"/>
  <c r="F65" i="93" s="1"/>
  <c r="B66" i="102" l="1"/>
  <c r="G65" i="102"/>
  <c r="B66" i="101"/>
  <c r="G65" i="101"/>
  <c r="B66" i="100"/>
  <c r="G65" i="100"/>
  <c r="B66" i="99"/>
  <c r="G65" i="99"/>
  <c r="B66" i="98"/>
  <c r="G65" i="98"/>
  <c r="E66" i="97"/>
  <c r="F66" i="97" s="1"/>
  <c r="B66" i="96"/>
  <c r="G65" i="96"/>
  <c r="B66" i="95"/>
  <c r="G65" i="95"/>
  <c r="B66" i="94"/>
  <c r="G65" i="94"/>
  <c r="B66" i="93"/>
  <c r="G65" i="93"/>
  <c r="D66" i="102" l="1"/>
  <c r="D66" i="101"/>
  <c r="D66" i="100"/>
  <c r="D66" i="99"/>
  <c r="D66" i="98"/>
  <c r="B67" i="97"/>
  <c r="G66" i="97"/>
  <c r="D66" i="96"/>
  <c r="D66" i="95"/>
  <c r="D66" i="94"/>
  <c r="D66" i="93"/>
  <c r="E66" i="102" l="1"/>
  <c r="F66" i="102"/>
  <c r="E66" i="101"/>
  <c r="F66" i="101" s="1"/>
  <c r="E66" i="100"/>
  <c r="F66" i="100" s="1"/>
  <c r="E66" i="99"/>
  <c r="F66" i="99"/>
  <c r="E66" i="98"/>
  <c r="F66" i="98" s="1"/>
  <c r="D67" i="97"/>
  <c r="E66" i="96"/>
  <c r="F66" i="96"/>
  <c r="E66" i="95"/>
  <c r="F66" i="95" s="1"/>
  <c r="E66" i="94"/>
  <c r="F66" i="94" s="1"/>
  <c r="E66" i="93"/>
  <c r="F66" i="93" s="1"/>
  <c r="B67" i="102" l="1"/>
  <c r="G66" i="102"/>
  <c r="B67" i="101"/>
  <c r="G66" i="101"/>
  <c r="B67" i="100"/>
  <c r="G66" i="100"/>
  <c r="B67" i="99"/>
  <c r="G66" i="99"/>
  <c r="B67" i="98"/>
  <c r="G66" i="98"/>
  <c r="E67" i="97"/>
  <c r="F67" i="97" s="1"/>
  <c r="B67" i="96"/>
  <c r="G66" i="96"/>
  <c r="B67" i="95"/>
  <c r="G66" i="95"/>
  <c r="B67" i="94"/>
  <c r="G66" i="94"/>
  <c r="B67" i="93"/>
  <c r="G66" i="93"/>
  <c r="D67" i="102" l="1"/>
  <c r="D67" i="101"/>
  <c r="D67" i="100"/>
  <c r="D67" i="99"/>
  <c r="D67" i="98"/>
  <c r="B68" i="97"/>
  <c r="G67" i="97"/>
  <c r="D67" i="96"/>
  <c r="D67" i="95"/>
  <c r="D67" i="94"/>
  <c r="D67" i="93"/>
  <c r="E67" i="102" l="1"/>
  <c r="F67" i="102" s="1"/>
  <c r="E67" i="101"/>
  <c r="F67" i="101" s="1"/>
  <c r="E67" i="100"/>
  <c r="F67" i="100" s="1"/>
  <c r="E67" i="99"/>
  <c r="F67" i="99" s="1"/>
  <c r="E67" i="98"/>
  <c r="F67" i="98" s="1"/>
  <c r="D68" i="97"/>
  <c r="E67" i="96"/>
  <c r="F67" i="96" s="1"/>
  <c r="E67" i="95"/>
  <c r="F67" i="95" s="1"/>
  <c r="E67" i="94"/>
  <c r="F67" i="94" s="1"/>
  <c r="E67" i="93"/>
  <c r="F67" i="93" s="1"/>
  <c r="B68" i="102" l="1"/>
  <c r="G67" i="102"/>
  <c r="B68" i="101"/>
  <c r="G67" i="101"/>
  <c r="B68" i="100"/>
  <c r="G67" i="100"/>
  <c r="B68" i="99"/>
  <c r="G67" i="99"/>
  <c r="B68" i="98"/>
  <c r="G67" i="98"/>
  <c r="E68" i="97"/>
  <c r="F68" i="97"/>
  <c r="B68" i="96"/>
  <c r="G67" i="96"/>
  <c r="B68" i="95"/>
  <c r="G67" i="95"/>
  <c r="B68" i="94"/>
  <c r="G67" i="94"/>
  <c r="B68" i="93"/>
  <c r="G67" i="93"/>
  <c r="D68" i="102" l="1"/>
  <c r="D68" i="101"/>
  <c r="D68" i="100"/>
  <c r="D68" i="99"/>
  <c r="D68" i="98"/>
  <c r="B69" i="97"/>
  <c r="G68" i="97"/>
  <c r="D68" i="96"/>
  <c r="D68" i="95"/>
  <c r="D68" i="94"/>
  <c r="D68" i="93"/>
  <c r="E68" i="102" l="1"/>
  <c r="F68" i="102"/>
  <c r="E68" i="101"/>
  <c r="F68" i="101" s="1"/>
  <c r="E68" i="100"/>
  <c r="F68" i="100" s="1"/>
  <c r="E68" i="99"/>
  <c r="F68" i="99"/>
  <c r="E68" i="98"/>
  <c r="F68" i="98" s="1"/>
  <c r="D69" i="97"/>
  <c r="E68" i="96"/>
  <c r="F68" i="96"/>
  <c r="E68" i="95"/>
  <c r="F68" i="95"/>
  <c r="E68" i="94"/>
  <c r="F68" i="94"/>
  <c r="E68" i="93"/>
  <c r="F68" i="93" s="1"/>
  <c r="B69" i="102" l="1"/>
  <c r="G68" i="102"/>
  <c r="B69" i="101"/>
  <c r="G68" i="101"/>
  <c r="B69" i="100"/>
  <c r="G68" i="100"/>
  <c r="B69" i="99"/>
  <c r="G68" i="99"/>
  <c r="B69" i="98"/>
  <c r="G68" i="98"/>
  <c r="E69" i="97"/>
  <c r="F69" i="97"/>
  <c r="B69" i="96"/>
  <c r="G68" i="96"/>
  <c r="B69" i="95"/>
  <c r="G68" i="95"/>
  <c r="B69" i="94"/>
  <c r="G68" i="94"/>
  <c r="B69" i="93"/>
  <c r="G68" i="93"/>
  <c r="D69" i="102" l="1"/>
  <c r="D69" i="101"/>
  <c r="D69" i="100"/>
  <c r="D69" i="99"/>
  <c r="D69" i="98"/>
  <c r="B70" i="97"/>
  <c r="G69" i="97"/>
  <c r="D69" i="96"/>
  <c r="D69" i="95"/>
  <c r="D69" i="94"/>
  <c r="D69" i="93"/>
  <c r="E69" i="102" l="1"/>
  <c r="F69" i="102" s="1"/>
  <c r="E69" i="101"/>
  <c r="F69" i="101" s="1"/>
  <c r="E69" i="100"/>
  <c r="F69" i="100" s="1"/>
  <c r="E69" i="99"/>
  <c r="F69" i="99" s="1"/>
  <c r="E69" i="98"/>
  <c r="F69" i="98" s="1"/>
  <c r="D70" i="97"/>
  <c r="E69" i="96"/>
  <c r="F69" i="96" s="1"/>
  <c r="E69" i="95"/>
  <c r="F69" i="95" s="1"/>
  <c r="E69" i="94"/>
  <c r="F69" i="94" s="1"/>
  <c r="E69" i="93"/>
  <c r="F69" i="93" s="1"/>
  <c r="B70" i="102" l="1"/>
  <c r="G69" i="102"/>
  <c r="B70" i="101"/>
  <c r="G69" i="101"/>
  <c r="B70" i="100"/>
  <c r="G69" i="100"/>
  <c r="B70" i="99"/>
  <c r="G69" i="99"/>
  <c r="B70" i="98"/>
  <c r="G69" i="98"/>
  <c r="E70" i="97"/>
  <c r="F70" i="97" s="1"/>
  <c r="B70" i="96"/>
  <c r="G69" i="96"/>
  <c r="B70" i="95"/>
  <c r="G69" i="95"/>
  <c r="B70" i="94"/>
  <c r="G69" i="94"/>
  <c r="B70" i="93"/>
  <c r="G69" i="93"/>
  <c r="D70" i="102" l="1"/>
  <c r="D70" i="101"/>
  <c r="D70" i="100"/>
  <c r="D70" i="99"/>
  <c r="D70" i="98"/>
  <c r="B71" i="97"/>
  <c r="G70" i="97"/>
  <c r="D70" i="96"/>
  <c r="D70" i="95"/>
  <c r="D70" i="94"/>
  <c r="D70" i="93"/>
  <c r="E70" i="102" l="1"/>
  <c r="F70" i="102" s="1"/>
  <c r="E70" i="101"/>
  <c r="F70" i="101" s="1"/>
  <c r="E70" i="100"/>
  <c r="F70" i="100" s="1"/>
  <c r="E70" i="99"/>
  <c r="F70" i="99" s="1"/>
  <c r="E70" i="98"/>
  <c r="F70" i="98"/>
  <c r="D71" i="97"/>
  <c r="E70" i="96"/>
  <c r="F70" i="96" s="1"/>
  <c r="E70" i="95"/>
  <c r="F70" i="95" s="1"/>
  <c r="E70" i="94"/>
  <c r="F70" i="94" s="1"/>
  <c r="E70" i="93"/>
  <c r="F70" i="93" s="1"/>
  <c r="B71" i="102" l="1"/>
  <c r="G70" i="102"/>
  <c r="B71" i="101"/>
  <c r="G70" i="101"/>
  <c r="B71" i="100"/>
  <c r="G70" i="100"/>
  <c r="B71" i="99"/>
  <c r="G70" i="99"/>
  <c r="B71" i="98"/>
  <c r="G70" i="98"/>
  <c r="E71" i="97"/>
  <c r="F71" i="97"/>
  <c r="B71" i="96"/>
  <c r="G70" i="96"/>
  <c r="B71" i="95"/>
  <c r="G70" i="95"/>
  <c r="B71" i="94"/>
  <c r="G70" i="94"/>
  <c r="B71" i="93"/>
  <c r="G70" i="93"/>
  <c r="D71" i="102" l="1"/>
  <c r="D71" i="101"/>
  <c r="D71" i="100"/>
  <c r="D71" i="99"/>
  <c r="D71" i="98"/>
  <c r="B72" i="97"/>
  <c r="G71" i="97"/>
  <c r="D71" i="96"/>
  <c r="D71" i="95"/>
  <c r="D71" i="94"/>
  <c r="D71" i="93"/>
  <c r="E71" i="102" l="1"/>
  <c r="F71" i="102" s="1"/>
  <c r="E71" i="101"/>
  <c r="F71" i="101" s="1"/>
  <c r="E71" i="100"/>
  <c r="F71" i="100" s="1"/>
  <c r="E71" i="99"/>
  <c r="F71" i="99" s="1"/>
  <c r="E71" i="98"/>
  <c r="F71" i="98"/>
  <c r="D72" i="97"/>
  <c r="E71" i="96"/>
  <c r="F71" i="96" s="1"/>
  <c r="E71" i="95"/>
  <c r="F71" i="95" s="1"/>
  <c r="E71" i="94"/>
  <c r="F71" i="94" s="1"/>
  <c r="E71" i="93"/>
  <c r="F71" i="93" s="1"/>
  <c r="B72" i="102" l="1"/>
  <c r="G71" i="102"/>
  <c r="B72" i="101"/>
  <c r="G71" i="101"/>
  <c r="B72" i="100"/>
  <c r="G71" i="100"/>
  <c r="B72" i="99"/>
  <c r="G71" i="99"/>
  <c r="B72" i="98"/>
  <c r="G71" i="98"/>
  <c r="E72" i="97"/>
  <c r="F72" i="97"/>
  <c r="B72" i="96"/>
  <c r="G71" i="96"/>
  <c r="B72" i="95"/>
  <c r="G71" i="95"/>
  <c r="B72" i="94"/>
  <c r="G71" i="94"/>
  <c r="B72" i="93"/>
  <c r="G71" i="93"/>
  <c r="D72" i="102" l="1"/>
  <c r="D72" i="101"/>
  <c r="D72" i="100"/>
  <c r="D72" i="99"/>
  <c r="D72" i="98"/>
  <c r="B73" i="97"/>
  <c r="G72" i="97"/>
  <c r="D72" i="96"/>
  <c r="D72" i="95"/>
  <c r="D72" i="94"/>
  <c r="D72" i="93"/>
  <c r="E72" i="102" l="1"/>
  <c r="F72" i="102" s="1"/>
  <c r="E72" i="101"/>
  <c r="F72" i="101" s="1"/>
  <c r="E72" i="100"/>
  <c r="F72" i="100" s="1"/>
  <c r="E72" i="99"/>
  <c r="F72" i="99" s="1"/>
  <c r="E72" i="98"/>
  <c r="F72" i="98" s="1"/>
  <c r="D73" i="97"/>
  <c r="E72" i="96"/>
  <c r="F72" i="96" s="1"/>
  <c r="E72" i="95"/>
  <c r="F72" i="95" s="1"/>
  <c r="E72" i="94"/>
  <c r="F72" i="94" s="1"/>
  <c r="E72" i="93"/>
  <c r="F72" i="93" s="1"/>
  <c r="B73" i="102" l="1"/>
  <c r="G72" i="102"/>
  <c r="B73" i="101"/>
  <c r="G72" i="101"/>
  <c r="B73" i="100"/>
  <c r="G72" i="100"/>
  <c r="B73" i="99"/>
  <c r="G72" i="99"/>
  <c r="B73" i="98"/>
  <c r="G72" i="98"/>
  <c r="E73" i="97"/>
  <c r="F73" i="97"/>
  <c r="B73" i="96"/>
  <c r="G72" i="96"/>
  <c r="B73" i="95"/>
  <c r="G72" i="95"/>
  <c r="B73" i="94"/>
  <c r="G72" i="94"/>
  <c r="B73" i="93"/>
  <c r="G72" i="93"/>
  <c r="D73" i="102" l="1"/>
  <c r="D73" i="101"/>
  <c r="D73" i="100"/>
  <c r="D73" i="99"/>
  <c r="D73" i="98"/>
  <c r="B74" i="97"/>
  <c r="G73" i="97"/>
  <c r="D73" i="96"/>
  <c r="D73" i="95"/>
  <c r="D73" i="94"/>
  <c r="D73" i="93"/>
  <c r="E73" i="102" l="1"/>
  <c r="F73" i="102" s="1"/>
  <c r="E73" i="101"/>
  <c r="F73" i="101" s="1"/>
  <c r="E73" i="100"/>
  <c r="F73" i="100" s="1"/>
  <c r="E73" i="99"/>
  <c r="F73" i="99" s="1"/>
  <c r="E73" i="98"/>
  <c r="F73" i="98"/>
  <c r="D74" i="97"/>
  <c r="E73" i="96"/>
  <c r="F73" i="96" s="1"/>
  <c r="E73" i="95"/>
  <c r="F73" i="95"/>
  <c r="E73" i="94"/>
  <c r="F73" i="94" s="1"/>
  <c r="E73" i="93"/>
  <c r="F73" i="93" s="1"/>
  <c r="B74" i="102" l="1"/>
  <c r="G73" i="102"/>
  <c r="B74" i="101"/>
  <c r="G73" i="101"/>
  <c r="B74" i="100"/>
  <c r="G73" i="100"/>
  <c r="B74" i="99"/>
  <c r="G73" i="99"/>
  <c r="B74" i="98"/>
  <c r="G73" i="98"/>
  <c r="E74" i="97"/>
  <c r="F74" i="97" s="1"/>
  <c r="B74" i="96"/>
  <c r="G73" i="96"/>
  <c r="B74" i="95"/>
  <c r="G73" i="95"/>
  <c r="B74" i="94"/>
  <c r="G73" i="94"/>
  <c r="B74" i="93"/>
  <c r="G73" i="93"/>
  <c r="D74" i="102" l="1"/>
  <c r="D74" i="101"/>
  <c r="D74" i="100"/>
  <c r="D74" i="99"/>
  <c r="D74" i="98"/>
  <c r="B75" i="97"/>
  <c r="G74" i="97"/>
  <c r="D74" i="96"/>
  <c r="D74" i="95"/>
  <c r="D74" i="94"/>
  <c r="D74" i="93"/>
  <c r="E74" i="102" l="1"/>
  <c r="F74" i="102" s="1"/>
  <c r="E74" i="101"/>
  <c r="F74" i="101" s="1"/>
  <c r="E74" i="100"/>
  <c r="F74" i="100" s="1"/>
  <c r="E74" i="99"/>
  <c r="F74" i="99" s="1"/>
  <c r="E74" i="98"/>
  <c r="F74" i="98" s="1"/>
  <c r="D75" i="97"/>
  <c r="E74" i="96"/>
  <c r="F74" i="96" s="1"/>
  <c r="E74" i="95"/>
  <c r="F74" i="95" s="1"/>
  <c r="E74" i="94"/>
  <c r="F74" i="94" s="1"/>
  <c r="E74" i="93"/>
  <c r="F74" i="93" s="1"/>
  <c r="B75" i="102" l="1"/>
  <c r="G74" i="102"/>
  <c r="B75" i="101"/>
  <c r="G74" i="101"/>
  <c r="B75" i="100"/>
  <c r="G74" i="100"/>
  <c r="B75" i="99"/>
  <c r="G74" i="99"/>
  <c r="B75" i="98"/>
  <c r="G74" i="98"/>
  <c r="E75" i="97"/>
  <c r="F75" i="97"/>
  <c r="B75" i="96"/>
  <c r="G74" i="96"/>
  <c r="B75" i="95"/>
  <c r="G74" i="95"/>
  <c r="B75" i="94"/>
  <c r="G74" i="94"/>
  <c r="B75" i="93"/>
  <c r="G74" i="93"/>
  <c r="D75" i="102" l="1"/>
  <c r="D75" i="101"/>
  <c r="D75" i="100"/>
  <c r="D75" i="99"/>
  <c r="D75" i="98"/>
  <c r="B76" i="97"/>
  <c r="G75" i="97"/>
  <c r="D75" i="96"/>
  <c r="D75" i="95"/>
  <c r="D75" i="94"/>
  <c r="D75" i="93"/>
  <c r="E75" i="102" l="1"/>
  <c r="F75" i="102" s="1"/>
  <c r="E75" i="101"/>
  <c r="F75" i="101" s="1"/>
  <c r="E75" i="100"/>
  <c r="F75" i="100" s="1"/>
  <c r="E75" i="99"/>
  <c r="F75" i="99" s="1"/>
  <c r="E75" i="98"/>
  <c r="F75" i="98" s="1"/>
  <c r="D76" i="97"/>
  <c r="E75" i="96"/>
  <c r="F75" i="96" s="1"/>
  <c r="E75" i="95"/>
  <c r="F75" i="95" s="1"/>
  <c r="E75" i="94"/>
  <c r="F75" i="94" s="1"/>
  <c r="E75" i="93"/>
  <c r="F75" i="93" s="1"/>
  <c r="B76" i="102" l="1"/>
  <c r="G75" i="102"/>
  <c r="B76" i="101"/>
  <c r="G75" i="101"/>
  <c r="B76" i="100"/>
  <c r="G75" i="100"/>
  <c r="B76" i="99"/>
  <c r="G75" i="99"/>
  <c r="B76" i="98"/>
  <c r="G75" i="98"/>
  <c r="E76" i="97"/>
  <c r="F76" i="97" s="1"/>
  <c r="B76" i="96"/>
  <c r="G75" i="96"/>
  <c r="B76" i="95"/>
  <c r="G75" i="95"/>
  <c r="B76" i="94"/>
  <c r="G75" i="94"/>
  <c r="B76" i="93"/>
  <c r="G75" i="93"/>
  <c r="D76" i="102" l="1"/>
  <c r="D76" i="101"/>
  <c r="D76" i="100"/>
  <c r="D76" i="99"/>
  <c r="D76" i="98"/>
  <c r="B77" i="97"/>
  <c r="G76" i="97"/>
  <c r="D76" i="96"/>
  <c r="D76" i="95"/>
  <c r="D76" i="94"/>
  <c r="D76" i="93"/>
  <c r="E76" i="102" l="1"/>
  <c r="F76" i="102"/>
  <c r="E76" i="101"/>
  <c r="F76" i="101" s="1"/>
  <c r="E76" i="100"/>
  <c r="F76" i="100" s="1"/>
  <c r="E76" i="99"/>
  <c r="F76" i="99"/>
  <c r="E76" i="98"/>
  <c r="F76" i="98" s="1"/>
  <c r="D77" i="97"/>
  <c r="E76" i="96"/>
  <c r="F76" i="96"/>
  <c r="E76" i="95"/>
  <c r="F76" i="95" s="1"/>
  <c r="E76" i="94"/>
  <c r="F76" i="94" s="1"/>
  <c r="E76" i="93"/>
  <c r="F76" i="93" s="1"/>
  <c r="B77" i="102" l="1"/>
  <c r="G76" i="102"/>
  <c r="B77" i="101"/>
  <c r="G76" i="101"/>
  <c r="B77" i="100"/>
  <c r="G76" i="100"/>
  <c r="B77" i="99"/>
  <c r="G76" i="99"/>
  <c r="B77" i="98"/>
  <c r="G76" i="98"/>
  <c r="E77" i="97"/>
  <c r="F77" i="97"/>
  <c r="B77" i="96"/>
  <c r="G76" i="96"/>
  <c r="B77" i="95"/>
  <c r="G76" i="95"/>
  <c r="B77" i="94"/>
  <c r="G76" i="94"/>
  <c r="B77" i="93"/>
  <c r="G76" i="93"/>
  <c r="D77" i="102" l="1"/>
  <c r="D77" i="101"/>
  <c r="D77" i="100"/>
  <c r="D77" i="99"/>
  <c r="D77" i="98"/>
  <c r="B78" i="97"/>
  <c r="G77" i="97"/>
  <c r="D77" i="96"/>
  <c r="D77" i="95"/>
  <c r="D77" i="94"/>
  <c r="D77" i="93"/>
  <c r="E77" i="102" l="1"/>
  <c r="F77" i="102" s="1"/>
  <c r="E77" i="101"/>
  <c r="F77" i="101" s="1"/>
  <c r="E77" i="100"/>
  <c r="F77" i="100" s="1"/>
  <c r="E77" i="99"/>
  <c r="F77" i="99" s="1"/>
  <c r="E77" i="98"/>
  <c r="F77" i="98" s="1"/>
  <c r="D78" i="97"/>
  <c r="E77" i="96"/>
  <c r="F77" i="96" s="1"/>
  <c r="E77" i="95"/>
  <c r="F77" i="95" s="1"/>
  <c r="E77" i="94"/>
  <c r="F77" i="94" s="1"/>
  <c r="E77" i="93"/>
  <c r="F77" i="93" s="1"/>
  <c r="B78" i="102" l="1"/>
  <c r="G77" i="102"/>
  <c r="B78" i="101"/>
  <c r="G77" i="101"/>
  <c r="B78" i="100"/>
  <c r="G77" i="100"/>
  <c r="B78" i="99"/>
  <c r="G77" i="99"/>
  <c r="B78" i="98"/>
  <c r="G77" i="98"/>
  <c r="E78" i="97"/>
  <c r="F78" i="97"/>
  <c r="B78" i="96"/>
  <c r="G77" i="96"/>
  <c r="B78" i="95"/>
  <c r="G77" i="95"/>
  <c r="B78" i="94"/>
  <c r="G77" i="94"/>
  <c r="B78" i="93"/>
  <c r="G77" i="93"/>
  <c r="D78" i="102" l="1"/>
  <c r="D78" i="101"/>
  <c r="D78" i="100"/>
  <c r="D78" i="99"/>
  <c r="D78" i="98"/>
  <c r="B79" i="97"/>
  <c r="G78" i="97"/>
  <c r="D78" i="96"/>
  <c r="D78" i="95"/>
  <c r="D78" i="94"/>
  <c r="D78" i="93"/>
  <c r="E78" i="102" l="1"/>
  <c r="F78" i="102" s="1"/>
  <c r="E78" i="101"/>
  <c r="F78" i="101" s="1"/>
  <c r="E78" i="100"/>
  <c r="F78" i="100" s="1"/>
  <c r="E78" i="99"/>
  <c r="F78" i="99" s="1"/>
  <c r="E78" i="98"/>
  <c r="F78" i="98" s="1"/>
  <c r="D79" i="97"/>
  <c r="E78" i="96"/>
  <c r="F78" i="96" s="1"/>
  <c r="E78" i="95"/>
  <c r="F78" i="95" s="1"/>
  <c r="E78" i="94"/>
  <c r="F78" i="94" s="1"/>
  <c r="E78" i="93"/>
  <c r="F78" i="93" s="1"/>
  <c r="B79" i="102" l="1"/>
  <c r="G78" i="102"/>
  <c r="B79" i="101"/>
  <c r="G78" i="101"/>
  <c r="B79" i="100"/>
  <c r="G78" i="100"/>
  <c r="B79" i="99"/>
  <c r="G78" i="99"/>
  <c r="B79" i="98"/>
  <c r="G78" i="98"/>
  <c r="E79" i="97"/>
  <c r="F79" i="97" s="1"/>
  <c r="B79" i="96"/>
  <c r="G78" i="96"/>
  <c r="B79" i="95"/>
  <c r="G78" i="95"/>
  <c r="B79" i="94"/>
  <c r="G78" i="94"/>
  <c r="B79" i="93"/>
  <c r="G78" i="93"/>
  <c r="D79" i="102" l="1"/>
  <c r="D79" i="101"/>
  <c r="D79" i="100"/>
  <c r="D79" i="99"/>
  <c r="D79" i="98"/>
  <c r="B80" i="97"/>
  <c r="G79" i="97"/>
  <c r="D79" i="96"/>
  <c r="D79" i="95"/>
  <c r="D79" i="94"/>
  <c r="D79" i="93"/>
  <c r="E79" i="102" l="1"/>
  <c r="F79" i="102" s="1"/>
  <c r="E79" i="101"/>
  <c r="F79" i="101" s="1"/>
  <c r="E79" i="100"/>
  <c r="F79" i="100" s="1"/>
  <c r="E79" i="99"/>
  <c r="F79" i="99" s="1"/>
  <c r="E79" i="98"/>
  <c r="F79" i="98" s="1"/>
  <c r="D80" i="97"/>
  <c r="E79" i="96"/>
  <c r="F79" i="96" s="1"/>
  <c r="E79" i="95"/>
  <c r="F79" i="95" s="1"/>
  <c r="E79" i="94"/>
  <c r="F79" i="94" s="1"/>
  <c r="E79" i="93"/>
  <c r="F79" i="93" s="1"/>
  <c r="B80" i="102" l="1"/>
  <c r="G79" i="102"/>
  <c r="B80" i="101"/>
  <c r="G79" i="101"/>
  <c r="B80" i="100"/>
  <c r="G79" i="100"/>
  <c r="B80" i="99"/>
  <c r="G79" i="99"/>
  <c r="B80" i="98"/>
  <c r="G79" i="98"/>
  <c r="E80" i="97"/>
  <c r="F80" i="97" s="1"/>
  <c r="B80" i="96"/>
  <c r="G79" i="96"/>
  <c r="B80" i="95"/>
  <c r="G79" i="95"/>
  <c r="B80" i="94"/>
  <c r="G79" i="94"/>
  <c r="B80" i="93"/>
  <c r="G79" i="93"/>
  <c r="D80" i="102" l="1"/>
  <c r="D80" i="101"/>
  <c r="D80" i="100"/>
  <c r="D80" i="99"/>
  <c r="D80" i="98"/>
  <c r="B81" i="97"/>
  <c r="G80" i="97"/>
  <c r="D80" i="96"/>
  <c r="D80" i="95"/>
  <c r="D80" i="94"/>
  <c r="D80" i="93"/>
  <c r="E80" i="102" l="1"/>
  <c r="F80" i="102"/>
  <c r="E80" i="101"/>
  <c r="F80" i="101" s="1"/>
  <c r="E80" i="100"/>
  <c r="F80" i="100" s="1"/>
  <c r="E80" i="99"/>
  <c r="F80" i="99" s="1"/>
  <c r="E80" i="98"/>
  <c r="F80" i="98" s="1"/>
  <c r="D81" i="97"/>
  <c r="E80" i="96"/>
  <c r="F80" i="96" s="1"/>
  <c r="E80" i="95"/>
  <c r="F80" i="95"/>
  <c r="E80" i="94"/>
  <c r="F80" i="94" s="1"/>
  <c r="E80" i="93"/>
  <c r="F80" i="93" s="1"/>
  <c r="B81" i="102" l="1"/>
  <c r="G80" i="102"/>
  <c r="B81" i="101"/>
  <c r="G80" i="101"/>
  <c r="B81" i="100"/>
  <c r="G80" i="100"/>
  <c r="B81" i="99"/>
  <c r="G80" i="99"/>
  <c r="B81" i="98"/>
  <c r="G80" i="98"/>
  <c r="E81" i="97"/>
  <c r="F81" i="97"/>
  <c r="B81" i="96"/>
  <c r="G80" i="96"/>
  <c r="B81" i="95"/>
  <c r="G80" i="95"/>
  <c r="B81" i="94"/>
  <c r="G80" i="94"/>
  <c r="B81" i="93"/>
  <c r="G80" i="93"/>
  <c r="D81" i="102" l="1"/>
  <c r="D81" i="101"/>
  <c r="D81" i="100"/>
  <c r="D81" i="99"/>
  <c r="D81" i="98"/>
  <c r="B82" i="97"/>
  <c r="G81" i="97"/>
  <c r="D81" i="96"/>
  <c r="D81" i="95"/>
  <c r="D81" i="94"/>
  <c r="D81" i="93"/>
  <c r="E81" i="102" l="1"/>
  <c r="F81" i="102" s="1"/>
  <c r="E81" i="101"/>
  <c r="F81" i="101" s="1"/>
  <c r="E81" i="100"/>
  <c r="F81" i="100" s="1"/>
  <c r="E81" i="99"/>
  <c r="F81" i="99" s="1"/>
  <c r="E81" i="98"/>
  <c r="F81" i="98"/>
  <c r="D82" i="97"/>
  <c r="E81" i="96"/>
  <c r="F81" i="96" s="1"/>
  <c r="E81" i="95"/>
  <c r="F81" i="95" s="1"/>
  <c r="E81" i="94"/>
  <c r="F81" i="94" s="1"/>
  <c r="E81" i="93"/>
  <c r="F81" i="93" s="1"/>
  <c r="B82" i="102" l="1"/>
  <c r="G81" i="102"/>
  <c r="B82" i="101"/>
  <c r="G81" i="101"/>
  <c r="B82" i="100"/>
  <c r="G81" i="100"/>
  <c r="B82" i="99"/>
  <c r="G81" i="99"/>
  <c r="B82" i="98"/>
  <c r="G81" i="98"/>
  <c r="E82" i="97"/>
  <c r="F82" i="97" s="1"/>
  <c r="B82" i="96"/>
  <c r="G81" i="96"/>
  <c r="B82" i="95"/>
  <c r="G81" i="95"/>
  <c r="B82" i="94"/>
  <c r="G81" i="94"/>
  <c r="B82" i="93"/>
  <c r="G81" i="93"/>
  <c r="D82" i="102" l="1"/>
  <c r="D82" i="101"/>
  <c r="D82" i="100"/>
  <c r="D82" i="99"/>
  <c r="D82" i="98"/>
  <c r="B83" i="97"/>
  <c r="G82" i="97"/>
  <c r="D82" i="96"/>
  <c r="D82" i="95"/>
  <c r="D82" i="94"/>
  <c r="D82" i="93"/>
  <c r="E82" i="102" l="1"/>
  <c r="F82" i="102"/>
  <c r="E82" i="101"/>
  <c r="F82" i="101" s="1"/>
  <c r="E82" i="100"/>
  <c r="F82" i="100" s="1"/>
  <c r="E82" i="99"/>
  <c r="F82" i="99"/>
  <c r="E82" i="98"/>
  <c r="F82" i="98" s="1"/>
  <c r="D83" i="97"/>
  <c r="E82" i="96"/>
  <c r="F82" i="96"/>
  <c r="E82" i="95"/>
  <c r="F82" i="95" s="1"/>
  <c r="E82" i="94"/>
  <c r="F82" i="94" s="1"/>
  <c r="E82" i="93"/>
  <c r="F82" i="93" s="1"/>
  <c r="B83" i="102" l="1"/>
  <c r="G82" i="102"/>
  <c r="B83" i="101"/>
  <c r="G82" i="101"/>
  <c r="B83" i="100"/>
  <c r="G82" i="100"/>
  <c r="B83" i="99"/>
  <c r="G82" i="99"/>
  <c r="B83" i="98"/>
  <c r="G82" i="98"/>
  <c r="E83" i="97"/>
  <c r="F83" i="97"/>
  <c r="B83" i="96"/>
  <c r="G82" i="96"/>
  <c r="B83" i="95"/>
  <c r="G82" i="95"/>
  <c r="B83" i="94"/>
  <c r="G82" i="94"/>
  <c r="B83" i="93"/>
  <c r="G82" i="93"/>
  <c r="D83" i="102" l="1"/>
  <c r="D83" i="101"/>
  <c r="D83" i="100"/>
  <c r="D83" i="99"/>
  <c r="D83" i="98"/>
  <c r="B84" i="97"/>
  <c r="G83" i="97"/>
  <c r="D83" i="96"/>
  <c r="D83" i="95"/>
  <c r="D83" i="94"/>
  <c r="D83" i="93"/>
  <c r="E83" i="102" l="1"/>
  <c r="F83" i="102" s="1"/>
  <c r="E83" i="101"/>
  <c r="F83" i="101" s="1"/>
  <c r="E83" i="100"/>
  <c r="F83" i="100" s="1"/>
  <c r="E83" i="99"/>
  <c r="F83" i="99" s="1"/>
  <c r="E83" i="98"/>
  <c r="F83" i="98" s="1"/>
  <c r="D84" i="97"/>
  <c r="E83" i="96"/>
  <c r="F83" i="96" s="1"/>
  <c r="E83" i="95"/>
  <c r="F83" i="95" s="1"/>
  <c r="E83" i="94"/>
  <c r="F83" i="94" s="1"/>
  <c r="E83" i="93"/>
  <c r="F83" i="93" s="1"/>
  <c r="B84" i="102" l="1"/>
  <c r="G83" i="102"/>
  <c r="B84" i="101"/>
  <c r="G83" i="101"/>
  <c r="B84" i="100"/>
  <c r="G83" i="100"/>
  <c r="B84" i="99"/>
  <c r="G83" i="99"/>
  <c r="B84" i="98"/>
  <c r="G83" i="98"/>
  <c r="E84" i="97"/>
  <c r="F84" i="97"/>
  <c r="B84" i="96"/>
  <c r="G83" i="96"/>
  <c r="B84" i="95"/>
  <c r="G83" i="95"/>
  <c r="B84" i="94"/>
  <c r="G83" i="94"/>
  <c r="B84" i="93"/>
  <c r="G83" i="93"/>
  <c r="D84" i="102" l="1"/>
  <c r="D84" i="101"/>
  <c r="D84" i="100"/>
  <c r="D84" i="99"/>
  <c r="D84" i="98"/>
  <c r="B85" i="97"/>
  <c r="G84" i="97"/>
  <c r="D84" i="96"/>
  <c r="D84" i="95"/>
  <c r="D84" i="94"/>
  <c r="D84" i="93"/>
  <c r="E84" i="102" l="1"/>
  <c r="F84" i="102" s="1"/>
  <c r="E84" i="101"/>
  <c r="F84" i="101" s="1"/>
  <c r="E84" i="100"/>
  <c r="F84" i="100" s="1"/>
  <c r="E84" i="99"/>
  <c r="F84" i="99" s="1"/>
  <c r="E84" i="98"/>
  <c r="F84" i="98" s="1"/>
  <c r="D85" i="97"/>
  <c r="E84" i="96"/>
  <c r="F84" i="96" s="1"/>
  <c r="E84" i="95"/>
  <c r="F84" i="95" s="1"/>
  <c r="E84" i="94"/>
  <c r="F84" i="94" s="1"/>
  <c r="E84" i="93"/>
  <c r="F84" i="93" s="1"/>
  <c r="B85" i="102" l="1"/>
  <c r="G84" i="102"/>
  <c r="B85" i="101"/>
  <c r="G84" i="101"/>
  <c r="B85" i="100"/>
  <c r="G84" i="100"/>
  <c r="B85" i="99"/>
  <c r="G84" i="99"/>
  <c r="B85" i="98"/>
  <c r="G84" i="98"/>
  <c r="E85" i="97"/>
  <c r="F85" i="97" s="1"/>
  <c r="B85" i="96"/>
  <c r="G84" i="96"/>
  <c r="B85" i="95"/>
  <c r="G84" i="95"/>
  <c r="B85" i="94"/>
  <c r="G84" i="94"/>
  <c r="B85" i="93"/>
  <c r="G84" i="93"/>
  <c r="D85" i="102" l="1"/>
  <c r="D85" i="101"/>
  <c r="D85" i="100"/>
  <c r="D85" i="99"/>
  <c r="D85" i="98"/>
  <c r="B86" i="97"/>
  <c r="G85" i="97"/>
  <c r="D85" i="96"/>
  <c r="D85" i="95"/>
  <c r="D85" i="94"/>
  <c r="D85" i="93"/>
  <c r="E85" i="102" l="1"/>
  <c r="F85" i="102" s="1"/>
  <c r="E85" i="101"/>
  <c r="F85" i="101" s="1"/>
  <c r="E85" i="100"/>
  <c r="F85" i="100" s="1"/>
  <c r="E85" i="99"/>
  <c r="F85" i="99" s="1"/>
  <c r="E85" i="98"/>
  <c r="F85" i="98" s="1"/>
  <c r="D86" i="97"/>
  <c r="E85" i="96"/>
  <c r="F85" i="96" s="1"/>
  <c r="E85" i="95"/>
  <c r="F85" i="95" s="1"/>
  <c r="E85" i="94"/>
  <c r="F85" i="94" s="1"/>
  <c r="E85" i="93"/>
  <c r="F85" i="93" s="1"/>
  <c r="B86" i="102" l="1"/>
  <c r="G85" i="102"/>
  <c r="B86" i="101"/>
  <c r="G85" i="101"/>
  <c r="B86" i="100"/>
  <c r="G85" i="100"/>
  <c r="B86" i="99"/>
  <c r="G85" i="99"/>
  <c r="B86" i="98"/>
  <c r="G85" i="98"/>
  <c r="E86" i="97"/>
  <c r="F86" i="97"/>
  <c r="B86" i="96"/>
  <c r="G85" i="96"/>
  <c r="B86" i="95"/>
  <c r="G85" i="95"/>
  <c r="B86" i="94"/>
  <c r="G85" i="94"/>
  <c r="B86" i="93"/>
  <c r="G85" i="93"/>
  <c r="D86" i="102" l="1"/>
  <c r="D86" i="101"/>
  <c r="D86" i="100"/>
  <c r="D86" i="99"/>
  <c r="D86" i="98"/>
  <c r="B87" i="97"/>
  <c r="G86" i="97"/>
  <c r="D86" i="96"/>
  <c r="D86" i="95"/>
  <c r="D86" i="94"/>
  <c r="D86" i="93"/>
  <c r="E86" i="102" l="1"/>
  <c r="F86" i="102" s="1"/>
  <c r="E86" i="101"/>
  <c r="F86" i="101" s="1"/>
  <c r="E86" i="100"/>
  <c r="F86" i="100" s="1"/>
  <c r="E86" i="99"/>
  <c r="F86" i="99" s="1"/>
  <c r="E86" i="98"/>
  <c r="F86" i="98" s="1"/>
  <c r="D87" i="97"/>
  <c r="E86" i="96"/>
  <c r="F86" i="96" s="1"/>
  <c r="E86" i="95"/>
  <c r="F86" i="95" s="1"/>
  <c r="E86" i="94"/>
  <c r="F86" i="94" s="1"/>
  <c r="E86" i="93"/>
  <c r="F86" i="93" s="1"/>
  <c r="B87" i="102" l="1"/>
  <c r="G86" i="102"/>
  <c r="B87" i="101"/>
  <c r="G86" i="101"/>
  <c r="B87" i="100"/>
  <c r="G86" i="100"/>
  <c r="B87" i="99"/>
  <c r="G86" i="99"/>
  <c r="B87" i="98"/>
  <c r="G86" i="98"/>
  <c r="E87" i="97"/>
  <c r="F87" i="97"/>
  <c r="B87" i="96"/>
  <c r="G86" i="96"/>
  <c r="B87" i="95"/>
  <c r="G86" i="95"/>
  <c r="B87" i="94"/>
  <c r="G86" i="94"/>
  <c r="B87" i="93"/>
  <c r="G86" i="93"/>
  <c r="D87" i="102" l="1"/>
  <c r="D87" i="101"/>
  <c r="D87" i="100"/>
  <c r="D87" i="99"/>
  <c r="D87" i="98"/>
  <c r="B88" i="97"/>
  <c r="G87" i="97"/>
  <c r="D87" i="96"/>
  <c r="D87" i="95"/>
  <c r="D87" i="94"/>
  <c r="D87" i="93"/>
  <c r="E87" i="102" l="1"/>
  <c r="F87" i="102" s="1"/>
  <c r="E87" i="101"/>
  <c r="F87" i="101" s="1"/>
  <c r="E87" i="100"/>
  <c r="F87" i="100" s="1"/>
  <c r="E87" i="99"/>
  <c r="F87" i="99" s="1"/>
  <c r="E87" i="98"/>
  <c r="F87" i="98"/>
  <c r="D88" i="97"/>
  <c r="E87" i="96"/>
  <c r="F87" i="96" s="1"/>
  <c r="E87" i="95"/>
  <c r="F87" i="95" s="1"/>
  <c r="E87" i="94"/>
  <c r="F87" i="94" s="1"/>
  <c r="E87" i="93"/>
  <c r="F87" i="93" s="1"/>
  <c r="B88" i="102" l="1"/>
  <c r="G87" i="102"/>
  <c r="B88" i="101"/>
  <c r="G87" i="101"/>
  <c r="B88" i="100"/>
  <c r="G87" i="100"/>
  <c r="B88" i="99"/>
  <c r="G87" i="99"/>
  <c r="B88" i="98"/>
  <c r="G87" i="98"/>
  <c r="E88" i="97"/>
  <c r="F88" i="97" s="1"/>
  <c r="B88" i="96"/>
  <c r="G87" i="96"/>
  <c r="B88" i="95"/>
  <c r="G87" i="95"/>
  <c r="B88" i="94"/>
  <c r="G87" i="94"/>
  <c r="B88" i="93"/>
  <c r="G87" i="93"/>
  <c r="D88" i="102" l="1"/>
  <c r="D88" i="101"/>
  <c r="D88" i="100"/>
  <c r="D88" i="99"/>
  <c r="D88" i="98"/>
  <c r="B89" i="97"/>
  <c r="G88" i="97"/>
  <c r="D88" i="96"/>
  <c r="D88" i="95"/>
  <c r="D88" i="94"/>
  <c r="D88" i="93"/>
  <c r="E88" i="102" l="1"/>
  <c r="F88" i="102"/>
  <c r="E88" i="101"/>
  <c r="F88" i="101" s="1"/>
  <c r="E88" i="100"/>
  <c r="F88" i="100" s="1"/>
  <c r="E88" i="99"/>
  <c r="F88" i="99"/>
  <c r="E88" i="98"/>
  <c r="F88" i="98" s="1"/>
  <c r="D89" i="97"/>
  <c r="E88" i="96"/>
  <c r="F88" i="96"/>
  <c r="E88" i="95"/>
  <c r="F88" i="95" s="1"/>
  <c r="E88" i="94"/>
  <c r="F88" i="94" s="1"/>
  <c r="E88" i="93"/>
  <c r="F88" i="93" s="1"/>
  <c r="B89" i="102" l="1"/>
  <c r="G88" i="102"/>
  <c r="B89" i="101"/>
  <c r="G88" i="101"/>
  <c r="B89" i="100"/>
  <c r="G88" i="100"/>
  <c r="B89" i="99"/>
  <c r="G88" i="99"/>
  <c r="B89" i="98"/>
  <c r="G88" i="98"/>
  <c r="E89" i="97"/>
  <c r="F89" i="97"/>
  <c r="B89" i="96"/>
  <c r="G88" i="96"/>
  <c r="B89" i="95"/>
  <c r="G88" i="95"/>
  <c r="B89" i="94"/>
  <c r="G88" i="94"/>
  <c r="B89" i="93"/>
  <c r="G88" i="93"/>
  <c r="D89" i="102" l="1"/>
  <c r="D89" i="101"/>
  <c r="D89" i="100"/>
  <c r="D89" i="99"/>
  <c r="D89" i="98"/>
  <c r="B90" i="97"/>
  <c r="D90" i="97" s="1"/>
  <c r="G89" i="97"/>
  <c r="D89" i="96"/>
  <c r="D89" i="95"/>
  <c r="D89" i="94"/>
  <c r="D89" i="93"/>
  <c r="E89" i="102" l="1"/>
  <c r="F89" i="102" s="1"/>
  <c r="E89" i="101"/>
  <c r="F89" i="101" s="1"/>
  <c r="E89" i="100"/>
  <c r="F89" i="100" s="1"/>
  <c r="E89" i="99"/>
  <c r="F89" i="99" s="1"/>
  <c r="E89" i="98"/>
  <c r="F89" i="98"/>
  <c r="E90" i="97"/>
  <c r="F90" i="97" s="1"/>
  <c r="B91" i="97" s="1"/>
  <c r="E89" i="96"/>
  <c r="F89" i="96" s="1"/>
  <c r="E89" i="95"/>
  <c r="F89" i="95"/>
  <c r="E89" i="94"/>
  <c r="F89" i="94" s="1"/>
  <c r="E89" i="93"/>
  <c r="F89" i="93" s="1"/>
  <c r="B90" i="102" l="1"/>
  <c r="D90" i="102" s="1"/>
  <c r="G89" i="102"/>
  <c r="B90" i="101"/>
  <c r="D90" i="101" s="1"/>
  <c r="G89" i="101"/>
  <c r="B90" i="100"/>
  <c r="D90" i="100" s="1"/>
  <c r="G89" i="100"/>
  <c r="B90" i="99"/>
  <c r="D90" i="99" s="1"/>
  <c r="G89" i="99"/>
  <c r="B90" i="98"/>
  <c r="D90" i="98" s="1"/>
  <c r="G89" i="98"/>
  <c r="D91" i="97"/>
  <c r="B90" i="96"/>
  <c r="D90" i="96" s="1"/>
  <c r="G89" i="96"/>
  <c r="B90" i="95"/>
  <c r="D90" i="95" s="1"/>
  <c r="G89" i="95"/>
  <c r="B90" i="94"/>
  <c r="D90" i="94" s="1"/>
  <c r="G89" i="94"/>
  <c r="B90" i="93"/>
  <c r="D90" i="93" s="1"/>
  <c r="G89" i="93"/>
  <c r="E90" i="102" l="1"/>
  <c r="F90" i="102" s="1"/>
  <c r="B91" i="102" s="1"/>
  <c r="E90" i="101"/>
  <c r="F90" i="101" s="1"/>
  <c r="B91" i="101" s="1"/>
  <c r="E90" i="100"/>
  <c r="F90" i="100" s="1"/>
  <c r="B91" i="100" s="1"/>
  <c r="E90" i="99"/>
  <c r="F90" i="99" s="1"/>
  <c r="B91" i="99" s="1"/>
  <c r="E90" i="98"/>
  <c r="F90" i="98" s="1"/>
  <c r="B91" i="98" s="1"/>
  <c r="E91" i="97"/>
  <c r="F91" i="97" s="1"/>
  <c r="E90" i="96"/>
  <c r="F90" i="96" s="1"/>
  <c r="B91" i="96" s="1"/>
  <c r="E90" i="95"/>
  <c r="F90" i="95" s="1"/>
  <c r="B91" i="95" s="1"/>
  <c r="E90" i="94"/>
  <c r="F90" i="94" s="1"/>
  <c r="B91" i="94" s="1"/>
  <c r="E90" i="93"/>
  <c r="F90" i="93" s="1"/>
  <c r="B91" i="93" s="1"/>
  <c r="D91" i="102" l="1"/>
  <c r="D91" i="101"/>
  <c r="D91" i="100"/>
  <c r="D91" i="99"/>
  <c r="D91" i="98"/>
  <c r="B92" i="97"/>
  <c r="G91" i="97"/>
  <c r="D91" i="96"/>
  <c r="D91" i="95"/>
  <c r="D91" i="94"/>
  <c r="D91" i="93"/>
  <c r="E91" i="102" l="1"/>
  <c r="F91" i="102" s="1"/>
  <c r="E91" i="101"/>
  <c r="F91" i="101" s="1"/>
  <c r="E91" i="100"/>
  <c r="F91" i="100" s="1"/>
  <c r="E91" i="99"/>
  <c r="F91" i="99" s="1"/>
  <c r="E91" i="98"/>
  <c r="F91" i="98" s="1"/>
  <c r="D92" i="97"/>
  <c r="E91" i="96"/>
  <c r="F91" i="96" s="1"/>
  <c r="E91" i="95"/>
  <c r="F91" i="95" s="1"/>
  <c r="E91" i="94"/>
  <c r="F91" i="94" s="1"/>
  <c r="E91" i="93"/>
  <c r="F91" i="93" s="1"/>
  <c r="B92" i="102" l="1"/>
  <c r="G91" i="102"/>
  <c r="B92" i="101"/>
  <c r="G91" i="101"/>
  <c r="B92" i="100"/>
  <c r="G91" i="100"/>
  <c r="B92" i="99"/>
  <c r="G91" i="99"/>
  <c r="B92" i="98"/>
  <c r="G91" i="98"/>
  <c r="E92" i="97"/>
  <c r="F92" i="97" s="1"/>
  <c r="B92" i="96"/>
  <c r="G91" i="96"/>
  <c r="B92" i="95"/>
  <c r="G91" i="95"/>
  <c r="B92" i="94"/>
  <c r="G91" i="94"/>
  <c r="B92" i="93"/>
  <c r="G91" i="93"/>
  <c r="D92" i="102" l="1"/>
  <c r="D92" i="101"/>
  <c r="D92" i="100"/>
  <c r="D92" i="99"/>
  <c r="D92" i="98"/>
  <c r="B93" i="97"/>
  <c r="G92" i="97"/>
  <c r="D92" i="96"/>
  <c r="D92" i="95"/>
  <c r="D92" i="94"/>
  <c r="D92" i="93"/>
  <c r="E92" i="102" l="1"/>
  <c r="F92" i="102" s="1"/>
  <c r="E92" i="101"/>
  <c r="F92" i="101" s="1"/>
  <c r="E92" i="100"/>
  <c r="F92" i="100" s="1"/>
  <c r="E92" i="99"/>
  <c r="F92" i="99" s="1"/>
  <c r="E92" i="98"/>
  <c r="F92" i="98" s="1"/>
  <c r="D93" i="97"/>
  <c r="E92" i="96"/>
  <c r="F92" i="96" s="1"/>
  <c r="E92" i="95"/>
  <c r="F92" i="95" s="1"/>
  <c r="E92" i="94"/>
  <c r="F92" i="94" s="1"/>
  <c r="E92" i="93"/>
  <c r="F92" i="93" s="1"/>
  <c r="B93" i="102" l="1"/>
  <c r="G92" i="102"/>
  <c r="B93" i="101"/>
  <c r="G92" i="101"/>
  <c r="B93" i="100"/>
  <c r="G92" i="100"/>
  <c r="B93" i="99"/>
  <c r="G92" i="99"/>
  <c r="B93" i="98"/>
  <c r="G92" i="98"/>
  <c r="E93" i="97"/>
  <c r="F93" i="97" s="1"/>
  <c r="B93" i="96"/>
  <c r="G92" i="96"/>
  <c r="B93" i="95"/>
  <c r="G92" i="95"/>
  <c r="B93" i="94"/>
  <c r="G92" i="94"/>
  <c r="B93" i="93"/>
  <c r="G92" i="93"/>
  <c r="D93" i="102" l="1"/>
  <c r="D93" i="101"/>
  <c r="D93" i="100"/>
  <c r="D93" i="99"/>
  <c r="D93" i="98"/>
  <c r="B94" i="97"/>
  <c r="G93" i="97"/>
  <c r="D93" i="96"/>
  <c r="D93" i="95"/>
  <c r="D93" i="94"/>
  <c r="D93" i="93"/>
  <c r="E93" i="102" l="1"/>
  <c r="F93" i="102" s="1"/>
  <c r="E93" i="101"/>
  <c r="F93" i="101" s="1"/>
  <c r="E93" i="100"/>
  <c r="F93" i="100" s="1"/>
  <c r="E93" i="99"/>
  <c r="F93" i="99" s="1"/>
  <c r="E93" i="98"/>
  <c r="F93" i="98" s="1"/>
  <c r="D94" i="97"/>
  <c r="E93" i="96"/>
  <c r="F93" i="96" s="1"/>
  <c r="E93" i="95"/>
  <c r="F93" i="95" s="1"/>
  <c r="E93" i="94"/>
  <c r="F93" i="94" s="1"/>
  <c r="E93" i="93"/>
  <c r="F93" i="93" s="1"/>
  <c r="B94" i="102" l="1"/>
  <c r="G93" i="102"/>
  <c r="B94" i="101"/>
  <c r="G93" i="101"/>
  <c r="B94" i="100"/>
  <c r="G93" i="100"/>
  <c r="B94" i="99"/>
  <c r="G93" i="99"/>
  <c r="B94" i="98"/>
  <c r="G93" i="98"/>
  <c r="E94" i="97"/>
  <c r="F94" i="97" s="1"/>
  <c r="B94" i="96"/>
  <c r="G93" i="96"/>
  <c r="B94" i="95"/>
  <c r="G93" i="95"/>
  <c r="B94" i="94"/>
  <c r="G93" i="94"/>
  <c r="B94" i="93"/>
  <c r="G93" i="93"/>
  <c r="D94" i="102" l="1"/>
  <c r="D94" i="101"/>
  <c r="D94" i="100"/>
  <c r="D94" i="99"/>
  <c r="D94" i="98"/>
  <c r="B95" i="97"/>
  <c r="G94" i="97"/>
  <c r="D94" i="96"/>
  <c r="D94" i="95"/>
  <c r="D94" i="94"/>
  <c r="D94" i="93"/>
  <c r="E94" i="102" l="1"/>
  <c r="F94" i="102" s="1"/>
  <c r="E94" i="101"/>
  <c r="F94" i="101" s="1"/>
  <c r="E94" i="100"/>
  <c r="F94" i="100" s="1"/>
  <c r="E94" i="99"/>
  <c r="F94" i="99" s="1"/>
  <c r="E94" i="98"/>
  <c r="F94" i="98" s="1"/>
  <c r="D95" i="97"/>
  <c r="E94" i="96"/>
  <c r="F94" i="96" s="1"/>
  <c r="E94" i="95"/>
  <c r="F94" i="95" s="1"/>
  <c r="E94" i="94"/>
  <c r="F94" i="94" s="1"/>
  <c r="E94" i="93"/>
  <c r="F94" i="93" s="1"/>
  <c r="B95" i="102" l="1"/>
  <c r="G94" i="102"/>
  <c r="B95" i="101"/>
  <c r="G94" i="101"/>
  <c r="B95" i="100"/>
  <c r="G94" i="100"/>
  <c r="B95" i="99"/>
  <c r="G94" i="99"/>
  <c r="B95" i="98"/>
  <c r="G94" i="98"/>
  <c r="E95" i="97"/>
  <c r="F95" i="97" s="1"/>
  <c r="B95" i="96"/>
  <c r="G94" i="96"/>
  <c r="B95" i="95"/>
  <c r="G94" i="95"/>
  <c r="B95" i="94"/>
  <c r="G94" i="94"/>
  <c r="B95" i="93"/>
  <c r="G94" i="93"/>
  <c r="D95" i="102" l="1"/>
  <c r="D95" i="101"/>
  <c r="D95" i="100"/>
  <c r="D95" i="99"/>
  <c r="D95" i="98"/>
  <c r="B96" i="97"/>
  <c r="G95" i="97"/>
  <c r="D95" i="96"/>
  <c r="D95" i="95"/>
  <c r="D95" i="94"/>
  <c r="D95" i="93"/>
  <c r="E95" i="102" l="1"/>
  <c r="F95" i="102" s="1"/>
  <c r="E95" i="101"/>
  <c r="F95" i="101" s="1"/>
  <c r="E95" i="100"/>
  <c r="F95" i="100" s="1"/>
  <c r="E95" i="99"/>
  <c r="F95" i="99" s="1"/>
  <c r="E95" i="98"/>
  <c r="F95" i="98" s="1"/>
  <c r="D96" i="97"/>
  <c r="E95" i="96"/>
  <c r="F95" i="96" s="1"/>
  <c r="E95" i="95"/>
  <c r="F95" i="95" s="1"/>
  <c r="E95" i="94"/>
  <c r="F95" i="94" s="1"/>
  <c r="E95" i="93"/>
  <c r="F95" i="93" s="1"/>
  <c r="B96" i="102" l="1"/>
  <c r="G95" i="102"/>
  <c r="B96" i="101"/>
  <c r="G95" i="101"/>
  <c r="B96" i="100"/>
  <c r="G95" i="100"/>
  <c r="B96" i="99"/>
  <c r="G95" i="99"/>
  <c r="B96" i="98"/>
  <c r="G95" i="98"/>
  <c r="E96" i="97"/>
  <c r="F96" i="97" s="1"/>
  <c r="B96" i="96"/>
  <c r="G95" i="96"/>
  <c r="B96" i="95"/>
  <c r="G95" i="95"/>
  <c r="B96" i="94"/>
  <c r="G95" i="94"/>
  <c r="B96" i="93"/>
  <c r="G95" i="93"/>
  <c r="D96" i="102" l="1"/>
  <c r="D96" i="101"/>
  <c r="D96" i="100"/>
  <c r="D96" i="99"/>
  <c r="D96" i="98"/>
  <c r="B97" i="97"/>
  <c r="G96" i="97"/>
  <c r="D96" i="96"/>
  <c r="D96" i="95"/>
  <c r="D96" i="94"/>
  <c r="D96" i="93"/>
  <c r="E96" i="102" l="1"/>
  <c r="F96" i="102" s="1"/>
  <c r="E96" i="101"/>
  <c r="F96" i="101" s="1"/>
  <c r="E96" i="100"/>
  <c r="F96" i="100" s="1"/>
  <c r="E96" i="99"/>
  <c r="F96" i="99" s="1"/>
  <c r="E96" i="98"/>
  <c r="F96" i="98" s="1"/>
  <c r="D97" i="97"/>
  <c r="E96" i="96"/>
  <c r="F96" i="96" s="1"/>
  <c r="E96" i="95"/>
  <c r="F96" i="95" s="1"/>
  <c r="E96" i="94"/>
  <c r="F96" i="94" s="1"/>
  <c r="E96" i="93"/>
  <c r="F96" i="93" s="1"/>
  <c r="B97" i="102" l="1"/>
  <c r="G96" i="102"/>
  <c r="B97" i="101"/>
  <c r="G96" i="101"/>
  <c r="B97" i="100"/>
  <c r="G96" i="100"/>
  <c r="B97" i="99"/>
  <c r="G96" i="99"/>
  <c r="B97" i="98"/>
  <c r="G96" i="98"/>
  <c r="E97" i="97"/>
  <c r="F97" i="97" s="1"/>
  <c r="B97" i="96"/>
  <c r="G96" i="96"/>
  <c r="B97" i="95"/>
  <c r="G96" i="95"/>
  <c r="B97" i="94"/>
  <c r="G96" i="94"/>
  <c r="B97" i="93"/>
  <c r="G96" i="93"/>
  <c r="D97" i="102" l="1"/>
  <c r="D97" i="101"/>
  <c r="D97" i="100"/>
  <c r="D97" i="99"/>
  <c r="D97" i="98"/>
  <c r="B98" i="97"/>
  <c r="G97" i="97"/>
  <c r="D97" i="96"/>
  <c r="D97" i="95"/>
  <c r="D97" i="94"/>
  <c r="D97" i="93"/>
  <c r="E97" i="102" l="1"/>
  <c r="F97" i="102" s="1"/>
  <c r="E97" i="101"/>
  <c r="F97" i="101" s="1"/>
  <c r="E97" i="100"/>
  <c r="F97" i="100" s="1"/>
  <c r="E97" i="99"/>
  <c r="F97" i="99" s="1"/>
  <c r="E97" i="98"/>
  <c r="F97" i="98" s="1"/>
  <c r="D98" i="97"/>
  <c r="E97" i="96"/>
  <c r="F97" i="96" s="1"/>
  <c r="E97" i="95"/>
  <c r="F97" i="95" s="1"/>
  <c r="E97" i="94"/>
  <c r="F97" i="94" s="1"/>
  <c r="E97" i="93"/>
  <c r="F97" i="93" s="1"/>
  <c r="B98" i="102" l="1"/>
  <c r="G97" i="102"/>
  <c r="B98" i="101"/>
  <c r="G97" i="101"/>
  <c r="B98" i="100"/>
  <c r="G97" i="100"/>
  <c r="B98" i="99"/>
  <c r="G97" i="99"/>
  <c r="B98" i="98"/>
  <c r="G97" i="98"/>
  <c r="E98" i="97"/>
  <c r="F98" i="97" s="1"/>
  <c r="B98" i="96"/>
  <c r="G97" i="96"/>
  <c r="B98" i="95"/>
  <c r="G97" i="95"/>
  <c r="B98" i="94"/>
  <c r="G97" i="94"/>
  <c r="B98" i="93"/>
  <c r="G97" i="93"/>
  <c r="D98" i="102" l="1"/>
  <c r="D98" i="101"/>
  <c r="D98" i="100"/>
  <c r="D98" i="99"/>
  <c r="D98" i="98"/>
  <c r="B99" i="97"/>
  <c r="G98" i="97"/>
  <c r="D98" i="96"/>
  <c r="D98" i="95"/>
  <c r="D98" i="94"/>
  <c r="D98" i="93"/>
  <c r="E98" i="102" l="1"/>
  <c r="F98" i="102" s="1"/>
  <c r="E98" i="101"/>
  <c r="F98" i="101" s="1"/>
  <c r="E98" i="100"/>
  <c r="F98" i="100" s="1"/>
  <c r="E98" i="99"/>
  <c r="F98" i="99" s="1"/>
  <c r="E98" i="98"/>
  <c r="F98" i="98" s="1"/>
  <c r="D99" i="97"/>
  <c r="E98" i="96"/>
  <c r="F98" i="96" s="1"/>
  <c r="E98" i="95"/>
  <c r="F98" i="95" s="1"/>
  <c r="E98" i="94"/>
  <c r="F98" i="94" s="1"/>
  <c r="E98" i="93"/>
  <c r="F98" i="93" s="1"/>
  <c r="B99" i="102" l="1"/>
  <c r="G98" i="102"/>
  <c r="B99" i="101"/>
  <c r="G98" i="101"/>
  <c r="B99" i="100"/>
  <c r="G98" i="100"/>
  <c r="B99" i="99"/>
  <c r="G98" i="99"/>
  <c r="B99" i="98"/>
  <c r="G98" i="98"/>
  <c r="E99" i="97"/>
  <c r="F99" i="97" s="1"/>
  <c r="B99" i="96"/>
  <c r="G98" i="96"/>
  <c r="B99" i="95"/>
  <c r="G98" i="95"/>
  <c r="B99" i="94"/>
  <c r="G98" i="94"/>
  <c r="B99" i="93"/>
  <c r="G98" i="93"/>
  <c r="D99" i="102" l="1"/>
  <c r="D99" i="101"/>
  <c r="D99" i="100"/>
  <c r="D99" i="99"/>
  <c r="D99" i="98"/>
  <c r="B100" i="97"/>
  <c r="G99" i="97"/>
  <c r="D99" i="96"/>
  <c r="D99" i="95"/>
  <c r="D99" i="94"/>
  <c r="D99" i="93"/>
  <c r="E99" i="102" l="1"/>
  <c r="F99" i="102" s="1"/>
  <c r="E99" i="101"/>
  <c r="F99" i="101" s="1"/>
  <c r="E99" i="100"/>
  <c r="F99" i="100" s="1"/>
  <c r="E99" i="99"/>
  <c r="F99" i="99" s="1"/>
  <c r="E99" i="98"/>
  <c r="F99" i="98" s="1"/>
  <c r="D100" i="97"/>
  <c r="E99" i="96"/>
  <c r="F99" i="96" s="1"/>
  <c r="E99" i="95"/>
  <c r="F99" i="95" s="1"/>
  <c r="E99" i="94"/>
  <c r="F99" i="94" s="1"/>
  <c r="E99" i="93"/>
  <c r="F99" i="93" s="1"/>
  <c r="B100" i="102" l="1"/>
  <c r="G99" i="102"/>
  <c r="B100" i="101"/>
  <c r="G99" i="101"/>
  <c r="B100" i="100"/>
  <c r="G99" i="100"/>
  <c r="B100" i="99"/>
  <c r="G99" i="99"/>
  <c r="B100" i="98"/>
  <c r="G99" i="98"/>
  <c r="E100" i="97"/>
  <c r="F100" i="97" s="1"/>
  <c r="B100" i="96"/>
  <c r="G99" i="96"/>
  <c r="B100" i="95"/>
  <c r="G99" i="95"/>
  <c r="B100" i="94"/>
  <c r="G99" i="94"/>
  <c r="B100" i="93"/>
  <c r="G99" i="93"/>
  <c r="D100" i="102" l="1"/>
  <c r="D100" i="101"/>
  <c r="D100" i="100"/>
  <c r="D100" i="99"/>
  <c r="D100" i="98"/>
  <c r="B101" i="97"/>
  <c r="G100" i="97"/>
  <c r="D100" i="96"/>
  <c r="D100" i="95"/>
  <c r="D100" i="94"/>
  <c r="D100" i="93"/>
  <c r="E100" i="102" l="1"/>
  <c r="F100" i="102" s="1"/>
  <c r="E100" i="101"/>
  <c r="F100" i="101" s="1"/>
  <c r="E100" i="100"/>
  <c r="F100" i="100" s="1"/>
  <c r="E100" i="99"/>
  <c r="F100" i="99" s="1"/>
  <c r="E100" i="98"/>
  <c r="F100" i="98" s="1"/>
  <c r="D101" i="97"/>
  <c r="E100" i="96"/>
  <c r="F100" i="96" s="1"/>
  <c r="E100" i="95"/>
  <c r="F100" i="95" s="1"/>
  <c r="E100" i="94"/>
  <c r="F100" i="94" s="1"/>
  <c r="E100" i="93"/>
  <c r="F100" i="93" s="1"/>
  <c r="B101" i="102" l="1"/>
  <c r="G100" i="102"/>
  <c r="B101" i="101"/>
  <c r="G100" i="101"/>
  <c r="B101" i="100"/>
  <c r="G100" i="100"/>
  <c r="B101" i="99"/>
  <c r="G100" i="99"/>
  <c r="B101" i="98"/>
  <c r="G100" i="98"/>
  <c r="E101" i="97"/>
  <c r="F101" i="97" s="1"/>
  <c r="B101" i="96"/>
  <c r="G100" i="96"/>
  <c r="B101" i="95"/>
  <c r="G100" i="95"/>
  <c r="B101" i="94"/>
  <c r="G100" i="94"/>
  <c r="B101" i="93"/>
  <c r="G100" i="93"/>
  <c r="D101" i="102" l="1"/>
  <c r="D101" i="101"/>
  <c r="D101" i="100"/>
  <c r="D101" i="99"/>
  <c r="D101" i="98"/>
  <c r="B102" i="97"/>
  <c r="G101" i="97"/>
  <c r="D101" i="96"/>
  <c r="D101" i="95"/>
  <c r="D101" i="94"/>
  <c r="D101" i="93"/>
  <c r="E101" i="102" l="1"/>
  <c r="F101" i="102" s="1"/>
  <c r="E101" i="101"/>
  <c r="F101" i="101" s="1"/>
  <c r="E101" i="100"/>
  <c r="F101" i="100" s="1"/>
  <c r="E101" i="99"/>
  <c r="F101" i="99" s="1"/>
  <c r="E101" i="98"/>
  <c r="F101" i="98" s="1"/>
  <c r="D102" i="97"/>
  <c r="E101" i="96"/>
  <c r="F101" i="96" s="1"/>
  <c r="E101" i="95"/>
  <c r="F101" i="95" s="1"/>
  <c r="E101" i="94"/>
  <c r="F101" i="94" s="1"/>
  <c r="E101" i="93"/>
  <c r="F101" i="93" s="1"/>
  <c r="B102" i="102" l="1"/>
  <c r="G101" i="102"/>
  <c r="B102" i="101"/>
  <c r="G101" i="101"/>
  <c r="B102" i="100"/>
  <c r="G101" i="100"/>
  <c r="B102" i="99"/>
  <c r="G101" i="99"/>
  <c r="B102" i="98"/>
  <c r="G101" i="98"/>
  <c r="E102" i="97"/>
  <c r="F102" i="97" s="1"/>
  <c r="G102" i="97" s="1"/>
  <c r="B102" i="96"/>
  <c r="G101" i="96"/>
  <c r="B102" i="95"/>
  <c r="G101" i="95"/>
  <c r="B102" i="94"/>
  <c r="G101" i="94"/>
  <c r="B102" i="93"/>
  <c r="G101" i="93"/>
  <c r="D102" i="102" l="1"/>
  <c r="D102" i="101"/>
  <c r="D102" i="100"/>
  <c r="D102" i="99"/>
  <c r="D102" i="98"/>
  <c r="D102" i="96"/>
  <c r="D102" i="95"/>
  <c r="D102" i="94"/>
  <c r="D102" i="93"/>
  <c r="E102" i="102" l="1"/>
  <c r="F102" i="102" s="1"/>
  <c r="G102" i="102" s="1"/>
  <c r="E102" i="101"/>
  <c r="F102" i="101" s="1"/>
  <c r="G102" i="101" s="1"/>
  <c r="E102" i="100"/>
  <c r="F102" i="100" s="1"/>
  <c r="G102" i="100" s="1"/>
  <c r="E102" i="99"/>
  <c r="F102" i="99" s="1"/>
  <c r="G102" i="99" s="1"/>
  <c r="E102" i="98"/>
  <c r="F102" i="98" s="1"/>
  <c r="G102" i="98" s="1"/>
  <c r="E102" i="96"/>
  <c r="F102" i="96" s="1"/>
  <c r="G102" i="96" s="1"/>
  <c r="E102" i="95"/>
  <c r="F102" i="95" s="1"/>
  <c r="G102" i="95" s="1"/>
  <c r="E102" i="94"/>
  <c r="F102" i="94" s="1"/>
  <c r="G102" i="94" s="1"/>
  <c r="E102" i="93"/>
  <c r="F102" i="93" s="1"/>
  <c r="G102" i="93" s="1"/>
  <c r="C3" i="92" l="1"/>
  <c r="D3" i="92" s="1"/>
  <c r="L3" i="92"/>
  <c r="J11" i="92" s="1"/>
  <c r="L22" i="12" s="1"/>
  <c r="C4" i="92"/>
  <c r="C5" i="92"/>
  <c r="C6" i="92"/>
  <c r="C7" i="92"/>
  <c r="C8" i="92"/>
  <c r="C9" i="92"/>
  <c r="C10" i="92"/>
  <c r="C11" i="92"/>
  <c r="C12" i="92"/>
  <c r="C13" i="92"/>
  <c r="C14" i="92"/>
  <c r="C15" i="92"/>
  <c r="C16" i="92"/>
  <c r="C17" i="92"/>
  <c r="C18" i="92"/>
  <c r="C19" i="92"/>
  <c r="C20" i="92"/>
  <c r="C21" i="92"/>
  <c r="C22" i="92"/>
  <c r="C23" i="92"/>
  <c r="C24" i="92"/>
  <c r="C25" i="92"/>
  <c r="C26" i="92"/>
  <c r="C27" i="92"/>
  <c r="C28" i="92"/>
  <c r="C29" i="92"/>
  <c r="C30" i="92"/>
  <c r="C31" i="92"/>
  <c r="C32" i="92"/>
  <c r="C33" i="92"/>
  <c r="C34" i="92"/>
  <c r="C35" i="92"/>
  <c r="C36" i="92"/>
  <c r="C37" i="92"/>
  <c r="C38" i="92"/>
  <c r="C39" i="92"/>
  <c r="C40" i="92"/>
  <c r="C41" i="92"/>
  <c r="C42" i="92"/>
  <c r="C43" i="92"/>
  <c r="C44" i="92"/>
  <c r="C45" i="92"/>
  <c r="C46" i="92"/>
  <c r="C47" i="92"/>
  <c r="C48" i="92"/>
  <c r="C49" i="92"/>
  <c r="C50" i="92"/>
  <c r="C51" i="92"/>
  <c r="C52" i="92"/>
  <c r="C53" i="92"/>
  <c r="C54" i="92"/>
  <c r="C55" i="92"/>
  <c r="C56" i="92"/>
  <c r="C57" i="92"/>
  <c r="C58" i="92"/>
  <c r="C59" i="92"/>
  <c r="C60" i="92"/>
  <c r="C61" i="92"/>
  <c r="C62" i="92"/>
  <c r="C63" i="92"/>
  <c r="C64" i="92"/>
  <c r="C3" i="91"/>
  <c r="D3" i="91" s="1"/>
  <c r="L3" i="91"/>
  <c r="J11" i="91" s="1"/>
  <c r="L21" i="12" s="1"/>
  <c r="C4" i="91"/>
  <c r="C5" i="91"/>
  <c r="C6" i="91"/>
  <c r="C7" i="91"/>
  <c r="C8" i="91"/>
  <c r="C9" i="91"/>
  <c r="C10" i="91"/>
  <c r="C11" i="91"/>
  <c r="C12" i="91"/>
  <c r="C13" i="91"/>
  <c r="C14" i="91"/>
  <c r="C15" i="91"/>
  <c r="C16" i="91"/>
  <c r="C17" i="91"/>
  <c r="C18" i="91"/>
  <c r="C19" i="91"/>
  <c r="C20" i="91"/>
  <c r="C21" i="91"/>
  <c r="C22" i="91"/>
  <c r="C23" i="91"/>
  <c r="C24" i="91"/>
  <c r="C25" i="91"/>
  <c r="C26" i="91"/>
  <c r="C27" i="91"/>
  <c r="C28" i="91"/>
  <c r="C29" i="91"/>
  <c r="C30" i="91"/>
  <c r="C31" i="91"/>
  <c r="C32" i="91"/>
  <c r="C33" i="91"/>
  <c r="C34" i="91"/>
  <c r="C35" i="91"/>
  <c r="C36" i="91"/>
  <c r="C37" i="91"/>
  <c r="C38" i="91"/>
  <c r="C39" i="91"/>
  <c r="C40" i="91"/>
  <c r="C41" i="91"/>
  <c r="C42" i="91"/>
  <c r="C43" i="91"/>
  <c r="C44" i="91"/>
  <c r="C45" i="91"/>
  <c r="C46" i="91"/>
  <c r="C47" i="91"/>
  <c r="C48" i="91"/>
  <c r="C49" i="91"/>
  <c r="C50" i="91"/>
  <c r="C52" i="91"/>
  <c r="C53" i="91"/>
  <c r="C54" i="91"/>
  <c r="C55" i="91"/>
  <c r="C56" i="91"/>
  <c r="C57" i="91"/>
  <c r="C58" i="91"/>
  <c r="C59" i="91"/>
  <c r="C60" i="91"/>
  <c r="C61" i="91"/>
  <c r="C62" i="91"/>
  <c r="C63" i="91"/>
  <c r="C64" i="91"/>
  <c r="C3" i="90"/>
  <c r="D3" i="90" s="1"/>
  <c r="L3" i="90"/>
  <c r="J11" i="90" s="1"/>
  <c r="L20" i="12" s="1"/>
  <c r="C4" i="90"/>
  <c r="C5" i="90"/>
  <c r="C6" i="90"/>
  <c r="C7" i="90"/>
  <c r="C8" i="90"/>
  <c r="C9" i="90"/>
  <c r="C10" i="90"/>
  <c r="C11" i="90"/>
  <c r="C12" i="90"/>
  <c r="C13" i="90"/>
  <c r="C14" i="90"/>
  <c r="C15" i="90"/>
  <c r="C16" i="90"/>
  <c r="C17" i="90"/>
  <c r="C18" i="90"/>
  <c r="C19" i="90"/>
  <c r="C20" i="90"/>
  <c r="C21" i="90"/>
  <c r="C22" i="90"/>
  <c r="C23" i="90"/>
  <c r="C24" i="90"/>
  <c r="C25" i="90"/>
  <c r="C26" i="90"/>
  <c r="C27" i="90"/>
  <c r="C28" i="90"/>
  <c r="C29" i="90"/>
  <c r="C30" i="90"/>
  <c r="C31" i="90"/>
  <c r="C32" i="90"/>
  <c r="C33" i="90"/>
  <c r="C34" i="90"/>
  <c r="C35" i="90"/>
  <c r="C36" i="90"/>
  <c r="C37" i="90"/>
  <c r="C38" i="90"/>
  <c r="C39" i="90"/>
  <c r="C40" i="90"/>
  <c r="C41" i="90"/>
  <c r="C42" i="90"/>
  <c r="C43" i="90"/>
  <c r="C44" i="90"/>
  <c r="C45" i="90"/>
  <c r="C46" i="90"/>
  <c r="C47" i="90"/>
  <c r="C48" i="90"/>
  <c r="C49" i="90"/>
  <c r="C50" i="90"/>
  <c r="C52" i="90"/>
  <c r="C53" i="90"/>
  <c r="C54" i="90"/>
  <c r="C55" i="90"/>
  <c r="C56" i="90"/>
  <c r="C57" i="90"/>
  <c r="C58" i="90"/>
  <c r="C59" i="90"/>
  <c r="C60" i="90"/>
  <c r="C61" i="90"/>
  <c r="C62" i="90"/>
  <c r="C63" i="90"/>
  <c r="C64" i="90"/>
  <c r="C3" i="89"/>
  <c r="D3" i="89" s="1"/>
  <c r="L3" i="89"/>
  <c r="J11" i="89" s="1"/>
  <c r="L19" i="12" s="1"/>
  <c r="C4" i="89"/>
  <c r="C5" i="89"/>
  <c r="C6" i="89"/>
  <c r="C7" i="89"/>
  <c r="C8" i="89"/>
  <c r="C9" i="89"/>
  <c r="C10" i="89"/>
  <c r="C11" i="89"/>
  <c r="C12" i="89"/>
  <c r="C13" i="89"/>
  <c r="C14" i="89"/>
  <c r="C15" i="89"/>
  <c r="C16" i="89"/>
  <c r="C17" i="89"/>
  <c r="C18" i="89"/>
  <c r="C19" i="89"/>
  <c r="C20" i="89"/>
  <c r="C21" i="89"/>
  <c r="C22" i="89"/>
  <c r="C23" i="89"/>
  <c r="C24" i="89"/>
  <c r="C25" i="89"/>
  <c r="C26" i="89"/>
  <c r="C27" i="89"/>
  <c r="C28" i="89"/>
  <c r="C29" i="89"/>
  <c r="C30" i="89"/>
  <c r="C31" i="89"/>
  <c r="C32" i="89"/>
  <c r="C33" i="89"/>
  <c r="C34" i="89"/>
  <c r="C35" i="89"/>
  <c r="C36" i="89"/>
  <c r="C37" i="89"/>
  <c r="C38" i="89"/>
  <c r="C39" i="89"/>
  <c r="C40" i="89"/>
  <c r="C41" i="89"/>
  <c r="C42" i="89"/>
  <c r="C43" i="89"/>
  <c r="C44" i="89"/>
  <c r="C45" i="89"/>
  <c r="C46" i="89"/>
  <c r="C47" i="89"/>
  <c r="C48" i="89"/>
  <c r="C49" i="89"/>
  <c r="C50" i="89"/>
  <c r="C52" i="89"/>
  <c r="C53" i="89"/>
  <c r="C54" i="89"/>
  <c r="C55" i="89"/>
  <c r="C56" i="89"/>
  <c r="C57" i="89"/>
  <c r="C58" i="89"/>
  <c r="C59" i="89"/>
  <c r="C60" i="89"/>
  <c r="C61" i="89"/>
  <c r="C62" i="89"/>
  <c r="C63" i="89"/>
  <c r="C64" i="89"/>
  <c r="C3" i="88"/>
  <c r="D3" i="88" s="1"/>
  <c r="L3" i="88"/>
  <c r="J11" i="88" s="1"/>
  <c r="L18" i="12" s="1"/>
  <c r="C4" i="88"/>
  <c r="C5" i="88"/>
  <c r="C6" i="88"/>
  <c r="C7" i="88"/>
  <c r="C8" i="88"/>
  <c r="C9" i="88"/>
  <c r="C10" i="88"/>
  <c r="C11" i="88"/>
  <c r="C12" i="88"/>
  <c r="C13" i="88"/>
  <c r="C14" i="88"/>
  <c r="C15" i="88"/>
  <c r="C16" i="88"/>
  <c r="C17" i="88"/>
  <c r="C18" i="88"/>
  <c r="C19" i="88"/>
  <c r="C20" i="88"/>
  <c r="C21" i="88"/>
  <c r="C22" i="88"/>
  <c r="C23" i="88"/>
  <c r="C24" i="88"/>
  <c r="C25" i="88"/>
  <c r="C26" i="88"/>
  <c r="C27" i="88"/>
  <c r="C28" i="88"/>
  <c r="C29" i="88"/>
  <c r="C30" i="88"/>
  <c r="C31" i="88"/>
  <c r="C32" i="88"/>
  <c r="C33" i="88"/>
  <c r="C34" i="88"/>
  <c r="C35" i="88"/>
  <c r="C36" i="88"/>
  <c r="C37" i="88"/>
  <c r="C38" i="88"/>
  <c r="C39" i="88"/>
  <c r="C40" i="88"/>
  <c r="C41" i="88"/>
  <c r="C42" i="88"/>
  <c r="C43" i="88"/>
  <c r="C44" i="88"/>
  <c r="C45" i="88"/>
  <c r="C46" i="88"/>
  <c r="C47" i="88"/>
  <c r="C48" i="88"/>
  <c r="C49" i="88"/>
  <c r="C50" i="88"/>
  <c r="C52" i="88"/>
  <c r="C53" i="88"/>
  <c r="C54" i="88"/>
  <c r="C55" i="88"/>
  <c r="C56" i="88"/>
  <c r="C57" i="88"/>
  <c r="C58" i="88"/>
  <c r="C59" i="88"/>
  <c r="C60" i="88"/>
  <c r="C61" i="88"/>
  <c r="C62" i="88"/>
  <c r="C63" i="88"/>
  <c r="C64" i="88"/>
  <c r="C3" i="87"/>
  <c r="D3" i="87" s="1"/>
  <c r="L3" i="87"/>
  <c r="J11" i="87" s="1"/>
  <c r="L17" i="12" s="1"/>
  <c r="C4" i="87"/>
  <c r="C5" i="87"/>
  <c r="C6" i="87"/>
  <c r="C7" i="87"/>
  <c r="C8" i="87"/>
  <c r="C9" i="87"/>
  <c r="C10" i="87"/>
  <c r="C11" i="87"/>
  <c r="C12" i="87"/>
  <c r="C13" i="87"/>
  <c r="C14" i="87"/>
  <c r="C15" i="87"/>
  <c r="C16" i="87"/>
  <c r="C17" i="87"/>
  <c r="C18" i="87"/>
  <c r="C19" i="87"/>
  <c r="C20" i="87"/>
  <c r="C21" i="87"/>
  <c r="C22" i="87"/>
  <c r="C23" i="87"/>
  <c r="C24" i="87"/>
  <c r="C25" i="87"/>
  <c r="C26" i="87"/>
  <c r="C27" i="87"/>
  <c r="C28" i="87"/>
  <c r="C29" i="87"/>
  <c r="C30" i="87"/>
  <c r="C31" i="87"/>
  <c r="C32" i="87"/>
  <c r="C33" i="87"/>
  <c r="C34" i="87"/>
  <c r="C35" i="87"/>
  <c r="C36" i="87"/>
  <c r="C37" i="87"/>
  <c r="C38" i="87"/>
  <c r="C39" i="87"/>
  <c r="C40" i="87"/>
  <c r="C41" i="87"/>
  <c r="C42" i="87"/>
  <c r="C43" i="87"/>
  <c r="C44" i="87"/>
  <c r="C45" i="87"/>
  <c r="C46" i="87"/>
  <c r="C47" i="87"/>
  <c r="C48" i="87"/>
  <c r="C49" i="87"/>
  <c r="C50" i="87"/>
  <c r="C51" i="87"/>
  <c r="C52" i="87"/>
  <c r="C53" i="87"/>
  <c r="C54" i="87"/>
  <c r="C55" i="87"/>
  <c r="C56" i="87"/>
  <c r="C57" i="87"/>
  <c r="C58" i="87"/>
  <c r="C59" i="87"/>
  <c r="C60" i="87"/>
  <c r="C61" i="87"/>
  <c r="C62" i="87"/>
  <c r="C63" i="87"/>
  <c r="C64" i="87"/>
  <c r="C3" i="86"/>
  <c r="D3" i="86" s="1"/>
  <c r="E3" i="86" s="1"/>
  <c r="F3" i="86" s="1"/>
  <c r="B4" i="86" s="1"/>
  <c r="L3" i="86"/>
  <c r="J11" i="86" s="1"/>
  <c r="L16" i="12" s="1"/>
  <c r="C4" i="86"/>
  <c r="C5" i="86"/>
  <c r="C6" i="86"/>
  <c r="C7" i="86"/>
  <c r="C8" i="86"/>
  <c r="C9" i="86"/>
  <c r="C10" i="86"/>
  <c r="C11" i="86"/>
  <c r="C12" i="86"/>
  <c r="C13" i="86"/>
  <c r="C14" i="86"/>
  <c r="C15" i="86"/>
  <c r="C16" i="86"/>
  <c r="C17" i="86"/>
  <c r="C18" i="86"/>
  <c r="C19" i="86"/>
  <c r="C20" i="86"/>
  <c r="C21" i="86"/>
  <c r="C22" i="86"/>
  <c r="C23" i="86"/>
  <c r="C24" i="86"/>
  <c r="C25" i="86"/>
  <c r="C26" i="86"/>
  <c r="C27" i="86"/>
  <c r="C28" i="86"/>
  <c r="C29" i="86"/>
  <c r="C30" i="86"/>
  <c r="C31" i="86"/>
  <c r="C32" i="86"/>
  <c r="C33" i="86"/>
  <c r="C34" i="86"/>
  <c r="C35" i="86"/>
  <c r="C36" i="86"/>
  <c r="C37" i="86"/>
  <c r="C38" i="86"/>
  <c r="C39" i="86"/>
  <c r="C40" i="86"/>
  <c r="C41" i="86"/>
  <c r="C42" i="86"/>
  <c r="C43" i="86"/>
  <c r="C44" i="86"/>
  <c r="C45" i="86"/>
  <c r="C46" i="86"/>
  <c r="C47" i="86"/>
  <c r="C48" i="86"/>
  <c r="C49" i="86"/>
  <c r="C50" i="86"/>
  <c r="C51" i="86"/>
  <c r="C52" i="86"/>
  <c r="C53" i="86"/>
  <c r="C54" i="86"/>
  <c r="C55" i="86"/>
  <c r="C56" i="86"/>
  <c r="C57" i="86"/>
  <c r="C58" i="86"/>
  <c r="C59" i="86"/>
  <c r="C60" i="86"/>
  <c r="C61" i="86"/>
  <c r="C62" i="86"/>
  <c r="C63" i="86"/>
  <c r="C64" i="86"/>
  <c r="C3" i="85"/>
  <c r="D3" i="85" s="1"/>
  <c r="E3" i="85" s="1"/>
  <c r="F3" i="85" s="1"/>
  <c r="B4" i="85" s="1"/>
  <c r="L3" i="85"/>
  <c r="J11" i="85" s="1"/>
  <c r="L15" i="12" s="1"/>
  <c r="C4" i="85"/>
  <c r="C5" i="85"/>
  <c r="C6" i="85"/>
  <c r="C7" i="85"/>
  <c r="C8" i="85"/>
  <c r="C9" i="85"/>
  <c r="C10" i="85"/>
  <c r="C11" i="85"/>
  <c r="C12" i="85"/>
  <c r="C13" i="85"/>
  <c r="C14" i="85"/>
  <c r="C15" i="85"/>
  <c r="C16" i="85"/>
  <c r="C17" i="85"/>
  <c r="C18" i="85"/>
  <c r="C19" i="85"/>
  <c r="C20" i="85"/>
  <c r="C21" i="85"/>
  <c r="C22" i="85"/>
  <c r="C23" i="85"/>
  <c r="C24" i="85"/>
  <c r="C25" i="85"/>
  <c r="C26" i="85"/>
  <c r="C27" i="85"/>
  <c r="C28" i="85"/>
  <c r="C29" i="85"/>
  <c r="C30" i="85"/>
  <c r="C31" i="85"/>
  <c r="C32" i="85"/>
  <c r="C33" i="85"/>
  <c r="C34" i="85"/>
  <c r="C35" i="85"/>
  <c r="C36" i="85"/>
  <c r="C37" i="85"/>
  <c r="C38" i="85"/>
  <c r="C39" i="85"/>
  <c r="C40" i="85"/>
  <c r="C41" i="85"/>
  <c r="C42" i="85"/>
  <c r="C43" i="85"/>
  <c r="C44" i="85"/>
  <c r="C45" i="85"/>
  <c r="C46" i="85"/>
  <c r="C47" i="85"/>
  <c r="C48" i="85"/>
  <c r="C49" i="85"/>
  <c r="C50" i="85"/>
  <c r="C52" i="85"/>
  <c r="C53" i="85"/>
  <c r="C54" i="85"/>
  <c r="C55" i="85"/>
  <c r="C56" i="85"/>
  <c r="C57" i="85"/>
  <c r="C58" i="85"/>
  <c r="C59" i="85"/>
  <c r="C60" i="85"/>
  <c r="C61" i="85"/>
  <c r="C62" i="85"/>
  <c r="C63" i="85"/>
  <c r="C64" i="85"/>
  <c r="C3" i="84"/>
  <c r="D3" i="84" s="1"/>
  <c r="L3" i="84"/>
  <c r="J11" i="84" s="1"/>
  <c r="L14" i="12" s="1"/>
  <c r="C4" i="84"/>
  <c r="C5" i="84"/>
  <c r="C6" i="84"/>
  <c r="C7" i="84"/>
  <c r="C8" i="84"/>
  <c r="C9" i="84"/>
  <c r="C10" i="84"/>
  <c r="C11" i="84"/>
  <c r="C12" i="84"/>
  <c r="C13" i="84"/>
  <c r="C14" i="84"/>
  <c r="C15" i="84"/>
  <c r="C16" i="84"/>
  <c r="C17" i="84"/>
  <c r="C18" i="84"/>
  <c r="C19" i="84"/>
  <c r="C20" i="84"/>
  <c r="C21" i="84"/>
  <c r="C22" i="84"/>
  <c r="C23" i="84"/>
  <c r="C24" i="84"/>
  <c r="C25" i="84"/>
  <c r="C26" i="84"/>
  <c r="C27" i="84"/>
  <c r="C28" i="84"/>
  <c r="C29" i="84"/>
  <c r="C30" i="84"/>
  <c r="C31" i="84"/>
  <c r="C32" i="84"/>
  <c r="C33" i="84"/>
  <c r="C34" i="84"/>
  <c r="C35" i="84"/>
  <c r="C36" i="84"/>
  <c r="C37" i="84"/>
  <c r="C38" i="84"/>
  <c r="C39" i="84"/>
  <c r="C40" i="84"/>
  <c r="C41" i="84"/>
  <c r="C42" i="84"/>
  <c r="C43" i="84"/>
  <c r="C44" i="84"/>
  <c r="C45" i="84"/>
  <c r="C46" i="84"/>
  <c r="C47" i="84"/>
  <c r="C48" i="84"/>
  <c r="C49" i="84"/>
  <c r="C50" i="84"/>
  <c r="C52" i="84"/>
  <c r="C53" i="84"/>
  <c r="C54" i="84"/>
  <c r="C55" i="84"/>
  <c r="C56" i="84"/>
  <c r="C57" i="84"/>
  <c r="C58" i="84"/>
  <c r="C59" i="84"/>
  <c r="C60" i="84"/>
  <c r="C61" i="84"/>
  <c r="C62" i="84"/>
  <c r="C63" i="84"/>
  <c r="C64" i="84"/>
  <c r="C3" i="83"/>
  <c r="D3" i="83" s="1"/>
  <c r="E3" i="83" s="1"/>
  <c r="F3" i="83" s="1"/>
  <c r="B4" i="83" s="1"/>
  <c r="L3" i="83"/>
  <c r="J11" i="83" s="1"/>
  <c r="L13" i="12" s="1"/>
  <c r="C4" i="83"/>
  <c r="C5" i="83"/>
  <c r="C6" i="83"/>
  <c r="C7" i="83"/>
  <c r="C8" i="83"/>
  <c r="C9" i="83"/>
  <c r="C10" i="83"/>
  <c r="C11" i="83"/>
  <c r="C12" i="83"/>
  <c r="C13" i="83"/>
  <c r="C14" i="83"/>
  <c r="C15" i="83"/>
  <c r="C16" i="83"/>
  <c r="C17" i="83"/>
  <c r="C18" i="83"/>
  <c r="C19" i="83"/>
  <c r="C20" i="83"/>
  <c r="C21" i="83"/>
  <c r="C22" i="83"/>
  <c r="C23" i="83"/>
  <c r="C24" i="83"/>
  <c r="C25" i="83"/>
  <c r="C26" i="83"/>
  <c r="C27" i="83"/>
  <c r="C28" i="83"/>
  <c r="C29" i="83"/>
  <c r="C30" i="83"/>
  <c r="C31" i="83"/>
  <c r="C32" i="83"/>
  <c r="C33" i="83"/>
  <c r="C34" i="83"/>
  <c r="C35" i="83"/>
  <c r="C36" i="83"/>
  <c r="C37" i="83"/>
  <c r="C38" i="83"/>
  <c r="C39" i="83"/>
  <c r="C40" i="83"/>
  <c r="C41" i="83"/>
  <c r="C42" i="83"/>
  <c r="C43" i="83"/>
  <c r="C44" i="83"/>
  <c r="C45" i="83"/>
  <c r="C46" i="83"/>
  <c r="C47" i="83"/>
  <c r="C48" i="83"/>
  <c r="C49" i="83"/>
  <c r="C50" i="83"/>
  <c r="C52" i="83"/>
  <c r="C53" i="83"/>
  <c r="C54" i="83"/>
  <c r="C55" i="83"/>
  <c r="C56" i="83"/>
  <c r="C57" i="83"/>
  <c r="C58" i="83"/>
  <c r="C59" i="83"/>
  <c r="C60" i="83"/>
  <c r="C61" i="83"/>
  <c r="C62" i="83"/>
  <c r="C63" i="83"/>
  <c r="C64" i="83"/>
  <c r="C51" i="90" l="1"/>
  <c r="C51" i="85"/>
  <c r="C51" i="88"/>
  <c r="E3" i="92"/>
  <c r="F3" i="92" s="1"/>
  <c r="B4" i="92" s="1"/>
  <c r="D4" i="92" s="1"/>
  <c r="C51" i="91"/>
  <c r="E3" i="90"/>
  <c r="F3" i="90" s="1"/>
  <c r="B4" i="90" s="1"/>
  <c r="D4" i="90" s="1"/>
  <c r="C51" i="89"/>
  <c r="E3" i="89"/>
  <c r="F3" i="89" s="1"/>
  <c r="B4" i="89" s="1"/>
  <c r="D4" i="89" s="1"/>
  <c r="E3" i="88"/>
  <c r="F3" i="88" s="1"/>
  <c r="B4" i="88" s="1"/>
  <c r="D4" i="88" s="1"/>
  <c r="E3" i="84"/>
  <c r="F3" i="84" s="1"/>
  <c r="B4" i="84" s="1"/>
  <c r="D4" i="84" s="1"/>
  <c r="C51" i="84"/>
  <c r="C51" i="83"/>
  <c r="E3" i="91"/>
  <c r="F3" i="91" s="1"/>
  <c r="B4" i="91" s="1"/>
  <c r="E3" i="87"/>
  <c r="F3" i="87" s="1"/>
  <c r="B4" i="87" s="1"/>
  <c r="D4" i="86"/>
  <c r="D4" i="85"/>
  <c r="D4" i="83"/>
  <c r="E4" i="92" l="1"/>
  <c r="F4" i="92"/>
  <c r="D4" i="91"/>
  <c r="E4" i="90"/>
  <c r="F4" i="90" s="1"/>
  <c r="E4" i="89"/>
  <c r="F4" i="89" s="1"/>
  <c r="E4" i="88"/>
  <c r="F4" i="88" s="1"/>
  <c r="D4" i="87"/>
  <c r="E4" i="86"/>
  <c r="F4" i="86" s="1"/>
  <c r="E4" i="85"/>
  <c r="F4" i="85" s="1"/>
  <c r="E4" i="84"/>
  <c r="F4" i="84" s="1"/>
  <c r="E4" i="83"/>
  <c r="F4" i="83" s="1"/>
  <c r="B5" i="92" l="1"/>
  <c r="G4" i="92"/>
  <c r="E4" i="91"/>
  <c r="F4" i="91" s="1"/>
  <c r="B5" i="90"/>
  <c r="G4" i="90"/>
  <c r="B5" i="89"/>
  <c r="G4" i="89"/>
  <c r="B5" i="88"/>
  <c r="G4" i="88"/>
  <c r="E4" i="87"/>
  <c r="F4" i="87" s="1"/>
  <c r="B5" i="86"/>
  <c r="G4" i="86"/>
  <c r="B5" i="85"/>
  <c r="G4" i="85"/>
  <c r="B5" i="84"/>
  <c r="G4" i="84"/>
  <c r="B5" i="83"/>
  <c r="G4" i="83"/>
  <c r="D5" i="92" l="1"/>
  <c r="B5" i="91"/>
  <c r="G4" i="91"/>
  <c r="D5" i="90"/>
  <c r="D5" i="89"/>
  <c r="D5" i="88"/>
  <c r="B5" i="87"/>
  <c r="G4" i="87"/>
  <c r="D5" i="86"/>
  <c r="D5" i="85"/>
  <c r="D5" i="84"/>
  <c r="D5" i="83"/>
  <c r="E5" i="92" l="1"/>
  <c r="F5" i="92" s="1"/>
  <c r="D5" i="91"/>
  <c r="E5" i="90"/>
  <c r="F5" i="90" s="1"/>
  <c r="E5" i="89"/>
  <c r="F5" i="89" s="1"/>
  <c r="E5" i="88"/>
  <c r="F5" i="88" s="1"/>
  <c r="D5" i="87"/>
  <c r="E5" i="86"/>
  <c r="F5" i="86" s="1"/>
  <c r="E5" i="85"/>
  <c r="F5" i="85" s="1"/>
  <c r="E5" i="84"/>
  <c r="F5" i="84" s="1"/>
  <c r="E5" i="83"/>
  <c r="F5" i="83" s="1"/>
  <c r="B6" i="92" l="1"/>
  <c r="G5" i="92"/>
  <c r="E5" i="91"/>
  <c r="F5" i="91" s="1"/>
  <c r="B6" i="90"/>
  <c r="G5" i="90"/>
  <c r="B6" i="89"/>
  <c r="G5" i="89"/>
  <c r="B6" i="88"/>
  <c r="G5" i="88"/>
  <c r="E5" i="87"/>
  <c r="F5" i="87" s="1"/>
  <c r="B6" i="86"/>
  <c r="G5" i="86"/>
  <c r="B6" i="85"/>
  <c r="G5" i="85"/>
  <c r="B6" i="84"/>
  <c r="G5" i="84"/>
  <c r="B6" i="83"/>
  <c r="G5" i="83"/>
  <c r="D6" i="92" l="1"/>
  <c r="B6" i="91"/>
  <c r="G5" i="91"/>
  <c r="D6" i="90"/>
  <c r="D6" i="89"/>
  <c r="D6" i="88"/>
  <c r="B6" i="87"/>
  <c r="G5" i="87"/>
  <c r="D6" i="86"/>
  <c r="D6" i="85"/>
  <c r="D6" i="84"/>
  <c r="D6" i="83"/>
  <c r="E6" i="92" l="1"/>
  <c r="F6" i="92"/>
  <c r="D6" i="91"/>
  <c r="E6" i="90"/>
  <c r="F6" i="90" s="1"/>
  <c r="E6" i="89"/>
  <c r="F6" i="89" s="1"/>
  <c r="E6" i="88"/>
  <c r="F6" i="88" s="1"/>
  <c r="D6" i="87"/>
  <c r="E6" i="86"/>
  <c r="F6" i="86" s="1"/>
  <c r="E6" i="85"/>
  <c r="F6" i="85"/>
  <c r="E6" i="84"/>
  <c r="F6" i="84" s="1"/>
  <c r="E6" i="83"/>
  <c r="F6" i="83" s="1"/>
  <c r="B7" i="92" l="1"/>
  <c r="G6" i="92"/>
  <c r="E6" i="91"/>
  <c r="F6" i="91"/>
  <c r="B7" i="90"/>
  <c r="G6" i="90"/>
  <c r="B7" i="89"/>
  <c r="G6" i="89"/>
  <c r="B7" i="88"/>
  <c r="G6" i="88"/>
  <c r="E6" i="87"/>
  <c r="F6" i="87" s="1"/>
  <c r="B7" i="86"/>
  <c r="G6" i="86"/>
  <c r="B7" i="85"/>
  <c r="G6" i="85"/>
  <c r="B7" i="84"/>
  <c r="G6" i="84"/>
  <c r="B7" i="83"/>
  <c r="G6" i="83"/>
  <c r="D7" i="92" l="1"/>
  <c r="B7" i="91"/>
  <c r="G6" i="91"/>
  <c r="D7" i="90"/>
  <c r="D7" i="89"/>
  <c r="D7" i="88"/>
  <c r="B7" i="87"/>
  <c r="G6" i="87"/>
  <c r="D7" i="86"/>
  <c r="D7" i="85"/>
  <c r="D7" i="84"/>
  <c r="D7" i="83"/>
  <c r="E7" i="92" l="1"/>
  <c r="F7" i="92" s="1"/>
  <c r="D7" i="91"/>
  <c r="E7" i="90"/>
  <c r="F7" i="90" s="1"/>
  <c r="E7" i="89"/>
  <c r="F7" i="89" s="1"/>
  <c r="E7" i="88"/>
  <c r="F7" i="88"/>
  <c r="D7" i="87"/>
  <c r="E7" i="86"/>
  <c r="F7" i="86" s="1"/>
  <c r="E7" i="85"/>
  <c r="F7" i="85" s="1"/>
  <c r="E7" i="84"/>
  <c r="F7" i="84" s="1"/>
  <c r="E7" i="83"/>
  <c r="F7" i="83" s="1"/>
  <c r="B8" i="92" l="1"/>
  <c r="G7" i="92"/>
  <c r="E7" i="91"/>
  <c r="F7" i="91"/>
  <c r="B8" i="90"/>
  <c r="G7" i="90"/>
  <c r="B8" i="89"/>
  <c r="G7" i="89"/>
  <c r="B8" i="88"/>
  <c r="G7" i="88"/>
  <c r="E7" i="87"/>
  <c r="F7" i="87" s="1"/>
  <c r="B8" i="86"/>
  <c r="G7" i="86"/>
  <c r="B8" i="85"/>
  <c r="G7" i="85"/>
  <c r="B8" i="84"/>
  <c r="G7" i="84"/>
  <c r="B8" i="83"/>
  <c r="G7" i="83"/>
  <c r="D8" i="92" l="1"/>
  <c r="B8" i="91"/>
  <c r="G7" i="91"/>
  <c r="D8" i="90"/>
  <c r="D8" i="89"/>
  <c r="D8" i="88"/>
  <c r="B8" i="87"/>
  <c r="G7" i="87"/>
  <c r="D8" i="86"/>
  <c r="D8" i="85"/>
  <c r="D8" i="84"/>
  <c r="D8" i="83"/>
  <c r="E8" i="92" l="1"/>
  <c r="F8" i="92" s="1"/>
  <c r="D8" i="91"/>
  <c r="E8" i="90"/>
  <c r="F8" i="90" s="1"/>
  <c r="E8" i="89"/>
  <c r="F8" i="89" s="1"/>
  <c r="E8" i="88"/>
  <c r="F8" i="88" s="1"/>
  <c r="D8" i="87"/>
  <c r="E8" i="86"/>
  <c r="F8" i="86" s="1"/>
  <c r="E8" i="85"/>
  <c r="F8" i="85" s="1"/>
  <c r="E8" i="84"/>
  <c r="F8" i="84" s="1"/>
  <c r="E8" i="83"/>
  <c r="F8" i="83" s="1"/>
  <c r="B9" i="92" l="1"/>
  <c r="G8" i="92"/>
  <c r="E8" i="91"/>
  <c r="F8" i="91" s="1"/>
  <c r="B9" i="90"/>
  <c r="G8" i="90"/>
  <c r="B9" i="89"/>
  <c r="G8" i="89"/>
  <c r="B9" i="88"/>
  <c r="G8" i="88"/>
  <c r="E8" i="87"/>
  <c r="F8" i="87" s="1"/>
  <c r="B9" i="86"/>
  <c r="G8" i="86"/>
  <c r="B9" i="85"/>
  <c r="G8" i="85"/>
  <c r="B9" i="84"/>
  <c r="G8" i="84"/>
  <c r="B9" i="83"/>
  <c r="G8" i="83"/>
  <c r="D9" i="92" l="1"/>
  <c r="B9" i="91"/>
  <c r="G8" i="91"/>
  <c r="D9" i="90"/>
  <c r="D9" i="89"/>
  <c r="D9" i="88"/>
  <c r="B9" i="87"/>
  <c r="G8" i="87"/>
  <c r="D9" i="86"/>
  <c r="D9" i="85"/>
  <c r="D9" i="84"/>
  <c r="D9" i="83"/>
  <c r="E9" i="92" l="1"/>
  <c r="F9" i="92" s="1"/>
  <c r="D9" i="91"/>
  <c r="E9" i="90"/>
  <c r="F9" i="90" s="1"/>
  <c r="E9" i="89"/>
  <c r="F9" i="89" s="1"/>
  <c r="E9" i="88"/>
  <c r="F9" i="88" s="1"/>
  <c r="D9" i="87"/>
  <c r="E9" i="86"/>
  <c r="F9" i="86" s="1"/>
  <c r="E9" i="85"/>
  <c r="F9" i="85" s="1"/>
  <c r="E9" i="84"/>
  <c r="F9" i="84" s="1"/>
  <c r="E9" i="83"/>
  <c r="F9" i="83" s="1"/>
  <c r="B10" i="92" l="1"/>
  <c r="G9" i="92"/>
  <c r="E9" i="91"/>
  <c r="F9" i="91" s="1"/>
  <c r="B10" i="90"/>
  <c r="G9" i="90"/>
  <c r="B10" i="89"/>
  <c r="G9" i="89"/>
  <c r="B10" i="88"/>
  <c r="G9" i="88"/>
  <c r="E9" i="87"/>
  <c r="F9" i="87" s="1"/>
  <c r="B10" i="86"/>
  <c r="G9" i="86"/>
  <c r="B10" i="85"/>
  <c r="G9" i="85"/>
  <c r="B10" i="84"/>
  <c r="G9" i="84"/>
  <c r="B10" i="83"/>
  <c r="G9" i="83"/>
  <c r="D10" i="92" l="1"/>
  <c r="B10" i="91"/>
  <c r="G9" i="91"/>
  <c r="D10" i="90"/>
  <c r="D10" i="89"/>
  <c r="D10" i="88"/>
  <c r="B10" i="87"/>
  <c r="G9" i="87"/>
  <c r="D10" i="86"/>
  <c r="D10" i="85"/>
  <c r="D10" i="84"/>
  <c r="D10" i="83"/>
  <c r="E10" i="92" l="1"/>
  <c r="F10" i="92"/>
  <c r="D10" i="91"/>
  <c r="E10" i="90"/>
  <c r="F10" i="90" s="1"/>
  <c r="E10" i="89"/>
  <c r="F10" i="89" s="1"/>
  <c r="E10" i="88"/>
  <c r="F10" i="88" s="1"/>
  <c r="D10" i="87"/>
  <c r="E10" i="86"/>
  <c r="F10" i="86" s="1"/>
  <c r="E10" i="85"/>
  <c r="F10" i="85" s="1"/>
  <c r="E10" i="84"/>
  <c r="F10" i="84"/>
  <c r="E10" i="83"/>
  <c r="F10" i="83"/>
  <c r="B11" i="92" l="1"/>
  <c r="G10" i="92"/>
  <c r="E10" i="91"/>
  <c r="F10" i="91"/>
  <c r="B11" i="90"/>
  <c r="G10" i="90"/>
  <c r="B11" i="89"/>
  <c r="G10" i="89"/>
  <c r="B11" i="88"/>
  <c r="G10" i="88"/>
  <c r="E10" i="87"/>
  <c r="F10" i="87" s="1"/>
  <c r="B11" i="86"/>
  <c r="G10" i="86"/>
  <c r="B11" i="85"/>
  <c r="G10" i="85"/>
  <c r="B11" i="84"/>
  <c r="G10" i="84"/>
  <c r="B11" i="83"/>
  <c r="G10" i="83"/>
  <c r="D11" i="92" l="1"/>
  <c r="B11" i="91"/>
  <c r="G10" i="91"/>
  <c r="D11" i="90"/>
  <c r="D11" i="89"/>
  <c r="D11" i="88"/>
  <c r="B11" i="87"/>
  <c r="G10" i="87"/>
  <c r="D11" i="86"/>
  <c r="D11" i="85"/>
  <c r="D11" i="84"/>
  <c r="D11" i="83"/>
  <c r="E11" i="92" l="1"/>
  <c r="F11" i="92"/>
  <c r="D11" i="91"/>
  <c r="E11" i="90"/>
  <c r="F11" i="90" s="1"/>
  <c r="E11" i="89"/>
  <c r="F11" i="89" s="1"/>
  <c r="E11" i="88"/>
  <c r="F11" i="88" s="1"/>
  <c r="D11" i="87"/>
  <c r="E11" i="86"/>
  <c r="F11" i="86" s="1"/>
  <c r="E11" i="85"/>
  <c r="F11" i="85" s="1"/>
  <c r="E11" i="84"/>
  <c r="F11" i="84" s="1"/>
  <c r="E11" i="83"/>
  <c r="F11" i="83" s="1"/>
  <c r="B12" i="92" l="1"/>
  <c r="G11" i="92"/>
  <c r="E11" i="91"/>
  <c r="F11" i="91" s="1"/>
  <c r="B12" i="90"/>
  <c r="G11" i="90"/>
  <c r="B12" i="89"/>
  <c r="G11" i="89"/>
  <c r="B12" i="88"/>
  <c r="G11" i="88"/>
  <c r="E11" i="87"/>
  <c r="F11" i="87" s="1"/>
  <c r="B12" i="86"/>
  <c r="G11" i="86"/>
  <c r="B12" i="85"/>
  <c r="G11" i="85"/>
  <c r="B12" i="84"/>
  <c r="G11" i="84"/>
  <c r="B12" i="83"/>
  <c r="G11" i="83"/>
  <c r="D12" i="92" l="1"/>
  <c r="B12" i="91"/>
  <c r="G11" i="91"/>
  <c r="D12" i="90"/>
  <c r="D12" i="89"/>
  <c r="D12" i="88"/>
  <c r="B12" i="87"/>
  <c r="G11" i="87"/>
  <c r="D12" i="86"/>
  <c r="D12" i="85"/>
  <c r="D12" i="84"/>
  <c r="D12" i="83"/>
  <c r="E12" i="92" l="1"/>
  <c r="F12" i="92"/>
  <c r="D12" i="91"/>
  <c r="E12" i="90"/>
  <c r="F12" i="90" s="1"/>
  <c r="E12" i="89"/>
  <c r="F12" i="89"/>
  <c r="E12" i="88"/>
  <c r="F12" i="88" s="1"/>
  <c r="D12" i="87"/>
  <c r="E12" i="86"/>
  <c r="F12" i="86"/>
  <c r="E12" i="85"/>
  <c r="F12" i="85" s="1"/>
  <c r="E12" i="84"/>
  <c r="F12" i="84" s="1"/>
  <c r="E12" i="83"/>
  <c r="F12" i="83" s="1"/>
  <c r="B13" i="92" l="1"/>
  <c r="G12" i="92"/>
  <c r="E12" i="91"/>
  <c r="F12" i="91" s="1"/>
  <c r="B13" i="90"/>
  <c r="G12" i="90"/>
  <c r="B13" i="89"/>
  <c r="G12" i="89"/>
  <c r="B13" i="88"/>
  <c r="G12" i="88"/>
  <c r="E12" i="87"/>
  <c r="F12" i="87" s="1"/>
  <c r="B13" i="86"/>
  <c r="G12" i="86"/>
  <c r="B13" i="85"/>
  <c r="G12" i="85"/>
  <c r="B13" i="84"/>
  <c r="G12" i="84"/>
  <c r="B13" i="83"/>
  <c r="G12" i="83"/>
  <c r="D13" i="92" l="1"/>
  <c r="B13" i="91"/>
  <c r="G12" i="91"/>
  <c r="D13" i="90"/>
  <c r="D13" i="89"/>
  <c r="D13" i="88"/>
  <c r="B13" i="87"/>
  <c r="G12" i="87"/>
  <c r="D13" i="86"/>
  <c r="D13" i="85"/>
  <c r="D13" i="84"/>
  <c r="D13" i="83"/>
  <c r="E13" i="92" l="1"/>
  <c r="F13" i="92" s="1"/>
  <c r="D13" i="91"/>
  <c r="E13" i="90"/>
  <c r="F13" i="90" s="1"/>
  <c r="E13" i="89"/>
  <c r="F13" i="89" s="1"/>
  <c r="E13" i="88"/>
  <c r="F13" i="88" s="1"/>
  <c r="D13" i="87"/>
  <c r="E13" i="86"/>
  <c r="F13" i="86" s="1"/>
  <c r="E13" i="85"/>
  <c r="F13" i="85" s="1"/>
  <c r="E13" i="84"/>
  <c r="F13" i="84" s="1"/>
  <c r="E13" i="83"/>
  <c r="F13" i="83" s="1"/>
  <c r="B14" i="92" l="1"/>
  <c r="G13" i="92"/>
  <c r="E13" i="91"/>
  <c r="F13" i="91" s="1"/>
  <c r="B14" i="90"/>
  <c r="G13" i="90"/>
  <c r="B14" i="89"/>
  <c r="G13" i="89"/>
  <c r="B14" i="88"/>
  <c r="G13" i="88"/>
  <c r="E13" i="87"/>
  <c r="F13" i="87" s="1"/>
  <c r="B14" i="86"/>
  <c r="G13" i="86"/>
  <c r="B14" i="85"/>
  <c r="G13" i="85"/>
  <c r="B14" i="84"/>
  <c r="G13" i="84"/>
  <c r="B14" i="83"/>
  <c r="G13" i="83"/>
  <c r="D14" i="92" l="1"/>
  <c r="B14" i="91"/>
  <c r="G13" i="91"/>
  <c r="D14" i="90"/>
  <c r="D14" i="89"/>
  <c r="D14" i="88"/>
  <c r="B14" i="87"/>
  <c r="G13" i="87"/>
  <c r="D14" i="86"/>
  <c r="D14" i="85"/>
  <c r="D14" i="84"/>
  <c r="D14" i="83"/>
  <c r="E14" i="92" l="1"/>
  <c r="F14" i="92"/>
  <c r="D14" i="91"/>
  <c r="E14" i="90"/>
  <c r="F14" i="90" s="1"/>
  <c r="E14" i="89"/>
  <c r="F14" i="89" s="1"/>
  <c r="E14" i="88"/>
  <c r="F14" i="88" s="1"/>
  <c r="D14" i="87"/>
  <c r="E14" i="86"/>
  <c r="F14" i="86" s="1"/>
  <c r="E14" i="85"/>
  <c r="F14" i="85" s="1"/>
  <c r="E14" i="84"/>
  <c r="F14" i="84" s="1"/>
  <c r="E14" i="83"/>
  <c r="F14" i="83" s="1"/>
  <c r="B15" i="92" l="1"/>
  <c r="G14" i="92"/>
  <c r="E14" i="91"/>
  <c r="F14" i="91" s="1"/>
  <c r="B15" i="90"/>
  <c r="G14" i="90"/>
  <c r="B15" i="89"/>
  <c r="G14" i="89"/>
  <c r="B15" i="88"/>
  <c r="G14" i="88"/>
  <c r="E14" i="87"/>
  <c r="F14" i="87" s="1"/>
  <c r="B15" i="86"/>
  <c r="G14" i="86"/>
  <c r="B15" i="85"/>
  <c r="G14" i="85"/>
  <c r="B15" i="84"/>
  <c r="G14" i="84"/>
  <c r="B15" i="83"/>
  <c r="G14" i="83"/>
  <c r="D15" i="92" l="1"/>
  <c r="B15" i="91"/>
  <c r="G14" i="91"/>
  <c r="D15" i="90"/>
  <c r="D15" i="89"/>
  <c r="D15" i="88"/>
  <c r="B15" i="87"/>
  <c r="G14" i="87"/>
  <c r="D15" i="86"/>
  <c r="D15" i="85"/>
  <c r="D15" i="84"/>
  <c r="D15" i="83"/>
  <c r="E15" i="92" l="1"/>
  <c r="F15" i="92" s="1"/>
  <c r="D15" i="91"/>
  <c r="E15" i="90"/>
  <c r="F15" i="90" s="1"/>
  <c r="E15" i="89"/>
  <c r="F15" i="89" s="1"/>
  <c r="E15" i="88"/>
  <c r="F15" i="88" s="1"/>
  <c r="D15" i="87"/>
  <c r="E15" i="86"/>
  <c r="F15" i="86" s="1"/>
  <c r="E15" i="85"/>
  <c r="F15" i="85" s="1"/>
  <c r="E15" i="84"/>
  <c r="F15" i="84" s="1"/>
  <c r="E15" i="83"/>
  <c r="F15" i="83" s="1"/>
  <c r="B16" i="92" l="1"/>
  <c r="G15" i="92"/>
  <c r="E15" i="91"/>
  <c r="F15" i="91" s="1"/>
  <c r="B16" i="90"/>
  <c r="G15" i="90"/>
  <c r="B16" i="89"/>
  <c r="G15" i="89"/>
  <c r="B16" i="88"/>
  <c r="G15" i="88"/>
  <c r="E15" i="87"/>
  <c r="F15" i="87" s="1"/>
  <c r="B16" i="86"/>
  <c r="G15" i="86"/>
  <c r="B16" i="85"/>
  <c r="G15" i="85"/>
  <c r="B16" i="84"/>
  <c r="G15" i="84"/>
  <c r="B16" i="83"/>
  <c r="G15" i="83"/>
  <c r="D16" i="92" l="1"/>
  <c r="B16" i="91"/>
  <c r="G15" i="91"/>
  <c r="D16" i="90"/>
  <c r="D16" i="89"/>
  <c r="D16" i="88"/>
  <c r="B16" i="87"/>
  <c r="G15" i="87"/>
  <c r="D16" i="86"/>
  <c r="D16" i="85"/>
  <c r="D16" i="84"/>
  <c r="D16" i="83"/>
  <c r="E16" i="92" l="1"/>
  <c r="F16" i="92" s="1"/>
  <c r="D16" i="91"/>
  <c r="E16" i="90"/>
  <c r="F16" i="90" s="1"/>
  <c r="E16" i="89"/>
  <c r="F16" i="89" s="1"/>
  <c r="E16" i="88"/>
  <c r="F16" i="88" s="1"/>
  <c r="D16" i="87"/>
  <c r="E16" i="86"/>
  <c r="F16" i="86" s="1"/>
  <c r="E16" i="85"/>
  <c r="F16" i="85" s="1"/>
  <c r="E16" i="84"/>
  <c r="F16" i="84" s="1"/>
  <c r="E16" i="83"/>
  <c r="F16" i="83" s="1"/>
  <c r="B17" i="92" l="1"/>
  <c r="G16" i="92"/>
  <c r="E16" i="91"/>
  <c r="F16" i="91" s="1"/>
  <c r="B17" i="90"/>
  <c r="G16" i="90"/>
  <c r="B17" i="89"/>
  <c r="G16" i="89"/>
  <c r="B17" i="88"/>
  <c r="G16" i="88"/>
  <c r="E16" i="87"/>
  <c r="F16" i="87" s="1"/>
  <c r="B17" i="86"/>
  <c r="G16" i="86"/>
  <c r="B17" i="85"/>
  <c r="G16" i="85"/>
  <c r="B17" i="84"/>
  <c r="G16" i="84"/>
  <c r="B17" i="83"/>
  <c r="G16" i="83"/>
  <c r="D17" i="92" l="1"/>
  <c r="B17" i="91"/>
  <c r="G16" i="91"/>
  <c r="D17" i="90"/>
  <c r="D17" i="89"/>
  <c r="D17" i="88"/>
  <c r="B17" i="87"/>
  <c r="G16" i="87"/>
  <c r="D17" i="86"/>
  <c r="D17" i="85"/>
  <c r="D17" i="84"/>
  <c r="D17" i="83"/>
  <c r="E17" i="92" l="1"/>
  <c r="F17" i="92" s="1"/>
  <c r="D17" i="91"/>
  <c r="E17" i="90"/>
  <c r="F17" i="90" s="1"/>
  <c r="F17" i="89"/>
  <c r="E17" i="89"/>
  <c r="E17" i="88"/>
  <c r="F17" i="88" s="1"/>
  <c r="D17" i="87"/>
  <c r="E17" i="86"/>
  <c r="F17" i="86" s="1"/>
  <c r="E17" i="85"/>
  <c r="F17" i="85" s="1"/>
  <c r="E17" i="84"/>
  <c r="F17" i="84" s="1"/>
  <c r="E17" i="83"/>
  <c r="F17" i="83" s="1"/>
  <c r="B18" i="92" l="1"/>
  <c r="G17" i="92"/>
  <c r="E17" i="91"/>
  <c r="F17" i="91" s="1"/>
  <c r="B18" i="90"/>
  <c r="G17" i="90"/>
  <c r="B18" i="89"/>
  <c r="G17" i="89"/>
  <c r="B18" i="88"/>
  <c r="G17" i="88"/>
  <c r="E17" i="87"/>
  <c r="F17" i="87" s="1"/>
  <c r="B18" i="86"/>
  <c r="G17" i="86"/>
  <c r="B18" i="85"/>
  <c r="G17" i="85"/>
  <c r="B18" i="84"/>
  <c r="G17" i="84"/>
  <c r="B18" i="83"/>
  <c r="G17" i="83"/>
  <c r="D18" i="92" l="1"/>
  <c r="B18" i="91"/>
  <c r="G17" i="91"/>
  <c r="D18" i="90"/>
  <c r="D18" i="89"/>
  <c r="D18" i="88"/>
  <c r="B18" i="87"/>
  <c r="G17" i="87"/>
  <c r="D18" i="86"/>
  <c r="D18" i="85"/>
  <c r="D18" i="84"/>
  <c r="D18" i="83"/>
  <c r="E18" i="92" l="1"/>
  <c r="F18" i="92"/>
  <c r="D18" i="91"/>
  <c r="E18" i="90"/>
  <c r="F18" i="90" s="1"/>
  <c r="E18" i="89"/>
  <c r="F18" i="89" s="1"/>
  <c r="E18" i="88"/>
  <c r="F18" i="88" s="1"/>
  <c r="D18" i="87"/>
  <c r="E18" i="86"/>
  <c r="F18" i="86" s="1"/>
  <c r="E18" i="85"/>
  <c r="F18" i="85"/>
  <c r="E18" i="84"/>
  <c r="F18" i="84" s="1"/>
  <c r="E18" i="83"/>
  <c r="F18" i="83" s="1"/>
  <c r="B19" i="92" l="1"/>
  <c r="G18" i="92"/>
  <c r="E18" i="91"/>
  <c r="F18" i="91" s="1"/>
  <c r="B19" i="90"/>
  <c r="G18" i="90"/>
  <c r="B19" i="89"/>
  <c r="G18" i="89"/>
  <c r="B19" i="88"/>
  <c r="G18" i="88"/>
  <c r="E18" i="87"/>
  <c r="F18" i="87" s="1"/>
  <c r="B19" i="86"/>
  <c r="G18" i="86"/>
  <c r="B19" i="85"/>
  <c r="G18" i="85"/>
  <c r="B19" i="84"/>
  <c r="G18" i="84"/>
  <c r="B19" i="83"/>
  <c r="G18" i="83"/>
  <c r="D19" i="92" l="1"/>
  <c r="B19" i="91"/>
  <c r="G18" i="91"/>
  <c r="D19" i="90"/>
  <c r="D19" i="89"/>
  <c r="D19" i="88"/>
  <c r="B19" i="87"/>
  <c r="G18" i="87"/>
  <c r="D19" i="86"/>
  <c r="D19" i="85"/>
  <c r="D19" i="84"/>
  <c r="D19" i="83"/>
  <c r="E19" i="92" l="1"/>
  <c r="F19" i="92" s="1"/>
  <c r="D19" i="91"/>
  <c r="E19" i="90"/>
  <c r="F19" i="90" s="1"/>
  <c r="E19" i="89"/>
  <c r="F19" i="89" s="1"/>
  <c r="E19" i="88"/>
  <c r="F19" i="88" s="1"/>
  <c r="D19" i="87"/>
  <c r="E19" i="86"/>
  <c r="F19" i="86" s="1"/>
  <c r="E19" i="85"/>
  <c r="F19" i="85" s="1"/>
  <c r="E19" i="84"/>
  <c r="F19" i="84" s="1"/>
  <c r="E19" i="83"/>
  <c r="F19" i="83" s="1"/>
  <c r="B20" i="92" l="1"/>
  <c r="G19" i="92"/>
  <c r="E19" i="91"/>
  <c r="F19" i="91" s="1"/>
  <c r="B20" i="90"/>
  <c r="G19" i="90"/>
  <c r="B20" i="89"/>
  <c r="G19" i="89"/>
  <c r="B20" i="88"/>
  <c r="G19" i="88"/>
  <c r="E19" i="87"/>
  <c r="F19" i="87" s="1"/>
  <c r="B20" i="86"/>
  <c r="G19" i="86"/>
  <c r="B20" i="85"/>
  <c r="G19" i="85"/>
  <c r="B20" i="84"/>
  <c r="G19" i="84"/>
  <c r="B20" i="83"/>
  <c r="G19" i="83"/>
  <c r="D20" i="92" l="1"/>
  <c r="B20" i="91"/>
  <c r="G19" i="91"/>
  <c r="D20" i="90"/>
  <c r="D20" i="89"/>
  <c r="D20" i="88"/>
  <c r="B20" i="87"/>
  <c r="G19" i="87"/>
  <c r="D20" i="86"/>
  <c r="D20" i="85"/>
  <c r="D20" i="84"/>
  <c r="D20" i="83"/>
  <c r="E20" i="92" l="1"/>
  <c r="F20" i="92" s="1"/>
  <c r="D20" i="91"/>
  <c r="E20" i="90"/>
  <c r="F20" i="90" s="1"/>
  <c r="E20" i="89"/>
  <c r="F20" i="89" s="1"/>
  <c r="E20" i="88"/>
  <c r="F20" i="88" s="1"/>
  <c r="D20" i="87"/>
  <c r="E20" i="86"/>
  <c r="F20" i="86" s="1"/>
  <c r="E20" i="85"/>
  <c r="F20" i="85" s="1"/>
  <c r="E20" i="84"/>
  <c r="F20" i="84" s="1"/>
  <c r="E20" i="83"/>
  <c r="F20" i="83" s="1"/>
  <c r="B21" i="92" l="1"/>
  <c r="G20" i="92"/>
  <c r="E20" i="91"/>
  <c r="F20" i="91" s="1"/>
  <c r="B21" i="90"/>
  <c r="G20" i="90"/>
  <c r="B21" i="89"/>
  <c r="G20" i="89"/>
  <c r="B21" i="88"/>
  <c r="G20" i="88"/>
  <c r="E20" i="87"/>
  <c r="F20" i="87"/>
  <c r="B21" i="86"/>
  <c r="G20" i="86"/>
  <c r="B21" i="85"/>
  <c r="G20" i="85"/>
  <c r="B21" i="84"/>
  <c r="G20" i="84"/>
  <c r="B21" i="83"/>
  <c r="G20" i="83"/>
  <c r="D21" i="92" l="1"/>
  <c r="B21" i="91"/>
  <c r="G20" i="91"/>
  <c r="D21" i="90"/>
  <c r="D21" i="89"/>
  <c r="D21" i="88"/>
  <c r="B21" i="87"/>
  <c r="G20" i="87"/>
  <c r="D21" i="86"/>
  <c r="D21" i="85"/>
  <c r="D21" i="84"/>
  <c r="D21" i="83"/>
  <c r="E21" i="92" l="1"/>
  <c r="F21" i="92" s="1"/>
  <c r="D21" i="91"/>
  <c r="E21" i="90"/>
  <c r="F21" i="90" s="1"/>
  <c r="E21" i="89"/>
  <c r="F21" i="89" s="1"/>
  <c r="E21" i="88"/>
  <c r="F21" i="88" s="1"/>
  <c r="D21" i="87"/>
  <c r="E21" i="86"/>
  <c r="F21" i="86" s="1"/>
  <c r="E21" i="85"/>
  <c r="F21" i="85" s="1"/>
  <c r="E21" i="84"/>
  <c r="F21" i="84" s="1"/>
  <c r="E21" i="83"/>
  <c r="F21" i="83" s="1"/>
  <c r="B22" i="92" l="1"/>
  <c r="G21" i="92"/>
  <c r="E21" i="91"/>
  <c r="F21" i="91" s="1"/>
  <c r="B22" i="90"/>
  <c r="G21" i="90"/>
  <c r="B22" i="89"/>
  <c r="G21" i="89"/>
  <c r="B22" i="88"/>
  <c r="G21" i="88"/>
  <c r="E21" i="87"/>
  <c r="F21" i="87" s="1"/>
  <c r="B22" i="86"/>
  <c r="G21" i="86"/>
  <c r="B22" i="85"/>
  <c r="G21" i="85"/>
  <c r="B22" i="84"/>
  <c r="G21" i="84"/>
  <c r="B22" i="83"/>
  <c r="G21" i="83"/>
  <c r="D22" i="92" l="1"/>
  <c r="B22" i="91"/>
  <c r="G21" i="91"/>
  <c r="D22" i="90"/>
  <c r="D22" i="89"/>
  <c r="D22" i="88"/>
  <c r="B22" i="87"/>
  <c r="G21" i="87"/>
  <c r="D22" i="86"/>
  <c r="D22" i="85"/>
  <c r="D22" i="84"/>
  <c r="D22" i="83"/>
  <c r="E22" i="92" l="1"/>
  <c r="F22" i="92"/>
  <c r="D22" i="91"/>
  <c r="E22" i="90"/>
  <c r="F22" i="90" s="1"/>
  <c r="E22" i="89"/>
  <c r="F22" i="89" s="1"/>
  <c r="E22" i="88"/>
  <c r="F22" i="88" s="1"/>
  <c r="D22" i="87"/>
  <c r="E22" i="86"/>
  <c r="F22" i="86" s="1"/>
  <c r="E22" i="85"/>
  <c r="F22" i="85"/>
  <c r="E22" i="84"/>
  <c r="F22" i="84" s="1"/>
  <c r="E22" i="83"/>
  <c r="F22" i="83" s="1"/>
  <c r="B23" i="92" l="1"/>
  <c r="G22" i="92"/>
  <c r="E22" i="91"/>
  <c r="F22" i="91"/>
  <c r="B23" i="90"/>
  <c r="G22" i="90"/>
  <c r="B23" i="89"/>
  <c r="G22" i="89"/>
  <c r="B23" i="88"/>
  <c r="G22" i="88"/>
  <c r="E22" i="87"/>
  <c r="F22" i="87" s="1"/>
  <c r="B23" i="86"/>
  <c r="G22" i="86"/>
  <c r="B23" i="85"/>
  <c r="G22" i="85"/>
  <c r="B23" i="84"/>
  <c r="G22" i="84"/>
  <c r="B23" i="83"/>
  <c r="G22" i="83"/>
  <c r="D23" i="92" l="1"/>
  <c r="B23" i="91"/>
  <c r="G22" i="91"/>
  <c r="D23" i="90"/>
  <c r="D23" i="89"/>
  <c r="D23" i="88"/>
  <c r="B23" i="87"/>
  <c r="G22" i="87"/>
  <c r="D23" i="86"/>
  <c r="D23" i="85"/>
  <c r="D23" i="84"/>
  <c r="D23" i="83"/>
  <c r="E23" i="92" l="1"/>
  <c r="F23" i="92" s="1"/>
  <c r="D23" i="91"/>
  <c r="E23" i="90"/>
  <c r="F23" i="90" s="1"/>
  <c r="E23" i="89"/>
  <c r="F23" i="89" s="1"/>
  <c r="E23" i="88"/>
  <c r="F23" i="88" s="1"/>
  <c r="D23" i="87"/>
  <c r="E23" i="86"/>
  <c r="F23" i="86" s="1"/>
  <c r="E23" i="85"/>
  <c r="F23" i="85" s="1"/>
  <c r="E23" i="84"/>
  <c r="F23" i="84" s="1"/>
  <c r="E23" i="83"/>
  <c r="F23" i="83" s="1"/>
  <c r="B24" i="92" l="1"/>
  <c r="G23" i="92"/>
  <c r="E23" i="91"/>
  <c r="F23" i="91" s="1"/>
  <c r="B24" i="90"/>
  <c r="G23" i="90"/>
  <c r="B24" i="89"/>
  <c r="G23" i="89"/>
  <c r="B24" i="88"/>
  <c r="G23" i="88"/>
  <c r="E23" i="87"/>
  <c r="F23" i="87" s="1"/>
  <c r="B24" i="86"/>
  <c r="G23" i="86"/>
  <c r="B24" i="85"/>
  <c r="G23" i="85"/>
  <c r="B24" i="84"/>
  <c r="G23" i="84"/>
  <c r="B24" i="83"/>
  <c r="G23" i="83"/>
  <c r="D24" i="92" l="1"/>
  <c r="B24" i="91"/>
  <c r="G23" i="91"/>
  <c r="D24" i="90"/>
  <c r="D24" i="89"/>
  <c r="D24" i="88"/>
  <c r="B24" i="87"/>
  <c r="G23" i="87"/>
  <c r="D24" i="86"/>
  <c r="D24" i="85"/>
  <c r="D24" i="84"/>
  <c r="D24" i="83"/>
  <c r="E24" i="92" l="1"/>
  <c r="F24" i="92"/>
  <c r="D24" i="91"/>
  <c r="E24" i="90"/>
  <c r="F24" i="90" s="1"/>
  <c r="E24" i="89"/>
  <c r="F24" i="89" s="1"/>
  <c r="E24" i="88"/>
  <c r="F24" i="88" s="1"/>
  <c r="D24" i="87"/>
  <c r="E24" i="86"/>
  <c r="F24" i="86" s="1"/>
  <c r="E24" i="85"/>
  <c r="F24" i="85"/>
  <c r="E24" i="84"/>
  <c r="F24" i="84" s="1"/>
  <c r="E24" i="83"/>
  <c r="F24" i="83" s="1"/>
  <c r="B25" i="92" l="1"/>
  <c r="G24" i="92"/>
  <c r="E24" i="91"/>
  <c r="F24" i="91" s="1"/>
  <c r="B25" i="90"/>
  <c r="G24" i="90"/>
  <c r="B25" i="89"/>
  <c r="G24" i="89"/>
  <c r="B25" i="88"/>
  <c r="G24" i="88"/>
  <c r="E24" i="87"/>
  <c r="F24" i="87"/>
  <c r="B25" i="86"/>
  <c r="G24" i="86"/>
  <c r="B25" i="85"/>
  <c r="G24" i="85"/>
  <c r="B25" i="84"/>
  <c r="G24" i="84"/>
  <c r="B25" i="83"/>
  <c r="G24" i="83"/>
  <c r="D25" i="92" l="1"/>
  <c r="B25" i="91"/>
  <c r="G24" i="91"/>
  <c r="D25" i="90"/>
  <c r="D25" i="89"/>
  <c r="D25" i="88"/>
  <c r="B25" i="87"/>
  <c r="G24" i="87"/>
  <c r="D25" i="86"/>
  <c r="D25" i="85"/>
  <c r="D25" i="84"/>
  <c r="D25" i="83"/>
  <c r="E25" i="92" l="1"/>
  <c r="F25" i="92" s="1"/>
  <c r="D25" i="91"/>
  <c r="E25" i="90"/>
  <c r="F25" i="90" s="1"/>
  <c r="E25" i="89"/>
  <c r="F25" i="89" s="1"/>
  <c r="E25" i="88"/>
  <c r="F25" i="88" s="1"/>
  <c r="D25" i="87"/>
  <c r="E25" i="86"/>
  <c r="F25" i="86" s="1"/>
  <c r="E25" i="85"/>
  <c r="F25" i="85" s="1"/>
  <c r="E25" i="84"/>
  <c r="F25" i="84" s="1"/>
  <c r="E25" i="83"/>
  <c r="F25" i="83" s="1"/>
  <c r="B26" i="92" l="1"/>
  <c r="G25" i="92"/>
  <c r="E25" i="91"/>
  <c r="F25" i="91" s="1"/>
  <c r="B26" i="90"/>
  <c r="G25" i="90"/>
  <c r="B26" i="89"/>
  <c r="G25" i="89"/>
  <c r="B26" i="88"/>
  <c r="G25" i="88"/>
  <c r="E25" i="87"/>
  <c r="F25" i="87" s="1"/>
  <c r="B26" i="86"/>
  <c r="G25" i="86"/>
  <c r="B26" i="85"/>
  <c r="G25" i="85"/>
  <c r="B26" i="84"/>
  <c r="G25" i="84"/>
  <c r="B26" i="83"/>
  <c r="G25" i="83"/>
  <c r="D26" i="92" l="1"/>
  <c r="B26" i="91"/>
  <c r="G25" i="91"/>
  <c r="D26" i="90"/>
  <c r="D26" i="89"/>
  <c r="D26" i="88"/>
  <c r="B26" i="87"/>
  <c r="G25" i="87"/>
  <c r="D26" i="86"/>
  <c r="D26" i="85"/>
  <c r="D26" i="84"/>
  <c r="D26" i="83"/>
  <c r="E26" i="92" l="1"/>
  <c r="F26" i="92"/>
  <c r="D26" i="91"/>
  <c r="E26" i="90"/>
  <c r="F26" i="90" s="1"/>
  <c r="E26" i="89"/>
  <c r="F26" i="89" s="1"/>
  <c r="E26" i="88"/>
  <c r="F26" i="88"/>
  <c r="D26" i="87"/>
  <c r="E26" i="86"/>
  <c r="F26" i="86"/>
  <c r="E26" i="85"/>
  <c r="F26" i="85" s="1"/>
  <c r="E26" i="84"/>
  <c r="F26" i="84" s="1"/>
  <c r="E26" i="83"/>
  <c r="F26" i="83" s="1"/>
  <c r="B27" i="92" l="1"/>
  <c r="G26" i="92"/>
  <c r="E26" i="91"/>
  <c r="F26" i="91" s="1"/>
  <c r="B27" i="90"/>
  <c r="G26" i="90"/>
  <c r="B27" i="89"/>
  <c r="G26" i="89"/>
  <c r="B27" i="88"/>
  <c r="G26" i="88"/>
  <c r="E26" i="87"/>
  <c r="F26" i="87" s="1"/>
  <c r="B27" i="86"/>
  <c r="G26" i="86"/>
  <c r="B27" i="85"/>
  <c r="G26" i="85"/>
  <c r="B27" i="84"/>
  <c r="G26" i="84"/>
  <c r="B27" i="83"/>
  <c r="G26" i="83"/>
  <c r="D27" i="92" l="1"/>
  <c r="B27" i="91"/>
  <c r="G26" i="91"/>
  <c r="D27" i="90"/>
  <c r="D27" i="89"/>
  <c r="D27" i="88"/>
  <c r="B27" i="87"/>
  <c r="G26" i="87"/>
  <c r="D27" i="86"/>
  <c r="D27" i="85"/>
  <c r="D27" i="84"/>
  <c r="D27" i="83"/>
  <c r="E27" i="92" l="1"/>
  <c r="F27" i="92" s="1"/>
  <c r="D27" i="91"/>
  <c r="E27" i="90"/>
  <c r="F27" i="90" s="1"/>
  <c r="E27" i="89"/>
  <c r="F27" i="89" s="1"/>
  <c r="E27" i="88"/>
  <c r="F27" i="88" s="1"/>
  <c r="D27" i="87"/>
  <c r="E27" i="86"/>
  <c r="F27" i="86" s="1"/>
  <c r="E27" i="85"/>
  <c r="F27" i="85" s="1"/>
  <c r="E27" i="84"/>
  <c r="F27" i="84" s="1"/>
  <c r="E27" i="83"/>
  <c r="F27" i="83" s="1"/>
  <c r="B28" i="92" l="1"/>
  <c r="G27" i="92"/>
  <c r="E27" i="91"/>
  <c r="F27" i="91" s="1"/>
  <c r="B28" i="90"/>
  <c r="G27" i="90"/>
  <c r="B28" i="89"/>
  <c r="G27" i="89"/>
  <c r="B28" i="88"/>
  <c r="G27" i="88"/>
  <c r="E27" i="87"/>
  <c r="F27" i="87" s="1"/>
  <c r="B28" i="86"/>
  <c r="G27" i="86"/>
  <c r="B28" i="85"/>
  <c r="G27" i="85"/>
  <c r="B28" i="84"/>
  <c r="G27" i="84"/>
  <c r="B28" i="83"/>
  <c r="G27" i="83"/>
  <c r="D28" i="92" l="1"/>
  <c r="B28" i="91"/>
  <c r="G27" i="91"/>
  <c r="D28" i="90"/>
  <c r="D28" i="89"/>
  <c r="D28" i="88"/>
  <c r="B28" i="87"/>
  <c r="G27" i="87"/>
  <c r="D28" i="86"/>
  <c r="D28" i="85"/>
  <c r="D28" i="84"/>
  <c r="D28" i="83"/>
  <c r="E28" i="92" l="1"/>
  <c r="F28" i="92" s="1"/>
  <c r="D28" i="91"/>
  <c r="E28" i="90"/>
  <c r="F28" i="90" s="1"/>
  <c r="E28" i="89"/>
  <c r="F28" i="89" s="1"/>
  <c r="E28" i="88"/>
  <c r="F28" i="88" s="1"/>
  <c r="D28" i="87"/>
  <c r="E28" i="86"/>
  <c r="F28" i="86" s="1"/>
  <c r="E28" i="85"/>
  <c r="F28" i="85" s="1"/>
  <c r="E28" i="84"/>
  <c r="F28" i="84" s="1"/>
  <c r="E28" i="83"/>
  <c r="F28" i="83" s="1"/>
  <c r="B29" i="92" l="1"/>
  <c r="G28" i="92"/>
  <c r="E28" i="91"/>
  <c r="F28" i="91"/>
  <c r="B29" i="90"/>
  <c r="G28" i="90"/>
  <c r="B29" i="89"/>
  <c r="G28" i="89"/>
  <c r="B29" i="88"/>
  <c r="G28" i="88"/>
  <c r="E28" i="87"/>
  <c r="F28" i="87" s="1"/>
  <c r="B29" i="86"/>
  <c r="G28" i="86"/>
  <c r="B29" i="85"/>
  <c r="G28" i="85"/>
  <c r="B29" i="84"/>
  <c r="G28" i="84"/>
  <c r="B29" i="83"/>
  <c r="G28" i="83"/>
  <c r="D29" i="92" l="1"/>
  <c r="B29" i="91"/>
  <c r="G28" i="91"/>
  <c r="D29" i="90"/>
  <c r="D29" i="89"/>
  <c r="D29" i="88"/>
  <c r="B29" i="87"/>
  <c r="G28" i="87"/>
  <c r="D29" i="86"/>
  <c r="D29" i="85"/>
  <c r="D29" i="84"/>
  <c r="D29" i="83"/>
  <c r="E29" i="92" l="1"/>
  <c r="F29" i="92" s="1"/>
  <c r="D29" i="91"/>
  <c r="E29" i="90"/>
  <c r="F29" i="90" s="1"/>
  <c r="E29" i="89"/>
  <c r="F29" i="89" s="1"/>
  <c r="E29" i="88"/>
  <c r="F29" i="88" s="1"/>
  <c r="D29" i="87"/>
  <c r="E29" i="86"/>
  <c r="F29" i="86" s="1"/>
  <c r="E29" i="85"/>
  <c r="F29" i="85" s="1"/>
  <c r="E29" i="84"/>
  <c r="F29" i="84" s="1"/>
  <c r="E29" i="83"/>
  <c r="F29" i="83" s="1"/>
  <c r="B30" i="92" l="1"/>
  <c r="G29" i="92"/>
  <c r="E29" i="91"/>
  <c r="F29" i="91" s="1"/>
  <c r="B30" i="90"/>
  <c r="G29" i="90"/>
  <c r="B30" i="89"/>
  <c r="G29" i="89"/>
  <c r="B30" i="88"/>
  <c r="G29" i="88"/>
  <c r="E29" i="87"/>
  <c r="F29" i="87" s="1"/>
  <c r="B30" i="86"/>
  <c r="G29" i="86"/>
  <c r="B30" i="85"/>
  <c r="G29" i="85"/>
  <c r="B30" i="84"/>
  <c r="G29" i="84"/>
  <c r="B30" i="83"/>
  <c r="G29" i="83"/>
  <c r="D30" i="92" l="1"/>
  <c r="B30" i="91"/>
  <c r="G29" i="91"/>
  <c r="D30" i="90"/>
  <c r="D30" i="89"/>
  <c r="D30" i="88"/>
  <c r="B30" i="87"/>
  <c r="G29" i="87"/>
  <c r="D30" i="86"/>
  <c r="D30" i="85"/>
  <c r="D30" i="84"/>
  <c r="D30" i="83"/>
  <c r="E30" i="92" l="1"/>
  <c r="F30" i="92"/>
  <c r="D30" i="91"/>
  <c r="E30" i="90"/>
  <c r="F30" i="90" s="1"/>
  <c r="E30" i="89"/>
  <c r="F30" i="89"/>
  <c r="E30" i="88"/>
  <c r="F30" i="88" s="1"/>
  <c r="D30" i="87"/>
  <c r="E30" i="86"/>
  <c r="F30" i="86"/>
  <c r="E30" i="85"/>
  <c r="F30" i="85" s="1"/>
  <c r="E30" i="84"/>
  <c r="F30" i="84" s="1"/>
  <c r="E30" i="83"/>
  <c r="F30" i="83"/>
  <c r="B31" i="92" l="1"/>
  <c r="G30" i="92"/>
  <c r="E30" i="91"/>
  <c r="F30" i="91" s="1"/>
  <c r="B31" i="90"/>
  <c r="G30" i="90"/>
  <c r="B31" i="89"/>
  <c r="G30" i="89"/>
  <c r="B31" i="88"/>
  <c r="G30" i="88"/>
  <c r="E30" i="87"/>
  <c r="F30" i="87" s="1"/>
  <c r="B31" i="86"/>
  <c r="G30" i="86"/>
  <c r="B31" i="85"/>
  <c r="G30" i="85"/>
  <c r="B31" i="84"/>
  <c r="G30" i="84"/>
  <c r="B31" i="83"/>
  <c r="G30" i="83"/>
  <c r="D31" i="92" l="1"/>
  <c r="B31" i="91"/>
  <c r="G30" i="91"/>
  <c r="D31" i="90"/>
  <c r="D31" i="89"/>
  <c r="D31" i="88"/>
  <c r="B31" i="87"/>
  <c r="G30" i="87"/>
  <c r="D31" i="86"/>
  <c r="D31" i="85"/>
  <c r="D31" i="84"/>
  <c r="D31" i="83"/>
  <c r="E31" i="92" l="1"/>
  <c r="F31" i="92" s="1"/>
  <c r="D31" i="91"/>
  <c r="E31" i="90"/>
  <c r="F31" i="90" s="1"/>
  <c r="E31" i="89"/>
  <c r="F31" i="89" s="1"/>
  <c r="E31" i="88"/>
  <c r="F31" i="88" s="1"/>
  <c r="D31" i="87"/>
  <c r="E31" i="86"/>
  <c r="F31" i="86" s="1"/>
  <c r="E31" i="85"/>
  <c r="F31" i="85" s="1"/>
  <c r="E31" i="84"/>
  <c r="F31" i="84" s="1"/>
  <c r="E31" i="83"/>
  <c r="F31" i="83" s="1"/>
  <c r="B32" i="92" l="1"/>
  <c r="G31" i="92"/>
  <c r="E31" i="91"/>
  <c r="F31" i="91" s="1"/>
  <c r="B32" i="90"/>
  <c r="G31" i="90"/>
  <c r="B32" i="89"/>
  <c r="G31" i="89"/>
  <c r="B32" i="88"/>
  <c r="G31" i="88"/>
  <c r="E31" i="87"/>
  <c r="F31" i="87" s="1"/>
  <c r="B32" i="86"/>
  <c r="G31" i="86"/>
  <c r="B32" i="85"/>
  <c r="G31" i="85"/>
  <c r="B32" i="84"/>
  <c r="G31" i="84"/>
  <c r="B32" i="83"/>
  <c r="G31" i="83"/>
  <c r="D32" i="92" l="1"/>
  <c r="B32" i="91"/>
  <c r="G31" i="91"/>
  <c r="D32" i="90"/>
  <c r="D32" i="89"/>
  <c r="D32" i="88"/>
  <c r="B32" i="87"/>
  <c r="G31" i="87"/>
  <c r="D32" i="86"/>
  <c r="D32" i="85"/>
  <c r="D32" i="84"/>
  <c r="D32" i="83"/>
  <c r="E32" i="92" l="1"/>
  <c r="F32" i="92"/>
  <c r="D32" i="91"/>
  <c r="E32" i="90"/>
  <c r="F32" i="90" s="1"/>
  <c r="E32" i="89"/>
  <c r="F32" i="89"/>
  <c r="E32" i="88"/>
  <c r="F32" i="88" s="1"/>
  <c r="D32" i="87"/>
  <c r="E32" i="86"/>
  <c r="F32" i="86"/>
  <c r="E32" i="85"/>
  <c r="F32" i="85"/>
  <c r="E32" i="84"/>
  <c r="F32" i="84" s="1"/>
  <c r="E32" i="83"/>
  <c r="F32" i="83"/>
  <c r="B33" i="92" l="1"/>
  <c r="G32" i="92"/>
  <c r="E32" i="91"/>
  <c r="F32" i="91" s="1"/>
  <c r="B33" i="90"/>
  <c r="G32" i="90"/>
  <c r="B33" i="89"/>
  <c r="G32" i="89"/>
  <c r="B33" i="88"/>
  <c r="G32" i="88"/>
  <c r="E32" i="87"/>
  <c r="F32" i="87" s="1"/>
  <c r="B33" i="86"/>
  <c r="G32" i="86"/>
  <c r="B33" i="85"/>
  <c r="G32" i="85"/>
  <c r="B33" i="84"/>
  <c r="G32" i="84"/>
  <c r="B33" i="83"/>
  <c r="G32" i="83"/>
  <c r="D33" i="92" l="1"/>
  <c r="B33" i="91"/>
  <c r="G32" i="91"/>
  <c r="D33" i="90"/>
  <c r="D33" i="89"/>
  <c r="D33" i="88"/>
  <c r="B33" i="87"/>
  <c r="G32" i="87"/>
  <c r="D33" i="86"/>
  <c r="D33" i="85"/>
  <c r="D33" i="84"/>
  <c r="D33" i="83"/>
  <c r="E33" i="92" l="1"/>
  <c r="F33" i="92" s="1"/>
  <c r="D33" i="91"/>
  <c r="E33" i="90"/>
  <c r="F33" i="90" s="1"/>
  <c r="E33" i="89"/>
  <c r="F33" i="89" s="1"/>
  <c r="E33" i="88"/>
  <c r="F33" i="88" s="1"/>
  <c r="D33" i="87"/>
  <c r="E33" i="86"/>
  <c r="F33" i="86" s="1"/>
  <c r="E33" i="85"/>
  <c r="F33" i="85" s="1"/>
  <c r="E33" i="84"/>
  <c r="F33" i="84" s="1"/>
  <c r="E33" i="83"/>
  <c r="F33" i="83" s="1"/>
  <c r="B34" i="92" l="1"/>
  <c r="G33" i="92"/>
  <c r="E33" i="91"/>
  <c r="F33" i="91" s="1"/>
  <c r="B34" i="90"/>
  <c r="G33" i="90"/>
  <c r="B34" i="89"/>
  <c r="G33" i="89"/>
  <c r="B34" i="88"/>
  <c r="G33" i="88"/>
  <c r="E33" i="87"/>
  <c r="F33" i="87" s="1"/>
  <c r="B34" i="86"/>
  <c r="G33" i="86"/>
  <c r="B34" i="85"/>
  <c r="G33" i="85"/>
  <c r="B34" i="84"/>
  <c r="G33" i="84"/>
  <c r="B34" i="83"/>
  <c r="G33" i="83"/>
  <c r="D34" i="92" l="1"/>
  <c r="B34" i="91"/>
  <c r="G33" i="91"/>
  <c r="D34" i="90"/>
  <c r="D34" i="89"/>
  <c r="D34" i="88"/>
  <c r="B34" i="87"/>
  <c r="G33" i="87"/>
  <c r="D34" i="86"/>
  <c r="D34" i="85"/>
  <c r="D34" i="84"/>
  <c r="D34" i="83"/>
  <c r="E34" i="92" l="1"/>
  <c r="F34" i="92" s="1"/>
  <c r="D34" i="91"/>
  <c r="E34" i="90"/>
  <c r="F34" i="90" s="1"/>
  <c r="E34" i="89"/>
  <c r="F34" i="89" s="1"/>
  <c r="E34" i="88"/>
  <c r="F34" i="88" s="1"/>
  <c r="D34" i="87"/>
  <c r="E34" i="86"/>
  <c r="F34" i="86" s="1"/>
  <c r="E34" i="85"/>
  <c r="F34" i="85" s="1"/>
  <c r="E34" i="84"/>
  <c r="F34" i="84" s="1"/>
  <c r="E34" i="83"/>
  <c r="F34" i="83" s="1"/>
  <c r="B35" i="92" l="1"/>
  <c r="G34" i="92"/>
  <c r="E34" i="91"/>
  <c r="F34" i="91" s="1"/>
  <c r="B35" i="90"/>
  <c r="G34" i="90"/>
  <c r="B35" i="89"/>
  <c r="G34" i="89"/>
  <c r="B35" i="88"/>
  <c r="G34" i="88"/>
  <c r="E34" i="87"/>
  <c r="F34" i="87" s="1"/>
  <c r="B35" i="86"/>
  <c r="G34" i="86"/>
  <c r="B35" i="85"/>
  <c r="G34" i="85"/>
  <c r="B35" i="84"/>
  <c r="G34" i="84"/>
  <c r="B35" i="83"/>
  <c r="G34" i="83"/>
  <c r="D35" i="92" l="1"/>
  <c r="B35" i="91"/>
  <c r="G34" i="91"/>
  <c r="D35" i="90"/>
  <c r="D35" i="89"/>
  <c r="D35" i="88"/>
  <c r="B35" i="87"/>
  <c r="G34" i="87"/>
  <c r="D35" i="86"/>
  <c r="D35" i="85"/>
  <c r="D35" i="84"/>
  <c r="D35" i="83"/>
  <c r="E35" i="92" l="1"/>
  <c r="F35" i="92" s="1"/>
  <c r="D35" i="91"/>
  <c r="E35" i="90"/>
  <c r="F35" i="90" s="1"/>
  <c r="E35" i="89"/>
  <c r="F35" i="89" s="1"/>
  <c r="E35" i="88"/>
  <c r="F35" i="88" s="1"/>
  <c r="D35" i="87"/>
  <c r="E35" i="86"/>
  <c r="F35" i="86" s="1"/>
  <c r="E35" i="85"/>
  <c r="F35" i="85" s="1"/>
  <c r="E35" i="84"/>
  <c r="F35" i="84" s="1"/>
  <c r="E35" i="83"/>
  <c r="F35" i="83" s="1"/>
  <c r="B36" i="92" l="1"/>
  <c r="G35" i="92"/>
  <c r="E35" i="91"/>
  <c r="F35" i="91" s="1"/>
  <c r="B36" i="90"/>
  <c r="G35" i="90"/>
  <c r="B36" i="89"/>
  <c r="G35" i="89"/>
  <c r="B36" i="88"/>
  <c r="G35" i="88"/>
  <c r="E35" i="87"/>
  <c r="F35" i="87" s="1"/>
  <c r="B36" i="86"/>
  <c r="G35" i="86"/>
  <c r="B36" i="85"/>
  <c r="G35" i="85"/>
  <c r="B36" i="84"/>
  <c r="G35" i="84"/>
  <c r="B36" i="83"/>
  <c r="G35" i="83"/>
  <c r="D36" i="92" l="1"/>
  <c r="B36" i="91"/>
  <c r="G35" i="91"/>
  <c r="D36" i="90"/>
  <c r="D36" i="89"/>
  <c r="D36" i="88"/>
  <c r="B36" i="87"/>
  <c r="G35" i="87"/>
  <c r="D36" i="86"/>
  <c r="D36" i="85"/>
  <c r="D36" i="84"/>
  <c r="D36" i="83"/>
  <c r="E36" i="92" l="1"/>
  <c r="F36" i="92" s="1"/>
  <c r="D36" i="91"/>
  <c r="E36" i="90"/>
  <c r="F36" i="90" s="1"/>
  <c r="E36" i="89"/>
  <c r="F36" i="89" s="1"/>
  <c r="E36" i="88"/>
  <c r="F36" i="88" s="1"/>
  <c r="D36" i="87"/>
  <c r="E36" i="86"/>
  <c r="F36" i="86" s="1"/>
  <c r="E36" i="85"/>
  <c r="F36" i="85" s="1"/>
  <c r="E36" i="84"/>
  <c r="F36" i="84" s="1"/>
  <c r="E36" i="83"/>
  <c r="F36" i="83" s="1"/>
  <c r="B37" i="92" l="1"/>
  <c r="G36" i="92"/>
  <c r="E36" i="91"/>
  <c r="F36" i="91"/>
  <c r="B37" i="90"/>
  <c r="G36" i="90"/>
  <c r="B37" i="89"/>
  <c r="G36" i="89"/>
  <c r="B37" i="88"/>
  <c r="G36" i="88"/>
  <c r="E36" i="87"/>
  <c r="F36" i="87" s="1"/>
  <c r="B37" i="86"/>
  <c r="G36" i="86"/>
  <c r="B37" i="85"/>
  <c r="G36" i="85"/>
  <c r="B37" i="84"/>
  <c r="G36" i="84"/>
  <c r="B37" i="83"/>
  <c r="G36" i="83"/>
  <c r="D37" i="92" l="1"/>
  <c r="B37" i="91"/>
  <c r="G36" i="91"/>
  <c r="D37" i="90"/>
  <c r="D37" i="89"/>
  <c r="D37" i="88"/>
  <c r="B37" i="87"/>
  <c r="G36" i="87"/>
  <c r="D37" i="86"/>
  <c r="D37" i="85"/>
  <c r="D37" i="84"/>
  <c r="D37" i="83"/>
  <c r="E37" i="92" l="1"/>
  <c r="F37" i="92" s="1"/>
  <c r="D37" i="91"/>
  <c r="E37" i="90"/>
  <c r="F37" i="90" s="1"/>
  <c r="E37" i="89"/>
  <c r="F37" i="89" s="1"/>
  <c r="E37" i="88"/>
  <c r="F37" i="88" s="1"/>
  <c r="D37" i="87"/>
  <c r="E37" i="86"/>
  <c r="F37" i="86" s="1"/>
  <c r="E37" i="85"/>
  <c r="F37" i="85" s="1"/>
  <c r="E37" i="84"/>
  <c r="F37" i="84" s="1"/>
  <c r="E37" i="83"/>
  <c r="F37" i="83" s="1"/>
  <c r="B38" i="92" l="1"/>
  <c r="G37" i="92"/>
  <c r="E37" i="91"/>
  <c r="F37" i="91" s="1"/>
  <c r="B38" i="90"/>
  <c r="G37" i="90"/>
  <c r="B38" i="89"/>
  <c r="G37" i="89"/>
  <c r="B38" i="88"/>
  <c r="G37" i="88"/>
  <c r="E37" i="87"/>
  <c r="F37" i="87" s="1"/>
  <c r="B38" i="86"/>
  <c r="G37" i="86"/>
  <c r="B38" i="85"/>
  <c r="G37" i="85"/>
  <c r="B38" i="84"/>
  <c r="G37" i="84"/>
  <c r="B38" i="83"/>
  <c r="G37" i="83"/>
  <c r="D38" i="92" l="1"/>
  <c r="B38" i="91"/>
  <c r="G37" i="91"/>
  <c r="D38" i="90"/>
  <c r="D38" i="89"/>
  <c r="D38" i="88"/>
  <c r="B38" i="87"/>
  <c r="G37" i="87"/>
  <c r="D38" i="86"/>
  <c r="D38" i="85"/>
  <c r="D38" i="84"/>
  <c r="D38" i="83"/>
  <c r="E38" i="92" l="1"/>
  <c r="F38" i="92"/>
  <c r="D38" i="91"/>
  <c r="E38" i="90"/>
  <c r="F38" i="90" s="1"/>
  <c r="E38" i="89"/>
  <c r="F38" i="89"/>
  <c r="E38" i="88"/>
  <c r="F38" i="88" s="1"/>
  <c r="D38" i="87"/>
  <c r="E38" i="86"/>
  <c r="F38" i="86"/>
  <c r="E38" i="85"/>
  <c r="F38" i="85" s="1"/>
  <c r="E38" i="84"/>
  <c r="F38" i="84" s="1"/>
  <c r="E38" i="83"/>
  <c r="F38" i="83" s="1"/>
  <c r="B39" i="92" l="1"/>
  <c r="G38" i="92"/>
  <c r="E38" i="91"/>
  <c r="F38" i="91"/>
  <c r="B39" i="90"/>
  <c r="G38" i="90"/>
  <c r="B39" i="89"/>
  <c r="G38" i="89"/>
  <c r="B39" i="88"/>
  <c r="G38" i="88"/>
  <c r="E38" i="87"/>
  <c r="F38" i="87" s="1"/>
  <c r="B39" i="86"/>
  <c r="G38" i="86"/>
  <c r="B39" i="85"/>
  <c r="G38" i="85"/>
  <c r="B39" i="84"/>
  <c r="G38" i="84"/>
  <c r="B39" i="83"/>
  <c r="G38" i="83"/>
  <c r="D39" i="92" l="1"/>
  <c r="B39" i="91"/>
  <c r="G38" i="91"/>
  <c r="D39" i="90"/>
  <c r="D39" i="89"/>
  <c r="D39" i="88"/>
  <c r="B39" i="87"/>
  <c r="G38" i="87"/>
  <c r="D39" i="86"/>
  <c r="D39" i="85"/>
  <c r="D39" i="84"/>
  <c r="D39" i="83"/>
  <c r="E39" i="92" l="1"/>
  <c r="F39" i="92" s="1"/>
  <c r="D39" i="91"/>
  <c r="E39" i="90"/>
  <c r="F39" i="90" s="1"/>
  <c r="E39" i="89"/>
  <c r="F39" i="89" s="1"/>
  <c r="E39" i="88"/>
  <c r="F39" i="88" s="1"/>
  <c r="D39" i="87"/>
  <c r="E39" i="86"/>
  <c r="F39" i="86" s="1"/>
  <c r="E39" i="85"/>
  <c r="F39" i="85" s="1"/>
  <c r="E39" i="84"/>
  <c r="F39" i="84" s="1"/>
  <c r="E39" i="83"/>
  <c r="F39" i="83" s="1"/>
  <c r="B40" i="92" l="1"/>
  <c r="G39" i="92"/>
  <c r="E39" i="91"/>
  <c r="F39" i="91" s="1"/>
  <c r="B40" i="90"/>
  <c r="G39" i="90"/>
  <c r="B40" i="89"/>
  <c r="G39" i="89"/>
  <c r="B40" i="88"/>
  <c r="G39" i="88"/>
  <c r="E39" i="87"/>
  <c r="F39" i="87" s="1"/>
  <c r="B40" i="86"/>
  <c r="G39" i="86"/>
  <c r="B40" i="85"/>
  <c r="G39" i="85"/>
  <c r="B40" i="84"/>
  <c r="G39" i="84"/>
  <c r="B40" i="83"/>
  <c r="G39" i="83"/>
  <c r="D40" i="92" l="1"/>
  <c r="B40" i="91"/>
  <c r="G39" i="91"/>
  <c r="D40" i="90"/>
  <c r="D40" i="89"/>
  <c r="D40" i="88"/>
  <c r="B40" i="87"/>
  <c r="G39" i="87"/>
  <c r="D40" i="86"/>
  <c r="D40" i="85"/>
  <c r="D40" i="84"/>
  <c r="D40" i="83"/>
  <c r="E40" i="92" l="1"/>
  <c r="F40" i="92"/>
  <c r="D40" i="91"/>
  <c r="E40" i="90"/>
  <c r="F40" i="90" s="1"/>
  <c r="E40" i="89"/>
  <c r="F40" i="89"/>
  <c r="E40" i="88"/>
  <c r="F40" i="88" s="1"/>
  <c r="D40" i="87"/>
  <c r="E40" i="86"/>
  <c r="F40" i="86"/>
  <c r="E40" i="85"/>
  <c r="F40" i="85" s="1"/>
  <c r="E40" i="84"/>
  <c r="F40" i="84" s="1"/>
  <c r="E40" i="83"/>
  <c r="F40" i="83" s="1"/>
  <c r="B41" i="92" l="1"/>
  <c r="G40" i="92"/>
  <c r="E40" i="91"/>
  <c r="F40" i="91" s="1"/>
  <c r="B41" i="90"/>
  <c r="G40" i="90"/>
  <c r="B41" i="89"/>
  <c r="G40" i="89"/>
  <c r="B41" i="88"/>
  <c r="G40" i="88"/>
  <c r="E40" i="87"/>
  <c r="F40" i="87"/>
  <c r="B41" i="86"/>
  <c r="G40" i="86"/>
  <c r="B41" i="85"/>
  <c r="G40" i="85"/>
  <c r="B41" i="84"/>
  <c r="G40" i="84"/>
  <c r="B41" i="83"/>
  <c r="G40" i="83"/>
  <c r="D41" i="92" l="1"/>
  <c r="B41" i="91"/>
  <c r="G40" i="91"/>
  <c r="D41" i="90"/>
  <c r="D41" i="89"/>
  <c r="D41" i="88"/>
  <c r="B41" i="87"/>
  <c r="G40" i="87"/>
  <c r="D41" i="86"/>
  <c r="D41" i="85"/>
  <c r="D41" i="84"/>
  <c r="D41" i="83"/>
  <c r="E41" i="92" l="1"/>
  <c r="F41" i="92" s="1"/>
  <c r="D41" i="91"/>
  <c r="E41" i="90"/>
  <c r="F41" i="90" s="1"/>
  <c r="E41" i="89"/>
  <c r="F41" i="89" s="1"/>
  <c r="E41" i="88"/>
  <c r="F41" i="88" s="1"/>
  <c r="D41" i="87"/>
  <c r="E41" i="86"/>
  <c r="F41" i="86" s="1"/>
  <c r="E41" i="85"/>
  <c r="F41" i="85" s="1"/>
  <c r="E41" i="84"/>
  <c r="F41" i="84" s="1"/>
  <c r="E41" i="83"/>
  <c r="F41" i="83" s="1"/>
  <c r="B42" i="92" l="1"/>
  <c r="G41" i="92"/>
  <c r="E41" i="91"/>
  <c r="F41" i="91" s="1"/>
  <c r="B42" i="90"/>
  <c r="G41" i="90"/>
  <c r="B42" i="89"/>
  <c r="G41" i="89"/>
  <c r="B42" i="88"/>
  <c r="G41" i="88"/>
  <c r="E41" i="87"/>
  <c r="F41" i="87" s="1"/>
  <c r="B42" i="86"/>
  <c r="G41" i="86"/>
  <c r="B42" i="85"/>
  <c r="G41" i="85"/>
  <c r="B42" i="84"/>
  <c r="G41" i="84"/>
  <c r="B42" i="83"/>
  <c r="G41" i="83"/>
  <c r="D42" i="92" l="1"/>
  <c r="B42" i="91"/>
  <c r="G41" i="91"/>
  <c r="D42" i="90"/>
  <c r="D42" i="89"/>
  <c r="D42" i="88"/>
  <c r="B42" i="87"/>
  <c r="G41" i="87"/>
  <c r="D42" i="86"/>
  <c r="D42" i="85"/>
  <c r="D42" i="84"/>
  <c r="D42" i="83"/>
  <c r="E42" i="92" l="1"/>
  <c r="F42" i="92"/>
  <c r="D42" i="91"/>
  <c r="E42" i="90"/>
  <c r="F42" i="90" s="1"/>
  <c r="E42" i="89"/>
  <c r="F42" i="89"/>
  <c r="E42" i="88"/>
  <c r="F42" i="88" s="1"/>
  <c r="D42" i="87"/>
  <c r="E42" i="86"/>
  <c r="F42" i="86"/>
  <c r="E42" i="85"/>
  <c r="F42" i="85" s="1"/>
  <c r="E42" i="84"/>
  <c r="F42" i="84" s="1"/>
  <c r="E42" i="83"/>
  <c r="F42" i="83" s="1"/>
  <c r="B43" i="92" l="1"/>
  <c r="G42" i="92"/>
  <c r="E42" i="91"/>
  <c r="F42" i="91" s="1"/>
  <c r="B43" i="90"/>
  <c r="G42" i="90"/>
  <c r="B43" i="89"/>
  <c r="G42" i="89"/>
  <c r="B43" i="88"/>
  <c r="G42" i="88"/>
  <c r="E42" i="87"/>
  <c r="F42" i="87" s="1"/>
  <c r="B43" i="86"/>
  <c r="G42" i="86"/>
  <c r="B43" i="85"/>
  <c r="G42" i="85"/>
  <c r="B43" i="84"/>
  <c r="G42" i="84"/>
  <c r="B43" i="83"/>
  <c r="G42" i="83"/>
  <c r="D43" i="92" l="1"/>
  <c r="B43" i="91"/>
  <c r="G42" i="91"/>
  <c r="D43" i="90"/>
  <c r="D43" i="89"/>
  <c r="D43" i="88"/>
  <c r="B43" i="87"/>
  <c r="G42" i="87"/>
  <c r="D43" i="86"/>
  <c r="D43" i="85"/>
  <c r="D43" i="84"/>
  <c r="D43" i="83"/>
  <c r="E43" i="92" l="1"/>
  <c r="F43" i="92" s="1"/>
  <c r="D43" i="91"/>
  <c r="E43" i="90"/>
  <c r="F43" i="90" s="1"/>
  <c r="E43" i="89"/>
  <c r="F43" i="89" s="1"/>
  <c r="E43" i="88"/>
  <c r="F43" i="88" s="1"/>
  <c r="D43" i="87"/>
  <c r="E43" i="86"/>
  <c r="F43" i="86" s="1"/>
  <c r="E43" i="85"/>
  <c r="F43" i="85" s="1"/>
  <c r="E43" i="84"/>
  <c r="F43" i="84" s="1"/>
  <c r="E43" i="83"/>
  <c r="F43" i="83" s="1"/>
  <c r="B44" i="92" l="1"/>
  <c r="G43" i="92"/>
  <c r="E43" i="91"/>
  <c r="F43" i="91" s="1"/>
  <c r="B44" i="90"/>
  <c r="G43" i="90"/>
  <c r="B44" i="89"/>
  <c r="G43" i="89"/>
  <c r="B44" i="88"/>
  <c r="G43" i="88"/>
  <c r="E43" i="87"/>
  <c r="F43" i="87" s="1"/>
  <c r="B44" i="86"/>
  <c r="G43" i="86"/>
  <c r="B44" i="85"/>
  <c r="G43" i="85"/>
  <c r="B44" i="84"/>
  <c r="G43" i="84"/>
  <c r="B44" i="83"/>
  <c r="G43" i="83"/>
  <c r="D44" i="92" l="1"/>
  <c r="B44" i="91"/>
  <c r="G43" i="91"/>
  <c r="D44" i="90"/>
  <c r="D44" i="89"/>
  <c r="D44" i="88"/>
  <c r="B44" i="87"/>
  <c r="G43" i="87"/>
  <c r="D44" i="86"/>
  <c r="D44" i="85"/>
  <c r="D44" i="84"/>
  <c r="D44" i="83"/>
  <c r="E44" i="92" l="1"/>
  <c r="F44" i="92"/>
  <c r="D44" i="91"/>
  <c r="E44" i="90"/>
  <c r="F44" i="90" s="1"/>
  <c r="E44" i="89"/>
  <c r="F44" i="89"/>
  <c r="E44" i="88"/>
  <c r="F44" i="88" s="1"/>
  <c r="D44" i="87"/>
  <c r="E44" i="86"/>
  <c r="F44" i="86" s="1"/>
  <c r="E44" i="85"/>
  <c r="F44" i="85"/>
  <c r="E44" i="84"/>
  <c r="F44" i="84" s="1"/>
  <c r="E44" i="83"/>
  <c r="F44" i="83"/>
  <c r="B45" i="92" l="1"/>
  <c r="G44" i="92"/>
  <c r="E44" i="91"/>
  <c r="F44" i="91"/>
  <c r="B45" i="90"/>
  <c r="G44" i="90"/>
  <c r="B45" i="89"/>
  <c r="G44" i="89"/>
  <c r="B45" i="88"/>
  <c r="G44" i="88"/>
  <c r="E44" i="87"/>
  <c r="F44" i="87" s="1"/>
  <c r="B45" i="86"/>
  <c r="G44" i="86"/>
  <c r="B45" i="85"/>
  <c r="G44" i="85"/>
  <c r="B45" i="84"/>
  <c r="G44" i="84"/>
  <c r="B45" i="83"/>
  <c r="G44" i="83"/>
  <c r="D45" i="92" l="1"/>
  <c r="B45" i="91"/>
  <c r="G44" i="91"/>
  <c r="D45" i="90"/>
  <c r="D45" i="89"/>
  <c r="D45" i="88"/>
  <c r="B45" i="87"/>
  <c r="G44" i="87"/>
  <c r="D45" i="86"/>
  <c r="D45" i="85"/>
  <c r="D45" i="84"/>
  <c r="D45" i="83"/>
  <c r="E45" i="92" l="1"/>
  <c r="F45" i="92" s="1"/>
  <c r="D45" i="91"/>
  <c r="E45" i="90"/>
  <c r="F45" i="90" s="1"/>
  <c r="E45" i="89"/>
  <c r="F45" i="89" s="1"/>
  <c r="E45" i="88"/>
  <c r="F45" i="88" s="1"/>
  <c r="D45" i="87"/>
  <c r="E45" i="86"/>
  <c r="F45" i="86" s="1"/>
  <c r="E45" i="85"/>
  <c r="F45" i="85" s="1"/>
  <c r="E45" i="84"/>
  <c r="F45" i="84" s="1"/>
  <c r="E45" i="83"/>
  <c r="F45" i="83" s="1"/>
  <c r="B46" i="92" l="1"/>
  <c r="G45" i="92"/>
  <c r="E45" i="91"/>
  <c r="F45" i="91" s="1"/>
  <c r="B46" i="90"/>
  <c r="G45" i="90"/>
  <c r="B46" i="89"/>
  <c r="G45" i="89"/>
  <c r="B46" i="88"/>
  <c r="G45" i="88"/>
  <c r="E45" i="87"/>
  <c r="F45" i="87" s="1"/>
  <c r="B46" i="86"/>
  <c r="G45" i="86"/>
  <c r="B46" i="85"/>
  <c r="G45" i="85"/>
  <c r="B46" i="84"/>
  <c r="G45" i="84"/>
  <c r="B46" i="83"/>
  <c r="G45" i="83"/>
  <c r="D46" i="92" l="1"/>
  <c r="B46" i="91"/>
  <c r="G45" i="91"/>
  <c r="D46" i="90"/>
  <c r="D46" i="89"/>
  <c r="D46" i="88"/>
  <c r="B46" i="87"/>
  <c r="G45" i="87"/>
  <c r="D46" i="86"/>
  <c r="D46" i="85"/>
  <c r="D46" i="84"/>
  <c r="D46" i="83"/>
  <c r="E46" i="92" l="1"/>
  <c r="F46" i="92" s="1"/>
  <c r="D46" i="91"/>
  <c r="E46" i="90"/>
  <c r="F46" i="90" s="1"/>
  <c r="E46" i="89"/>
  <c r="F46" i="89" s="1"/>
  <c r="E46" i="88"/>
  <c r="F46" i="88" s="1"/>
  <c r="D46" i="87"/>
  <c r="E46" i="86"/>
  <c r="F46" i="86" s="1"/>
  <c r="E46" i="85"/>
  <c r="F46" i="85" s="1"/>
  <c r="E46" i="84"/>
  <c r="F46" i="84" s="1"/>
  <c r="E46" i="83"/>
  <c r="F46" i="83" s="1"/>
  <c r="B47" i="92" l="1"/>
  <c r="G46" i="92"/>
  <c r="E46" i="91"/>
  <c r="F46" i="91"/>
  <c r="B47" i="90"/>
  <c r="G46" i="90"/>
  <c r="B47" i="89"/>
  <c r="G46" i="89"/>
  <c r="B47" i="88"/>
  <c r="G46" i="88"/>
  <c r="E46" i="87"/>
  <c r="F46" i="87" s="1"/>
  <c r="B47" i="86"/>
  <c r="G46" i="86"/>
  <c r="B47" i="85"/>
  <c r="G46" i="85"/>
  <c r="B47" i="84"/>
  <c r="G46" i="84"/>
  <c r="B47" i="83"/>
  <c r="G46" i="83"/>
  <c r="D47" i="92" l="1"/>
  <c r="B47" i="91"/>
  <c r="G46" i="91"/>
  <c r="D47" i="90"/>
  <c r="D47" i="89"/>
  <c r="D47" i="88"/>
  <c r="B47" i="87"/>
  <c r="G46" i="87"/>
  <c r="D47" i="86"/>
  <c r="D47" i="85"/>
  <c r="D47" i="84"/>
  <c r="D47" i="83"/>
  <c r="E47" i="92" l="1"/>
  <c r="F47" i="92" s="1"/>
  <c r="D47" i="91"/>
  <c r="E47" i="90"/>
  <c r="F47" i="90" s="1"/>
  <c r="E47" i="89"/>
  <c r="F47" i="89" s="1"/>
  <c r="E47" i="88"/>
  <c r="F47" i="88" s="1"/>
  <c r="D47" i="87"/>
  <c r="E47" i="86"/>
  <c r="F47" i="86" s="1"/>
  <c r="E47" i="85"/>
  <c r="F47" i="85" s="1"/>
  <c r="E47" i="84"/>
  <c r="F47" i="84" s="1"/>
  <c r="E47" i="83"/>
  <c r="F47" i="83" s="1"/>
  <c r="B48" i="92" l="1"/>
  <c r="G47" i="92"/>
  <c r="E47" i="91"/>
  <c r="F47" i="91" s="1"/>
  <c r="B48" i="90"/>
  <c r="G47" i="90"/>
  <c r="B48" i="89"/>
  <c r="G47" i="89"/>
  <c r="B48" i="88"/>
  <c r="G47" i="88"/>
  <c r="E47" i="87"/>
  <c r="F47" i="87" s="1"/>
  <c r="B48" i="86"/>
  <c r="G47" i="86"/>
  <c r="B48" i="85"/>
  <c r="G47" i="85"/>
  <c r="B48" i="84"/>
  <c r="G47" i="84"/>
  <c r="B48" i="83"/>
  <c r="G47" i="83"/>
  <c r="D48" i="92" l="1"/>
  <c r="B48" i="91"/>
  <c r="G47" i="91"/>
  <c r="D48" i="90"/>
  <c r="D48" i="89"/>
  <c r="D48" i="88"/>
  <c r="B48" i="87"/>
  <c r="G47" i="87"/>
  <c r="D48" i="86"/>
  <c r="D48" i="85"/>
  <c r="D48" i="84"/>
  <c r="D48" i="83"/>
  <c r="E48" i="92" l="1"/>
  <c r="F48" i="92"/>
  <c r="D48" i="91"/>
  <c r="E48" i="90"/>
  <c r="F48" i="90" s="1"/>
  <c r="E48" i="89"/>
  <c r="F48" i="89"/>
  <c r="E48" i="88"/>
  <c r="F48" i="88" s="1"/>
  <c r="D48" i="87"/>
  <c r="E48" i="86"/>
  <c r="F48" i="86"/>
  <c r="E48" i="85"/>
  <c r="F48" i="85"/>
  <c r="E48" i="84"/>
  <c r="F48" i="84"/>
  <c r="E48" i="83"/>
  <c r="F48" i="83" s="1"/>
  <c r="B49" i="92" l="1"/>
  <c r="G48" i="92"/>
  <c r="E48" i="91"/>
  <c r="F48" i="91" s="1"/>
  <c r="B49" i="90"/>
  <c r="G48" i="90"/>
  <c r="B49" i="89"/>
  <c r="G48" i="89"/>
  <c r="B49" i="88"/>
  <c r="G48" i="88"/>
  <c r="E48" i="87"/>
  <c r="F48" i="87" s="1"/>
  <c r="B49" i="86"/>
  <c r="G48" i="86"/>
  <c r="B49" i="85"/>
  <c r="G48" i="85"/>
  <c r="B49" i="84"/>
  <c r="G48" i="84"/>
  <c r="B49" i="83"/>
  <c r="G48" i="83"/>
  <c r="D49" i="92" l="1"/>
  <c r="B49" i="91"/>
  <c r="G48" i="91"/>
  <c r="D49" i="90"/>
  <c r="D49" i="89"/>
  <c r="D49" i="88"/>
  <c r="B49" i="87"/>
  <c r="G48" i="87"/>
  <c r="D49" i="86"/>
  <c r="D49" i="85"/>
  <c r="D49" i="84"/>
  <c r="D49" i="83"/>
  <c r="E49" i="92" l="1"/>
  <c r="F49" i="92" s="1"/>
  <c r="D49" i="91"/>
  <c r="E49" i="90"/>
  <c r="F49" i="90" s="1"/>
  <c r="E49" i="89"/>
  <c r="F49" i="89" s="1"/>
  <c r="E49" i="88"/>
  <c r="F49" i="88" s="1"/>
  <c r="D49" i="87"/>
  <c r="E49" i="86"/>
  <c r="F49" i="86" s="1"/>
  <c r="E49" i="85"/>
  <c r="F49" i="85" s="1"/>
  <c r="E49" i="84"/>
  <c r="F49" i="84" s="1"/>
  <c r="E49" i="83"/>
  <c r="F49" i="83" s="1"/>
  <c r="B50" i="92" l="1"/>
  <c r="G49" i="92"/>
  <c r="E49" i="91"/>
  <c r="F49" i="91" s="1"/>
  <c r="B50" i="90"/>
  <c r="G49" i="90"/>
  <c r="B50" i="89"/>
  <c r="G49" i="89"/>
  <c r="B50" i="88"/>
  <c r="G49" i="88"/>
  <c r="E49" i="87"/>
  <c r="F49" i="87" s="1"/>
  <c r="B50" i="86"/>
  <c r="G49" i="86"/>
  <c r="B50" i="85"/>
  <c r="G49" i="85"/>
  <c r="B50" i="84"/>
  <c r="G49" i="84"/>
  <c r="B50" i="83"/>
  <c r="G49" i="83"/>
  <c r="D50" i="92" l="1"/>
  <c r="B50" i="91"/>
  <c r="G49" i="91"/>
  <c r="D50" i="90"/>
  <c r="D50" i="89"/>
  <c r="D50" i="88"/>
  <c r="B50" i="87"/>
  <c r="G49" i="87"/>
  <c r="D50" i="86"/>
  <c r="D50" i="85"/>
  <c r="D50" i="84"/>
  <c r="D50" i="83"/>
  <c r="E50" i="92" l="1"/>
  <c r="F50" i="92" s="1"/>
  <c r="D50" i="91"/>
  <c r="E50" i="90"/>
  <c r="F50" i="90" s="1"/>
  <c r="E50" i="89"/>
  <c r="F50" i="89" s="1"/>
  <c r="E50" i="88"/>
  <c r="F50" i="88"/>
  <c r="D50" i="87"/>
  <c r="E50" i="86"/>
  <c r="F50" i="86" s="1"/>
  <c r="E50" i="85"/>
  <c r="F50" i="85" s="1"/>
  <c r="E50" i="84"/>
  <c r="F50" i="84" s="1"/>
  <c r="E50" i="83"/>
  <c r="F50" i="83" s="1"/>
  <c r="B51" i="92" l="1"/>
  <c r="D51" i="92" s="1"/>
  <c r="G50" i="92"/>
  <c r="E50" i="91"/>
  <c r="F50" i="91" s="1"/>
  <c r="B51" i="90"/>
  <c r="D51" i="90" s="1"/>
  <c r="G50" i="90"/>
  <c r="B51" i="89"/>
  <c r="D51" i="89" s="1"/>
  <c r="G50" i="89"/>
  <c r="B51" i="88"/>
  <c r="D51" i="88" s="1"/>
  <c r="G50" i="88"/>
  <c r="E50" i="87"/>
  <c r="F50" i="87" s="1"/>
  <c r="B51" i="86"/>
  <c r="D51" i="86" s="1"/>
  <c r="G50" i="86"/>
  <c r="B51" i="85"/>
  <c r="D51" i="85" s="1"/>
  <c r="G50" i="85"/>
  <c r="B51" i="84"/>
  <c r="D51" i="84" s="1"/>
  <c r="G50" i="84"/>
  <c r="B51" i="83"/>
  <c r="D51" i="83" s="1"/>
  <c r="G50" i="83"/>
  <c r="E51" i="92" l="1"/>
  <c r="F51" i="92" s="1"/>
  <c r="B52" i="92" s="1"/>
  <c r="B51" i="91"/>
  <c r="D51" i="91" s="1"/>
  <c r="G50" i="91"/>
  <c r="E51" i="90"/>
  <c r="F51" i="90" s="1"/>
  <c r="B52" i="90" s="1"/>
  <c r="E51" i="89"/>
  <c r="F51" i="89" s="1"/>
  <c r="B52" i="89" s="1"/>
  <c r="E51" i="88"/>
  <c r="F51" i="88" s="1"/>
  <c r="B52" i="88" s="1"/>
  <c r="B51" i="87"/>
  <c r="D51" i="87" s="1"/>
  <c r="G50" i="87"/>
  <c r="E51" i="86"/>
  <c r="F51" i="86" s="1"/>
  <c r="B52" i="86" s="1"/>
  <c r="E51" i="85"/>
  <c r="F51" i="85" s="1"/>
  <c r="B52" i="85" s="1"/>
  <c r="E51" i="84"/>
  <c r="F51" i="84" s="1"/>
  <c r="B52" i="84" s="1"/>
  <c r="E51" i="83"/>
  <c r="F51" i="83" s="1"/>
  <c r="B52" i="83" s="1"/>
  <c r="D52" i="92" l="1"/>
  <c r="E51" i="91"/>
  <c r="F51" i="91" s="1"/>
  <c r="B52" i="91" s="1"/>
  <c r="D52" i="90"/>
  <c r="D52" i="89"/>
  <c r="D52" i="88"/>
  <c r="E51" i="87"/>
  <c r="F51" i="87" s="1"/>
  <c r="B52" i="87" s="1"/>
  <c r="D52" i="86"/>
  <c r="D52" i="85"/>
  <c r="D52" i="84"/>
  <c r="D52" i="83"/>
  <c r="E52" i="92" l="1"/>
  <c r="F52" i="92" s="1"/>
  <c r="D52" i="91"/>
  <c r="E52" i="90"/>
  <c r="F52" i="90" s="1"/>
  <c r="E52" i="89"/>
  <c r="F52" i="89" s="1"/>
  <c r="E52" i="88"/>
  <c r="F52" i="88" s="1"/>
  <c r="D52" i="87"/>
  <c r="E52" i="86"/>
  <c r="F52" i="86" s="1"/>
  <c r="E52" i="85"/>
  <c r="F52" i="85" s="1"/>
  <c r="E52" i="84"/>
  <c r="F52" i="84" s="1"/>
  <c r="E52" i="83"/>
  <c r="F52" i="83" s="1"/>
  <c r="B53" i="92" l="1"/>
  <c r="G52" i="92"/>
  <c r="E52" i="91"/>
  <c r="F52" i="91" s="1"/>
  <c r="B53" i="90"/>
  <c r="G52" i="90"/>
  <c r="B53" i="89"/>
  <c r="G52" i="89"/>
  <c r="B53" i="88"/>
  <c r="G52" i="88"/>
  <c r="E52" i="87"/>
  <c r="F52" i="87" s="1"/>
  <c r="B53" i="86"/>
  <c r="G52" i="86"/>
  <c r="B53" i="85"/>
  <c r="G52" i="85"/>
  <c r="B53" i="84"/>
  <c r="G52" i="84"/>
  <c r="B53" i="83"/>
  <c r="G52" i="83"/>
  <c r="D53" i="92" l="1"/>
  <c r="B53" i="91"/>
  <c r="G52" i="91"/>
  <c r="D53" i="90"/>
  <c r="D53" i="89"/>
  <c r="D53" i="88"/>
  <c r="B53" i="87"/>
  <c r="G52" i="87"/>
  <c r="D53" i="86"/>
  <c r="D53" i="85"/>
  <c r="D53" i="84"/>
  <c r="D53" i="83"/>
  <c r="E53" i="92" l="1"/>
  <c r="F53" i="92"/>
  <c r="D53" i="91"/>
  <c r="E53" i="90"/>
  <c r="F53" i="90" s="1"/>
  <c r="E53" i="89"/>
  <c r="F53" i="89" s="1"/>
  <c r="E53" i="88"/>
  <c r="F53" i="88" s="1"/>
  <c r="D53" i="87"/>
  <c r="E53" i="86"/>
  <c r="F53" i="86" s="1"/>
  <c r="E53" i="85"/>
  <c r="F53" i="85" s="1"/>
  <c r="E53" i="84"/>
  <c r="F53" i="84" s="1"/>
  <c r="E53" i="83"/>
  <c r="F53" i="83" s="1"/>
  <c r="B54" i="92" l="1"/>
  <c r="G53" i="92"/>
  <c r="E53" i="91"/>
  <c r="F53" i="91" s="1"/>
  <c r="B54" i="90"/>
  <c r="G53" i="90"/>
  <c r="B54" i="89"/>
  <c r="G53" i="89"/>
  <c r="B54" i="88"/>
  <c r="G53" i="88"/>
  <c r="E53" i="87"/>
  <c r="F53" i="87" s="1"/>
  <c r="B54" i="86"/>
  <c r="G53" i="86"/>
  <c r="B54" i="85"/>
  <c r="G53" i="85"/>
  <c r="B54" i="84"/>
  <c r="G53" i="84"/>
  <c r="B54" i="83"/>
  <c r="G53" i="83"/>
  <c r="D54" i="92" l="1"/>
  <c r="B54" i="91"/>
  <c r="G53" i="91"/>
  <c r="D54" i="90"/>
  <c r="D54" i="89"/>
  <c r="D54" i="88"/>
  <c r="B54" i="87"/>
  <c r="G53" i="87"/>
  <c r="D54" i="86"/>
  <c r="D54" i="85"/>
  <c r="D54" i="84"/>
  <c r="D54" i="83"/>
  <c r="E54" i="92" l="1"/>
  <c r="F54" i="92" s="1"/>
  <c r="D54" i="91"/>
  <c r="E54" i="90"/>
  <c r="F54" i="90" s="1"/>
  <c r="E54" i="89"/>
  <c r="F54" i="89" s="1"/>
  <c r="E54" i="88"/>
  <c r="F54" i="88" s="1"/>
  <c r="D54" i="87"/>
  <c r="E54" i="86"/>
  <c r="F54" i="86" s="1"/>
  <c r="E54" i="85"/>
  <c r="F54" i="85" s="1"/>
  <c r="E54" i="84"/>
  <c r="F54" i="84" s="1"/>
  <c r="E54" i="83"/>
  <c r="F54" i="83" s="1"/>
  <c r="B55" i="92" l="1"/>
  <c r="G54" i="92"/>
  <c r="E54" i="91"/>
  <c r="F54" i="91"/>
  <c r="B55" i="90"/>
  <c r="G54" i="90"/>
  <c r="B55" i="89"/>
  <c r="G54" i="89"/>
  <c r="B55" i="88"/>
  <c r="G54" i="88"/>
  <c r="E54" i="87"/>
  <c r="F54" i="87" s="1"/>
  <c r="B55" i="86"/>
  <c r="G54" i="86"/>
  <c r="B55" i="85"/>
  <c r="G54" i="85"/>
  <c r="B55" i="84"/>
  <c r="G54" i="84"/>
  <c r="B55" i="83"/>
  <c r="G54" i="83"/>
  <c r="D55" i="92" l="1"/>
  <c r="B55" i="91"/>
  <c r="G54" i="91"/>
  <c r="D55" i="90"/>
  <c r="D55" i="89"/>
  <c r="D55" i="88"/>
  <c r="B55" i="87"/>
  <c r="G54" i="87"/>
  <c r="D55" i="86"/>
  <c r="D55" i="85"/>
  <c r="D55" i="84"/>
  <c r="D55" i="83"/>
  <c r="E55" i="92" l="1"/>
  <c r="F55" i="92" s="1"/>
  <c r="D55" i="91"/>
  <c r="E55" i="90"/>
  <c r="F55" i="90" s="1"/>
  <c r="E55" i="89"/>
  <c r="F55" i="89" s="1"/>
  <c r="E55" i="88"/>
  <c r="F55" i="88" s="1"/>
  <c r="D55" i="87"/>
  <c r="E55" i="86"/>
  <c r="F55" i="86" s="1"/>
  <c r="E55" i="85"/>
  <c r="F55" i="85" s="1"/>
  <c r="E55" i="84"/>
  <c r="F55" i="84" s="1"/>
  <c r="E55" i="83"/>
  <c r="F55" i="83" s="1"/>
  <c r="B56" i="92" l="1"/>
  <c r="G55" i="92"/>
  <c r="E55" i="91"/>
  <c r="F55" i="91" s="1"/>
  <c r="B56" i="90"/>
  <c r="G55" i="90"/>
  <c r="B56" i="89"/>
  <c r="G55" i="89"/>
  <c r="B56" i="88"/>
  <c r="G55" i="88"/>
  <c r="E55" i="87"/>
  <c r="F55" i="87" s="1"/>
  <c r="B56" i="86"/>
  <c r="G55" i="86"/>
  <c r="B56" i="85"/>
  <c r="G55" i="85"/>
  <c r="B56" i="84"/>
  <c r="G55" i="84"/>
  <c r="B56" i="83"/>
  <c r="G55" i="83"/>
  <c r="D56" i="92" l="1"/>
  <c r="B56" i="91"/>
  <c r="G55" i="91"/>
  <c r="D56" i="90"/>
  <c r="D56" i="89"/>
  <c r="D56" i="88"/>
  <c r="B56" i="87"/>
  <c r="G55" i="87"/>
  <c r="D56" i="86"/>
  <c r="D56" i="85"/>
  <c r="D56" i="84"/>
  <c r="D56" i="83"/>
  <c r="E56" i="92" l="1"/>
  <c r="F56" i="92" s="1"/>
  <c r="D56" i="91"/>
  <c r="E56" i="90"/>
  <c r="F56" i="90" s="1"/>
  <c r="E56" i="89"/>
  <c r="F56" i="89" s="1"/>
  <c r="E56" i="88"/>
  <c r="F56" i="88" s="1"/>
  <c r="D56" i="87"/>
  <c r="E56" i="86"/>
  <c r="F56" i="86" s="1"/>
  <c r="E56" i="85"/>
  <c r="F56" i="85" s="1"/>
  <c r="E56" i="84"/>
  <c r="F56" i="84" s="1"/>
  <c r="E56" i="83"/>
  <c r="F56" i="83" s="1"/>
  <c r="B57" i="92" l="1"/>
  <c r="G56" i="92"/>
  <c r="E56" i="91"/>
  <c r="F56" i="91" s="1"/>
  <c r="B57" i="90"/>
  <c r="G56" i="90"/>
  <c r="B57" i="89"/>
  <c r="G56" i="89"/>
  <c r="B57" i="88"/>
  <c r="G56" i="88"/>
  <c r="E56" i="87"/>
  <c r="F56" i="87" s="1"/>
  <c r="B57" i="86"/>
  <c r="G56" i="86"/>
  <c r="B57" i="85"/>
  <c r="G56" i="85"/>
  <c r="B57" i="84"/>
  <c r="G56" i="84"/>
  <c r="B57" i="83"/>
  <c r="G56" i="83"/>
  <c r="D57" i="92" l="1"/>
  <c r="B57" i="91"/>
  <c r="G56" i="91"/>
  <c r="D57" i="90"/>
  <c r="D57" i="89"/>
  <c r="D57" i="88"/>
  <c r="B57" i="87"/>
  <c r="G56" i="87"/>
  <c r="D57" i="86"/>
  <c r="D57" i="85"/>
  <c r="D57" i="84"/>
  <c r="D57" i="83"/>
  <c r="E57" i="92" l="1"/>
  <c r="F57" i="92"/>
  <c r="D57" i="91"/>
  <c r="E57" i="90"/>
  <c r="F57" i="90" s="1"/>
  <c r="E57" i="89"/>
  <c r="F57" i="89" s="1"/>
  <c r="E57" i="88"/>
  <c r="F57" i="88" s="1"/>
  <c r="D57" i="87"/>
  <c r="E57" i="86"/>
  <c r="F57" i="86" s="1"/>
  <c r="E57" i="85"/>
  <c r="F57" i="85" s="1"/>
  <c r="E57" i="84"/>
  <c r="F57" i="84" s="1"/>
  <c r="E57" i="83"/>
  <c r="F57" i="83" s="1"/>
  <c r="B58" i="92" l="1"/>
  <c r="G57" i="92"/>
  <c r="E57" i="91"/>
  <c r="F57" i="91" s="1"/>
  <c r="B58" i="90"/>
  <c r="G57" i="90"/>
  <c r="B58" i="89"/>
  <c r="G57" i="89"/>
  <c r="B58" i="88"/>
  <c r="G57" i="88"/>
  <c r="E57" i="87"/>
  <c r="F57" i="87" s="1"/>
  <c r="B58" i="86"/>
  <c r="G57" i="86"/>
  <c r="B58" i="85"/>
  <c r="G57" i="85"/>
  <c r="B58" i="84"/>
  <c r="G57" i="84"/>
  <c r="B58" i="83"/>
  <c r="G57" i="83"/>
  <c r="D58" i="92" l="1"/>
  <c r="B58" i="91"/>
  <c r="G57" i="91"/>
  <c r="D58" i="90"/>
  <c r="D58" i="89"/>
  <c r="D58" i="88"/>
  <c r="B58" i="87"/>
  <c r="G57" i="87"/>
  <c r="D58" i="86"/>
  <c r="D58" i="85"/>
  <c r="D58" i="84"/>
  <c r="D58" i="83"/>
  <c r="E58" i="92" l="1"/>
  <c r="F58" i="92" s="1"/>
  <c r="D58" i="91"/>
  <c r="E58" i="90"/>
  <c r="F58" i="90" s="1"/>
  <c r="E58" i="89"/>
  <c r="F58" i="89" s="1"/>
  <c r="E58" i="88"/>
  <c r="F58" i="88" s="1"/>
  <c r="D58" i="87"/>
  <c r="E58" i="86"/>
  <c r="F58" i="86" s="1"/>
  <c r="E58" i="85"/>
  <c r="F58" i="85" s="1"/>
  <c r="E58" i="84"/>
  <c r="F58" i="84" s="1"/>
  <c r="E58" i="83"/>
  <c r="F58" i="83" s="1"/>
  <c r="B59" i="92" l="1"/>
  <c r="G58" i="92"/>
  <c r="E58" i="91"/>
  <c r="F58" i="91" s="1"/>
  <c r="B59" i="90"/>
  <c r="G58" i="90"/>
  <c r="B59" i="89"/>
  <c r="G58" i="89"/>
  <c r="B59" i="88"/>
  <c r="G58" i="88"/>
  <c r="E58" i="87"/>
  <c r="F58" i="87" s="1"/>
  <c r="B59" i="86"/>
  <c r="G58" i="86"/>
  <c r="B59" i="85"/>
  <c r="G58" i="85"/>
  <c r="B59" i="84"/>
  <c r="G58" i="84"/>
  <c r="B59" i="83"/>
  <c r="G58" i="83"/>
  <c r="D59" i="92" l="1"/>
  <c r="B59" i="91"/>
  <c r="G58" i="91"/>
  <c r="D59" i="90"/>
  <c r="D59" i="89"/>
  <c r="D59" i="88"/>
  <c r="B59" i="87"/>
  <c r="G58" i="87"/>
  <c r="D59" i="86"/>
  <c r="D59" i="85"/>
  <c r="D59" i="84"/>
  <c r="D59" i="83"/>
  <c r="E59" i="92" l="1"/>
  <c r="F59" i="92"/>
  <c r="D59" i="91"/>
  <c r="E59" i="90"/>
  <c r="F59" i="90" s="1"/>
  <c r="E59" i="89"/>
  <c r="F59" i="89" s="1"/>
  <c r="E59" i="88"/>
  <c r="F59" i="88" s="1"/>
  <c r="D59" i="87"/>
  <c r="E59" i="86"/>
  <c r="F59" i="86" s="1"/>
  <c r="E59" i="85"/>
  <c r="F59" i="85" s="1"/>
  <c r="E59" i="84"/>
  <c r="F59" i="84" s="1"/>
  <c r="E59" i="83"/>
  <c r="F59" i="83" s="1"/>
  <c r="B60" i="92" l="1"/>
  <c r="G59" i="92"/>
  <c r="E59" i="91"/>
  <c r="F59" i="91" s="1"/>
  <c r="B60" i="90"/>
  <c r="G59" i="90"/>
  <c r="B60" i="89"/>
  <c r="G59" i="89"/>
  <c r="B60" i="88"/>
  <c r="G59" i="88"/>
  <c r="E59" i="87"/>
  <c r="F59" i="87" s="1"/>
  <c r="B60" i="86"/>
  <c r="G59" i="86"/>
  <c r="B60" i="85"/>
  <c r="G59" i="85"/>
  <c r="B60" i="84"/>
  <c r="G59" i="84"/>
  <c r="B60" i="83"/>
  <c r="G59" i="83"/>
  <c r="D60" i="92" l="1"/>
  <c r="B60" i="91"/>
  <c r="G59" i="91"/>
  <c r="D60" i="90"/>
  <c r="D60" i="89"/>
  <c r="D60" i="88"/>
  <c r="B60" i="87"/>
  <c r="G59" i="87"/>
  <c r="D60" i="86"/>
  <c r="D60" i="85"/>
  <c r="D60" i="84"/>
  <c r="D60" i="83"/>
  <c r="E60" i="92" l="1"/>
  <c r="F60" i="92" s="1"/>
  <c r="D60" i="91"/>
  <c r="E60" i="90"/>
  <c r="F60" i="90" s="1"/>
  <c r="E60" i="89"/>
  <c r="F60" i="89" s="1"/>
  <c r="E60" i="88"/>
  <c r="F60" i="88" s="1"/>
  <c r="D60" i="87"/>
  <c r="E60" i="86"/>
  <c r="F60" i="86" s="1"/>
  <c r="E60" i="85"/>
  <c r="F60" i="85" s="1"/>
  <c r="E60" i="84"/>
  <c r="F60" i="84" s="1"/>
  <c r="E60" i="83"/>
  <c r="F60" i="83" s="1"/>
  <c r="B61" i="92" l="1"/>
  <c r="G60" i="92"/>
  <c r="E60" i="91"/>
  <c r="F60" i="91"/>
  <c r="B61" i="90"/>
  <c r="G60" i="90"/>
  <c r="B61" i="89"/>
  <c r="G60" i="89"/>
  <c r="B61" i="88"/>
  <c r="G60" i="88"/>
  <c r="E60" i="87"/>
  <c r="F60" i="87" s="1"/>
  <c r="B61" i="86"/>
  <c r="G60" i="86"/>
  <c r="B61" i="85"/>
  <c r="G60" i="85"/>
  <c r="B61" i="84"/>
  <c r="G60" i="84"/>
  <c r="B61" i="83"/>
  <c r="G60" i="83"/>
  <c r="D61" i="92" l="1"/>
  <c r="B61" i="91"/>
  <c r="G60" i="91"/>
  <c r="D61" i="90"/>
  <c r="D61" i="89"/>
  <c r="D61" i="88"/>
  <c r="B61" i="87"/>
  <c r="G60" i="87"/>
  <c r="D61" i="86"/>
  <c r="D61" i="85"/>
  <c r="D61" i="84"/>
  <c r="D61" i="83"/>
  <c r="E61" i="92" l="1"/>
  <c r="F61" i="92" s="1"/>
  <c r="D61" i="91"/>
  <c r="E61" i="90"/>
  <c r="F61" i="90" s="1"/>
  <c r="E61" i="89"/>
  <c r="F61" i="89" s="1"/>
  <c r="E61" i="88"/>
  <c r="F61" i="88" s="1"/>
  <c r="D61" i="87"/>
  <c r="E61" i="86"/>
  <c r="F61" i="86" s="1"/>
  <c r="E61" i="85"/>
  <c r="F61" i="85" s="1"/>
  <c r="E61" i="84"/>
  <c r="F61" i="84" s="1"/>
  <c r="E61" i="83"/>
  <c r="F61" i="83" s="1"/>
  <c r="B62" i="92" l="1"/>
  <c r="G61" i="92"/>
  <c r="E61" i="91"/>
  <c r="F61" i="91" s="1"/>
  <c r="B62" i="90"/>
  <c r="G61" i="90"/>
  <c r="B62" i="89"/>
  <c r="G61" i="89"/>
  <c r="B62" i="88"/>
  <c r="G61" i="88"/>
  <c r="E61" i="87"/>
  <c r="F61" i="87"/>
  <c r="B62" i="86"/>
  <c r="G61" i="86"/>
  <c r="B62" i="85"/>
  <c r="G61" i="85"/>
  <c r="B62" i="84"/>
  <c r="G61" i="84"/>
  <c r="B62" i="83"/>
  <c r="G61" i="83"/>
  <c r="D62" i="92" l="1"/>
  <c r="B62" i="91"/>
  <c r="G61" i="91"/>
  <c r="D62" i="90"/>
  <c r="D62" i="89"/>
  <c r="D62" i="88"/>
  <c r="B62" i="87"/>
  <c r="G61" i="87"/>
  <c r="D62" i="86"/>
  <c r="D62" i="85"/>
  <c r="D62" i="84"/>
  <c r="D62" i="83"/>
  <c r="E62" i="92" l="1"/>
  <c r="F62" i="92" s="1"/>
  <c r="D62" i="91"/>
  <c r="E62" i="90"/>
  <c r="F62" i="90" s="1"/>
  <c r="E62" i="89"/>
  <c r="F62" i="89" s="1"/>
  <c r="E62" i="88"/>
  <c r="F62" i="88" s="1"/>
  <c r="D62" i="87"/>
  <c r="E62" i="86"/>
  <c r="F62" i="86" s="1"/>
  <c r="E62" i="85"/>
  <c r="F62" i="85" s="1"/>
  <c r="E62" i="84"/>
  <c r="F62" i="84" s="1"/>
  <c r="E62" i="83"/>
  <c r="F62" i="83" s="1"/>
  <c r="B63" i="92" l="1"/>
  <c r="G62" i="92"/>
  <c r="E62" i="91"/>
  <c r="F62" i="91" s="1"/>
  <c r="B63" i="90"/>
  <c r="G62" i="90"/>
  <c r="B63" i="89"/>
  <c r="G62" i="89"/>
  <c r="B63" i="88"/>
  <c r="G62" i="88"/>
  <c r="E62" i="87"/>
  <c r="F62" i="87" s="1"/>
  <c r="B63" i="86"/>
  <c r="G62" i="86"/>
  <c r="B63" i="85"/>
  <c r="G62" i="85"/>
  <c r="B63" i="84"/>
  <c r="G62" i="84"/>
  <c r="B63" i="83"/>
  <c r="G62" i="83"/>
  <c r="D63" i="92" l="1"/>
  <c r="B63" i="91"/>
  <c r="G62" i="91"/>
  <c r="D63" i="90"/>
  <c r="D63" i="89"/>
  <c r="D63" i="88"/>
  <c r="B63" i="87"/>
  <c r="G62" i="87"/>
  <c r="D63" i="86"/>
  <c r="D63" i="85"/>
  <c r="D63" i="84"/>
  <c r="D63" i="83"/>
  <c r="E63" i="92" l="1"/>
  <c r="F63" i="92" s="1"/>
  <c r="D63" i="91"/>
  <c r="E63" i="90"/>
  <c r="F63" i="90" s="1"/>
  <c r="E63" i="89"/>
  <c r="F63" i="89" s="1"/>
  <c r="E63" i="88"/>
  <c r="F63" i="88" s="1"/>
  <c r="D63" i="87"/>
  <c r="E63" i="86"/>
  <c r="F63" i="86" s="1"/>
  <c r="E63" i="85"/>
  <c r="F63" i="85" s="1"/>
  <c r="E63" i="84"/>
  <c r="F63" i="84" s="1"/>
  <c r="E63" i="83"/>
  <c r="F63" i="83" s="1"/>
  <c r="B64" i="92" l="1"/>
  <c r="G63" i="92"/>
  <c r="E63" i="91"/>
  <c r="F63" i="91" s="1"/>
  <c r="B64" i="90"/>
  <c r="G63" i="90"/>
  <c r="B64" i="89"/>
  <c r="G63" i="89"/>
  <c r="B64" i="88"/>
  <c r="G63" i="88"/>
  <c r="E63" i="87"/>
  <c r="F63" i="87" s="1"/>
  <c r="B64" i="86"/>
  <c r="G63" i="86"/>
  <c r="B64" i="85"/>
  <c r="G63" i="85"/>
  <c r="B64" i="84"/>
  <c r="G63" i="84"/>
  <c r="B64" i="83"/>
  <c r="G63" i="83"/>
  <c r="D64" i="92" l="1"/>
  <c r="B64" i="91"/>
  <c r="G63" i="91"/>
  <c r="D64" i="90"/>
  <c r="D64" i="89"/>
  <c r="D64" i="88"/>
  <c r="B64" i="87"/>
  <c r="G63" i="87"/>
  <c r="D64" i="86"/>
  <c r="D64" i="85"/>
  <c r="D64" i="84"/>
  <c r="D64" i="83"/>
  <c r="E64" i="92" l="1"/>
  <c r="F64" i="92" s="1"/>
  <c r="G64" i="92" s="1"/>
  <c r="D64" i="91"/>
  <c r="E64" i="90"/>
  <c r="F64" i="90" s="1"/>
  <c r="G64" i="90" s="1"/>
  <c r="E64" i="89"/>
  <c r="F64" i="89" s="1"/>
  <c r="G64" i="89" s="1"/>
  <c r="E64" i="88"/>
  <c r="F64" i="88" s="1"/>
  <c r="G64" i="88" s="1"/>
  <c r="D64" i="87"/>
  <c r="E64" i="86"/>
  <c r="F64" i="86" s="1"/>
  <c r="G64" i="86" s="1"/>
  <c r="E64" i="85"/>
  <c r="F64" i="85" s="1"/>
  <c r="G64" i="85" s="1"/>
  <c r="E64" i="84"/>
  <c r="F64" i="84" s="1"/>
  <c r="G64" i="84" s="1"/>
  <c r="E64" i="83"/>
  <c r="F64" i="83" s="1"/>
  <c r="G64" i="83" s="1"/>
  <c r="E64" i="91" l="1"/>
  <c r="F64" i="91"/>
  <c r="G64" i="91" s="1"/>
  <c r="E64" i="87"/>
  <c r="F64" i="87" s="1"/>
  <c r="G64" i="87" s="1"/>
  <c r="C3" i="82" l="1"/>
  <c r="D3" i="82" s="1"/>
  <c r="E3" i="82" s="1"/>
  <c r="F3" i="82" s="1"/>
  <c r="B4" i="82" s="1"/>
  <c r="L3" i="82"/>
  <c r="C45" i="82" s="1"/>
  <c r="C4" i="82"/>
  <c r="C5" i="82"/>
  <c r="C6" i="82"/>
  <c r="C7" i="82"/>
  <c r="C8" i="82"/>
  <c r="C9" i="82"/>
  <c r="C10" i="82"/>
  <c r="C11" i="82"/>
  <c r="C12" i="82"/>
  <c r="C13" i="82"/>
  <c r="C14" i="82"/>
  <c r="C15" i="82"/>
  <c r="C16" i="82"/>
  <c r="C17" i="82"/>
  <c r="C18" i="82"/>
  <c r="C19" i="82"/>
  <c r="C20" i="82"/>
  <c r="C21" i="82"/>
  <c r="C22" i="82"/>
  <c r="C23" i="82"/>
  <c r="C24" i="82"/>
  <c r="C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3" i="81"/>
  <c r="D3" i="81" s="1"/>
  <c r="L3" i="81"/>
  <c r="J11" i="81" s="1"/>
  <c r="K21" i="12" s="1"/>
  <c r="C4" i="81"/>
  <c r="C5" i="81"/>
  <c r="C6" i="81"/>
  <c r="C7" i="81"/>
  <c r="C8" i="81"/>
  <c r="C9" i="81"/>
  <c r="C10" i="81"/>
  <c r="C11" i="81"/>
  <c r="C12" i="81"/>
  <c r="C13" i="81"/>
  <c r="C14" i="81"/>
  <c r="C15" i="81"/>
  <c r="C16" i="81"/>
  <c r="C17" i="81"/>
  <c r="C18" i="81"/>
  <c r="C19" i="81"/>
  <c r="C20" i="81"/>
  <c r="C21" i="81"/>
  <c r="C22" i="81"/>
  <c r="C23" i="81"/>
  <c r="C24" i="81"/>
  <c r="C25" i="81"/>
  <c r="C26" i="81"/>
  <c r="C27" i="81"/>
  <c r="C28" i="81"/>
  <c r="C29" i="81"/>
  <c r="C30" i="81"/>
  <c r="C31" i="81"/>
  <c r="C32" i="81"/>
  <c r="C33" i="81"/>
  <c r="C34" i="81"/>
  <c r="C35" i="81"/>
  <c r="C36" i="81"/>
  <c r="C37" i="81"/>
  <c r="C38" i="81"/>
  <c r="C39" i="81"/>
  <c r="C40" i="81"/>
  <c r="C41" i="81"/>
  <c r="C42" i="81"/>
  <c r="C43" i="81"/>
  <c r="C44" i="81"/>
  <c r="C46" i="81"/>
  <c r="C47" i="81"/>
  <c r="C48" i="81"/>
  <c r="C49" i="81"/>
  <c r="C50" i="81"/>
  <c r="C51" i="81"/>
  <c r="C52" i="81"/>
  <c r="C53" i="81"/>
  <c r="C54" i="81"/>
  <c r="C55" i="81"/>
  <c r="C56" i="81"/>
  <c r="C57" i="81"/>
  <c r="C58" i="81"/>
  <c r="C3" i="80"/>
  <c r="D3" i="80" s="1"/>
  <c r="L3" i="80"/>
  <c r="J11" i="80" s="1"/>
  <c r="K20" i="12" s="1"/>
  <c r="C4" i="80"/>
  <c r="C5" i="80"/>
  <c r="C6" i="80"/>
  <c r="C7" i="80"/>
  <c r="C8" i="80"/>
  <c r="C9" i="80"/>
  <c r="C10" i="80"/>
  <c r="C11" i="80"/>
  <c r="C12" i="80"/>
  <c r="C13" i="80"/>
  <c r="C14" i="80"/>
  <c r="C15" i="80"/>
  <c r="C16" i="80"/>
  <c r="C17" i="80"/>
  <c r="C18" i="80"/>
  <c r="C19" i="80"/>
  <c r="C20" i="80"/>
  <c r="C21" i="80"/>
  <c r="C22" i="80"/>
  <c r="C23" i="80"/>
  <c r="C24" i="80"/>
  <c r="C25" i="80"/>
  <c r="C26" i="80"/>
  <c r="C27" i="80"/>
  <c r="C28" i="80"/>
  <c r="C29" i="80"/>
  <c r="C30" i="80"/>
  <c r="C31" i="80"/>
  <c r="C32" i="80"/>
  <c r="C33" i="80"/>
  <c r="C34" i="80"/>
  <c r="C35" i="80"/>
  <c r="C36" i="80"/>
  <c r="C37" i="80"/>
  <c r="C38" i="80"/>
  <c r="C39" i="80"/>
  <c r="C40" i="80"/>
  <c r="C41" i="80"/>
  <c r="C42" i="80"/>
  <c r="C43" i="80"/>
  <c r="C44" i="80"/>
  <c r="C46" i="80"/>
  <c r="C47" i="80"/>
  <c r="C48" i="80"/>
  <c r="C49" i="80"/>
  <c r="C50" i="80"/>
  <c r="C51" i="80"/>
  <c r="C52" i="80"/>
  <c r="C53" i="80"/>
  <c r="C54" i="80"/>
  <c r="C55" i="80"/>
  <c r="C56" i="80"/>
  <c r="C57" i="80"/>
  <c r="C58" i="80"/>
  <c r="C3" i="79"/>
  <c r="D3" i="79" s="1"/>
  <c r="L3" i="79"/>
  <c r="J11" i="79" s="1"/>
  <c r="K19" i="12" s="1"/>
  <c r="C4" i="79"/>
  <c r="C5" i="79"/>
  <c r="C6" i="79"/>
  <c r="C7" i="79"/>
  <c r="C8" i="79"/>
  <c r="C9" i="79"/>
  <c r="C10" i="79"/>
  <c r="C11" i="79"/>
  <c r="C12" i="79"/>
  <c r="C13" i="79"/>
  <c r="C14" i="79"/>
  <c r="C15" i="79"/>
  <c r="C16" i="79"/>
  <c r="C17" i="79"/>
  <c r="C18" i="79"/>
  <c r="C19" i="79"/>
  <c r="C20" i="79"/>
  <c r="C21" i="79"/>
  <c r="C22" i="79"/>
  <c r="C23" i="79"/>
  <c r="C24" i="79"/>
  <c r="C25" i="79"/>
  <c r="C26" i="79"/>
  <c r="C27" i="79"/>
  <c r="C28" i="79"/>
  <c r="C29" i="79"/>
  <c r="C30" i="79"/>
  <c r="C31" i="79"/>
  <c r="C32" i="79"/>
  <c r="C33" i="79"/>
  <c r="C34" i="79"/>
  <c r="C35" i="79"/>
  <c r="C36" i="79"/>
  <c r="C37" i="79"/>
  <c r="C38" i="79"/>
  <c r="C39" i="79"/>
  <c r="C40" i="79"/>
  <c r="C41" i="79"/>
  <c r="C42" i="79"/>
  <c r="C43" i="79"/>
  <c r="C44" i="79"/>
  <c r="C46" i="79"/>
  <c r="C47" i="79"/>
  <c r="C48" i="79"/>
  <c r="C49" i="79"/>
  <c r="C50" i="79"/>
  <c r="C51" i="79"/>
  <c r="C52" i="79"/>
  <c r="C53" i="79"/>
  <c r="C54" i="79"/>
  <c r="C55" i="79"/>
  <c r="C56" i="79"/>
  <c r="C57" i="79"/>
  <c r="C58" i="79"/>
  <c r="C3" i="78"/>
  <c r="D3" i="78" s="1"/>
  <c r="E3" i="78" s="1"/>
  <c r="F3" i="78" s="1"/>
  <c r="B4" i="78" s="1"/>
  <c r="L3" i="78"/>
  <c r="J11" i="78" s="1"/>
  <c r="K18" i="12" s="1"/>
  <c r="C4" i="78"/>
  <c r="C5" i="78"/>
  <c r="C6" i="78"/>
  <c r="C7" i="78"/>
  <c r="C8" i="78"/>
  <c r="C9" i="78"/>
  <c r="C10" i="78"/>
  <c r="C11" i="78"/>
  <c r="C12" i="78"/>
  <c r="C13" i="78"/>
  <c r="C14" i="78"/>
  <c r="C15" i="78"/>
  <c r="C16" i="78"/>
  <c r="C17" i="78"/>
  <c r="C18" i="78"/>
  <c r="C19" i="78"/>
  <c r="C20" i="78"/>
  <c r="C21" i="78"/>
  <c r="C22" i="78"/>
  <c r="C23" i="78"/>
  <c r="C24" i="78"/>
  <c r="C25" i="78"/>
  <c r="C26" i="78"/>
  <c r="C27" i="78"/>
  <c r="C28" i="78"/>
  <c r="C29" i="78"/>
  <c r="C30" i="78"/>
  <c r="C31" i="78"/>
  <c r="C32" i="78"/>
  <c r="C33" i="78"/>
  <c r="C34" i="78"/>
  <c r="C35" i="78"/>
  <c r="C36" i="78"/>
  <c r="C37" i="78"/>
  <c r="C38" i="78"/>
  <c r="C39" i="78"/>
  <c r="C40" i="78"/>
  <c r="C41" i="78"/>
  <c r="C42" i="78"/>
  <c r="C43" i="78"/>
  <c r="C44" i="78"/>
  <c r="C46" i="78"/>
  <c r="C47" i="78"/>
  <c r="C48" i="78"/>
  <c r="C49" i="78"/>
  <c r="C50" i="78"/>
  <c r="C51" i="78"/>
  <c r="C52" i="78"/>
  <c r="C53" i="78"/>
  <c r="C54" i="78"/>
  <c r="C55" i="78"/>
  <c r="C56" i="78"/>
  <c r="C57" i="78"/>
  <c r="C58" i="78"/>
  <c r="C3" i="77"/>
  <c r="D3" i="77" s="1"/>
  <c r="E3" i="77" s="1"/>
  <c r="F3" i="77" s="1"/>
  <c r="B4" i="77" s="1"/>
  <c r="L3" i="77"/>
  <c r="J11" i="77" s="1"/>
  <c r="K17" i="12" s="1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17" i="77"/>
  <c r="C18" i="77"/>
  <c r="C19" i="77"/>
  <c r="C20" i="77"/>
  <c r="C21" i="77"/>
  <c r="C22" i="77"/>
  <c r="C23" i="77"/>
  <c r="C24" i="77"/>
  <c r="C25" i="77"/>
  <c r="C26" i="77"/>
  <c r="C27" i="77"/>
  <c r="C28" i="77"/>
  <c r="C29" i="77"/>
  <c r="C30" i="77"/>
  <c r="C31" i="77"/>
  <c r="C32" i="77"/>
  <c r="C33" i="77"/>
  <c r="C34" i="77"/>
  <c r="C35" i="77"/>
  <c r="C36" i="77"/>
  <c r="C37" i="77"/>
  <c r="C38" i="77"/>
  <c r="C39" i="77"/>
  <c r="C40" i="77"/>
  <c r="C41" i="77"/>
  <c r="C42" i="77"/>
  <c r="C43" i="77"/>
  <c r="C44" i="77"/>
  <c r="C46" i="77"/>
  <c r="C47" i="77"/>
  <c r="C48" i="77"/>
  <c r="C49" i="77"/>
  <c r="C50" i="77"/>
  <c r="C51" i="77"/>
  <c r="C52" i="77"/>
  <c r="C53" i="77"/>
  <c r="C54" i="77"/>
  <c r="C55" i="77"/>
  <c r="C56" i="77"/>
  <c r="C57" i="77"/>
  <c r="C58" i="77"/>
  <c r="C3" i="76"/>
  <c r="D3" i="76" s="1"/>
  <c r="E3" i="76" s="1"/>
  <c r="F3" i="76" s="1"/>
  <c r="B4" i="76" s="1"/>
  <c r="L3" i="76"/>
  <c r="J11" i="76" s="1"/>
  <c r="K16" i="12" s="1"/>
  <c r="C4" i="76"/>
  <c r="C5" i="76"/>
  <c r="C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6" i="76"/>
  <c r="C47" i="76"/>
  <c r="C48" i="76"/>
  <c r="C49" i="76"/>
  <c r="C50" i="76"/>
  <c r="C51" i="76"/>
  <c r="C52" i="76"/>
  <c r="C53" i="76"/>
  <c r="C54" i="76"/>
  <c r="C55" i="76"/>
  <c r="C56" i="76"/>
  <c r="C57" i="76"/>
  <c r="C58" i="76"/>
  <c r="C3" i="75"/>
  <c r="D3" i="75" s="1"/>
  <c r="L3" i="75"/>
  <c r="J11" i="75" s="1"/>
  <c r="K15" i="12" s="1"/>
  <c r="C4" i="75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31" i="75"/>
  <c r="C32" i="75"/>
  <c r="C33" i="75"/>
  <c r="C34" i="75"/>
  <c r="C35" i="75"/>
  <c r="C36" i="75"/>
  <c r="C37" i="75"/>
  <c r="C38" i="75"/>
  <c r="C39" i="75"/>
  <c r="C40" i="75"/>
  <c r="C41" i="75"/>
  <c r="C42" i="75"/>
  <c r="C43" i="75"/>
  <c r="C44" i="75"/>
  <c r="C46" i="75"/>
  <c r="C47" i="75"/>
  <c r="C48" i="75"/>
  <c r="C49" i="75"/>
  <c r="C50" i="75"/>
  <c r="C51" i="75"/>
  <c r="C52" i="75"/>
  <c r="C53" i="75"/>
  <c r="C54" i="75"/>
  <c r="C55" i="75"/>
  <c r="C56" i="75"/>
  <c r="C57" i="75"/>
  <c r="C58" i="75"/>
  <c r="C3" i="74"/>
  <c r="D3" i="74" s="1"/>
  <c r="L3" i="74"/>
  <c r="J11" i="74" s="1"/>
  <c r="K14" i="12" s="1"/>
  <c r="C4" i="74"/>
  <c r="C5" i="74"/>
  <c r="C6" i="74"/>
  <c r="C7" i="74"/>
  <c r="C8" i="74"/>
  <c r="C9" i="74"/>
  <c r="C10" i="74"/>
  <c r="C11" i="74"/>
  <c r="C12" i="74"/>
  <c r="C13" i="74"/>
  <c r="C14" i="74"/>
  <c r="C15" i="74"/>
  <c r="C16" i="74"/>
  <c r="C17" i="74"/>
  <c r="C18" i="74"/>
  <c r="C19" i="74"/>
  <c r="C20" i="74"/>
  <c r="C21" i="74"/>
  <c r="C22" i="74"/>
  <c r="C23" i="74"/>
  <c r="C24" i="74"/>
  <c r="C25" i="74"/>
  <c r="C26" i="74"/>
  <c r="C27" i="74"/>
  <c r="C28" i="74"/>
  <c r="C29" i="74"/>
  <c r="C30" i="74"/>
  <c r="C31" i="74"/>
  <c r="C32" i="74"/>
  <c r="C33" i="74"/>
  <c r="C34" i="74"/>
  <c r="C35" i="74"/>
  <c r="C36" i="74"/>
  <c r="C37" i="74"/>
  <c r="C38" i="74"/>
  <c r="C39" i="74"/>
  <c r="C40" i="74"/>
  <c r="C41" i="74"/>
  <c r="C42" i="74"/>
  <c r="C43" i="74"/>
  <c r="C44" i="74"/>
  <c r="C46" i="74"/>
  <c r="C47" i="74"/>
  <c r="C48" i="74"/>
  <c r="C49" i="74"/>
  <c r="C50" i="74"/>
  <c r="C51" i="74"/>
  <c r="C52" i="74"/>
  <c r="C53" i="74"/>
  <c r="C54" i="74"/>
  <c r="C55" i="74"/>
  <c r="C56" i="74"/>
  <c r="C57" i="74"/>
  <c r="C58" i="74"/>
  <c r="C3" i="73"/>
  <c r="D3" i="73" s="1"/>
  <c r="L3" i="73"/>
  <c r="J11" i="73" s="1"/>
  <c r="K13" i="12" s="1"/>
  <c r="C4" i="73"/>
  <c r="C5" i="73"/>
  <c r="C6" i="73"/>
  <c r="C7" i="73"/>
  <c r="C8" i="73"/>
  <c r="C9" i="73"/>
  <c r="C10" i="73"/>
  <c r="C11" i="73"/>
  <c r="C12" i="73"/>
  <c r="C13" i="73"/>
  <c r="C14" i="73"/>
  <c r="C15" i="73"/>
  <c r="C16" i="73"/>
  <c r="C17" i="73"/>
  <c r="C18" i="73"/>
  <c r="C19" i="73"/>
  <c r="C20" i="73"/>
  <c r="C21" i="73"/>
  <c r="C22" i="73"/>
  <c r="C23" i="73"/>
  <c r="C24" i="73"/>
  <c r="C25" i="73"/>
  <c r="C26" i="73"/>
  <c r="C27" i="73"/>
  <c r="C28" i="73"/>
  <c r="C29" i="73"/>
  <c r="C30" i="73"/>
  <c r="C31" i="73"/>
  <c r="C32" i="73"/>
  <c r="C33" i="73"/>
  <c r="C34" i="73"/>
  <c r="C35" i="73"/>
  <c r="C36" i="73"/>
  <c r="C37" i="73"/>
  <c r="C38" i="73"/>
  <c r="C39" i="73"/>
  <c r="C40" i="73"/>
  <c r="C41" i="73"/>
  <c r="C42" i="73"/>
  <c r="C43" i="73"/>
  <c r="C44" i="73"/>
  <c r="C46" i="73"/>
  <c r="C47" i="73"/>
  <c r="C48" i="73"/>
  <c r="C49" i="73"/>
  <c r="C50" i="73"/>
  <c r="C51" i="73"/>
  <c r="C52" i="73"/>
  <c r="C53" i="73"/>
  <c r="C54" i="73"/>
  <c r="C55" i="73"/>
  <c r="C56" i="73"/>
  <c r="C57" i="73"/>
  <c r="C58" i="73"/>
  <c r="J11" i="82" l="1"/>
  <c r="K22" i="12" s="1"/>
  <c r="C45" i="81"/>
  <c r="C45" i="80"/>
  <c r="C45" i="79"/>
  <c r="E3" i="79"/>
  <c r="F3" i="79" s="1"/>
  <c r="B4" i="79" s="1"/>
  <c r="D4" i="79" s="1"/>
  <c r="C45" i="78"/>
  <c r="C45" i="77"/>
  <c r="C45" i="76"/>
  <c r="C45" i="75"/>
  <c r="C45" i="74"/>
  <c r="E3" i="74"/>
  <c r="F3" i="74" s="1"/>
  <c r="B4" i="74" s="1"/>
  <c r="D4" i="74" s="1"/>
  <c r="C45" i="73"/>
  <c r="E3" i="73"/>
  <c r="F3" i="73" s="1"/>
  <c r="B4" i="73" s="1"/>
  <c r="D4" i="73" s="1"/>
  <c r="D4" i="82"/>
  <c r="E3" i="81"/>
  <c r="F3" i="81" s="1"/>
  <c r="B4" i="81" s="1"/>
  <c r="E3" i="80"/>
  <c r="F3" i="80" s="1"/>
  <c r="B4" i="80" s="1"/>
  <c r="D4" i="78"/>
  <c r="D4" i="77"/>
  <c r="D4" i="76"/>
  <c r="E3" i="75"/>
  <c r="F3" i="75" s="1"/>
  <c r="B4" i="75" s="1"/>
  <c r="E4" i="82" l="1"/>
  <c r="F4" i="82" s="1"/>
  <c r="D4" i="81"/>
  <c r="D4" i="80"/>
  <c r="E4" i="79"/>
  <c r="F4" i="79" s="1"/>
  <c r="E4" i="78"/>
  <c r="F4" i="78" s="1"/>
  <c r="E4" i="77"/>
  <c r="F4" i="77" s="1"/>
  <c r="E4" i="76"/>
  <c r="F4" i="76" s="1"/>
  <c r="D4" i="75"/>
  <c r="E4" i="74"/>
  <c r="F4" i="74" s="1"/>
  <c r="E4" i="73"/>
  <c r="F4" i="73" s="1"/>
  <c r="B5" i="82" l="1"/>
  <c r="G4" i="82"/>
  <c r="E4" i="81"/>
  <c r="F4" i="81" s="1"/>
  <c r="E4" i="80"/>
  <c r="F4" i="80" s="1"/>
  <c r="B5" i="79"/>
  <c r="G4" i="79"/>
  <c r="B5" i="78"/>
  <c r="G4" i="78"/>
  <c r="B5" i="77"/>
  <c r="G4" i="77"/>
  <c r="B5" i="76"/>
  <c r="G4" i="76"/>
  <c r="E4" i="75"/>
  <c r="F4" i="75"/>
  <c r="B5" i="74"/>
  <c r="G4" i="74"/>
  <c r="B5" i="73"/>
  <c r="G4" i="73"/>
  <c r="D5" i="82" l="1"/>
  <c r="B5" i="81"/>
  <c r="G4" i="81"/>
  <c r="B5" i="80"/>
  <c r="G4" i="80"/>
  <c r="D5" i="79"/>
  <c r="D5" i="78"/>
  <c r="D5" i="77"/>
  <c r="D5" i="76"/>
  <c r="B5" i="75"/>
  <c r="G4" i="75"/>
  <c r="D5" i="74"/>
  <c r="D5" i="73"/>
  <c r="E5" i="82" l="1"/>
  <c r="F5" i="82"/>
  <c r="D5" i="81"/>
  <c r="D5" i="80"/>
  <c r="E5" i="79"/>
  <c r="F5" i="79" s="1"/>
  <c r="E5" i="78"/>
  <c r="F5" i="78" s="1"/>
  <c r="E5" i="77"/>
  <c r="F5" i="77" s="1"/>
  <c r="E5" i="76"/>
  <c r="F5" i="76" s="1"/>
  <c r="D5" i="75"/>
  <c r="E5" i="74"/>
  <c r="F5" i="74" s="1"/>
  <c r="E5" i="73"/>
  <c r="F5" i="73" s="1"/>
  <c r="B6" i="82" l="1"/>
  <c r="G5" i="82"/>
  <c r="E5" i="81"/>
  <c r="F5" i="81" s="1"/>
  <c r="E5" i="80"/>
  <c r="F5" i="80" s="1"/>
  <c r="B6" i="79"/>
  <c r="G5" i="79"/>
  <c r="B6" i="78"/>
  <c r="G5" i="78"/>
  <c r="B6" i="77"/>
  <c r="G5" i="77"/>
  <c r="B6" i="76"/>
  <c r="G5" i="76"/>
  <c r="E5" i="75"/>
  <c r="F5" i="75" s="1"/>
  <c r="B6" i="74"/>
  <c r="G5" i="74"/>
  <c r="B6" i="73"/>
  <c r="G5" i="73"/>
  <c r="D6" i="82" l="1"/>
  <c r="B6" i="81"/>
  <c r="G5" i="81"/>
  <c r="B6" i="80"/>
  <c r="G5" i="80"/>
  <c r="D6" i="79"/>
  <c r="D6" i="78"/>
  <c r="D6" i="77"/>
  <c r="D6" i="76"/>
  <c r="B6" i="75"/>
  <c r="G5" i="75"/>
  <c r="D6" i="74"/>
  <c r="D6" i="73"/>
  <c r="E6" i="82" l="1"/>
  <c r="F6" i="82" s="1"/>
  <c r="D6" i="81"/>
  <c r="D6" i="80"/>
  <c r="E6" i="79"/>
  <c r="F6" i="79" s="1"/>
  <c r="E6" i="78"/>
  <c r="F6" i="78"/>
  <c r="E6" i="77"/>
  <c r="F6" i="77" s="1"/>
  <c r="E6" i="76"/>
  <c r="F6" i="76" s="1"/>
  <c r="D6" i="75"/>
  <c r="E6" i="74"/>
  <c r="F6" i="74" s="1"/>
  <c r="E6" i="73"/>
  <c r="F6" i="73" s="1"/>
  <c r="B7" i="82" l="1"/>
  <c r="G6" i="82"/>
  <c r="E6" i="81"/>
  <c r="F6" i="81"/>
  <c r="E6" i="80"/>
  <c r="F6" i="80" s="1"/>
  <c r="B7" i="79"/>
  <c r="G6" i="79"/>
  <c r="B7" i="78"/>
  <c r="G6" i="78"/>
  <c r="B7" i="77"/>
  <c r="G6" i="77"/>
  <c r="B7" i="76"/>
  <c r="G6" i="76"/>
  <c r="E6" i="75"/>
  <c r="F6" i="75" s="1"/>
  <c r="B7" i="74"/>
  <c r="G6" i="74"/>
  <c r="B7" i="73"/>
  <c r="G6" i="73"/>
  <c r="D7" i="82" l="1"/>
  <c r="B7" i="81"/>
  <c r="G6" i="81"/>
  <c r="B7" i="80"/>
  <c r="G6" i="80"/>
  <c r="D7" i="79"/>
  <c r="D7" i="78"/>
  <c r="D7" i="77"/>
  <c r="D7" i="76"/>
  <c r="B7" i="75"/>
  <c r="G6" i="75"/>
  <c r="D7" i="74"/>
  <c r="D7" i="73"/>
  <c r="E7" i="82" l="1"/>
  <c r="F7" i="82" s="1"/>
  <c r="D7" i="81"/>
  <c r="D7" i="80"/>
  <c r="E7" i="79"/>
  <c r="F7" i="79" s="1"/>
  <c r="E7" i="78"/>
  <c r="F7" i="78" s="1"/>
  <c r="E7" i="77"/>
  <c r="F7" i="77" s="1"/>
  <c r="E7" i="76"/>
  <c r="F7" i="76" s="1"/>
  <c r="D7" i="75"/>
  <c r="E7" i="74"/>
  <c r="F7" i="74" s="1"/>
  <c r="E7" i="73"/>
  <c r="F7" i="73" s="1"/>
  <c r="B8" i="82" l="1"/>
  <c r="G7" i="82"/>
  <c r="E7" i="81"/>
  <c r="F7" i="81" s="1"/>
  <c r="E7" i="80"/>
  <c r="F7" i="80" s="1"/>
  <c r="B8" i="79"/>
  <c r="G7" i="79"/>
  <c r="B8" i="78"/>
  <c r="G7" i="78"/>
  <c r="B8" i="77"/>
  <c r="G7" i="77"/>
  <c r="B8" i="76"/>
  <c r="G7" i="76"/>
  <c r="E7" i="75"/>
  <c r="F7" i="75" s="1"/>
  <c r="B8" i="74"/>
  <c r="G7" i="74"/>
  <c r="B8" i="73"/>
  <c r="G7" i="73"/>
  <c r="D8" i="82" l="1"/>
  <c r="B8" i="81"/>
  <c r="G7" i="81"/>
  <c r="B8" i="80"/>
  <c r="G7" i="80"/>
  <c r="D8" i="79"/>
  <c r="D8" i="78"/>
  <c r="D8" i="77"/>
  <c r="D8" i="76"/>
  <c r="B8" i="75"/>
  <c r="G7" i="75"/>
  <c r="D8" i="74"/>
  <c r="D8" i="73"/>
  <c r="E8" i="82" l="1"/>
  <c r="F8" i="82" s="1"/>
  <c r="D8" i="81"/>
  <c r="D8" i="80"/>
  <c r="E8" i="79"/>
  <c r="F8" i="79" s="1"/>
  <c r="E8" i="78"/>
  <c r="F8" i="78" s="1"/>
  <c r="E8" i="77"/>
  <c r="F8" i="77" s="1"/>
  <c r="E8" i="76"/>
  <c r="F8" i="76" s="1"/>
  <c r="D8" i="75"/>
  <c r="E8" i="74"/>
  <c r="F8" i="74" s="1"/>
  <c r="E8" i="73"/>
  <c r="F8" i="73" s="1"/>
  <c r="B9" i="82" l="1"/>
  <c r="G8" i="82"/>
  <c r="E8" i="81"/>
  <c r="F8" i="81" s="1"/>
  <c r="E8" i="80"/>
  <c r="F8" i="80" s="1"/>
  <c r="B9" i="79"/>
  <c r="G8" i="79"/>
  <c r="B9" i="78"/>
  <c r="G8" i="78"/>
  <c r="B9" i="77"/>
  <c r="G8" i="77"/>
  <c r="B9" i="76"/>
  <c r="G8" i="76"/>
  <c r="E8" i="75"/>
  <c r="F8" i="75" s="1"/>
  <c r="B9" i="74"/>
  <c r="G8" i="74"/>
  <c r="B9" i="73"/>
  <c r="G8" i="73"/>
  <c r="D9" i="82" l="1"/>
  <c r="B9" i="81"/>
  <c r="G8" i="81"/>
  <c r="B9" i="80"/>
  <c r="G8" i="80"/>
  <c r="D9" i="79"/>
  <c r="D9" i="78"/>
  <c r="D9" i="77"/>
  <c r="D9" i="76"/>
  <c r="B9" i="75"/>
  <c r="G8" i="75"/>
  <c r="D9" i="74"/>
  <c r="D9" i="73"/>
  <c r="E9" i="82" l="1"/>
  <c r="F9" i="82" s="1"/>
  <c r="D9" i="81"/>
  <c r="D9" i="80"/>
  <c r="E9" i="79"/>
  <c r="F9" i="79" s="1"/>
  <c r="E9" i="78"/>
  <c r="F9" i="78" s="1"/>
  <c r="E9" i="77"/>
  <c r="F9" i="77" s="1"/>
  <c r="E9" i="76"/>
  <c r="F9" i="76" s="1"/>
  <c r="D9" i="75"/>
  <c r="E9" i="74"/>
  <c r="F9" i="74" s="1"/>
  <c r="E9" i="73"/>
  <c r="F9" i="73" s="1"/>
  <c r="B10" i="82" l="1"/>
  <c r="G9" i="82"/>
  <c r="E9" i="81"/>
  <c r="F9" i="81" s="1"/>
  <c r="E9" i="80"/>
  <c r="F9" i="80" s="1"/>
  <c r="B10" i="79"/>
  <c r="G9" i="79"/>
  <c r="B10" i="78"/>
  <c r="G9" i="78"/>
  <c r="B10" i="77"/>
  <c r="G9" i="77"/>
  <c r="B10" i="76"/>
  <c r="G9" i="76"/>
  <c r="E9" i="75"/>
  <c r="F9" i="75"/>
  <c r="B10" i="74"/>
  <c r="G9" i="74"/>
  <c r="B10" i="73"/>
  <c r="G9" i="73"/>
  <c r="D10" i="82" l="1"/>
  <c r="B10" i="81"/>
  <c r="G9" i="81"/>
  <c r="B10" i="80"/>
  <c r="G9" i="80"/>
  <c r="D10" i="79"/>
  <c r="D10" i="78"/>
  <c r="D10" i="77"/>
  <c r="D10" i="76"/>
  <c r="B10" i="75"/>
  <c r="G9" i="75"/>
  <c r="D10" i="74"/>
  <c r="D10" i="73"/>
  <c r="E10" i="82" l="1"/>
  <c r="F10" i="82"/>
  <c r="D10" i="81"/>
  <c r="D10" i="80"/>
  <c r="E10" i="79"/>
  <c r="F10" i="79" s="1"/>
  <c r="E10" i="78"/>
  <c r="F10" i="78" s="1"/>
  <c r="E10" i="77"/>
  <c r="F10" i="77" s="1"/>
  <c r="E10" i="76"/>
  <c r="F10" i="76" s="1"/>
  <c r="D10" i="75"/>
  <c r="E10" i="74"/>
  <c r="F10" i="74" s="1"/>
  <c r="E10" i="73"/>
  <c r="F10" i="73" s="1"/>
  <c r="B11" i="82" l="1"/>
  <c r="G10" i="82"/>
  <c r="E10" i="81"/>
  <c r="F10" i="81"/>
  <c r="E10" i="80"/>
  <c r="F10" i="80" s="1"/>
  <c r="B11" i="79"/>
  <c r="G10" i="79"/>
  <c r="B11" i="78"/>
  <c r="G10" i="78"/>
  <c r="B11" i="77"/>
  <c r="G10" i="77"/>
  <c r="B11" i="76"/>
  <c r="G10" i="76"/>
  <c r="E10" i="75"/>
  <c r="F10" i="75"/>
  <c r="B11" i="74"/>
  <c r="G10" i="74"/>
  <c r="B11" i="73"/>
  <c r="G10" i="73"/>
  <c r="D11" i="82" l="1"/>
  <c r="B11" i="81"/>
  <c r="G10" i="81"/>
  <c r="B11" i="80"/>
  <c r="G10" i="80"/>
  <c r="D11" i="79"/>
  <c r="D11" i="78"/>
  <c r="D11" i="77"/>
  <c r="D11" i="76"/>
  <c r="B11" i="75"/>
  <c r="G10" i="75"/>
  <c r="D11" i="74"/>
  <c r="D11" i="73"/>
  <c r="E11" i="82" l="1"/>
  <c r="F11" i="82" s="1"/>
  <c r="D11" i="81"/>
  <c r="D11" i="80"/>
  <c r="E11" i="79"/>
  <c r="F11" i="79" s="1"/>
  <c r="E11" i="78"/>
  <c r="F11" i="78" s="1"/>
  <c r="E11" i="77"/>
  <c r="F11" i="77" s="1"/>
  <c r="E11" i="76"/>
  <c r="F11" i="76" s="1"/>
  <c r="D11" i="75"/>
  <c r="E11" i="74"/>
  <c r="F11" i="74" s="1"/>
  <c r="E11" i="73"/>
  <c r="F11" i="73"/>
  <c r="B12" i="82" l="1"/>
  <c r="G11" i="82"/>
  <c r="E11" i="81"/>
  <c r="F11" i="81" s="1"/>
  <c r="E11" i="80"/>
  <c r="F11" i="80" s="1"/>
  <c r="B12" i="79"/>
  <c r="G11" i="79"/>
  <c r="B12" i="78"/>
  <c r="G11" i="78"/>
  <c r="B12" i="77"/>
  <c r="G11" i="77"/>
  <c r="B12" i="76"/>
  <c r="G11" i="76"/>
  <c r="E11" i="75"/>
  <c r="F11" i="75" s="1"/>
  <c r="B12" i="74"/>
  <c r="G11" i="74"/>
  <c r="B12" i="73"/>
  <c r="G11" i="73"/>
  <c r="D12" i="82" l="1"/>
  <c r="B12" i="81"/>
  <c r="G11" i="81"/>
  <c r="B12" i="80"/>
  <c r="G11" i="80"/>
  <c r="D12" i="79"/>
  <c r="D12" i="78"/>
  <c r="D12" i="77"/>
  <c r="D12" i="76"/>
  <c r="B12" i="75"/>
  <c r="G11" i="75"/>
  <c r="D12" i="74"/>
  <c r="D12" i="73"/>
  <c r="E12" i="82" l="1"/>
  <c r="F12" i="82"/>
  <c r="D12" i="81"/>
  <c r="D12" i="80"/>
  <c r="E12" i="79"/>
  <c r="F12" i="79"/>
  <c r="E12" i="78"/>
  <c r="F12" i="78" s="1"/>
  <c r="E12" i="77"/>
  <c r="F12" i="77" s="1"/>
  <c r="E12" i="76"/>
  <c r="F12" i="76" s="1"/>
  <c r="D12" i="75"/>
  <c r="E12" i="74"/>
  <c r="F12" i="74" s="1"/>
  <c r="E12" i="73"/>
  <c r="F12" i="73" s="1"/>
  <c r="B13" i="82" l="1"/>
  <c r="G12" i="82"/>
  <c r="E12" i="81"/>
  <c r="F12" i="81" s="1"/>
  <c r="E12" i="80"/>
  <c r="F12" i="80" s="1"/>
  <c r="B13" i="79"/>
  <c r="G12" i="79"/>
  <c r="B13" i="78"/>
  <c r="G12" i="78"/>
  <c r="B13" i="77"/>
  <c r="G12" i="77"/>
  <c r="B13" i="76"/>
  <c r="G12" i="76"/>
  <c r="E12" i="75"/>
  <c r="F12" i="75"/>
  <c r="B13" i="74"/>
  <c r="G12" i="74"/>
  <c r="B13" i="73"/>
  <c r="G12" i="73"/>
  <c r="D13" i="82" l="1"/>
  <c r="B13" i="81"/>
  <c r="G12" i="81"/>
  <c r="B13" i="80"/>
  <c r="G12" i="80"/>
  <c r="D13" i="79"/>
  <c r="D13" i="78"/>
  <c r="D13" i="77"/>
  <c r="D13" i="76"/>
  <c r="B13" i="75"/>
  <c r="G12" i="75"/>
  <c r="D13" i="74"/>
  <c r="D13" i="73"/>
  <c r="E13" i="82" l="1"/>
  <c r="F13" i="82" s="1"/>
  <c r="D13" i="81"/>
  <c r="D13" i="80"/>
  <c r="E13" i="79"/>
  <c r="F13" i="79" s="1"/>
  <c r="E13" i="78"/>
  <c r="F13" i="78" s="1"/>
  <c r="E13" i="77"/>
  <c r="F13" i="77" s="1"/>
  <c r="E13" i="76"/>
  <c r="F13" i="76" s="1"/>
  <c r="D13" i="75"/>
  <c r="E13" i="74"/>
  <c r="F13" i="74" s="1"/>
  <c r="E13" i="73"/>
  <c r="F13" i="73" s="1"/>
  <c r="B14" i="82" l="1"/>
  <c r="G13" i="82"/>
  <c r="E13" i="81"/>
  <c r="F13" i="81" s="1"/>
  <c r="E13" i="80"/>
  <c r="F13" i="80" s="1"/>
  <c r="B14" i="79"/>
  <c r="G13" i="79"/>
  <c r="B14" i="78"/>
  <c r="G13" i="78"/>
  <c r="B14" i="77"/>
  <c r="G13" i="77"/>
  <c r="B14" i="76"/>
  <c r="G13" i="76"/>
  <c r="E13" i="75"/>
  <c r="F13" i="75" s="1"/>
  <c r="B14" i="74"/>
  <c r="G13" i="74"/>
  <c r="B14" i="73"/>
  <c r="G13" i="73"/>
  <c r="D14" i="82" l="1"/>
  <c r="B14" i="81"/>
  <c r="G13" i="81"/>
  <c r="B14" i="80"/>
  <c r="G13" i="80"/>
  <c r="D14" i="79"/>
  <c r="D14" i="78"/>
  <c r="D14" i="77"/>
  <c r="D14" i="76"/>
  <c r="B14" i="75"/>
  <c r="G13" i="75"/>
  <c r="D14" i="74"/>
  <c r="D14" i="73"/>
  <c r="E14" i="82" l="1"/>
  <c r="F14" i="82" s="1"/>
  <c r="D14" i="81"/>
  <c r="D14" i="80"/>
  <c r="E14" i="79"/>
  <c r="F14" i="79" s="1"/>
  <c r="E14" i="78"/>
  <c r="F14" i="78" s="1"/>
  <c r="E14" i="77"/>
  <c r="F14" i="77" s="1"/>
  <c r="E14" i="76"/>
  <c r="F14" i="76" s="1"/>
  <c r="D14" i="75"/>
  <c r="E14" i="74"/>
  <c r="F14" i="74" s="1"/>
  <c r="E14" i="73"/>
  <c r="F14" i="73" s="1"/>
  <c r="B15" i="82" l="1"/>
  <c r="G14" i="82"/>
  <c r="E14" i="81"/>
  <c r="F14" i="81" s="1"/>
  <c r="E14" i="80"/>
  <c r="F14" i="80" s="1"/>
  <c r="B15" i="79"/>
  <c r="G14" i="79"/>
  <c r="B15" i="78"/>
  <c r="G14" i="78"/>
  <c r="B15" i="77"/>
  <c r="G14" i="77"/>
  <c r="B15" i="76"/>
  <c r="G14" i="76"/>
  <c r="E14" i="75"/>
  <c r="F14" i="75"/>
  <c r="B15" i="74"/>
  <c r="G14" i="74"/>
  <c r="B15" i="73"/>
  <c r="G14" i="73"/>
  <c r="D15" i="82" l="1"/>
  <c r="B15" i="81"/>
  <c r="G14" i="81"/>
  <c r="B15" i="80"/>
  <c r="G14" i="80"/>
  <c r="D15" i="79"/>
  <c r="D15" i="78"/>
  <c r="D15" i="77"/>
  <c r="D15" i="76"/>
  <c r="B15" i="75"/>
  <c r="G14" i="75"/>
  <c r="D15" i="74"/>
  <c r="D15" i="73"/>
  <c r="E15" i="82" l="1"/>
  <c r="F15" i="82" s="1"/>
  <c r="D15" i="81"/>
  <c r="D15" i="80"/>
  <c r="E15" i="79"/>
  <c r="F15" i="79" s="1"/>
  <c r="E15" i="78"/>
  <c r="F15" i="78" s="1"/>
  <c r="E15" i="77"/>
  <c r="F15" i="77" s="1"/>
  <c r="E15" i="76"/>
  <c r="F15" i="76" s="1"/>
  <c r="D15" i="75"/>
  <c r="E15" i="74"/>
  <c r="F15" i="74" s="1"/>
  <c r="E15" i="73"/>
  <c r="F15" i="73" s="1"/>
  <c r="B16" i="82" l="1"/>
  <c r="G15" i="82"/>
  <c r="E15" i="81"/>
  <c r="F15" i="81" s="1"/>
  <c r="E15" i="80"/>
  <c r="F15" i="80" s="1"/>
  <c r="B16" i="79"/>
  <c r="G15" i="79"/>
  <c r="B16" i="78"/>
  <c r="G15" i="78"/>
  <c r="B16" i="77"/>
  <c r="G15" i="77"/>
  <c r="B16" i="76"/>
  <c r="G15" i="76"/>
  <c r="E15" i="75"/>
  <c r="F15" i="75" s="1"/>
  <c r="B16" i="74"/>
  <c r="G15" i="74"/>
  <c r="B16" i="73"/>
  <c r="G15" i="73"/>
  <c r="D16" i="82" l="1"/>
  <c r="B16" i="81"/>
  <c r="G15" i="81"/>
  <c r="B16" i="80"/>
  <c r="G15" i="80"/>
  <c r="D16" i="79"/>
  <c r="D16" i="78"/>
  <c r="D16" i="77"/>
  <c r="D16" i="76"/>
  <c r="B16" i="75"/>
  <c r="G15" i="75"/>
  <c r="D16" i="74"/>
  <c r="D16" i="73"/>
  <c r="E16" i="82" l="1"/>
  <c r="F16" i="82"/>
  <c r="D16" i="81"/>
  <c r="D16" i="80"/>
  <c r="E16" i="79"/>
  <c r="F16" i="79" s="1"/>
  <c r="E16" i="78"/>
  <c r="F16" i="78" s="1"/>
  <c r="E16" i="77"/>
  <c r="F16" i="77" s="1"/>
  <c r="E16" i="76"/>
  <c r="F16" i="76" s="1"/>
  <c r="D16" i="75"/>
  <c r="E16" i="74"/>
  <c r="F16" i="74" s="1"/>
  <c r="E16" i="73"/>
  <c r="F16" i="73" s="1"/>
  <c r="B17" i="82" l="1"/>
  <c r="G16" i="82"/>
  <c r="E16" i="81"/>
  <c r="F16" i="81"/>
  <c r="E16" i="80"/>
  <c r="F16" i="80" s="1"/>
  <c r="B17" i="79"/>
  <c r="G16" i="79"/>
  <c r="B17" i="78"/>
  <c r="G16" i="78"/>
  <c r="B17" i="77"/>
  <c r="G16" i="77"/>
  <c r="B17" i="76"/>
  <c r="G16" i="76"/>
  <c r="E16" i="75"/>
  <c r="F16" i="75"/>
  <c r="B17" i="74"/>
  <c r="G16" i="74"/>
  <c r="B17" i="73"/>
  <c r="G16" i="73"/>
  <c r="D17" i="82" l="1"/>
  <c r="B17" i="81"/>
  <c r="G16" i="81"/>
  <c r="B17" i="80"/>
  <c r="G16" i="80"/>
  <c r="D17" i="79"/>
  <c r="D17" i="78"/>
  <c r="D17" i="77"/>
  <c r="D17" i="76"/>
  <c r="B17" i="75"/>
  <c r="G16" i="75"/>
  <c r="D17" i="74"/>
  <c r="D17" i="73"/>
  <c r="E17" i="82" l="1"/>
  <c r="F17" i="82" s="1"/>
  <c r="D17" i="81"/>
  <c r="D17" i="80"/>
  <c r="E17" i="79"/>
  <c r="F17" i="79" s="1"/>
  <c r="E17" i="78"/>
  <c r="F17" i="78" s="1"/>
  <c r="E17" i="77"/>
  <c r="F17" i="77" s="1"/>
  <c r="E17" i="76"/>
  <c r="F17" i="76" s="1"/>
  <c r="D17" i="75"/>
  <c r="E17" i="74"/>
  <c r="F17" i="74" s="1"/>
  <c r="E17" i="73"/>
  <c r="F17" i="73" s="1"/>
  <c r="B18" i="82" l="1"/>
  <c r="G17" i="82"/>
  <c r="E17" i="81"/>
  <c r="F17" i="81" s="1"/>
  <c r="E17" i="80"/>
  <c r="F17" i="80" s="1"/>
  <c r="B18" i="79"/>
  <c r="G17" i="79"/>
  <c r="B18" i="78"/>
  <c r="G17" i="78"/>
  <c r="B18" i="77"/>
  <c r="G17" i="77"/>
  <c r="B18" i="76"/>
  <c r="G17" i="76"/>
  <c r="E17" i="75"/>
  <c r="F17" i="75" s="1"/>
  <c r="B18" i="74"/>
  <c r="G17" i="74"/>
  <c r="B18" i="73"/>
  <c r="G17" i="73"/>
  <c r="D18" i="82" l="1"/>
  <c r="B18" i="81"/>
  <c r="G17" i="81"/>
  <c r="B18" i="80"/>
  <c r="G17" i="80"/>
  <c r="D18" i="79"/>
  <c r="D18" i="78"/>
  <c r="D18" i="77"/>
  <c r="D18" i="76"/>
  <c r="B18" i="75"/>
  <c r="G17" i="75"/>
  <c r="D18" i="74"/>
  <c r="D18" i="73"/>
  <c r="E18" i="82" l="1"/>
  <c r="F18" i="82" s="1"/>
  <c r="D18" i="81"/>
  <c r="D18" i="80"/>
  <c r="E18" i="79"/>
  <c r="F18" i="79" s="1"/>
  <c r="E18" i="78"/>
  <c r="F18" i="78" s="1"/>
  <c r="E18" i="77"/>
  <c r="F18" i="77" s="1"/>
  <c r="E18" i="76"/>
  <c r="F18" i="76" s="1"/>
  <c r="D18" i="75"/>
  <c r="E18" i="74"/>
  <c r="F18" i="74" s="1"/>
  <c r="E18" i="73"/>
  <c r="F18" i="73" s="1"/>
  <c r="B19" i="82" l="1"/>
  <c r="G18" i="82"/>
  <c r="E18" i="81"/>
  <c r="F18" i="81" s="1"/>
  <c r="E18" i="80"/>
  <c r="F18" i="80" s="1"/>
  <c r="B19" i="79"/>
  <c r="G18" i="79"/>
  <c r="B19" i="78"/>
  <c r="G18" i="78"/>
  <c r="B19" i="77"/>
  <c r="G18" i="77"/>
  <c r="B19" i="76"/>
  <c r="G18" i="76"/>
  <c r="E18" i="75"/>
  <c r="F18" i="75"/>
  <c r="B19" i="74"/>
  <c r="G18" i="74"/>
  <c r="B19" i="73"/>
  <c r="G18" i="73"/>
  <c r="D19" i="82" l="1"/>
  <c r="B19" i="81"/>
  <c r="G18" i="81"/>
  <c r="B19" i="80"/>
  <c r="G18" i="80"/>
  <c r="D19" i="79"/>
  <c r="D19" i="78"/>
  <c r="D19" i="77"/>
  <c r="D19" i="76"/>
  <c r="B19" i="75"/>
  <c r="G18" i="75"/>
  <c r="D19" i="74"/>
  <c r="D19" i="73"/>
  <c r="E19" i="82" l="1"/>
  <c r="F19" i="82" s="1"/>
  <c r="D19" i="81"/>
  <c r="D19" i="80"/>
  <c r="E19" i="79"/>
  <c r="F19" i="79" s="1"/>
  <c r="E19" i="78"/>
  <c r="F19" i="78" s="1"/>
  <c r="E19" i="77"/>
  <c r="F19" i="77" s="1"/>
  <c r="E19" i="76"/>
  <c r="F19" i="76" s="1"/>
  <c r="D19" i="75"/>
  <c r="E19" i="74"/>
  <c r="F19" i="74" s="1"/>
  <c r="E19" i="73"/>
  <c r="F19" i="73" s="1"/>
  <c r="B20" i="82" l="1"/>
  <c r="G19" i="82"/>
  <c r="E19" i="81"/>
  <c r="F19" i="81" s="1"/>
  <c r="E19" i="80"/>
  <c r="F19" i="80" s="1"/>
  <c r="B20" i="79"/>
  <c r="G19" i="79"/>
  <c r="B20" i="78"/>
  <c r="G19" i="78"/>
  <c r="B20" i="77"/>
  <c r="G19" i="77"/>
  <c r="B20" i="76"/>
  <c r="G19" i="76"/>
  <c r="E19" i="75"/>
  <c r="F19" i="75" s="1"/>
  <c r="B20" i="74"/>
  <c r="G19" i="74"/>
  <c r="B20" i="73"/>
  <c r="G19" i="73"/>
  <c r="D20" i="82" l="1"/>
  <c r="B20" i="81"/>
  <c r="G19" i="81"/>
  <c r="B20" i="80"/>
  <c r="G19" i="80"/>
  <c r="D20" i="79"/>
  <c r="D20" i="78"/>
  <c r="D20" i="77"/>
  <c r="D20" i="76"/>
  <c r="B20" i="75"/>
  <c r="G19" i="75"/>
  <c r="D20" i="74"/>
  <c r="D20" i="73"/>
  <c r="E20" i="82" l="1"/>
  <c r="F20" i="82"/>
  <c r="D20" i="81"/>
  <c r="D20" i="80"/>
  <c r="E20" i="79"/>
  <c r="F20" i="79"/>
  <c r="E20" i="78"/>
  <c r="F20" i="78"/>
  <c r="E20" i="77"/>
  <c r="F20" i="77" s="1"/>
  <c r="E20" i="76"/>
  <c r="F20" i="76" s="1"/>
  <c r="D20" i="75"/>
  <c r="E20" i="74"/>
  <c r="F20" i="74" s="1"/>
  <c r="E20" i="73"/>
  <c r="F20" i="73" s="1"/>
  <c r="B21" i="82" l="1"/>
  <c r="G20" i="82"/>
  <c r="E20" i="81"/>
  <c r="F20" i="81" s="1"/>
  <c r="E20" i="80"/>
  <c r="F20" i="80" s="1"/>
  <c r="B21" i="79"/>
  <c r="G20" i="79"/>
  <c r="B21" i="78"/>
  <c r="G20" i="78"/>
  <c r="B21" i="77"/>
  <c r="G20" i="77"/>
  <c r="B21" i="76"/>
  <c r="G20" i="76"/>
  <c r="E20" i="75"/>
  <c r="F20" i="75" s="1"/>
  <c r="B21" i="74"/>
  <c r="G20" i="74"/>
  <c r="B21" i="73"/>
  <c r="G20" i="73"/>
  <c r="D21" i="82" l="1"/>
  <c r="B21" i="81"/>
  <c r="G20" i="81"/>
  <c r="B21" i="80"/>
  <c r="G20" i="80"/>
  <c r="D21" i="79"/>
  <c r="D21" i="78"/>
  <c r="D21" i="77"/>
  <c r="D21" i="76"/>
  <c r="B21" i="75"/>
  <c r="G20" i="75"/>
  <c r="D21" i="74"/>
  <c r="D21" i="73"/>
  <c r="E21" i="82" l="1"/>
  <c r="F21" i="82" s="1"/>
  <c r="D21" i="81"/>
  <c r="D21" i="80"/>
  <c r="E21" i="79"/>
  <c r="F21" i="79" s="1"/>
  <c r="E21" i="78"/>
  <c r="F21" i="78" s="1"/>
  <c r="E21" i="77"/>
  <c r="F21" i="77" s="1"/>
  <c r="E21" i="76"/>
  <c r="F21" i="76" s="1"/>
  <c r="D21" i="75"/>
  <c r="E21" i="74"/>
  <c r="F21" i="74" s="1"/>
  <c r="E21" i="73"/>
  <c r="F21" i="73" s="1"/>
  <c r="B22" i="82" l="1"/>
  <c r="G21" i="82"/>
  <c r="E21" i="81"/>
  <c r="F21" i="81" s="1"/>
  <c r="E21" i="80"/>
  <c r="F21" i="80" s="1"/>
  <c r="B22" i="79"/>
  <c r="G21" i="79"/>
  <c r="B22" i="78"/>
  <c r="G21" i="78"/>
  <c r="B22" i="77"/>
  <c r="G21" i="77"/>
  <c r="B22" i="76"/>
  <c r="G21" i="76"/>
  <c r="E21" i="75"/>
  <c r="F21" i="75" s="1"/>
  <c r="B22" i="74"/>
  <c r="G21" i="74"/>
  <c r="B22" i="73"/>
  <c r="G21" i="73"/>
  <c r="D22" i="82" l="1"/>
  <c r="B22" i="81"/>
  <c r="G21" i="81"/>
  <c r="B22" i="80"/>
  <c r="G21" i="80"/>
  <c r="D22" i="79"/>
  <c r="D22" i="78"/>
  <c r="D22" i="77"/>
  <c r="D22" i="76"/>
  <c r="B22" i="75"/>
  <c r="G21" i="75"/>
  <c r="D22" i="74"/>
  <c r="D22" i="73"/>
  <c r="E22" i="82" l="1"/>
  <c r="F22" i="82" s="1"/>
  <c r="D22" i="81"/>
  <c r="D22" i="80"/>
  <c r="E22" i="79"/>
  <c r="F22" i="79" s="1"/>
  <c r="E22" i="78"/>
  <c r="F22" i="78"/>
  <c r="E22" i="77"/>
  <c r="F22" i="77" s="1"/>
  <c r="E22" i="76"/>
  <c r="F22" i="76" s="1"/>
  <c r="D22" i="75"/>
  <c r="E22" i="74"/>
  <c r="F22" i="74" s="1"/>
  <c r="E22" i="73"/>
  <c r="F22" i="73" s="1"/>
  <c r="B23" i="82" l="1"/>
  <c r="G22" i="82"/>
  <c r="E22" i="81"/>
  <c r="F22" i="81" s="1"/>
  <c r="E22" i="80"/>
  <c r="F22" i="80" s="1"/>
  <c r="B23" i="79"/>
  <c r="G22" i="79"/>
  <c r="B23" i="78"/>
  <c r="G22" i="78"/>
  <c r="B23" i="77"/>
  <c r="G22" i="77"/>
  <c r="B23" i="76"/>
  <c r="G22" i="76"/>
  <c r="E22" i="75"/>
  <c r="F22" i="75"/>
  <c r="B23" i="74"/>
  <c r="G22" i="74"/>
  <c r="B23" i="73"/>
  <c r="G22" i="73"/>
  <c r="D23" i="82" l="1"/>
  <c r="B23" i="81"/>
  <c r="G22" i="81"/>
  <c r="B23" i="80"/>
  <c r="G22" i="80"/>
  <c r="D23" i="79"/>
  <c r="D23" i="78"/>
  <c r="D23" i="77"/>
  <c r="D23" i="76"/>
  <c r="B23" i="75"/>
  <c r="G22" i="75"/>
  <c r="D23" i="74"/>
  <c r="D23" i="73"/>
  <c r="E23" i="82" l="1"/>
  <c r="F23" i="82" s="1"/>
  <c r="D23" i="81"/>
  <c r="D23" i="80"/>
  <c r="E23" i="79"/>
  <c r="F23" i="79" s="1"/>
  <c r="E23" i="78"/>
  <c r="F23" i="78" s="1"/>
  <c r="E23" i="77"/>
  <c r="F23" i="77" s="1"/>
  <c r="E23" i="76"/>
  <c r="F23" i="76" s="1"/>
  <c r="D23" i="75"/>
  <c r="E23" i="74"/>
  <c r="F23" i="74" s="1"/>
  <c r="E23" i="73"/>
  <c r="F23" i="73" s="1"/>
  <c r="B24" i="82" l="1"/>
  <c r="G23" i="82"/>
  <c r="E23" i="81"/>
  <c r="F23" i="81" s="1"/>
  <c r="E23" i="80"/>
  <c r="F23" i="80" s="1"/>
  <c r="B24" i="79"/>
  <c r="G23" i="79"/>
  <c r="B24" i="78"/>
  <c r="G23" i="78"/>
  <c r="B24" i="77"/>
  <c r="G23" i="77"/>
  <c r="B24" i="76"/>
  <c r="G23" i="76"/>
  <c r="E23" i="75"/>
  <c r="F23" i="75" s="1"/>
  <c r="B24" i="74"/>
  <c r="G23" i="74"/>
  <c r="B24" i="73"/>
  <c r="G23" i="73"/>
  <c r="D24" i="82" l="1"/>
  <c r="B24" i="81"/>
  <c r="G23" i="81"/>
  <c r="B24" i="80"/>
  <c r="G23" i="80"/>
  <c r="D24" i="79"/>
  <c r="D24" i="78"/>
  <c r="D24" i="77"/>
  <c r="D24" i="76"/>
  <c r="B24" i="75"/>
  <c r="G23" i="75"/>
  <c r="D24" i="74"/>
  <c r="D24" i="73"/>
  <c r="E24" i="82" l="1"/>
  <c r="F24" i="82" s="1"/>
  <c r="D24" i="81"/>
  <c r="D24" i="80"/>
  <c r="E24" i="79"/>
  <c r="F24" i="79" s="1"/>
  <c r="E24" i="78"/>
  <c r="F24" i="78" s="1"/>
  <c r="E24" i="77"/>
  <c r="F24" i="77" s="1"/>
  <c r="E24" i="76"/>
  <c r="F24" i="76" s="1"/>
  <c r="D24" i="75"/>
  <c r="E24" i="74"/>
  <c r="F24" i="74"/>
  <c r="E24" i="73"/>
  <c r="F24" i="73" s="1"/>
  <c r="B25" i="82" l="1"/>
  <c r="G24" i="82"/>
  <c r="E24" i="81"/>
  <c r="F24" i="81" s="1"/>
  <c r="E24" i="80"/>
  <c r="F24" i="80" s="1"/>
  <c r="B25" i="79"/>
  <c r="G24" i="79"/>
  <c r="B25" i="78"/>
  <c r="G24" i="78"/>
  <c r="B25" i="77"/>
  <c r="G24" i="77"/>
  <c r="B25" i="76"/>
  <c r="G24" i="76"/>
  <c r="E24" i="75"/>
  <c r="F24" i="75"/>
  <c r="B25" i="74"/>
  <c r="G24" i="74"/>
  <c r="B25" i="73"/>
  <c r="G24" i="73"/>
  <c r="D25" i="82" l="1"/>
  <c r="B25" i="81"/>
  <c r="G24" i="81"/>
  <c r="B25" i="80"/>
  <c r="G24" i="80"/>
  <c r="D25" i="79"/>
  <c r="D25" i="78"/>
  <c r="D25" i="77"/>
  <c r="D25" i="76"/>
  <c r="B25" i="75"/>
  <c r="G24" i="75"/>
  <c r="D25" i="74"/>
  <c r="D25" i="73"/>
  <c r="E25" i="82" l="1"/>
  <c r="F25" i="82" s="1"/>
  <c r="D25" i="81"/>
  <c r="D25" i="80"/>
  <c r="E25" i="79"/>
  <c r="F25" i="79" s="1"/>
  <c r="E25" i="78"/>
  <c r="F25" i="78" s="1"/>
  <c r="E25" i="77"/>
  <c r="F25" i="77" s="1"/>
  <c r="E25" i="76"/>
  <c r="F25" i="76" s="1"/>
  <c r="D25" i="75"/>
  <c r="E25" i="74"/>
  <c r="F25" i="74" s="1"/>
  <c r="E25" i="73"/>
  <c r="F25" i="73" s="1"/>
  <c r="B26" i="82" l="1"/>
  <c r="G25" i="82"/>
  <c r="E25" i="81"/>
  <c r="F25" i="81" s="1"/>
  <c r="E25" i="80"/>
  <c r="F25" i="80" s="1"/>
  <c r="B26" i="79"/>
  <c r="G25" i="79"/>
  <c r="B26" i="78"/>
  <c r="G25" i="78"/>
  <c r="B26" i="77"/>
  <c r="G25" i="77"/>
  <c r="B26" i="76"/>
  <c r="G25" i="76"/>
  <c r="E25" i="75"/>
  <c r="F25" i="75" s="1"/>
  <c r="B26" i="74"/>
  <c r="G25" i="74"/>
  <c r="B26" i="73"/>
  <c r="G25" i="73"/>
  <c r="D26" i="82" l="1"/>
  <c r="B26" i="81"/>
  <c r="G25" i="81"/>
  <c r="B26" i="80"/>
  <c r="G25" i="80"/>
  <c r="D26" i="79"/>
  <c r="D26" i="78"/>
  <c r="D26" i="77"/>
  <c r="D26" i="76"/>
  <c r="B26" i="75"/>
  <c r="G25" i="75"/>
  <c r="D26" i="74"/>
  <c r="D26" i="73"/>
  <c r="E26" i="82" l="1"/>
  <c r="F26" i="82" s="1"/>
  <c r="D26" i="81"/>
  <c r="D26" i="80"/>
  <c r="E26" i="79"/>
  <c r="F26" i="79" s="1"/>
  <c r="E26" i="78"/>
  <c r="F26" i="78" s="1"/>
  <c r="E26" i="77"/>
  <c r="F26" i="77" s="1"/>
  <c r="E26" i="76"/>
  <c r="F26" i="76" s="1"/>
  <c r="D26" i="75"/>
  <c r="E26" i="74"/>
  <c r="F26" i="74"/>
  <c r="E26" i="73"/>
  <c r="F26" i="73" s="1"/>
  <c r="B27" i="82" l="1"/>
  <c r="G26" i="82"/>
  <c r="E26" i="81"/>
  <c r="F26" i="81" s="1"/>
  <c r="E26" i="80"/>
  <c r="F26" i="80" s="1"/>
  <c r="B27" i="79"/>
  <c r="G26" i="79"/>
  <c r="B27" i="78"/>
  <c r="G26" i="78"/>
  <c r="B27" i="77"/>
  <c r="G26" i="77"/>
  <c r="B27" i="76"/>
  <c r="G26" i="76"/>
  <c r="E26" i="75"/>
  <c r="F26" i="75" s="1"/>
  <c r="B27" i="74"/>
  <c r="G26" i="74"/>
  <c r="B27" i="73"/>
  <c r="G26" i="73"/>
  <c r="D27" i="82" l="1"/>
  <c r="B27" i="81"/>
  <c r="G26" i="81"/>
  <c r="B27" i="80"/>
  <c r="G26" i="80"/>
  <c r="D27" i="79"/>
  <c r="D27" i="78"/>
  <c r="D27" i="77"/>
  <c r="D27" i="76"/>
  <c r="B27" i="75"/>
  <c r="G26" i="75"/>
  <c r="D27" i="74"/>
  <c r="D27" i="73"/>
  <c r="E27" i="82" l="1"/>
  <c r="F27" i="82" s="1"/>
  <c r="D27" i="81"/>
  <c r="D27" i="80"/>
  <c r="E27" i="79"/>
  <c r="F27" i="79" s="1"/>
  <c r="E27" i="78"/>
  <c r="F27" i="78" s="1"/>
  <c r="E27" i="77"/>
  <c r="F27" i="77" s="1"/>
  <c r="E27" i="76"/>
  <c r="F27" i="76" s="1"/>
  <c r="D27" i="75"/>
  <c r="E27" i="74"/>
  <c r="F27" i="74" s="1"/>
  <c r="E27" i="73"/>
  <c r="F27" i="73" s="1"/>
  <c r="B28" i="82" l="1"/>
  <c r="G27" i="82"/>
  <c r="E27" i="81"/>
  <c r="F27" i="81" s="1"/>
  <c r="E27" i="80"/>
  <c r="F27" i="80" s="1"/>
  <c r="B28" i="79"/>
  <c r="G27" i="79"/>
  <c r="B28" i="78"/>
  <c r="G27" i="78"/>
  <c r="B28" i="77"/>
  <c r="G27" i="77"/>
  <c r="B28" i="76"/>
  <c r="G27" i="76"/>
  <c r="E27" i="75"/>
  <c r="F27" i="75" s="1"/>
  <c r="B28" i="74"/>
  <c r="G27" i="74"/>
  <c r="B28" i="73"/>
  <c r="G27" i="73"/>
  <c r="D28" i="82" l="1"/>
  <c r="B28" i="81"/>
  <c r="G27" i="81"/>
  <c r="B28" i="80"/>
  <c r="G27" i="80"/>
  <c r="D28" i="79"/>
  <c r="D28" i="78"/>
  <c r="D28" i="77"/>
  <c r="D28" i="76"/>
  <c r="B28" i="75"/>
  <c r="G27" i="75"/>
  <c r="D28" i="74"/>
  <c r="D28" i="73"/>
  <c r="E28" i="82" l="1"/>
  <c r="F28" i="82" s="1"/>
  <c r="D28" i="81"/>
  <c r="D28" i="80"/>
  <c r="E28" i="79"/>
  <c r="F28" i="79" s="1"/>
  <c r="E28" i="78"/>
  <c r="F28" i="78" s="1"/>
  <c r="E28" i="77"/>
  <c r="F28" i="77" s="1"/>
  <c r="E28" i="76"/>
  <c r="F28" i="76" s="1"/>
  <c r="D28" i="75"/>
  <c r="E28" i="74"/>
  <c r="F28" i="74" s="1"/>
  <c r="E28" i="73"/>
  <c r="F28" i="73" s="1"/>
  <c r="B29" i="82" l="1"/>
  <c r="G28" i="82"/>
  <c r="E28" i="81"/>
  <c r="F28" i="81"/>
  <c r="E28" i="80"/>
  <c r="F28" i="80" s="1"/>
  <c r="B29" i="79"/>
  <c r="G28" i="79"/>
  <c r="B29" i="78"/>
  <c r="G28" i="78"/>
  <c r="B29" i="77"/>
  <c r="G28" i="77"/>
  <c r="B29" i="76"/>
  <c r="G28" i="76"/>
  <c r="E28" i="75"/>
  <c r="F28" i="75" s="1"/>
  <c r="B29" i="74"/>
  <c r="G28" i="74"/>
  <c r="B29" i="73"/>
  <c r="G28" i="73"/>
  <c r="D29" i="82" l="1"/>
  <c r="B29" i="81"/>
  <c r="G28" i="81"/>
  <c r="B29" i="80"/>
  <c r="G28" i="80"/>
  <c r="D29" i="79"/>
  <c r="D29" i="78"/>
  <c r="D29" i="77"/>
  <c r="D29" i="76"/>
  <c r="B29" i="75"/>
  <c r="G28" i="75"/>
  <c r="D29" i="74"/>
  <c r="D29" i="73"/>
  <c r="E29" i="82" l="1"/>
  <c r="F29" i="82" s="1"/>
  <c r="D29" i="81"/>
  <c r="D29" i="80"/>
  <c r="E29" i="79"/>
  <c r="F29" i="79" s="1"/>
  <c r="E29" i="78"/>
  <c r="F29" i="78" s="1"/>
  <c r="E29" i="77"/>
  <c r="F29" i="77" s="1"/>
  <c r="E29" i="76"/>
  <c r="F29" i="76" s="1"/>
  <c r="D29" i="75"/>
  <c r="E29" i="74"/>
  <c r="F29" i="74" s="1"/>
  <c r="E29" i="73"/>
  <c r="F29" i="73" s="1"/>
  <c r="B30" i="82" l="1"/>
  <c r="G29" i="82"/>
  <c r="E29" i="81"/>
  <c r="F29" i="81" s="1"/>
  <c r="E29" i="80"/>
  <c r="F29" i="80" s="1"/>
  <c r="B30" i="79"/>
  <c r="G29" i="79"/>
  <c r="B30" i="78"/>
  <c r="G29" i="78"/>
  <c r="B30" i="77"/>
  <c r="G29" i="77"/>
  <c r="B30" i="76"/>
  <c r="G29" i="76"/>
  <c r="E29" i="75"/>
  <c r="F29" i="75" s="1"/>
  <c r="B30" i="74"/>
  <c r="G29" i="74"/>
  <c r="B30" i="73"/>
  <c r="G29" i="73"/>
  <c r="D30" i="82" l="1"/>
  <c r="B30" i="81"/>
  <c r="G29" i="81"/>
  <c r="B30" i="80"/>
  <c r="G29" i="80"/>
  <c r="D30" i="79"/>
  <c r="D30" i="78"/>
  <c r="D30" i="77"/>
  <c r="D30" i="76"/>
  <c r="B30" i="75"/>
  <c r="G29" i="75"/>
  <c r="D30" i="74"/>
  <c r="D30" i="73"/>
  <c r="E30" i="82" l="1"/>
  <c r="F30" i="82" s="1"/>
  <c r="D30" i="81"/>
  <c r="D30" i="80"/>
  <c r="E30" i="79"/>
  <c r="F30" i="79" s="1"/>
  <c r="E30" i="78"/>
  <c r="F30" i="78" s="1"/>
  <c r="E30" i="77"/>
  <c r="F30" i="77" s="1"/>
  <c r="E30" i="76"/>
  <c r="F30" i="76" s="1"/>
  <c r="D30" i="75"/>
  <c r="E30" i="74"/>
  <c r="F30" i="74" s="1"/>
  <c r="E30" i="73"/>
  <c r="F30" i="73" s="1"/>
  <c r="B31" i="82" l="1"/>
  <c r="G30" i="82"/>
  <c r="E30" i="81"/>
  <c r="F30" i="81" s="1"/>
  <c r="E30" i="80"/>
  <c r="F30" i="80" s="1"/>
  <c r="B31" i="79"/>
  <c r="G30" i="79"/>
  <c r="B31" i="78"/>
  <c r="G30" i="78"/>
  <c r="B31" i="77"/>
  <c r="G30" i="77"/>
  <c r="B31" i="76"/>
  <c r="G30" i="76"/>
  <c r="E30" i="75"/>
  <c r="F30" i="75" s="1"/>
  <c r="B31" i="74"/>
  <c r="G30" i="74"/>
  <c r="B31" i="73"/>
  <c r="G30" i="73"/>
  <c r="D31" i="82" l="1"/>
  <c r="B31" i="81"/>
  <c r="G30" i="81"/>
  <c r="B31" i="80"/>
  <c r="G30" i="80"/>
  <c r="D31" i="79"/>
  <c r="D31" i="78"/>
  <c r="D31" i="77"/>
  <c r="D31" i="76"/>
  <c r="B31" i="75"/>
  <c r="G30" i="75"/>
  <c r="D31" i="74"/>
  <c r="D31" i="73"/>
  <c r="E31" i="82" l="1"/>
  <c r="F31" i="82" s="1"/>
  <c r="D31" i="81"/>
  <c r="D31" i="80"/>
  <c r="E31" i="79"/>
  <c r="F31" i="79" s="1"/>
  <c r="E31" i="78"/>
  <c r="F31" i="78" s="1"/>
  <c r="E31" i="77"/>
  <c r="F31" i="77" s="1"/>
  <c r="E31" i="76"/>
  <c r="F31" i="76" s="1"/>
  <c r="D31" i="75"/>
  <c r="E31" i="74"/>
  <c r="F31" i="74" s="1"/>
  <c r="E31" i="73"/>
  <c r="F31" i="73" s="1"/>
  <c r="B32" i="82" l="1"/>
  <c r="G31" i="82"/>
  <c r="E31" i="81"/>
  <c r="F31" i="81" s="1"/>
  <c r="E31" i="80"/>
  <c r="F31" i="80" s="1"/>
  <c r="B32" i="79"/>
  <c r="G31" i="79"/>
  <c r="B32" i="78"/>
  <c r="G31" i="78"/>
  <c r="B32" i="77"/>
  <c r="G31" i="77"/>
  <c r="B32" i="76"/>
  <c r="G31" i="76"/>
  <c r="E31" i="75"/>
  <c r="F31" i="75" s="1"/>
  <c r="B32" i="74"/>
  <c r="G31" i="74"/>
  <c r="B32" i="73"/>
  <c r="G31" i="73"/>
  <c r="D32" i="82" l="1"/>
  <c r="B32" i="81"/>
  <c r="G31" i="81"/>
  <c r="B32" i="80"/>
  <c r="G31" i="80"/>
  <c r="D32" i="79"/>
  <c r="D32" i="78"/>
  <c r="D32" i="77"/>
  <c r="D32" i="76"/>
  <c r="B32" i="75"/>
  <c r="G31" i="75"/>
  <c r="D32" i="74"/>
  <c r="D32" i="73"/>
  <c r="E32" i="82" l="1"/>
  <c r="F32" i="82"/>
  <c r="D32" i="81"/>
  <c r="D32" i="80"/>
  <c r="E32" i="79"/>
  <c r="F32" i="79" s="1"/>
  <c r="E32" i="78"/>
  <c r="F32" i="78" s="1"/>
  <c r="E32" i="77"/>
  <c r="F32" i="77" s="1"/>
  <c r="E32" i="76"/>
  <c r="F32" i="76" s="1"/>
  <c r="D32" i="75"/>
  <c r="E32" i="74"/>
  <c r="F32" i="74" s="1"/>
  <c r="E32" i="73"/>
  <c r="F32" i="73" s="1"/>
  <c r="B33" i="82" l="1"/>
  <c r="G32" i="82"/>
  <c r="E32" i="81"/>
  <c r="F32" i="81" s="1"/>
  <c r="E32" i="80"/>
  <c r="F32" i="80" s="1"/>
  <c r="B33" i="79"/>
  <c r="G32" i="79"/>
  <c r="B33" i="78"/>
  <c r="G32" i="78"/>
  <c r="B33" i="77"/>
  <c r="G32" i="77"/>
  <c r="B33" i="76"/>
  <c r="G32" i="76"/>
  <c r="E32" i="75"/>
  <c r="F32" i="75"/>
  <c r="B33" i="74"/>
  <c r="G32" i="74"/>
  <c r="B33" i="73"/>
  <c r="G32" i="73"/>
  <c r="D33" i="82" l="1"/>
  <c r="B33" i="81"/>
  <c r="G32" i="81"/>
  <c r="B33" i="80"/>
  <c r="G32" i="80"/>
  <c r="D33" i="79"/>
  <c r="D33" i="78"/>
  <c r="D33" i="77"/>
  <c r="D33" i="76"/>
  <c r="B33" i="75"/>
  <c r="G32" i="75"/>
  <c r="D33" i="74"/>
  <c r="D33" i="73"/>
  <c r="E33" i="82" l="1"/>
  <c r="F33" i="82" s="1"/>
  <c r="D33" i="81"/>
  <c r="D33" i="80"/>
  <c r="E33" i="79"/>
  <c r="F33" i="79" s="1"/>
  <c r="E33" i="78"/>
  <c r="F33" i="78" s="1"/>
  <c r="E33" i="77"/>
  <c r="F33" i="77" s="1"/>
  <c r="E33" i="76"/>
  <c r="F33" i="76" s="1"/>
  <c r="D33" i="75"/>
  <c r="E33" i="74"/>
  <c r="F33" i="74" s="1"/>
  <c r="E33" i="73"/>
  <c r="F33" i="73" s="1"/>
  <c r="B34" i="82" l="1"/>
  <c r="G33" i="82"/>
  <c r="E33" i="81"/>
  <c r="F33" i="81" s="1"/>
  <c r="E33" i="80"/>
  <c r="F33" i="80" s="1"/>
  <c r="B34" i="79"/>
  <c r="G33" i="79"/>
  <c r="B34" i="78"/>
  <c r="G33" i="78"/>
  <c r="B34" i="77"/>
  <c r="G33" i="77"/>
  <c r="B34" i="76"/>
  <c r="G33" i="76"/>
  <c r="E33" i="75"/>
  <c r="F33" i="75" s="1"/>
  <c r="B34" i="74"/>
  <c r="G33" i="74"/>
  <c r="B34" i="73"/>
  <c r="G33" i="73"/>
  <c r="D34" i="82" l="1"/>
  <c r="B34" i="81"/>
  <c r="G33" i="81"/>
  <c r="B34" i="80"/>
  <c r="G33" i="80"/>
  <c r="D34" i="79"/>
  <c r="D34" i="78"/>
  <c r="D34" i="77"/>
  <c r="D34" i="76"/>
  <c r="B34" i="75"/>
  <c r="G33" i="75"/>
  <c r="D34" i="74"/>
  <c r="D34" i="73"/>
  <c r="E34" i="82" l="1"/>
  <c r="F34" i="82"/>
  <c r="D34" i="81"/>
  <c r="D34" i="80"/>
  <c r="E34" i="79"/>
  <c r="F34" i="79" s="1"/>
  <c r="E34" i="78"/>
  <c r="F34" i="78" s="1"/>
  <c r="E34" i="77"/>
  <c r="F34" i="77" s="1"/>
  <c r="E34" i="76"/>
  <c r="F34" i="76" s="1"/>
  <c r="D34" i="75"/>
  <c r="E34" i="74"/>
  <c r="F34" i="74" s="1"/>
  <c r="E34" i="73"/>
  <c r="F34" i="73" s="1"/>
  <c r="B35" i="82" l="1"/>
  <c r="G34" i="82"/>
  <c r="E34" i="81"/>
  <c r="F34" i="81"/>
  <c r="E34" i="80"/>
  <c r="F34" i="80" s="1"/>
  <c r="B35" i="79"/>
  <c r="G34" i="79"/>
  <c r="B35" i="78"/>
  <c r="G34" i="78"/>
  <c r="B35" i="77"/>
  <c r="G34" i="77"/>
  <c r="B35" i="76"/>
  <c r="G34" i="76"/>
  <c r="E34" i="75"/>
  <c r="F34" i="75"/>
  <c r="B35" i="74"/>
  <c r="G34" i="74"/>
  <c r="B35" i="73"/>
  <c r="G34" i="73"/>
  <c r="D35" i="82" l="1"/>
  <c r="B35" i="81"/>
  <c r="G34" i="81"/>
  <c r="B35" i="80"/>
  <c r="G34" i="80"/>
  <c r="D35" i="79"/>
  <c r="D35" i="78"/>
  <c r="D35" i="77"/>
  <c r="D35" i="76"/>
  <c r="B35" i="75"/>
  <c r="G34" i="75"/>
  <c r="D35" i="74"/>
  <c r="D35" i="73"/>
  <c r="E35" i="82" l="1"/>
  <c r="F35" i="82" s="1"/>
  <c r="D35" i="81"/>
  <c r="D35" i="80"/>
  <c r="E35" i="79"/>
  <c r="F35" i="79" s="1"/>
  <c r="E35" i="78"/>
  <c r="F35" i="78" s="1"/>
  <c r="E35" i="77"/>
  <c r="F35" i="77" s="1"/>
  <c r="E35" i="76"/>
  <c r="F35" i="76" s="1"/>
  <c r="D35" i="75"/>
  <c r="E35" i="74"/>
  <c r="F35" i="74" s="1"/>
  <c r="E35" i="73"/>
  <c r="F35" i="73" s="1"/>
  <c r="B36" i="82" l="1"/>
  <c r="G35" i="82"/>
  <c r="E35" i="81"/>
  <c r="F35" i="81" s="1"/>
  <c r="E35" i="80"/>
  <c r="F35" i="80" s="1"/>
  <c r="B36" i="79"/>
  <c r="G35" i="79"/>
  <c r="B36" i="78"/>
  <c r="G35" i="78"/>
  <c r="B36" i="77"/>
  <c r="G35" i="77"/>
  <c r="B36" i="76"/>
  <c r="G35" i="76"/>
  <c r="E35" i="75"/>
  <c r="F35" i="75" s="1"/>
  <c r="B36" i="74"/>
  <c r="G35" i="74"/>
  <c r="B36" i="73"/>
  <c r="G35" i="73"/>
  <c r="D36" i="82" l="1"/>
  <c r="B36" i="81"/>
  <c r="G35" i="81"/>
  <c r="B36" i="80"/>
  <c r="G35" i="80"/>
  <c r="D36" i="79"/>
  <c r="D36" i="78"/>
  <c r="D36" i="77"/>
  <c r="D36" i="76"/>
  <c r="B36" i="75"/>
  <c r="G35" i="75"/>
  <c r="D36" i="74"/>
  <c r="D36" i="73"/>
  <c r="E36" i="82" l="1"/>
  <c r="F36" i="82"/>
  <c r="D36" i="81"/>
  <c r="D36" i="80"/>
  <c r="E36" i="79"/>
  <c r="F36" i="79"/>
  <c r="E36" i="78"/>
  <c r="F36" i="78" s="1"/>
  <c r="E36" i="77"/>
  <c r="F36" i="77" s="1"/>
  <c r="E36" i="76"/>
  <c r="F36" i="76"/>
  <c r="D36" i="75"/>
  <c r="E36" i="74"/>
  <c r="F36" i="74" s="1"/>
  <c r="E36" i="73"/>
  <c r="F36" i="73" s="1"/>
  <c r="B37" i="82" l="1"/>
  <c r="G36" i="82"/>
  <c r="E36" i="81"/>
  <c r="F36" i="81" s="1"/>
  <c r="E36" i="80"/>
  <c r="F36" i="80" s="1"/>
  <c r="B37" i="79"/>
  <c r="G36" i="79"/>
  <c r="B37" i="78"/>
  <c r="G36" i="78"/>
  <c r="B37" i="77"/>
  <c r="G36" i="77"/>
  <c r="B37" i="76"/>
  <c r="G36" i="76"/>
  <c r="E36" i="75"/>
  <c r="F36" i="75" s="1"/>
  <c r="B37" i="74"/>
  <c r="G36" i="74"/>
  <c r="B37" i="73"/>
  <c r="G36" i="73"/>
  <c r="D37" i="82" l="1"/>
  <c r="B37" i="81"/>
  <c r="G36" i="81"/>
  <c r="B37" i="80"/>
  <c r="G36" i="80"/>
  <c r="D37" i="79"/>
  <c r="D37" i="78"/>
  <c r="D37" i="77"/>
  <c r="D37" i="76"/>
  <c r="B37" i="75"/>
  <c r="G36" i="75"/>
  <c r="D37" i="74"/>
  <c r="D37" i="73"/>
  <c r="E37" i="82" l="1"/>
  <c r="F37" i="82" s="1"/>
  <c r="D37" i="81"/>
  <c r="D37" i="80"/>
  <c r="E37" i="79"/>
  <c r="F37" i="79" s="1"/>
  <c r="E37" i="78"/>
  <c r="F37" i="78" s="1"/>
  <c r="E37" i="77"/>
  <c r="F37" i="77" s="1"/>
  <c r="E37" i="76"/>
  <c r="F37" i="76" s="1"/>
  <c r="D37" i="75"/>
  <c r="E37" i="74"/>
  <c r="F37" i="74" s="1"/>
  <c r="E37" i="73"/>
  <c r="F37" i="73" s="1"/>
  <c r="B38" i="82" l="1"/>
  <c r="G37" i="82"/>
  <c r="E37" i="81"/>
  <c r="F37" i="81" s="1"/>
  <c r="E37" i="80"/>
  <c r="F37" i="80" s="1"/>
  <c r="B38" i="79"/>
  <c r="G37" i="79"/>
  <c r="B38" i="78"/>
  <c r="G37" i="78"/>
  <c r="B38" i="77"/>
  <c r="G37" i="77"/>
  <c r="B38" i="76"/>
  <c r="G37" i="76"/>
  <c r="E37" i="75"/>
  <c r="F37" i="75" s="1"/>
  <c r="B38" i="74"/>
  <c r="G37" i="74"/>
  <c r="B38" i="73"/>
  <c r="G37" i="73"/>
  <c r="D38" i="82" l="1"/>
  <c r="B38" i="81"/>
  <c r="G37" i="81"/>
  <c r="B38" i="80"/>
  <c r="G37" i="80"/>
  <c r="D38" i="79"/>
  <c r="D38" i="78"/>
  <c r="D38" i="77"/>
  <c r="D38" i="76"/>
  <c r="B38" i="75"/>
  <c r="G37" i="75"/>
  <c r="D38" i="74"/>
  <c r="D38" i="73"/>
  <c r="E38" i="82" l="1"/>
  <c r="F38" i="82"/>
  <c r="D38" i="81"/>
  <c r="D38" i="80"/>
  <c r="E38" i="79"/>
  <c r="F38" i="79"/>
  <c r="E38" i="78"/>
  <c r="F38" i="78" s="1"/>
  <c r="E38" i="77"/>
  <c r="F38" i="77" s="1"/>
  <c r="E38" i="76"/>
  <c r="F38" i="76"/>
  <c r="D38" i="75"/>
  <c r="E38" i="74"/>
  <c r="F38" i="74" s="1"/>
  <c r="E38" i="73"/>
  <c r="F38" i="73" s="1"/>
  <c r="B39" i="82" l="1"/>
  <c r="G38" i="82"/>
  <c r="E38" i="81"/>
  <c r="F38" i="81" s="1"/>
  <c r="E38" i="80"/>
  <c r="F38" i="80" s="1"/>
  <c r="B39" i="79"/>
  <c r="G38" i="79"/>
  <c r="B39" i="78"/>
  <c r="G38" i="78"/>
  <c r="B39" i="77"/>
  <c r="G38" i="77"/>
  <c r="B39" i="76"/>
  <c r="G38" i="76"/>
  <c r="E38" i="75"/>
  <c r="F38" i="75"/>
  <c r="B39" i="74"/>
  <c r="G38" i="74"/>
  <c r="B39" i="73"/>
  <c r="G38" i="73"/>
  <c r="D39" i="82" l="1"/>
  <c r="B39" i="81"/>
  <c r="G38" i="81"/>
  <c r="B39" i="80"/>
  <c r="G38" i="80"/>
  <c r="D39" i="79"/>
  <c r="D39" i="78"/>
  <c r="D39" i="77"/>
  <c r="D39" i="76"/>
  <c r="B39" i="75"/>
  <c r="G38" i="75"/>
  <c r="D39" i="74"/>
  <c r="D39" i="73"/>
  <c r="E39" i="82" l="1"/>
  <c r="F39" i="82" s="1"/>
  <c r="D39" i="81"/>
  <c r="D39" i="80"/>
  <c r="E39" i="79"/>
  <c r="F39" i="79" s="1"/>
  <c r="E39" i="78"/>
  <c r="F39" i="78" s="1"/>
  <c r="E39" i="77"/>
  <c r="F39" i="77" s="1"/>
  <c r="E39" i="76"/>
  <c r="F39" i="76" s="1"/>
  <c r="D39" i="75"/>
  <c r="E39" i="74"/>
  <c r="F39" i="74" s="1"/>
  <c r="E39" i="73"/>
  <c r="F39" i="73" s="1"/>
  <c r="B40" i="82" l="1"/>
  <c r="G39" i="82"/>
  <c r="E39" i="81"/>
  <c r="F39" i="81" s="1"/>
  <c r="E39" i="80"/>
  <c r="F39" i="80" s="1"/>
  <c r="B40" i="79"/>
  <c r="G39" i="79"/>
  <c r="B40" i="78"/>
  <c r="G39" i="78"/>
  <c r="B40" i="77"/>
  <c r="G39" i="77"/>
  <c r="B40" i="76"/>
  <c r="G39" i="76"/>
  <c r="E39" i="75"/>
  <c r="F39" i="75" s="1"/>
  <c r="B40" i="74"/>
  <c r="G39" i="74"/>
  <c r="B40" i="73"/>
  <c r="G39" i="73"/>
  <c r="D40" i="82" l="1"/>
  <c r="B40" i="81"/>
  <c r="G39" i="81"/>
  <c r="B40" i="80"/>
  <c r="G39" i="80"/>
  <c r="D40" i="79"/>
  <c r="D40" i="78"/>
  <c r="D40" i="77"/>
  <c r="D40" i="76"/>
  <c r="B40" i="75"/>
  <c r="G39" i="75"/>
  <c r="D40" i="74"/>
  <c r="D40" i="73"/>
  <c r="E40" i="82" l="1"/>
  <c r="F40" i="82"/>
  <c r="D40" i="81"/>
  <c r="D40" i="80"/>
  <c r="E40" i="79"/>
  <c r="F40" i="79"/>
  <c r="E40" i="78"/>
  <c r="F40" i="78" s="1"/>
  <c r="E40" i="77"/>
  <c r="F40" i="77" s="1"/>
  <c r="E40" i="76"/>
  <c r="F40" i="76" s="1"/>
  <c r="D40" i="75"/>
  <c r="E40" i="74"/>
  <c r="F40" i="74" s="1"/>
  <c r="E40" i="73"/>
  <c r="F40" i="73" s="1"/>
  <c r="B41" i="82" l="1"/>
  <c r="G40" i="82"/>
  <c r="E40" i="81"/>
  <c r="F40" i="81" s="1"/>
  <c r="E40" i="80"/>
  <c r="F40" i="80" s="1"/>
  <c r="B41" i="79"/>
  <c r="G40" i="79"/>
  <c r="B41" i="78"/>
  <c r="G40" i="78"/>
  <c r="B41" i="77"/>
  <c r="G40" i="77"/>
  <c r="B41" i="76"/>
  <c r="G40" i="76"/>
  <c r="E40" i="75"/>
  <c r="F40" i="75"/>
  <c r="B41" i="74"/>
  <c r="G40" i="74"/>
  <c r="B41" i="73"/>
  <c r="G40" i="73"/>
  <c r="D41" i="82" l="1"/>
  <c r="B41" i="81"/>
  <c r="G40" i="81"/>
  <c r="B41" i="80"/>
  <c r="G40" i="80"/>
  <c r="D41" i="79"/>
  <c r="D41" i="78"/>
  <c r="D41" i="77"/>
  <c r="D41" i="76"/>
  <c r="B41" i="75"/>
  <c r="G40" i="75"/>
  <c r="D41" i="74"/>
  <c r="D41" i="73"/>
  <c r="E41" i="82" l="1"/>
  <c r="F41" i="82" s="1"/>
  <c r="D41" i="81"/>
  <c r="D41" i="80"/>
  <c r="E41" i="79"/>
  <c r="F41" i="79" s="1"/>
  <c r="E41" i="78"/>
  <c r="F41" i="78" s="1"/>
  <c r="E41" i="77"/>
  <c r="F41" i="77" s="1"/>
  <c r="E41" i="76"/>
  <c r="F41" i="76" s="1"/>
  <c r="D41" i="75"/>
  <c r="E41" i="74"/>
  <c r="F41" i="74" s="1"/>
  <c r="E41" i="73"/>
  <c r="F41" i="73" s="1"/>
  <c r="B42" i="82" l="1"/>
  <c r="G41" i="82"/>
  <c r="E41" i="81"/>
  <c r="F41" i="81" s="1"/>
  <c r="E41" i="80"/>
  <c r="F41" i="80" s="1"/>
  <c r="B42" i="79"/>
  <c r="G41" i="79"/>
  <c r="B42" i="78"/>
  <c r="G41" i="78"/>
  <c r="B42" i="77"/>
  <c r="G41" i="77"/>
  <c r="B42" i="76"/>
  <c r="G41" i="76"/>
  <c r="E41" i="75"/>
  <c r="F41" i="75" s="1"/>
  <c r="B42" i="74"/>
  <c r="G41" i="74"/>
  <c r="B42" i="73"/>
  <c r="G41" i="73"/>
  <c r="D42" i="82" l="1"/>
  <c r="B42" i="81"/>
  <c r="G41" i="81"/>
  <c r="B42" i="80"/>
  <c r="G41" i="80"/>
  <c r="D42" i="79"/>
  <c r="D42" i="78"/>
  <c r="D42" i="77"/>
  <c r="D42" i="76"/>
  <c r="B42" i="75"/>
  <c r="G41" i="75"/>
  <c r="D42" i="74"/>
  <c r="D42" i="73"/>
  <c r="E42" i="82" l="1"/>
  <c r="F42" i="82"/>
  <c r="D42" i="81"/>
  <c r="D42" i="80"/>
  <c r="E42" i="79"/>
  <c r="F42" i="79" s="1"/>
  <c r="E42" i="78"/>
  <c r="F42" i="78" s="1"/>
  <c r="E42" i="77"/>
  <c r="F42" i="77" s="1"/>
  <c r="E42" i="76"/>
  <c r="F42" i="76" s="1"/>
  <c r="D42" i="75"/>
  <c r="E42" i="74"/>
  <c r="F42" i="74" s="1"/>
  <c r="E42" i="73"/>
  <c r="F42" i="73" s="1"/>
  <c r="B43" i="82" l="1"/>
  <c r="G42" i="82"/>
  <c r="E42" i="81"/>
  <c r="F42" i="81"/>
  <c r="E42" i="80"/>
  <c r="F42" i="80" s="1"/>
  <c r="B43" i="79"/>
  <c r="G42" i="79"/>
  <c r="B43" i="78"/>
  <c r="G42" i="78"/>
  <c r="B43" i="77"/>
  <c r="G42" i="77"/>
  <c r="B43" i="76"/>
  <c r="G42" i="76"/>
  <c r="E42" i="75"/>
  <c r="F42" i="75"/>
  <c r="B43" i="74"/>
  <c r="G42" i="74"/>
  <c r="B43" i="73"/>
  <c r="G42" i="73"/>
  <c r="D43" i="82" l="1"/>
  <c r="B43" i="81"/>
  <c r="G42" i="81"/>
  <c r="B43" i="80"/>
  <c r="G42" i="80"/>
  <c r="D43" i="79"/>
  <c r="D43" i="78"/>
  <c r="D43" i="77"/>
  <c r="D43" i="76"/>
  <c r="B43" i="75"/>
  <c r="G42" i="75"/>
  <c r="D43" i="74"/>
  <c r="D43" i="73"/>
  <c r="E43" i="82" l="1"/>
  <c r="F43" i="82" s="1"/>
  <c r="D43" i="81"/>
  <c r="D43" i="80"/>
  <c r="E43" i="79"/>
  <c r="F43" i="79" s="1"/>
  <c r="E43" i="78"/>
  <c r="F43" i="78" s="1"/>
  <c r="E43" i="77"/>
  <c r="F43" i="77" s="1"/>
  <c r="E43" i="76"/>
  <c r="F43" i="76" s="1"/>
  <c r="D43" i="75"/>
  <c r="E43" i="74"/>
  <c r="F43" i="74" s="1"/>
  <c r="E43" i="73"/>
  <c r="F43" i="73" s="1"/>
  <c r="B44" i="82" l="1"/>
  <c r="G43" i="82"/>
  <c r="E43" i="81"/>
  <c r="F43" i="81" s="1"/>
  <c r="E43" i="80"/>
  <c r="F43" i="80" s="1"/>
  <c r="B44" i="79"/>
  <c r="G43" i="79"/>
  <c r="B44" i="78"/>
  <c r="G43" i="78"/>
  <c r="B44" i="77"/>
  <c r="G43" i="77"/>
  <c r="B44" i="76"/>
  <c r="G43" i="76"/>
  <c r="E43" i="75"/>
  <c r="F43" i="75" s="1"/>
  <c r="B44" i="74"/>
  <c r="G43" i="74"/>
  <c r="B44" i="73"/>
  <c r="G43" i="73"/>
  <c r="D44" i="82" l="1"/>
  <c r="B44" i="81"/>
  <c r="G43" i="81"/>
  <c r="B44" i="80"/>
  <c r="G43" i="80"/>
  <c r="D44" i="79"/>
  <c r="D44" i="78"/>
  <c r="D44" i="77"/>
  <c r="D44" i="76"/>
  <c r="B44" i="75"/>
  <c r="G43" i="75"/>
  <c r="D44" i="74"/>
  <c r="D44" i="73"/>
  <c r="E44" i="82" l="1"/>
  <c r="F44" i="82"/>
  <c r="D44" i="81"/>
  <c r="D44" i="80"/>
  <c r="E44" i="79"/>
  <c r="F44" i="79"/>
  <c r="E44" i="78"/>
  <c r="F44" i="78" s="1"/>
  <c r="E44" i="77"/>
  <c r="F44" i="77" s="1"/>
  <c r="E44" i="76"/>
  <c r="F44" i="76"/>
  <c r="D44" i="75"/>
  <c r="E44" i="74"/>
  <c r="F44" i="74" s="1"/>
  <c r="E44" i="73"/>
  <c r="F44" i="73" s="1"/>
  <c r="B45" i="82" l="1"/>
  <c r="D45" i="82" s="1"/>
  <c r="G44" i="82"/>
  <c r="E44" i="81"/>
  <c r="F44" i="81"/>
  <c r="E44" i="80"/>
  <c r="F44" i="80"/>
  <c r="B45" i="79"/>
  <c r="D45" i="79" s="1"/>
  <c r="G44" i="79"/>
  <c r="B45" i="78"/>
  <c r="D45" i="78" s="1"/>
  <c r="G44" i="78"/>
  <c r="B45" i="77"/>
  <c r="D45" i="77" s="1"/>
  <c r="G44" i="77"/>
  <c r="B45" i="76"/>
  <c r="D45" i="76" s="1"/>
  <c r="G44" i="76"/>
  <c r="E44" i="75"/>
  <c r="F44" i="75"/>
  <c r="B45" i="74"/>
  <c r="D45" i="74" s="1"/>
  <c r="G44" i="74"/>
  <c r="B45" i="73"/>
  <c r="D45" i="73" s="1"/>
  <c r="G44" i="73"/>
  <c r="E45" i="82" l="1"/>
  <c r="F45" i="82" s="1"/>
  <c r="B46" i="82" s="1"/>
  <c r="B45" i="81"/>
  <c r="D45" i="81" s="1"/>
  <c r="G44" i="81"/>
  <c r="B45" i="80"/>
  <c r="D45" i="80" s="1"/>
  <c r="G44" i="80"/>
  <c r="E45" i="79"/>
  <c r="F45" i="79" s="1"/>
  <c r="B46" i="79" s="1"/>
  <c r="E45" i="78"/>
  <c r="F45" i="78" s="1"/>
  <c r="B46" i="78" s="1"/>
  <c r="E45" i="77"/>
  <c r="F45" i="77" s="1"/>
  <c r="B46" i="77" s="1"/>
  <c r="E45" i="76"/>
  <c r="F45" i="76" s="1"/>
  <c r="B46" i="76" s="1"/>
  <c r="B45" i="75"/>
  <c r="D45" i="75" s="1"/>
  <c r="G44" i="75"/>
  <c r="E45" i="74"/>
  <c r="F45" i="74" s="1"/>
  <c r="B46" i="74" s="1"/>
  <c r="E45" i="73"/>
  <c r="F45" i="73" s="1"/>
  <c r="B46" i="73" s="1"/>
  <c r="D46" i="82" l="1"/>
  <c r="E45" i="81"/>
  <c r="F45" i="81" s="1"/>
  <c r="B46" i="81" s="1"/>
  <c r="E45" i="80"/>
  <c r="F45" i="80" s="1"/>
  <c r="B46" i="80" s="1"/>
  <c r="D46" i="79"/>
  <c r="D46" i="78"/>
  <c r="D46" i="77"/>
  <c r="D46" i="76"/>
  <c r="E45" i="75"/>
  <c r="F45" i="75" s="1"/>
  <c r="B46" i="75" s="1"/>
  <c r="D46" i="74"/>
  <c r="D46" i="73"/>
  <c r="E46" i="82" l="1"/>
  <c r="F46" i="82"/>
  <c r="D46" i="81"/>
  <c r="D46" i="80"/>
  <c r="E46" i="79"/>
  <c r="F46" i="79"/>
  <c r="E46" i="78"/>
  <c r="F46" i="78" s="1"/>
  <c r="E46" i="77"/>
  <c r="F46" i="77" s="1"/>
  <c r="E46" i="76"/>
  <c r="F46" i="76" s="1"/>
  <c r="D46" i="75"/>
  <c r="E46" i="74"/>
  <c r="F46" i="74" s="1"/>
  <c r="E46" i="73"/>
  <c r="F46" i="73" s="1"/>
  <c r="B47" i="82" l="1"/>
  <c r="G46" i="82"/>
  <c r="E46" i="81"/>
  <c r="F46" i="81" s="1"/>
  <c r="E46" i="80"/>
  <c r="F46" i="80" s="1"/>
  <c r="B47" i="79"/>
  <c r="G46" i="79"/>
  <c r="B47" i="78"/>
  <c r="G46" i="78"/>
  <c r="B47" i="77"/>
  <c r="G46" i="77"/>
  <c r="B47" i="76"/>
  <c r="G46" i="76"/>
  <c r="E46" i="75"/>
  <c r="F46" i="75" s="1"/>
  <c r="B47" i="74"/>
  <c r="G46" i="74"/>
  <c r="B47" i="73"/>
  <c r="G46" i="73"/>
  <c r="D47" i="82" l="1"/>
  <c r="B47" i="81"/>
  <c r="G46" i="81"/>
  <c r="B47" i="80"/>
  <c r="G46" i="80"/>
  <c r="D47" i="79"/>
  <c r="D47" i="78"/>
  <c r="D47" i="77"/>
  <c r="D47" i="76"/>
  <c r="B47" i="75"/>
  <c r="G46" i="75"/>
  <c r="D47" i="74"/>
  <c r="D47" i="73"/>
  <c r="E47" i="82" l="1"/>
  <c r="F47" i="82"/>
  <c r="D47" i="81"/>
  <c r="D47" i="80"/>
  <c r="E47" i="79"/>
  <c r="F47" i="79" s="1"/>
  <c r="E47" i="78"/>
  <c r="F47" i="78" s="1"/>
  <c r="E47" i="77"/>
  <c r="F47" i="77" s="1"/>
  <c r="E47" i="76"/>
  <c r="F47" i="76" s="1"/>
  <c r="D47" i="75"/>
  <c r="E47" i="74"/>
  <c r="F47" i="74" s="1"/>
  <c r="E47" i="73"/>
  <c r="F47" i="73" s="1"/>
  <c r="B48" i="82" l="1"/>
  <c r="G47" i="82"/>
  <c r="E47" i="81"/>
  <c r="F47" i="81" s="1"/>
  <c r="E47" i="80"/>
  <c r="F47" i="80" s="1"/>
  <c r="B48" i="79"/>
  <c r="G47" i="79"/>
  <c r="B48" i="78"/>
  <c r="G47" i="78"/>
  <c r="B48" i="77"/>
  <c r="G47" i="77"/>
  <c r="B48" i="76"/>
  <c r="G47" i="76"/>
  <c r="E47" i="75"/>
  <c r="F47" i="75" s="1"/>
  <c r="B48" i="74"/>
  <c r="G47" i="74"/>
  <c r="B48" i="73"/>
  <c r="G47" i="73"/>
  <c r="D48" i="82" l="1"/>
  <c r="B48" i="81"/>
  <c r="G47" i="81"/>
  <c r="B48" i="80"/>
  <c r="G47" i="80"/>
  <c r="D48" i="79"/>
  <c r="D48" i="78"/>
  <c r="D48" i="77"/>
  <c r="D48" i="76"/>
  <c r="B48" i="75"/>
  <c r="G47" i="75"/>
  <c r="D48" i="74"/>
  <c r="D48" i="73"/>
  <c r="E48" i="82" l="1"/>
  <c r="F48" i="82" s="1"/>
  <c r="D48" i="81"/>
  <c r="D48" i="80"/>
  <c r="E48" i="79"/>
  <c r="F48" i="79" s="1"/>
  <c r="E48" i="78"/>
  <c r="F48" i="78" s="1"/>
  <c r="E48" i="77"/>
  <c r="F48" i="77" s="1"/>
  <c r="E48" i="76"/>
  <c r="F48" i="76" s="1"/>
  <c r="D48" i="75"/>
  <c r="E48" i="74"/>
  <c r="F48" i="74" s="1"/>
  <c r="E48" i="73"/>
  <c r="F48" i="73" s="1"/>
  <c r="B49" i="82" l="1"/>
  <c r="G48" i="82"/>
  <c r="E48" i="81"/>
  <c r="F48" i="81" s="1"/>
  <c r="E48" i="80"/>
  <c r="F48" i="80" s="1"/>
  <c r="B49" i="79"/>
  <c r="G48" i="79"/>
  <c r="B49" i="78"/>
  <c r="G48" i="78"/>
  <c r="B49" i="77"/>
  <c r="G48" i="77"/>
  <c r="B49" i="76"/>
  <c r="G48" i="76"/>
  <c r="E48" i="75"/>
  <c r="F48" i="75" s="1"/>
  <c r="B49" i="74"/>
  <c r="G48" i="74"/>
  <c r="B49" i="73"/>
  <c r="G48" i="73"/>
  <c r="D49" i="82" l="1"/>
  <c r="B49" i="81"/>
  <c r="G48" i="81"/>
  <c r="B49" i="80"/>
  <c r="G48" i="80"/>
  <c r="D49" i="79"/>
  <c r="D49" i="78"/>
  <c r="D49" i="77"/>
  <c r="D49" i="76"/>
  <c r="B49" i="75"/>
  <c r="G48" i="75"/>
  <c r="D49" i="74"/>
  <c r="D49" i="73"/>
  <c r="E49" i="82" l="1"/>
  <c r="F49" i="82"/>
  <c r="D49" i="81"/>
  <c r="D49" i="80"/>
  <c r="E49" i="79"/>
  <c r="F49" i="79"/>
  <c r="E49" i="78"/>
  <c r="F49" i="78" s="1"/>
  <c r="E49" i="77"/>
  <c r="F49" i="77" s="1"/>
  <c r="E49" i="76"/>
  <c r="F49" i="76"/>
  <c r="D49" i="75"/>
  <c r="E49" i="74"/>
  <c r="F49" i="74" s="1"/>
  <c r="E49" i="73"/>
  <c r="F49" i="73" s="1"/>
  <c r="B50" i="82" l="1"/>
  <c r="G49" i="82"/>
  <c r="E49" i="81"/>
  <c r="F49" i="81" s="1"/>
  <c r="E49" i="80"/>
  <c r="F49" i="80" s="1"/>
  <c r="B50" i="79"/>
  <c r="G49" i="79"/>
  <c r="B50" i="78"/>
  <c r="G49" i="78"/>
  <c r="B50" i="77"/>
  <c r="G49" i="77"/>
  <c r="B50" i="76"/>
  <c r="G49" i="76"/>
  <c r="E49" i="75"/>
  <c r="F49" i="75"/>
  <c r="B50" i="74"/>
  <c r="G49" i="74"/>
  <c r="B50" i="73"/>
  <c r="G49" i="73"/>
  <c r="D50" i="82" l="1"/>
  <c r="B50" i="81"/>
  <c r="G49" i="81"/>
  <c r="B50" i="80"/>
  <c r="G49" i="80"/>
  <c r="D50" i="79"/>
  <c r="D50" i="78"/>
  <c r="D50" i="77"/>
  <c r="D50" i="76"/>
  <c r="B50" i="75"/>
  <c r="G49" i="75"/>
  <c r="D50" i="74"/>
  <c r="D50" i="73"/>
  <c r="E50" i="82" l="1"/>
  <c r="F50" i="82" s="1"/>
  <c r="D50" i="81"/>
  <c r="D50" i="80"/>
  <c r="E50" i="79"/>
  <c r="F50" i="79" s="1"/>
  <c r="E50" i="78"/>
  <c r="F50" i="78" s="1"/>
  <c r="E50" i="77"/>
  <c r="F50" i="77" s="1"/>
  <c r="E50" i="76"/>
  <c r="F50" i="76" s="1"/>
  <c r="D50" i="75"/>
  <c r="E50" i="74"/>
  <c r="F50" i="74" s="1"/>
  <c r="E50" i="73"/>
  <c r="F50" i="73" s="1"/>
  <c r="B51" i="82" l="1"/>
  <c r="G50" i="82"/>
  <c r="E50" i="81"/>
  <c r="F50" i="81" s="1"/>
  <c r="E50" i="80"/>
  <c r="F50" i="80" s="1"/>
  <c r="B51" i="79"/>
  <c r="G50" i="79"/>
  <c r="B51" i="78"/>
  <c r="G50" i="78"/>
  <c r="B51" i="77"/>
  <c r="G50" i="77"/>
  <c r="B51" i="76"/>
  <c r="G50" i="76"/>
  <c r="E50" i="75"/>
  <c r="F50" i="75"/>
  <c r="B51" i="74"/>
  <c r="G50" i="74"/>
  <c r="B51" i="73"/>
  <c r="G50" i="73"/>
  <c r="D51" i="82" l="1"/>
  <c r="B51" i="81"/>
  <c r="G50" i="81"/>
  <c r="B51" i="80"/>
  <c r="G50" i="80"/>
  <c r="D51" i="79"/>
  <c r="D51" i="78"/>
  <c r="D51" i="77"/>
  <c r="D51" i="76"/>
  <c r="B51" i="75"/>
  <c r="G50" i="75"/>
  <c r="D51" i="74"/>
  <c r="D51" i="73"/>
  <c r="E51" i="82" l="1"/>
  <c r="F51" i="82" s="1"/>
  <c r="D51" i="81"/>
  <c r="D51" i="80"/>
  <c r="E51" i="79"/>
  <c r="F51" i="79" s="1"/>
  <c r="E51" i="78"/>
  <c r="F51" i="78" s="1"/>
  <c r="E51" i="77"/>
  <c r="F51" i="77" s="1"/>
  <c r="E51" i="76"/>
  <c r="F51" i="76" s="1"/>
  <c r="D51" i="75"/>
  <c r="E51" i="74"/>
  <c r="F51" i="74" s="1"/>
  <c r="E51" i="73"/>
  <c r="F51" i="73" s="1"/>
  <c r="B52" i="82" l="1"/>
  <c r="G51" i="82"/>
  <c r="E51" i="81"/>
  <c r="F51" i="81" s="1"/>
  <c r="E51" i="80"/>
  <c r="F51" i="80" s="1"/>
  <c r="B52" i="79"/>
  <c r="G51" i="79"/>
  <c r="B52" i="78"/>
  <c r="G51" i="78"/>
  <c r="B52" i="77"/>
  <c r="G51" i="77"/>
  <c r="B52" i="76"/>
  <c r="G51" i="76"/>
  <c r="E51" i="75"/>
  <c r="F51" i="75"/>
  <c r="B52" i="74"/>
  <c r="G51" i="74"/>
  <c r="B52" i="73"/>
  <c r="G51" i="73"/>
  <c r="D52" i="82" l="1"/>
  <c r="B52" i="81"/>
  <c r="G51" i="81"/>
  <c r="B52" i="80"/>
  <c r="G51" i="80"/>
  <c r="D52" i="79"/>
  <c r="D52" i="78"/>
  <c r="D52" i="77"/>
  <c r="D52" i="76"/>
  <c r="B52" i="75"/>
  <c r="G51" i="75"/>
  <c r="D52" i="74"/>
  <c r="D52" i="73"/>
  <c r="E52" i="82" l="1"/>
  <c r="F52" i="82"/>
  <c r="D52" i="81"/>
  <c r="D52" i="80"/>
  <c r="E52" i="79"/>
  <c r="F52" i="79"/>
  <c r="E52" i="78"/>
  <c r="F52" i="78" s="1"/>
  <c r="E52" i="77"/>
  <c r="F52" i="77" s="1"/>
  <c r="E52" i="76"/>
  <c r="F52" i="76" s="1"/>
  <c r="D52" i="75"/>
  <c r="E52" i="74"/>
  <c r="F52" i="74" s="1"/>
  <c r="E52" i="73"/>
  <c r="F52" i="73" s="1"/>
  <c r="B53" i="82" l="1"/>
  <c r="G52" i="82"/>
  <c r="E52" i="81"/>
  <c r="F52" i="81" s="1"/>
  <c r="E52" i="80"/>
  <c r="F52" i="80" s="1"/>
  <c r="B53" i="79"/>
  <c r="G52" i="79"/>
  <c r="B53" i="78"/>
  <c r="G52" i="78"/>
  <c r="B53" i="77"/>
  <c r="G52" i="77"/>
  <c r="B53" i="76"/>
  <c r="G52" i="76"/>
  <c r="E52" i="75"/>
  <c r="F52" i="75"/>
  <c r="B53" i="74"/>
  <c r="G52" i="74"/>
  <c r="B53" i="73"/>
  <c r="G52" i="73"/>
  <c r="D53" i="82" l="1"/>
  <c r="B53" i="81"/>
  <c r="G52" i="81"/>
  <c r="B53" i="80"/>
  <c r="G52" i="80"/>
  <c r="D53" i="79"/>
  <c r="D53" i="78"/>
  <c r="D53" i="77"/>
  <c r="D53" i="76"/>
  <c r="B53" i="75"/>
  <c r="G52" i="75"/>
  <c r="D53" i="74"/>
  <c r="D53" i="73"/>
  <c r="E53" i="82" l="1"/>
  <c r="F53" i="82"/>
  <c r="D53" i="81"/>
  <c r="D53" i="80"/>
  <c r="E53" i="79"/>
  <c r="F53" i="79" s="1"/>
  <c r="E53" i="78"/>
  <c r="F53" i="78" s="1"/>
  <c r="E53" i="77"/>
  <c r="F53" i="77" s="1"/>
  <c r="E53" i="76"/>
  <c r="F53" i="76" s="1"/>
  <c r="D53" i="75"/>
  <c r="E53" i="74"/>
  <c r="F53" i="74" s="1"/>
  <c r="E53" i="73"/>
  <c r="F53" i="73" s="1"/>
  <c r="B54" i="82" l="1"/>
  <c r="G53" i="82"/>
  <c r="E53" i="81"/>
  <c r="F53" i="81" s="1"/>
  <c r="E53" i="80"/>
  <c r="F53" i="80" s="1"/>
  <c r="B54" i="79"/>
  <c r="G53" i="79"/>
  <c r="B54" i="78"/>
  <c r="G53" i="78"/>
  <c r="B54" i="77"/>
  <c r="G53" i="77"/>
  <c r="B54" i="76"/>
  <c r="G53" i="76"/>
  <c r="E53" i="75"/>
  <c r="F53" i="75"/>
  <c r="B54" i="74"/>
  <c r="G53" i="74"/>
  <c r="B54" i="73"/>
  <c r="G53" i="73"/>
  <c r="D54" i="82" l="1"/>
  <c r="B54" i="81"/>
  <c r="G53" i="81"/>
  <c r="B54" i="80"/>
  <c r="G53" i="80"/>
  <c r="D54" i="79"/>
  <c r="D54" i="78"/>
  <c r="D54" i="77"/>
  <c r="D54" i="76"/>
  <c r="B54" i="75"/>
  <c r="G53" i="75"/>
  <c r="D54" i="74"/>
  <c r="D54" i="73"/>
  <c r="E54" i="82" l="1"/>
  <c r="F54" i="82" s="1"/>
  <c r="D54" i="81"/>
  <c r="D54" i="80"/>
  <c r="E54" i="79"/>
  <c r="F54" i="79" s="1"/>
  <c r="E54" i="78"/>
  <c r="F54" i="78" s="1"/>
  <c r="E54" i="77"/>
  <c r="F54" i="77" s="1"/>
  <c r="E54" i="76"/>
  <c r="F54" i="76" s="1"/>
  <c r="D54" i="75"/>
  <c r="E54" i="74"/>
  <c r="F54" i="74" s="1"/>
  <c r="E54" i="73"/>
  <c r="F54" i="73" s="1"/>
  <c r="B55" i="82" l="1"/>
  <c r="G54" i="82"/>
  <c r="E54" i="81"/>
  <c r="F54" i="81"/>
  <c r="E54" i="80"/>
  <c r="F54" i="80" s="1"/>
  <c r="B55" i="79"/>
  <c r="G54" i="79"/>
  <c r="B55" i="78"/>
  <c r="G54" i="78"/>
  <c r="B55" i="77"/>
  <c r="G54" i="77"/>
  <c r="B55" i="76"/>
  <c r="G54" i="76"/>
  <c r="E54" i="75"/>
  <c r="F54" i="75" s="1"/>
  <c r="B55" i="74"/>
  <c r="G54" i="74"/>
  <c r="B55" i="73"/>
  <c r="G54" i="73"/>
  <c r="D55" i="82" l="1"/>
  <c r="B55" i="81"/>
  <c r="G54" i="81"/>
  <c r="B55" i="80"/>
  <c r="G54" i="80"/>
  <c r="D55" i="79"/>
  <c r="D55" i="78"/>
  <c r="D55" i="77"/>
  <c r="D55" i="76"/>
  <c r="B55" i="75"/>
  <c r="G54" i="75"/>
  <c r="D55" i="74"/>
  <c r="D55" i="73"/>
  <c r="E55" i="82" l="1"/>
  <c r="F55" i="82"/>
  <c r="D55" i="81"/>
  <c r="D55" i="80"/>
  <c r="E55" i="79"/>
  <c r="F55" i="79" s="1"/>
  <c r="E55" i="78"/>
  <c r="F55" i="78" s="1"/>
  <c r="E55" i="77"/>
  <c r="F55" i="77" s="1"/>
  <c r="E55" i="76"/>
  <c r="F55" i="76" s="1"/>
  <c r="D55" i="75"/>
  <c r="E55" i="74"/>
  <c r="F55" i="74" s="1"/>
  <c r="E55" i="73"/>
  <c r="F55" i="73" s="1"/>
  <c r="B56" i="82" l="1"/>
  <c r="G55" i="82"/>
  <c r="E55" i="81"/>
  <c r="F55" i="81" s="1"/>
  <c r="E55" i="80"/>
  <c r="F55" i="80" s="1"/>
  <c r="B56" i="79"/>
  <c r="G55" i="79"/>
  <c r="B56" i="78"/>
  <c r="G55" i="78"/>
  <c r="B56" i="77"/>
  <c r="G55" i="77"/>
  <c r="B56" i="76"/>
  <c r="G55" i="76"/>
  <c r="E55" i="75"/>
  <c r="F55" i="75" s="1"/>
  <c r="B56" i="74"/>
  <c r="G55" i="74"/>
  <c r="B56" i="73"/>
  <c r="G55" i="73"/>
  <c r="D56" i="82" l="1"/>
  <c r="B56" i="81"/>
  <c r="G55" i="81"/>
  <c r="B56" i="80"/>
  <c r="G55" i="80"/>
  <c r="D56" i="79"/>
  <c r="D56" i="78"/>
  <c r="D56" i="77"/>
  <c r="D56" i="76"/>
  <c r="B56" i="75"/>
  <c r="G55" i="75"/>
  <c r="D56" i="74"/>
  <c r="D56" i="73"/>
  <c r="E56" i="82" l="1"/>
  <c r="F56" i="82" s="1"/>
  <c r="D56" i="81"/>
  <c r="D56" i="80"/>
  <c r="E56" i="79"/>
  <c r="F56" i="79" s="1"/>
  <c r="E56" i="78"/>
  <c r="F56" i="78" s="1"/>
  <c r="E56" i="77"/>
  <c r="F56" i="77" s="1"/>
  <c r="E56" i="76"/>
  <c r="F56" i="76" s="1"/>
  <c r="D56" i="75"/>
  <c r="E56" i="74"/>
  <c r="F56" i="74" s="1"/>
  <c r="E56" i="73"/>
  <c r="F56" i="73" s="1"/>
  <c r="B57" i="82" l="1"/>
  <c r="G56" i="82"/>
  <c r="E56" i="81"/>
  <c r="F56" i="81" s="1"/>
  <c r="E56" i="80"/>
  <c r="F56" i="80" s="1"/>
  <c r="B57" i="79"/>
  <c r="G56" i="79"/>
  <c r="B57" i="78"/>
  <c r="G56" i="78"/>
  <c r="B57" i="77"/>
  <c r="G56" i="77"/>
  <c r="B57" i="76"/>
  <c r="G56" i="76"/>
  <c r="E56" i="75"/>
  <c r="F56" i="75" s="1"/>
  <c r="B57" i="74"/>
  <c r="G56" i="74"/>
  <c r="B57" i="73"/>
  <c r="G56" i="73"/>
  <c r="D57" i="82" l="1"/>
  <c r="B57" i="81"/>
  <c r="G56" i="81"/>
  <c r="B57" i="80"/>
  <c r="G56" i="80"/>
  <c r="D57" i="79"/>
  <c r="D57" i="78"/>
  <c r="D57" i="77"/>
  <c r="D57" i="76"/>
  <c r="B57" i="75"/>
  <c r="G56" i="75"/>
  <c r="D57" i="74"/>
  <c r="D57" i="73"/>
  <c r="E57" i="82" l="1"/>
  <c r="F57" i="82" s="1"/>
  <c r="D57" i="81"/>
  <c r="D57" i="80"/>
  <c r="E57" i="79"/>
  <c r="F57" i="79" s="1"/>
  <c r="E57" i="78"/>
  <c r="F57" i="78" s="1"/>
  <c r="E57" i="77"/>
  <c r="F57" i="77" s="1"/>
  <c r="E57" i="76"/>
  <c r="F57" i="76" s="1"/>
  <c r="D57" i="75"/>
  <c r="E57" i="74"/>
  <c r="F57" i="74" s="1"/>
  <c r="E57" i="73"/>
  <c r="F57" i="73" s="1"/>
  <c r="B58" i="82" l="1"/>
  <c r="G57" i="82"/>
  <c r="E57" i="81"/>
  <c r="F57" i="81" s="1"/>
  <c r="E57" i="80"/>
  <c r="F57" i="80" s="1"/>
  <c r="B58" i="79"/>
  <c r="G57" i="79"/>
  <c r="B58" i="78"/>
  <c r="G57" i="78"/>
  <c r="B58" i="77"/>
  <c r="G57" i="77"/>
  <c r="B58" i="76"/>
  <c r="G57" i="76"/>
  <c r="E57" i="75"/>
  <c r="F57" i="75"/>
  <c r="B58" i="74"/>
  <c r="G57" i="74"/>
  <c r="B58" i="73"/>
  <c r="G57" i="73"/>
  <c r="D58" i="82" l="1"/>
  <c r="B58" i="81"/>
  <c r="G57" i="81"/>
  <c r="B58" i="80"/>
  <c r="G57" i="80"/>
  <c r="D58" i="79"/>
  <c r="D58" i="78"/>
  <c r="D58" i="77"/>
  <c r="D58" i="76"/>
  <c r="B58" i="75"/>
  <c r="G57" i="75"/>
  <c r="D58" i="74"/>
  <c r="D58" i="73"/>
  <c r="E58" i="82" l="1"/>
  <c r="F58" i="82"/>
  <c r="G58" i="82" s="1"/>
  <c r="D58" i="81"/>
  <c r="D58" i="80"/>
  <c r="E58" i="79"/>
  <c r="F58" i="79"/>
  <c r="G58" i="79" s="1"/>
  <c r="E58" i="78"/>
  <c r="F58" i="78" s="1"/>
  <c r="G58" i="78" s="1"/>
  <c r="E58" i="77"/>
  <c r="F58" i="77" s="1"/>
  <c r="G58" i="77" s="1"/>
  <c r="E58" i="76"/>
  <c r="F58" i="76" s="1"/>
  <c r="G58" i="76" s="1"/>
  <c r="D58" i="75"/>
  <c r="E58" i="74"/>
  <c r="F58" i="74" s="1"/>
  <c r="G58" i="74" s="1"/>
  <c r="E58" i="73"/>
  <c r="F58" i="73" s="1"/>
  <c r="G58" i="73" s="1"/>
  <c r="E58" i="81" l="1"/>
  <c r="F58" i="81" s="1"/>
  <c r="G58" i="81" s="1"/>
  <c r="E58" i="80"/>
  <c r="F58" i="80" s="1"/>
  <c r="G58" i="80" s="1"/>
  <c r="E58" i="75"/>
  <c r="F58" i="75" s="1"/>
  <c r="G58" i="75" s="1"/>
  <c r="C3" i="72" l="1"/>
  <c r="D3" i="72" s="1"/>
  <c r="E3" i="72" s="1"/>
  <c r="F3" i="72" s="1"/>
  <c r="B4" i="72" s="1"/>
  <c r="L3" i="72"/>
  <c r="J11" i="72" s="1"/>
  <c r="J22" i="12" s="1"/>
  <c r="C4" i="72"/>
  <c r="C5" i="72"/>
  <c r="C6" i="72"/>
  <c r="C7" i="72"/>
  <c r="C8" i="72"/>
  <c r="C9" i="72"/>
  <c r="C10" i="72"/>
  <c r="C11" i="72"/>
  <c r="C12" i="72"/>
  <c r="C13" i="72"/>
  <c r="C14" i="72"/>
  <c r="C15" i="72"/>
  <c r="C16" i="72"/>
  <c r="C17" i="72"/>
  <c r="C18" i="72"/>
  <c r="C19" i="72"/>
  <c r="C20" i="72"/>
  <c r="C21" i="72"/>
  <c r="C22" i="72"/>
  <c r="C23" i="72"/>
  <c r="C24" i="72"/>
  <c r="C25" i="72"/>
  <c r="C26" i="72"/>
  <c r="C27" i="72"/>
  <c r="C28" i="72"/>
  <c r="C29" i="72"/>
  <c r="C30" i="72"/>
  <c r="C31" i="72"/>
  <c r="C32" i="72"/>
  <c r="C33" i="72"/>
  <c r="C34" i="72"/>
  <c r="C35" i="72"/>
  <c r="C36" i="72"/>
  <c r="C38" i="72"/>
  <c r="C39" i="72"/>
  <c r="C40" i="72"/>
  <c r="C41" i="72"/>
  <c r="C42" i="72"/>
  <c r="C43" i="72"/>
  <c r="C44" i="72"/>
  <c r="C45" i="72"/>
  <c r="C46" i="72"/>
  <c r="C47" i="72"/>
  <c r="C48" i="72"/>
  <c r="C49" i="72"/>
  <c r="C50" i="72"/>
  <c r="C3" i="71"/>
  <c r="D3" i="71" s="1"/>
  <c r="L3" i="71"/>
  <c r="J11" i="71" s="1"/>
  <c r="J21" i="12" s="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3" i="70"/>
  <c r="D3" i="70" s="1"/>
  <c r="L3" i="70"/>
  <c r="J11" i="70" s="1"/>
  <c r="J20" i="12" s="1"/>
  <c r="C4" i="70"/>
  <c r="C5" i="70"/>
  <c r="C6" i="70"/>
  <c r="C7" i="70"/>
  <c r="C8" i="70"/>
  <c r="C9" i="70"/>
  <c r="C10" i="70"/>
  <c r="C11" i="70"/>
  <c r="C12" i="70"/>
  <c r="C13" i="70"/>
  <c r="C14" i="70"/>
  <c r="C15" i="70"/>
  <c r="C16" i="70"/>
  <c r="C17" i="70"/>
  <c r="C18" i="70"/>
  <c r="C19" i="70"/>
  <c r="C20" i="70"/>
  <c r="C21" i="70"/>
  <c r="C22" i="70"/>
  <c r="C23" i="70"/>
  <c r="C24" i="70"/>
  <c r="C25" i="70"/>
  <c r="C26" i="70"/>
  <c r="C27" i="70"/>
  <c r="C28" i="70"/>
  <c r="C29" i="70"/>
  <c r="C30" i="70"/>
  <c r="C31" i="70"/>
  <c r="C32" i="70"/>
  <c r="C33" i="70"/>
  <c r="C34" i="70"/>
  <c r="C35" i="70"/>
  <c r="C36" i="70"/>
  <c r="C38" i="70"/>
  <c r="C39" i="70"/>
  <c r="C40" i="70"/>
  <c r="C41" i="70"/>
  <c r="C42" i="70"/>
  <c r="C43" i="70"/>
  <c r="C44" i="70"/>
  <c r="C45" i="70"/>
  <c r="C46" i="70"/>
  <c r="C47" i="70"/>
  <c r="C48" i="70"/>
  <c r="C49" i="70"/>
  <c r="C50" i="70"/>
  <c r="C3" i="69"/>
  <c r="D3" i="69" s="1"/>
  <c r="E3" i="69" s="1"/>
  <c r="F3" i="69" s="1"/>
  <c r="B4" i="69" s="1"/>
  <c r="L3" i="69"/>
  <c r="J11" i="69" s="1"/>
  <c r="J19" i="12" s="1"/>
  <c r="C4" i="69"/>
  <c r="C5" i="69"/>
  <c r="C6" i="69"/>
  <c r="C7" i="69"/>
  <c r="C8" i="69"/>
  <c r="C9" i="69"/>
  <c r="C10" i="69"/>
  <c r="C11" i="69"/>
  <c r="C12" i="69"/>
  <c r="C13" i="69"/>
  <c r="C14" i="69"/>
  <c r="C15" i="69"/>
  <c r="C16" i="69"/>
  <c r="C17" i="69"/>
  <c r="C18" i="69"/>
  <c r="C19" i="69"/>
  <c r="C20" i="69"/>
  <c r="C21" i="69"/>
  <c r="C22" i="69"/>
  <c r="C23" i="69"/>
  <c r="C24" i="69"/>
  <c r="C25" i="69"/>
  <c r="C26" i="69"/>
  <c r="C27" i="69"/>
  <c r="C28" i="69"/>
  <c r="C29" i="69"/>
  <c r="C30" i="69"/>
  <c r="C31" i="69"/>
  <c r="C32" i="69"/>
  <c r="C33" i="69"/>
  <c r="C34" i="69"/>
  <c r="C35" i="69"/>
  <c r="C36" i="69"/>
  <c r="C38" i="69"/>
  <c r="C39" i="69"/>
  <c r="C40" i="69"/>
  <c r="C41" i="69"/>
  <c r="C42" i="69"/>
  <c r="C43" i="69"/>
  <c r="C44" i="69"/>
  <c r="C45" i="69"/>
  <c r="C46" i="69"/>
  <c r="C47" i="69"/>
  <c r="C48" i="69"/>
  <c r="C49" i="69"/>
  <c r="C50" i="69"/>
  <c r="C3" i="68"/>
  <c r="D3" i="68" s="1"/>
  <c r="L3" i="68"/>
  <c r="J11" i="68" s="1"/>
  <c r="J18" i="12" s="1"/>
  <c r="C4" i="68"/>
  <c r="C5" i="68"/>
  <c r="C6" i="68"/>
  <c r="C7" i="68"/>
  <c r="C8" i="68"/>
  <c r="C9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22" i="68"/>
  <c r="C23" i="68"/>
  <c r="C24" i="68"/>
  <c r="C25" i="68"/>
  <c r="C26" i="68"/>
  <c r="C27" i="68"/>
  <c r="C28" i="68"/>
  <c r="C29" i="68"/>
  <c r="C30" i="68"/>
  <c r="C31" i="68"/>
  <c r="C32" i="68"/>
  <c r="C33" i="68"/>
  <c r="C34" i="68"/>
  <c r="C35" i="68"/>
  <c r="C36" i="68"/>
  <c r="C38" i="68"/>
  <c r="C39" i="68"/>
  <c r="C40" i="68"/>
  <c r="C41" i="68"/>
  <c r="C42" i="68"/>
  <c r="C43" i="68"/>
  <c r="C44" i="68"/>
  <c r="C45" i="68"/>
  <c r="C46" i="68"/>
  <c r="C47" i="68"/>
  <c r="C48" i="68"/>
  <c r="C49" i="68"/>
  <c r="C50" i="68"/>
  <c r="C3" i="67"/>
  <c r="D3" i="67" s="1"/>
  <c r="L3" i="67"/>
  <c r="J11" i="67" s="1"/>
  <c r="J17" i="12" s="1"/>
  <c r="C4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3" i="66"/>
  <c r="D3" i="66" s="1"/>
  <c r="E3" i="66" s="1"/>
  <c r="F3" i="66" s="1"/>
  <c r="B4" i="66" s="1"/>
  <c r="L3" i="66"/>
  <c r="J11" i="66" s="1"/>
  <c r="J16" i="12" s="1"/>
  <c r="C4" i="66"/>
  <c r="C5" i="66"/>
  <c r="C6" i="66"/>
  <c r="C7" i="66"/>
  <c r="C8" i="66"/>
  <c r="C9" i="66"/>
  <c r="C10" i="66"/>
  <c r="C11" i="66"/>
  <c r="C12" i="66"/>
  <c r="C13" i="66"/>
  <c r="C14" i="66"/>
  <c r="C15" i="66"/>
  <c r="C16" i="66"/>
  <c r="C17" i="66"/>
  <c r="C18" i="66"/>
  <c r="C19" i="66"/>
  <c r="C20" i="66"/>
  <c r="C21" i="66"/>
  <c r="C22" i="66"/>
  <c r="C23" i="66"/>
  <c r="C24" i="66"/>
  <c r="C25" i="66"/>
  <c r="C26" i="66"/>
  <c r="C27" i="66"/>
  <c r="C28" i="66"/>
  <c r="C29" i="66"/>
  <c r="C30" i="66"/>
  <c r="C31" i="66"/>
  <c r="C32" i="66"/>
  <c r="C33" i="66"/>
  <c r="C34" i="66"/>
  <c r="C35" i="66"/>
  <c r="C36" i="66"/>
  <c r="C38" i="66"/>
  <c r="C39" i="66"/>
  <c r="C40" i="66"/>
  <c r="C41" i="66"/>
  <c r="C42" i="66"/>
  <c r="C43" i="66"/>
  <c r="C44" i="66"/>
  <c r="C45" i="66"/>
  <c r="C46" i="66"/>
  <c r="C47" i="66"/>
  <c r="C48" i="66"/>
  <c r="C49" i="66"/>
  <c r="C50" i="66"/>
  <c r="C3" i="65"/>
  <c r="D3" i="65" s="1"/>
  <c r="L3" i="65"/>
  <c r="J11" i="65" s="1"/>
  <c r="J15" i="12" s="1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0" i="65"/>
  <c r="C3" i="64"/>
  <c r="D3" i="64" s="1"/>
  <c r="E3" i="64" s="1"/>
  <c r="F3" i="64" s="1"/>
  <c r="B4" i="64" s="1"/>
  <c r="L3" i="64"/>
  <c r="J11" i="64" s="1"/>
  <c r="J14" i="12" s="1"/>
  <c r="C4" i="64"/>
  <c r="C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8" i="64"/>
  <c r="C49" i="64"/>
  <c r="C50" i="64"/>
  <c r="C3" i="63"/>
  <c r="D3" i="63" s="1"/>
  <c r="L3" i="63"/>
  <c r="J11" i="63" s="1"/>
  <c r="J13" i="12" s="1"/>
  <c r="C4" i="63"/>
  <c r="C5" i="63"/>
  <c r="C6" i="63"/>
  <c r="C7" i="63"/>
  <c r="C8" i="63"/>
  <c r="C9" i="63"/>
  <c r="C10" i="63"/>
  <c r="C11" i="63"/>
  <c r="C12" i="63"/>
  <c r="C13" i="63"/>
  <c r="C14" i="63"/>
  <c r="C15" i="63"/>
  <c r="C16" i="63"/>
  <c r="C17" i="63"/>
  <c r="C18" i="63"/>
  <c r="C19" i="63"/>
  <c r="C20" i="63"/>
  <c r="C21" i="63"/>
  <c r="C22" i="63"/>
  <c r="C23" i="63"/>
  <c r="C24" i="63"/>
  <c r="C25" i="63"/>
  <c r="C26" i="63"/>
  <c r="C27" i="63"/>
  <c r="C28" i="63"/>
  <c r="C29" i="63"/>
  <c r="C30" i="63"/>
  <c r="C31" i="63"/>
  <c r="C32" i="63"/>
  <c r="C33" i="63"/>
  <c r="C34" i="63"/>
  <c r="C35" i="63"/>
  <c r="C36" i="63"/>
  <c r="C38" i="63"/>
  <c r="C39" i="63"/>
  <c r="C40" i="63"/>
  <c r="C41" i="63"/>
  <c r="C42" i="63"/>
  <c r="C43" i="63"/>
  <c r="C44" i="63"/>
  <c r="C45" i="63"/>
  <c r="C46" i="63"/>
  <c r="C47" i="63"/>
  <c r="C48" i="63"/>
  <c r="C49" i="63"/>
  <c r="C50" i="63"/>
  <c r="C37" i="72" l="1"/>
  <c r="C37" i="71"/>
  <c r="E3" i="71"/>
  <c r="F3" i="71" s="1"/>
  <c r="B4" i="71" s="1"/>
  <c r="D4" i="71" s="1"/>
  <c r="C37" i="70"/>
  <c r="E3" i="70"/>
  <c r="F3" i="70" s="1"/>
  <c r="B4" i="70" s="1"/>
  <c r="D4" i="70" s="1"/>
  <c r="C37" i="69"/>
  <c r="E3" i="68"/>
  <c r="F3" i="68"/>
  <c r="B4" i="68" s="1"/>
  <c r="D4" i="68" s="1"/>
  <c r="C37" i="68"/>
  <c r="C37" i="67"/>
  <c r="E3" i="67"/>
  <c r="F3" i="67"/>
  <c r="B4" i="67" s="1"/>
  <c r="D4" i="67" s="1"/>
  <c r="C37" i="66"/>
  <c r="C37" i="65"/>
  <c r="E3" i="65"/>
  <c r="F3" i="65"/>
  <c r="B4" i="65" s="1"/>
  <c r="D4" i="65" s="1"/>
  <c r="C37" i="64"/>
  <c r="C37" i="63"/>
  <c r="D4" i="72"/>
  <c r="D4" i="69"/>
  <c r="D4" i="66"/>
  <c r="D4" i="64"/>
  <c r="E3" i="63"/>
  <c r="F3" i="63" s="1"/>
  <c r="B4" i="63" s="1"/>
  <c r="E4" i="72" l="1"/>
  <c r="F4" i="72" s="1"/>
  <c r="E4" i="71"/>
  <c r="F4" i="71" s="1"/>
  <c r="E4" i="70"/>
  <c r="F4" i="70" s="1"/>
  <c r="E4" i="69"/>
  <c r="F4" i="69" s="1"/>
  <c r="E4" i="68"/>
  <c r="F4" i="68"/>
  <c r="E4" i="67"/>
  <c r="F4" i="67" s="1"/>
  <c r="E4" i="66"/>
  <c r="F4" i="66" s="1"/>
  <c r="E4" i="65"/>
  <c r="F4" i="65" s="1"/>
  <c r="E4" i="64"/>
  <c r="F4" i="64" s="1"/>
  <c r="D4" i="63"/>
  <c r="B5" i="72" l="1"/>
  <c r="G4" i="72"/>
  <c r="B5" i="71"/>
  <c r="G4" i="71"/>
  <c r="B5" i="70"/>
  <c r="G4" i="70"/>
  <c r="B5" i="69"/>
  <c r="G4" i="69"/>
  <c r="B5" i="68"/>
  <c r="G4" i="68"/>
  <c r="B5" i="67"/>
  <c r="G4" i="67"/>
  <c r="B5" i="66"/>
  <c r="G4" i="66"/>
  <c r="B5" i="65"/>
  <c r="G4" i="65"/>
  <c r="B5" i="64"/>
  <c r="G4" i="64"/>
  <c r="E4" i="63"/>
  <c r="F4" i="63" s="1"/>
  <c r="D5" i="72" l="1"/>
  <c r="D5" i="71"/>
  <c r="D5" i="70"/>
  <c r="D5" i="69"/>
  <c r="D5" i="68"/>
  <c r="D5" i="67"/>
  <c r="D5" i="66"/>
  <c r="D5" i="65"/>
  <c r="D5" i="64"/>
  <c r="B5" i="63"/>
  <c r="G4" i="63"/>
  <c r="E5" i="72" l="1"/>
  <c r="F5" i="72" s="1"/>
  <c r="E5" i="71"/>
  <c r="F5" i="71" s="1"/>
  <c r="E5" i="70"/>
  <c r="F5" i="70" s="1"/>
  <c r="E5" i="69"/>
  <c r="F5" i="69" s="1"/>
  <c r="E5" i="68"/>
  <c r="F5" i="68" s="1"/>
  <c r="E5" i="67"/>
  <c r="F5" i="67" s="1"/>
  <c r="E5" i="66"/>
  <c r="F5" i="66" s="1"/>
  <c r="E5" i="65"/>
  <c r="F5" i="65" s="1"/>
  <c r="E5" i="64"/>
  <c r="F5" i="64" s="1"/>
  <c r="D5" i="63"/>
  <c r="B6" i="72" l="1"/>
  <c r="G5" i="72"/>
  <c r="B6" i="71"/>
  <c r="G5" i="71"/>
  <c r="B6" i="70"/>
  <c r="G5" i="70"/>
  <c r="B6" i="69"/>
  <c r="G5" i="69"/>
  <c r="B6" i="68"/>
  <c r="G5" i="68"/>
  <c r="B6" i="67"/>
  <c r="G5" i="67"/>
  <c r="B6" i="66"/>
  <c r="G5" i="66"/>
  <c r="B6" i="65"/>
  <c r="G5" i="65"/>
  <c r="B6" i="64"/>
  <c r="G5" i="64"/>
  <c r="E5" i="63"/>
  <c r="F5" i="63" s="1"/>
  <c r="D6" i="72" l="1"/>
  <c r="D6" i="71"/>
  <c r="D6" i="70"/>
  <c r="D6" i="69"/>
  <c r="D6" i="68"/>
  <c r="D6" i="67"/>
  <c r="D6" i="66"/>
  <c r="D6" i="65"/>
  <c r="D6" i="64"/>
  <c r="B6" i="63"/>
  <c r="G5" i="63"/>
  <c r="E6" i="72" l="1"/>
  <c r="F6" i="72" s="1"/>
  <c r="E6" i="71"/>
  <c r="F6" i="71" s="1"/>
  <c r="E6" i="70"/>
  <c r="F6" i="70" s="1"/>
  <c r="E6" i="69"/>
  <c r="F6" i="69" s="1"/>
  <c r="E6" i="68"/>
  <c r="F6" i="68" s="1"/>
  <c r="E6" i="67"/>
  <c r="F6" i="67" s="1"/>
  <c r="E6" i="66"/>
  <c r="F6" i="66" s="1"/>
  <c r="E6" i="65"/>
  <c r="F6" i="65" s="1"/>
  <c r="E6" i="64"/>
  <c r="F6" i="64" s="1"/>
  <c r="D6" i="63"/>
  <c r="B7" i="72" l="1"/>
  <c r="G6" i="72"/>
  <c r="B7" i="71"/>
  <c r="G6" i="71"/>
  <c r="B7" i="70"/>
  <c r="G6" i="70"/>
  <c r="B7" i="69"/>
  <c r="G6" i="69"/>
  <c r="B7" i="68"/>
  <c r="G6" i="68"/>
  <c r="B7" i="67"/>
  <c r="G6" i="67"/>
  <c r="B7" i="66"/>
  <c r="G6" i="66"/>
  <c r="B7" i="65"/>
  <c r="G6" i="65"/>
  <c r="B7" i="64"/>
  <c r="G6" i="64"/>
  <c r="E6" i="63"/>
  <c r="F6" i="63" s="1"/>
  <c r="D7" i="72" l="1"/>
  <c r="D7" i="71"/>
  <c r="D7" i="70"/>
  <c r="D7" i="69"/>
  <c r="D7" i="68"/>
  <c r="D7" i="67"/>
  <c r="D7" i="66"/>
  <c r="D7" i="65"/>
  <c r="D7" i="64"/>
  <c r="B7" i="63"/>
  <c r="G6" i="63"/>
  <c r="E7" i="72" l="1"/>
  <c r="F7" i="72" s="1"/>
  <c r="E7" i="71"/>
  <c r="F7" i="71" s="1"/>
  <c r="E7" i="70"/>
  <c r="F7" i="70" s="1"/>
  <c r="E7" i="69"/>
  <c r="F7" i="69" s="1"/>
  <c r="E7" i="68"/>
  <c r="F7" i="68" s="1"/>
  <c r="E7" i="67"/>
  <c r="F7" i="67" s="1"/>
  <c r="E7" i="66"/>
  <c r="F7" i="66" s="1"/>
  <c r="E7" i="65"/>
  <c r="F7" i="65" s="1"/>
  <c r="E7" i="64"/>
  <c r="F7" i="64" s="1"/>
  <c r="D7" i="63"/>
  <c r="B8" i="72" l="1"/>
  <c r="G7" i="72"/>
  <c r="B8" i="71"/>
  <c r="G7" i="71"/>
  <c r="B8" i="70"/>
  <c r="G7" i="70"/>
  <c r="B8" i="69"/>
  <c r="G7" i="69"/>
  <c r="B8" i="68"/>
  <c r="G7" i="68"/>
  <c r="B8" i="67"/>
  <c r="G7" i="67"/>
  <c r="B8" i="66"/>
  <c r="G7" i="66"/>
  <c r="B8" i="65"/>
  <c r="G7" i="65"/>
  <c r="B8" i="64"/>
  <c r="G7" i="64"/>
  <c r="E7" i="63"/>
  <c r="F7" i="63"/>
  <c r="D8" i="72" l="1"/>
  <c r="D8" i="71"/>
  <c r="D8" i="70"/>
  <c r="D8" i="69"/>
  <c r="D8" i="68"/>
  <c r="D8" i="67"/>
  <c r="D8" i="66"/>
  <c r="D8" i="65"/>
  <c r="D8" i="64"/>
  <c r="B8" i="63"/>
  <c r="G7" i="63"/>
  <c r="E8" i="72" l="1"/>
  <c r="F8" i="72" s="1"/>
  <c r="E8" i="71"/>
  <c r="F8" i="71" s="1"/>
  <c r="E8" i="70"/>
  <c r="F8" i="70" s="1"/>
  <c r="E8" i="69"/>
  <c r="F8" i="69" s="1"/>
  <c r="E8" i="68"/>
  <c r="F8" i="68"/>
  <c r="E8" i="67"/>
  <c r="F8" i="67" s="1"/>
  <c r="E8" i="66"/>
  <c r="F8" i="66" s="1"/>
  <c r="E8" i="65"/>
  <c r="F8" i="65" s="1"/>
  <c r="E8" i="64"/>
  <c r="F8" i="64" s="1"/>
  <c r="D8" i="63"/>
  <c r="B9" i="72" l="1"/>
  <c r="G8" i="72"/>
  <c r="B9" i="71"/>
  <c r="G8" i="71"/>
  <c r="B9" i="70"/>
  <c r="G8" i="70"/>
  <c r="B9" i="69"/>
  <c r="G8" i="69"/>
  <c r="B9" i="68"/>
  <c r="G8" i="68"/>
  <c r="B9" i="67"/>
  <c r="G8" i="67"/>
  <c r="B9" i="66"/>
  <c r="G8" i="66"/>
  <c r="B9" i="65"/>
  <c r="G8" i="65"/>
  <c r="B9" i="64"/>
  <c r="G8" i="64"/>
  <c r="E8" i="63"/>
  <c r="F8" i="63"/>
  <c r="D9" i="72" l="1"/>
  <c r="D9" i="71"/>
  <c r="D9" i="70"/>
  <c r="D9" i="69"/>
  <c r="D9" i="68"/>
  <c r="D9" i="67"/>
  <c r="D9" i="66"/>
  <c r="D9" i="65"/>
  <c r="D9" i="64"/>
  <c r="B9" i="63"/>
  <c r="G8" i="63"/>
  <c r="E9" i="72" l="1"/>
  <c r="F9" i="72" s="1"/>
  <c r="E9" i="71"/>
  <c r="F9" i="71" s="1"/>
  <c r="E9" i="70"/>
  <c r="F9" i="70" s="1"/>
  <c r="E9" i="69"/>
  <c r="F9" i="69" s="1"/>
  <c r="E9" i="68"/>
  <c r="F9" i="68" s="1"/>
  <c r="E9" i="67"/>
  <c r="F9" i="67" s="1"/>
  <c r="E9" i="66"/>
  <c r="F9" i="66" s="1"/>
  <c r="E9" i="65"/>
  <c r="F9" i="65" s="1"/>
  <c r="E9" i="64"/>
  <c r="F9" i="64" s="1"/>
  <c r="D9" i="63"/>
  <c r="B10" i="72" l="1"/>
  <c r="G9" i="72"/>
  <c r="B10" i="71"/>
  <c r="G9" i="71"/>
  <c r="B10" i="70"/>
  <c r="G9" i="70"/>
  <c r="B10" i="69"/>
  <c r="G9" i="69"/>
  <c r="B10" i="68"/>
  <c r="G9" i="68"/>
  <c r="B10" i="67"/>
  <c r="G9" i="67"/>
  <c r="B10" i="66"/>
  <c r="G9" i="66"/>
  <c r="B10" i="65"/>
  <c r="G9" i="65"/>
  <c r="B10" i="64"/>
  <c r="G9" i="64"/>
  <c r="E9" i="63"/>
  <c r="F9" i="63"/>
  <c r="D10" i="72" l="1"/>
  <c r="D10" i="71"/>
  <c r="D10" i="70"/>
  <c r="D10" i="69"/>
  <c r="D10" i="68"/>
  <c r="D10" i="67"/>
  <c r="D10" i="66"/>
  <c r="D10" i="65"/>
  <c r="D10" i="64"/>
  <c r="B10" i="63"/>
  <c r="G9" i="63"/>
  <c r="E10" i="72" l="1"/>
  <c r="F10" i="72" s="1"/>
  <c r="E10" i="71"/>
  <c r="F10" i="71" s="1"/>
  <c r="E10" i="70"/>
  <c r="F10" i="70" s="1"/>
  <c r="E10" i="69"/>
  <c r="F10" i="69" s="1"/>
  <c r="E10" i="68"/>
  <c r="F10" i="68" s="1"/>
  <c r="E10" i="67"/>
  <c r="F10" i="67" s="1"/>
  <c r="E10" i="66"/>
  <c r="F10" i="66" s="1"/>
  <c r="E10" i="65"/>
  <c r="F10" i="65" s="1"/>
  <c r="E10" i="64"/>
  <c r="F10" i="64" s="1"/>
  <c r="D10" i="63"/>
  <c r="B11" i="72" l="1"/>
  <c r="G10" i="72"/>
  <c r="B11" i="71"/>
  <c r="G10" i="71"/>
  <c r="B11" i="70"/>
  <c r="G10" i="70"/>
  <c r="B11" i="69"/>
  <c r="G10" i="69"/>
  <c r="B11" i="68"/>
  <c r="G10" i="68"/>
  <c r="B11" i="67"/>
  <c r="G10" i="67"/>
  <c r="B11" i="66"/>
  <c r="G10" i="66"/>
  <c r="B11" i="65"/>
  <c r="G10" i="65"/>
  <c r="B11" i="64"/>
  <c r="G10" i="64"/>
  <c r="E10" i="63"/>
  <c r="F10" i="63" s="1"/>
  <c r="D11" i="72" l="1"/>
  <c r="D11" i="71"/>
  <c r="D11" i="70"/>
  <c r="D11" i="69"/>
  <c r="D11" i="68"/>
  <c r="D11" i="67"/>
  <c r="D11" i="66"/>
  <c r="D11" i="65"/>
  <c r="D11" i="64"/>
  <c r="B11" i="63"/>
  <c r="G10" i="63"/>
  <c r="E11" i="72" l="1"/>
  <c r="F11" i="72" s="1"/>
  <c r="E11" i="71"/>
  <c r="F11" i="71" s="1"/>
  <c r="E11" i="70"/>
  <c r="F11" i="70" s="1"/>
  <c r="E11" i="69"/>
  <c r="F11" i="69" s="1"/>
  <c r="E11" i="68"/>
  <c r="F11" i="68" s="1"/>
  <c r="E11" i="67"/>
  <c r="F11" i="67" s="1"/>
  <c r="E11" i="66"/>
  <c r="F11" i="66" s="1"/>
  <c r="E11" i="65"/>
  <c r="F11" i="65" s="1"/>
  <c r="E11" i="64"/>
  <c r="F11" i="64" s="1"/>
  <c r="D11" i="63"/>
  <c r="B12" i="72" l="1"/>
  <c r="G11" i="72"/>
  <c r="B12" i="71"/>
  <c r="G11" i="71"/>
  <c r="B12" i="70"/>
  <c r="G11" i="70"/>
  <c r="B12" i="69"/>
  <c r="G11" i="69"/>
  <c r="B12" i="68"/>
  <c r="G11" i="68"/>
  <c r="B12" i="67"/>
  <c r="G11" i="67"/>
  <c r="B12" i="66"/>
  <c r="G11" i="66"/>
  <c r="B12" i="65"/>
  <c r="G11" i="65"/>
  <c r="B12" i="64"/>
  <c r="G11" i="64"/>
  <c r="E11" i="63"/>
  <c r="F11" i="63"/>
  <c r="D12" i="72" l="1"/>
  <c r="D12" i="71"/>
  <c r="D12" i="70"/>
  <c r="D12" i="69"/>
  <c r="D12" i="68"/>
  <c r="D12" i="67"/>
  <c r="D12" i="66"/>
  <c r="D12" i="65"/>
  <c r="D12" i="64"/>
  <c r="B12" i="63"/>
  <c r="G11" i="63"/>
  <c r="E12" i="72" l="1"/>
  <c r="F12" i="72"/>
  <c r="E12" i="71"/>
  <c r="F12" i="71" s="1"/>
  <c r="E12" i="70"/>
  <c r="F12" i="70" s="1"/>
  <c r="E12" i="69"/>
  <c r="F12" i="69"/>
  <c r="E12" i="68"/>
  <c r="F12" i="68" s="1"/>
  <c r="E12" i="67"/>
  <c r="F12" i="67" s="1"/>
  <c r="E12" i="66"/>
  <c r="F12" i="66" s="1"/>
  <c r="E12" i="65"/>
  <c r="F12" i="65" s="1"/>
  <c r="E12" i="64"/>
  <c r="F12" i="64" s="1"/>
  <c r="D12" i="63"/>
  <c r="B13" i="72" l="1"/>
  <c r="G12" i="72"/>
  <c r="B13" i="71"/>
  <c r="G12" i="71"/>
  <c r="B13" i="70"/>
  <c r="G12" i="70"/>
  <c r="B13" i="69"/>
  <c r="G12" i="69"/>
  <c r="B13" i="68"/>
  <c r="G12" i="68"/>
  <c r="B13" i="67"/>
  <c r="G12" i="67"/>
  <c r="B13" i="66"/>
  <c r="G12" i="66"/>
  <c r="B13" i="65"/>
  <c r="G12" i="65"/>
  <c r="B13" i="64"/>
  <c r="G12" i="64"/>
  <c r="E12" i="63"/>
  <c r="F12" i="63" s="1"/>
  <c r="D13" i="72" l="1"/>
  <c r="D13" i="71"/>
  <c r="D13" i="70"/>
  <c r="D13" i="69"/>
  <c r="D13" i="68"/>
  <c r="D13" i="67"/>
  <c r="D13" i="66"/>
  <c r="D13" i="65"/>
  <c r="D13" i="64"/>
  <c r="B13" i="63"/>
  <c r="G12" i="63"/>
  <c r="E13" i="72" l="1"/>
  <c r="F13" i="72" s="1"/>
  <c r="E13" i="71"/>
  <c r="F13" i="71" s="1"/>
  <c r="E13" i="70"/>
  <c r="F13" i="70" s="1"/>
  <c r="E13" i="69"/>
  <c r="F13" i="69" s="1"/>
  <c r="E13" i="68"/>
  <c r="F13" i="68" s="1"/>
  <c r="E13" i="67"/>
  <c r="F13" i="67" s="1"/>
  <c r="E13" i="66"/>
  <c r="F13" i="66" s="1"/>
  <c r="E13" i="65"/>
  <c r="F13" i="65" s="1"/>
  <c r="E13" i="64"/>
  <c r="F13" i="64" s="1"/>
  <c r="D13" i="63"/>
  <c r="B14" i="72" l="1"/>
  <c r="G13" i="72"/>
  <c r="B14" i="71"/>
  <c r="G13" i="71"/>
  <c r="B14" i="70"/>
  <c r="G13" i="70"/>
  <c r="B14" i="69"/>
  <c r="G13" i="69"/>
  <c r="B14" i="68"/>
  <c r="G13" i="68"/>
  <c r="B14" i="67"/>
  <c r="G13" i="67"/>
  <c r="B14" i="66"/>
  <c r="G13" i="66"/>
  <c r="B14" i="65"/>
  <c r="G13" i="65"/>
  <c r="B14" i="64"/>
  <c r="G13" i="64"/>
  <c r="E13" i="63"/>
  <c r="F13" i="63" s="1"/>
  <c r="D14" i="72" l="1"/>
  <c r="D14" i="71"/>
  <c r="D14" i="70"/>
  <c r="D14" i="69"/>
  <c r="D14" i="68"/>
  <c r="D14" i="67"/>
  <c r="D14" i="66"/>
  <c r="D14" i="65"/>
  <c r="D14" i="64"/>
  <c r="B14" i="63"/>
  <c r="G13" i="63"/>
  <c r="E14" i="72" l="1"/>
  <c r="F14" i="72" s="1"/>
  <c r="E14" i="71"/>
  <c r="F14" i="71" s="1"/>
  <c r="E14" i="70"/>
  <c r="F14" i="70" s="1"/>
  <c r="E14" i="69"/>
  <c r="F14" i="69" s="1"/>
  <c r="E14" i="68"/>
  <c r="F14" i="68" s="1"/>
  <c r="E14" i="67"/>
  <c r="F14" i="67" s="1"/>
  <c r="E14" i="66"/>
  <c r="F14" i="66" s="1"/>
  <c r="E14" i="65"/>
  <c r="F14" i="65" s="1"/>
  <c r="E14" i="64"/>
  <c r="F14" i="64" s="1"/>
  <c r="D14" i="63"/>
  <c r="B15" i="72" l="1"/>
  <c r="G14" i="72"/>
  <c r="B15" i="71"/>
  <c r="G14" i="71"/>
  <c r="B15" i="70"/>
  <c r="G14" i="70"/>
  <c r="B15" i="69"/>
  <c r="G14" i="69"/>
  <c r="B15" i="68"/>
  <c r="G14" i="68"/>
  <c r="B15" i="67"/>
  <c r="G14" i="67"/>
  <c r="B15" i="66"/>
  <c r="G14" i="66"/>
  <c r="B15" i="65"/>
  <c r="G14" i="65"/>
  <c r="B15" i="64"/>
  <c r="G14" i="64"/>
  <c r="E14" i="63"/>
  <c r="F14" i="63" s="1"/>
  <c r="D15" i="72" l="1"/>
  <c r="D15" i="71"/>
  <c r="D15" i="70"/>
  <c r="D15" i="69"/>
  <c r="D15" i="68"/>
  <c r="D15" i="67"/>
  <c r="D15" i="66"/>
  <c r="D15" i="65"/>
  <c r="D15" i="64"/>
  <c r="B15" i="63"/>
  <c r="G14" i="63"/>
  <c r="E15" i="72" l="1"/>
  <c r="F15" i="72" s="1"/>
  <c r="E15" i="71"/>
  <c r="F15" i="71" s="1"/>
  <c r="E15" i="70"/>
  <c r="F15" i="70" s="1"/>
  <c r="E15" i="69"/>
  <c r="F15" i="69" s="1"/>
  <c r="E15" i="68"/>
  <c r="F15" i="68" s="1"/>
  <c r="E15" i="67"/>
  <c r="F15" i="67" s="1"/>
  <c r="E15" i="66"/>
  <c r="F15" i="66" s="1"/>
  <c r="E15" i="65"/>
  <c r="F15" i="65" s="1"/>
  <c r="E15" i="64"/>
  <c r="F15" i="64" s="1"/>
  <c r="D15" i="63"/>
  <c r="B16" i="72" l="1"/>
  <c r="G15" i="72"/>
  <c r="B16" i="71"/>
  <c r="G15" i="71"/>
  <c r="B16" i="70"/>
  <c r="G15" i="70"/>
  <c r="B16" i="69"/>
  <c r="G15" i="69"/>
  <c r="B16" i="68"/>
  <c r="G15" i="68"/>
  <c r="B16" i="67"/>
  <c r="G15" i="67"/>
  <c r="B16" i="66"/>
  <c r="G15" i="66"/>
  <c r="B16" i="65"/>
  <c r="G15" i="65"/>
  <c r="B16" i="64"/>
  <c r="G15" i="64"/>
  <c r="E15" i="63"/>
  <c r="F15" i="63" s="1"/>
  <c r="D16" i="72" l="1"/>
  <c r="D16" i="71"/>
  <c r="D16" i="70"/>
  <c r="D16" i="69"/>
  <c r="D16" i="68"/>
  <c r="D16" i="67"/>
  <c r="D16" i="66"/>
  <c r="D16" i="65"/>
  <c r="D16" i="64"/>
  <c r="B16" i="63"/>
  <c r="G15" i="63"/>
  <c r="E16" i="72" l="1"/>
  <c r="F16" i="72" s="1"/>
  <c r="E16" i="71"/>
  <c r="F16" i="71" s="1"/>
  <c r="E16" i="70"/>
  <c r="F16" i="70" s="1"/>
  <c r="E16" i="69"/>
  <c r="F16" i="69" s="1"/>
  <c r="E16" i="68"/>
  <c r="F16" i="68" s="1"/>
  <c r="E16" i="67"/>
  <c r="F16" i="67" s="1"/>
  <c r="E16" i="66"/>
  <c r="F16" i="66" s="1"/>
  <c r="E16" i="65"/>
  <c r="F16" i="65" s="1"/>
  <c r="E16" i="64"/>
  <c r="F16" i="64" s="1"/>
  <c r="D16" i="63"/>
  <c r="B17" i="72" l="1"/>
  <c r="G16" i="72"/>
  <c r="B17" i="71"/>
  <c r="G16" i="71"/>
  <c r="B17" i="70"/>
  <c r="G16" i="70"/>
  <c r="B17" i="69"/>
  <c r="G16" i="69"/>
  <c r="B17" i="68"/>
  <c r="G16" i="68"/>
  <c r="B17" i="67"/>
  <c r="G16" i="67"/>
  <c r="B17" i="66"/>
  <c r="G16" i="66"/>
  <c r="B17" i="65"/>
  <c r="G16" i="65"/>
  <c r="B17" i="64"/>
  <c r="G16" i="64"/>
  <c r="E16" i="63"/>
  <c r="F16" i="63"/>
  <c r="D17" i="72" l="1"/>
  <c r="D17" i="71"/>
  <c r="D17" i="70"/>
  <c r="D17" i="69"/>
  <c r="D17" i="68"/>
  <c r="D17" i="67"/>
  <c r="D17" i="66"/>
  <c r="D17" i="65"/>
  <c r="D17" i="64"/>
  <c r="B17" i="63"/>
  <c r="G16" i="63"/>
  <c r="E17" i="72" l="1"/>
  <c r="F17" i="72" s="1"/>
  <c r="E17" i="71"/>
  <c r="F17" i="71" s="1"/>
  <c r="E17" i="70"/>
  <c r="F17" i="70" s="1"/>
  <c r="E17" i="69"/>
  <c r="F17" i="69" s="1"/>
  <c r="E17" i="68"/>
  <c r="F17" i="68" s="1"/>
  <c r="E17" i="67"/>
  <c r="F17" i="67" s="1"/>
  <c r="E17" i="66"/>
  <c r="F17" i="66" s="1"/>
  <c r="E17" i="65"/>
  <c r="F17" i="65" s="1"/>
  <c r="E17" i="64"/>
  <c r="F17" i="64" s="1"/>
  <c r="D17" i="63"/>
  <c r="B18" i="72" l="1"/>
  <c r="G17" i="72"/>
  <c r="B18" i="71"/>
  <c r="G17" i="71"/>
  <c r="B18" i="70"/>
  <c r="G17" i="70"/>
  <c r="B18" i="69"/>
  <c r="G17" i="69"/>
  <c r="B18" i="68"/>
  <c r="G17" i="68"/>
  <c r="B18" i="67"/>
  <c r="G17" i="67"/>
  <c r="B18" i="66"/>
  <c r="G17" i="66"/>
  <c r="B18" i="65"/>
  <c r="G17" i="65"/>
  <c r="B18" i="64"/>
  <c r="G17" i="64"/>
  <c r="E17" i="63"/>
  <c r="F17" i="63" s="1"/>
  <c r="D18" i="72" l="1"/>
  <c r="D18" i="71"/>
  <c r="D18" i="70"/>
  <c r="D18" i="69"/>
  <c r="D18" i="68"/>
  <c r="D18" i="67"/>
  <c r="D18" i="66"/>
  <c r="D18" i="65"/>
  <c r="D18" i="64"/>
  <c r="B18" i="63"/>
  <c r="G17" i="63"/>
  <c r="E18" i="72" l="1"/>
  <c r="F18" i="72"/>
  <c r="E18" i="71"/>
  <c r="F18" i="71" s="1"/>
  <c r="E18" i="70"/>
  <c r="F18" i="70" s="1"/>
  <c r="E18" i="69"/>
  <c r="F18" i="69"/>
  <c r="E18" i="68"/>
  <c r="F18" i="68" s="1"/>
  <c r="E18" i="67"/>
  <c r="F18" i="67" s="1"/>
  <c r="E18" i="66"/>
  <c r="F18" i="66" s="1"/>
  <c r="E18" i="65"/>
  <c r="F18" i="65" s="1"/>
  <c r="E18" i="64"/>
  <c r="F18" i="64" s="1"/>
  <c r="D18" i="63"/>
  <c r="B19" i="72" l="1"/>
  <c r="G18" i="72"/>
  <c r="B19" i="71"/>
  <c r="G18" i="71"/>
  <c r="B19" i="70"/>
  <c r="G18" i="70"/>
  <c r="B19" i="69"/>
  <c r="G18" i="69"/>
  <c r="B19" i="68"/>
  <c r="G18" i="68"/>
  <c r="B19" i="67"/>
  <c r="G18" i="67"/>
  <c r="B19" i="66"/>
  <c r="G18" i="66"/>
  <c r="B19" i="65"/>
  <c r="G18" i="65"/>
  <c r="B19" i="64"/>
  <c r="G18" i="64"/>
  <c r="E18" i="63"/>
  <c r="F18" i="63"/>
  <c r="D19" i="72" l="1"/>
  <c r="D19" i="71"/>
  <c r="D19" i="70"/>
  <c r="D19" i="69"/>
  <c r="D19" i="68"/>
  <c r="D19" i="67"/>
  <c r="D19" i="66"/>
  <c r="D19" i="65"/>
  <c r="D19" i="64"/>
  <c r="B19" i="63"/>
  <c r="G18" i="63"/>
  <c r="E19" i="72" l="1"/>
  <c r="F19" i="72" s="1"/>
  <c r="E19" i="71"/>
  <c r="F19" i="71" s="1"/>
  <c r="E19" i="70"/>
  <c r="F19" i="70" s="1"/>
  <c r="E19" i="69"/>
  <c r="F19" i="69" s="1"/>
  <c r="E19" i="68"/>
  <c r="F19" i="68" s="1"/>
  <c r="E19" i="67"/>
  <c r="F19" i="67" s="1"/>
  <c r="E19" i="66"/>
  <c r="F19" i="66" s="1"/>
  <c r="E19" i="65"/>
  <c r="F19" i="65" s="1"/>
  <c r="E19" i="64"/>
  <c r="F19" i="64" s="1"/>
  <c r="D19" i="63"/>
  <c r="B20" i="72" l="1"/>
  <c r="G19" i="72"/>
  <c r="B20" i="71"/>
  <c r="G19" i="71"/>
  <c r="B20" i="70"/>
  <c r="G19" i="70"/>
  <c r="B20" i="69"/>
  <c r="G19" i="69"/>
  <c r="B20" i="68"/>
  <c r="G19" i="68"/>
  <c r="B20" i="67"/>
  <c r="G19" i="67"/>
  <c r="B20" i="66"/>
  <c r="G19" i="66"/>
  <c r="B20" i="65"/>
  <c r="G19" i="65"/>
  <c r="B20" i="64"/>
  <c r="G19" i="64"/>
  <c r="E19" i="63"/>
  <c r="F19" i="63" s="1"/>
  <c r="D20" i="72" l="1"/>
  <c r="D20" i="71"/>
  <c r="D20" i="70"/>
  <c r="D20" i="69"/>
  <c r="D20" i="68"/>
  <c r="D20" i="67"/>
  <c r="D20" i="66"/>
  <c r="D20" i="65"/>
  <c r="D20" i="64"/>
  <c r="B20" i="63"/>
  <c r="G19" i="63"/>
  <c r="E20" i="72" l="1"/>
  <c r="F20" i="72"/>
  <c r="E20" i="71"/>
  <c r="F20" i="71"/>
  <c r="E20" i="70"/>
  <c r="F20" i="70" s="1"/>
  <c r="E20" i="69"/>
  <c r="F20" i="69" s="1"/>
  <c r="E20" i="68"/>
  <c r="F20" i="68" s="1"/>
  <c r="E20" i="67"/>
  <c r="F20" i="67" s="1"/>
  <c r="E20" i="66"/>
  <c r="F20" i="66" s="1"/>
  <c r="E20" i="65"/>
  <c r="F20" i="65" s="1"/>
  <c r="E20" i="64"/>
  <c r="F20" i="64" s="1"/>
  <c r="D20" i="63"/>
  <c r="B21" i="72" l="1"/>
  <c r="G20" i="72"/>
  <c r="B21" i="71"/>
  <c r="G20" i="71"/>
  <c r="B21" i="70"/>
  <c r="G20" i="70"/>
  <c r="B21" i="69"/>
  <c r="G20" i="69"/>
  <c r="B21" i="68"/>
  <c r="G20" i="68"/>
  <c r="B21" i="67"/>
  <c r="G20" i="67"/>
  <c r="B21" i="66"/>
  <c r="G20" i="66"/>
  <c r="B21" i="65"/>
  <c r="G20" i="65"/>
  <c r="B21" i="64"/>
  <c r="G20" i="64"/>
  <c r="E20" i="63"/>
  <c r="F20" i="63"/>
  <c r="D21" i="72" l="1"/>
  <c r="D21" i="71"/>
  <c r="D21" i="70"/>
  <c r="D21" i="69"/>
  <c r="D21" i="68"/>
  <c r="D21" i="67"/>
  <c r="D21" i="66"/>
  <c r="D21" i="65"/>
  <c r="D21" i="64"/>
  <c r="B21" i="63"/>
  <c r="G20" i="63"/>
  <c r="E21" i="72" l="1"/>
  <c r="F21" i="72" s="1"/>
  <c r="E21" i="71"/>
  <c r="F21" i="71" s="1"/>
  <c r="E21" i="70"/>
  <c r="F21" i="70" s="1"/>
  <c r="E21" i="69"/>
  <c r="F21" i="69" s="1"/>
  <c r="E21" i="68"/>
  <c r="F21" i="68" s="1"/>
  <c r="E21" i="67"/>
  <c r="F21" i="67" s="1"/>
  <c r="E21" i="66"/>
  <c r="F21" i="66" s="1"/>
  <c r="E21" i="65"/>
  <c r="F21" i="65" s="1"/>
  <c r="E21" i="64"/>
  <c r="F21" i="64" s="1"/>
  <c r="D21" i="63"/>
  <c r="B22" i="72" l="1"/>
  <c r="G21" i="72"/>
  <c r="B22" i="71"/>
  <c r="G21" i="71"/>
  <c r="B22" i="70"/>
  <c r="G21" i="70"/>
  <c r="B22" i="69"/>
  <c r="G21" i="69"/>
  <c r="B22" i="68"/>
  <c r="G21" i="68"/>
  <c r="B22" i="67"/>
  <c r="G21" i="67"/>
  <c r="B22" i="66"/>
  <c r="G21" i="66"/>
  <c r="B22" i="65"/>
  <c r="G21" i="65"/>
  <c r="B22" i="64"/>
  <c r="G21" i="64"/>
  <c r="E21" i="63"/>
  <c r="F21" i="63" s="1"/>
  <c r="D22" i="72" l="1"/>
  <c r="D22" i="71"/>
  <c r="D22" i="70"/>
  <c r="D22" i="69"/>
  <c r="D22" i="68"/>
  <c r="D22" i="67"/>
  <c r="D22" i="66"/>
  <c r="D22" i="65"/>
  <c r="D22" i="64"/>
  <c r="B22" i="63"/>
  <c r="G21" i="63"/>
  <c r="E22" i="72" l="1"/>
  <c r="F22" i="72" s="1"/>
  <c r="E22" i="71"/>
  <c r="F22" i="71" s="1"/>
  <c r="E22" i="70"/>
  <c r="F22" i="70" s="1"/>
  <c r="E22" i="69"/>
  <c r="F22" i="69" s="1"/>
  <c r="E22" i="68"/>
  <c r="F22" i="68" s="1"/>
  <c r="E22" i="67"/>
  <c r="F22" i="67" s="1"/>
  <c r="E22" i="66"/>
  <c r="F22" i="66" s="1"/>
  <c r="E22" i="65"/>
  <c r="F22" i="65" s="1"/>
  <c r="E22" i="64"/>
  <c r="F22" i="64" s="1"/>
  <c r="D22" i="63"/>
  <c r="B23" i="72" l="1"/>
  <c r="G22" i="72"/>
  <c r="B23" i="71"/>
  <c r="G22" i="71"/>
  <c r="B23" i="70"/>
  <c r="G22" i="70"/>
  <c r="B23" i="69"/>
  <c r="G22" i="69"/>
  <c r="B23" i="68"/>
  <c r="G22" i="68"/>
  <c r="B23" i="67"/>
  <c r="G22" i="67"/>
  <c r="B23" i="66"/>
  <c r="G22" i="66"/>
  <c r="B23" i="65"/>
  <c r="G22" i="65"/>
  <c r="B23" i="64"/>
  <c r="G22" i="64"/>
  <c r="E22" i="63"/>
  <c r="F22" i="63"/>
  <c r="D23" i="72" l="1"/>
  <c r="D23" i="71"/>
  <c r="D23" i="70"/>
  <c r="D23" i="69"/>
  <c r="D23" i="68"/>
  <c r="D23" i="67"/>
  <c r="D23" i="66"/>
  <c r="D23" i="65"/>
  <c r="D23" i="64"/>
  <c r="B23" i="63"/>
  <c r="G22" i="63"/>
  <c r="E23" i="72" l="1"/>
  <c r="F23" i="72" s="1"/>
  <c r="E23" i="71"/>
  <c r="F23" i="71" s="1"/>
  <c r="E23" i="70"/>
  <c r="F23" i="70" s="1"/>
  <c r="E23" i="69"/>
  <c r="F23" i="69" s="1"/>
  <c r="E23" i="68"/>
  <c r="F23" i="68" s="1"/>
  <c r="E23" i="67"/>
  <c r="F23" i="67" s="1"/>
  <c r="E23" i="66"/>
  <c r="F23" i="66" s="1"/>
  <c r="E23" i="65"/>
  <c r="F23" i="65" s="1"/>
  <c r="E23" i="64"/>
  <c r="F23" i="64" s="1"/>
  <c r="D23" i="63"/>
  <c r="B24" i="72" l="1"/>
  <c r="G23" i="72"/>
  <c r="B24" i="71"/>
  <c r="G23" i="71"/>
  <c r="B24" i="70"/>
  <c r="G23" i="70"/>
  <c r="B24" i="69"/>
  <c r="G23" i="69"/>
  <c r="B24" i="68"/>
  <c r="G23" i="68"/>
  <c r="B24" i="67"/>
  <c r="G23" i="67"/>
  <c r="B24" i="66"/>
  <c r="G23" i="66"/>
  <c r="B24" i="65"/>
  <c r="G23" i="65"/>
  <c r="B24" i="64"/>
  <c r="G23" i="64"/>
  <c r="E23" i="63"/>
  <c r="F23" i="63" s="1"/>
  <c r="D24" i="72" l="1"/>
  <c r="D24" i="71"/>
  <c r="D24" i="70"/>
  <c r="D24" i="69"/>
  <c r="D24" i="68"/>
  <c r="D24" i="67"/>
  <c r="D24" i="66"/>
  <c r="D24" i="65"/>
  <c r="D24" i="64"/>
  <c r="B24" i="63"/>
  <c r="G23" i="63"/>
  <c r="E24" i="72" l="1"/>
  <c r="F24" i="72"/>
  <c r="E24" i="71"/>
  <c r="F24" i="71"/>
  <c r="E24" i="70"/>
  <c r="F24" i="70"/>
  <c r="E24" i="69"/>
  <c r="F24" i="69" s="1"/>
  <c r="E24" i="68"/>
  <c r="F24" i="68" s="1"/>
  <c r="E24" i="67"/>
  <c r="F24" i="67"/>
  <c r="E24" i="66"/>
  <c r="F24" i="66" s="1"/>
  <c r="E24" i="65"/>
  <c r="F24" i="65" s="1"/>
  <c r="E24" i="64"/>
  <c r="F24" i="64" s="1"/>
  <c r="D24" i="63"/>
  <c r="B25" i="72" l="1"/>
  <c r="G24" i="72"/>
  <c r="B25" i="71"/>
  <c r="G24" i="71"/>
  <c r="B25" i="70"/>
  <c r="G24" i="70"/>
  <c r="B25" i="69"/>
  <c r="G24" i="69"/>
  <c r="B25" i="68"/>
  <c r="G24" i="68"/>
  <c r="B25" i="67"/>
  <c r="G24" i="67"/>
  <c r="B25" i="66"/>
  <c r="G24" i="66"/>
  <c r="B25" i="65"/>
  <c r="G24" i="65"/>
  <c r="B25" i="64"/>
  <c r="G24" i="64"/>
  <c r="E24" i="63"/>
  <c r="F24" i="63"/>
  <c r="D25" i="72" l="1"/>
  <c r="D25" i="71"/>
  <c r="D25" i="70"/>
  <c r="D25" i="69"/>
  <c r="D25" i="68"/>
  <c r="D25" i="67"/>
  <c r="D25" i="66"/>
  <c r="D25" i="65"/>
  <c r="D25" i="64"/>
  <c r="B25" i="63"/>
  <c r="G24" i="63"/>
  <c r="E25" i="72" l="1"/>
  <c r="F25" i="72" s="1"/>
  <c r="E25" i="71"/>
  <c r="F25" i="71" s="1"/>
  <c r="E25" i="70"/>
  <c r="F25" i="70" s="1"/>
  <c r="E25" i="69"/>
  <c r="F25" i="69" s="1"/>
  <c r="E25" i="68"/>
  <c r="F25" i="68" s="1"/>
  <c r="E25" i="67"/>
  <c r="F25" i="67" s="1"/>
  <c r="E25" i="66"/>
  <c r="F25" i="66" s="1"/>
  <c r="E25" i="65"/>
  <c r="F25" i="65" s="1"/>
  <c r="E25" i="64"/>
  <c r="F25" i="64" s="1"/>
  <c r="D25" i="63"/>
  <c r="B26" i="72" l="1"/>
  <c r="G25" i="72"/>
  <c r="B26" i="71"/>
  <c r="G25" i="71"/>
  <c r="B26" i="70"/>
  <c r="G25" i="70"/>
  <c r="B26" i="69"/>
  <c r="G25" i="69"/>
  <c r="B26" i="68"/>
  <c r="G25" i="68"/>
  <c r="B26" i="67"/>
  <c r="G25" i="67"/>
  <c r="B26" i="66"/>
  <c r="G25" i="66"/>
  <c r="B26" i="65"/>
  <c r="G25" i="65"/>
  <c r="B26" i="64"/>
  <c r="G25" i="64"/>
  <c r="E25" i="63"/>
  <c r="F25" i="63" s="1"/>
  <c r="D26" i="72" l="1"/>
  <c r="D26" i="71"/>
  <c r="D26" i="70"/>
  <c r="D26" i="69"/>
  <c r="D26" i="68"/>
  <c r="D26" i="67"/>
  <c r="D26" i="66"/>
  <c r="D26" i="65"/>
  <c r="D26" i="64"/>
  <c r="B26" i="63"/>
  <c r="G25" i="63"/>
  <c r="E26" i="72" l="1"/>
  <c r="F26" i="72"/>
  <c r="E26" i="71"/>
  <c r="F26" i="71" s="1"/>
  <c r="E26" i="70"/>
  <c r="F26" i="70" s="1"/>
  <c r="E26" i="69"/>
  <c r="F26" i="69" s="1"/>
  <c r="E26" i="68"/>
  <c r="F26" i="68" s="1"/>
  <c r="E26" i="67"/>
  <c r="F26" i="67" s="1"/>
  <c r="E26" i="66"/>
  <c r="F26" i="66" s="1"/>
  <c r="E26" i="65"/>
  <c r="F26" i="65" s="1"/>
  <c r="E26" i="64"/>
  <c r="F26" i="64" s="1"/>
  <c r="D26" i="63"/>
  <c r="B27" i="72" l="1"/>
  <c r="G26" i="72"/>
  <c r="B27" i="71"/>
  <c r="G26" i="71"/>
  <c r="B27" i="70"/>
  <c r="G26" i="70"/>
  <c r="B27" i="69"/>
  <c r="G26" i="69"/>
  <c r="B27" i="68"/>
  <c r="G26" i="68"/>
  <c r="B27" i="67"/>
  <c r="G26" i="67"/>
  <c r="B27" i="66"/>
  <c r="G26" i="66"/>
  <c r="B27" i="65"/>
  <c r="G26" i="65"/>
  <c r="B27" i="64"/>
  <c r="G26" i="64"/>
  <c r="E26" i="63"/>
  <c r="F26" i="63"/>
  <c r="D27" i="72" l="1"/>
  <c r="D27" i="71"/>
  <c r="D27" i="70"/>
  <c r="D27" i="69"/>
  <c r="D27" i="68"/>
  <c r="D27" i="67"/>
  <c r="D27" i="66"/>
  <c r="D27" i="65"/>
  <c r="D27" i="64"/>
  <c r="B27" i="63"/>
  <c r="G26" i="63"/>
  <c r="E27" i="72" l="1"/>
  <c r="F27" i="72" s="1"/>
  <c r="E27" i="71"/>
  <c r="F27" i="71" s="1"/>
  <c r="E27" i="70"/>
  <c r="F27" i="70" s="1"/>
  <c r="E27" i="69"/>
  <c r="F27" i="69" s="1"/>
  <c r="E27" i="68"/>
  <c r="F27" i="68" s="1"/>
  <c r="E27" i="67"/>
  <c r="F27" i="67" s="1"/>
  <c r="E27" i="66"/>
  <c r="F27" i="66" s="1"/>
  <c r="E27" i="65"/>
  <c r="F27" i="65" s="1"/>
  <c r="E27" i="64"/>
  <c r="F27" i="64" s="1"/>
  <c r="D27" i="63"/>
  <c r="B28" i="72" l="1"/>
  <c r="G27" i="72"/>
  <c r="B28" i="71"/>
  <c r="G27" i="71"/>
  <c r="B28" i="70"/>
  <c r="G27" i="70"/>
  <c r="B28" i="69"/>
  <c r="G27" i="69"/>
  <c r="B28" i="68"/>
  <c r="G27" i="68"/>
  <c r="B28" i="67"/>
  <c r="G27" i="67"/>
  <c r="B28" i="66"/>
  <c r="G27" i="66"/>
  <c r="B28" i="65"/>
  <c r="G27" i="65"/>
  <c r="B28" i="64"/>
  <c r="G27" i="64"/>
  <c r="E27" i="63"/>
  <c r="F27" i="63" s="1"/>
  <c r="D28" i="72" l="1"/>
  <c r="D28" i="71"/>
  <c r="D28" i="70"/>
  <c r="D28" i="69"/>
  <c r="D28" i="68"/>
  <c r="D28" i="67"/>
  <c r="D28" i="66"/>
  <c r="D28" i="65"/>
  <c r="D28" i="64"/>
  <c r="B28" i="63"/>
  <c r="G27" i="63"/>
  <c r="E28" i="72" l="1"/>
  <c r="F28" i="72" s="1"/>
  <c r="E28" i="71"/>
  <c r="F28" i="71" s="1"/>
  <c r="E28" i="70"/>
  <c r="F28" i="70" s="1"/>
  <c r="E28" i="69"/>
  <c r="F28" i="69" s="1"/>
  <c r="E28" i="68"/>
  <c r="F28" i="68" s="1"/>
  <c r="E28" i="67"/>
  <c r="F28" i="67" s="1"/>
  <c r="E28" i="66"/>
  <c r="F28" i="66" s="1"/>
  <c r="E28" i="65"/>
  <c r="F28" i="65" s="1"/>
  <c r="E28" i="64"/>
  <c r="F28" i="64" s="1"/>
  <c r="D28" i="63"/>
  <c r="B29" i="72" l="1"/>
  <c r="G28" i="72"/>
  <c r="B29" i="71"/>
  <c r="G28" i="71"/>
  <c r="B29" i="70"/>
  <c r="G28" i="70"/>
  <c r="B29" i="69"/>
  <c r="G28" i="69"/>
  <c r="B29" i="68"/>
  <c r="G28" i="68"/>
  <c r="B29" i="67"/>
  <c r="G28" i="67"/>
  <c r="B29" i="66"/>
  <c r="G28" i="66"/>
  <c r="B29" i="65"/>
  <c r="G28" i="65"/>
  <c r="B29" i="64"/>
  <c r="G28" i="64"/>
  <c r="E28" i="63"/>
  <c r="F28" i="63"/>
  <c r="D29" i="72" l="1"/>
  <c r="D29" i="71"/>
  <c r="D29" i="70"/>
  <c r="D29" i="69"/>
  <c r="D29" i="68"/>
  <c r="D29" i="67"/>
  <c r="D29" i="66"/>
  <c r="D29" i="65"/>
  <c r="D29" i="64"/>
  <c r="B29" i="63"/>
  <c r="G28" i="63"/>
  <c r="E29" i="72" l="1"/>
  <c r="F29" i="72" s="1"/>
  <c r="E29" i="71"/>
  <c r="F29" i="71" s="1"/>
  <c r="E29" i="70"/>
  <c r="F29" i="70" s="1"/>
  <c r="E29" i="69"/>
  <c r="F29" i="69" s="1"/>
  <c r="E29" i="68"/>
  <c r="F29" i="68" s="1"/>
  <c r="E29" i="67"/>
  <c r="F29" i="67" s="1"/>
  <c r="E29" i="66"/>
  <c r="F29" i="66" s="1"/>
  <c r="E29" i="65"/>
  <c r="F29" i="65" s="1"/>
  <c r="E29" i="64"/>
  <c r="F29" i="64" s="1"/>
  <c r="D29" i="63"/>
  <c r="B30" i="72" l="1"/>
  <c r="G29" i="72"/>
  <c r="B30" i="71"/>
  <c r="G29" i="71"/>
  <c r="B30" i="70"/>
  <c r="G29" i="70"/>
  <c r="B30" i="69"/>
  <c r="G29" i="69"/>
  <c r="B30" i="68"/>
  <c r="G29" i="68"/>
  <c r="B30" i="67"/>
  <c r="G29" i="67"/>
  <c r="B30" i="66"/>
  <c r="G29" i="66"/>
  <c r="B30" i="65"/>
  <c r="G29" i="65"/>
  <c r="B30" i="64"/>
  <c r="G29" i="64"/>
  <c r="E29" i="63"/>
  <c r="F29" i="63" s="1"/>
  <c r="D30" i="72" l="1"/>
  <c r="D30" i="71"/>
  <c r="D30" i="70"/>
  <c r="D30" i="69"/>
  <c r="D30" i="68"/>
  <c r="D30" i="67"/>
  <c r="D30" i="66"/>
  <c r="D30" i="65"/>
  <c r="D30" i="64"/>
  <c r="B30" i="63"/>
  <c r="G29" i="63"/>
  <c r="E30" i="72" l="1"/>
  <c r="F30" i="72"/>
  <c r="E30" i="71"/>
  <c r="F30" i="71" s="1"/>
  <c r="E30" i="70"/>
  <c r="F30" i="70" s="1"/>
  <c r="E30" i="69"/>
  <c r="F30" i="69"/>
  <c r="E30" i="68"/>
  <c r="F30" i="68" s="1"/>
  <c r="E30" i="67"/>
  <c r="F30" i="67" s="1"/>
  <c r="E30" i="66"/>
  <c r="F30" i="66" s="1"/>
  <c r="E30" i="65"/>
  <c r="F30" i="65" s="1"/>
  <c r="E30" i="64"/>
  <c r="F30" i="64" s="1"/>
  <c r="D30" i="63"/>
  <c r="B31" i="72" l="1"/>
  <c r="G30" i="72"/>
  <c r="B31" i="71"/>
  <c r="G30" i="71"/>
  <c r="B31" i="70"/>
  <c r="G30" i="70"/>
  <c r="B31" i="69"/>
  <c r="G30" i="69"/>
  <c r="B31" i="68"/>
  <c r="G30" i="68"/>
  <c r="B31" i="67"/>
  <c r="G30" i="67"/>
  <c r="B31" i="66"/>
  <c r="G30" i="66"/>
  <c r="B31" i="65"/>
  <c r="G30" i="65"/>
  <c r="B31" i="64"/>
  <c r="G30" i="64"/>
  <c r="E30" i="63"/>
  <c r="F30" i="63" s="1"/>
  <c r="D31" i="72" l="1"/>
  <c r="D31" i="71"/>
  <c r="D31" i="70"/>
  <c r="D31" i="69"/>
  <c r="D31" i="68"/>
  <c r="D31" i="67"/>
  <c r="D31" i="66"/>
  <c r="D31" i="65"/>
  <c r="D31" i="64"/>
  <c r="B31" i="63"/>
  <c r="G30" i="63"/>
  <c r="E31" i="72" l="1"/>
  <c r="F31" i="72" s="1"/>
  <c r="E31" i="71"/>
  <c r="F31" i="71" s="1"/>
  <c r="E31" i="70"/>
  <c r="F31" i="70" s="1"/>
  <c r="E31" i="69"/>
  <c r="F31" i="69" s="1"/>
  <c r="E31" i="68"/>
  <c r="F31" i="68" s="1"/>
  <c r="E31" i="67"/>
  <c r="F31" i="67" s="1"/>
  <c r="E31" i="66"/>
  <c r="F31" i="66" s="1"/>
  <c r="E31" i="65"/>
  <c r="F31" i="65" s="1"/>
  <c r="E31" i="64"/>
  <c r="F31" i="64" s="1"/>
  <c r="D31" i="63"/>
  <c r="B32" i="72" l="1"/>
  <c r="G31" i="72"/>
  <c r="B32" i="71"/>
  <c r="G31" i="71"/>
  <c r="B32" i="70"/>
  <c r="G31" i="70"/>
  <c r="B32" i="69"/>
  <c r="G31" i="69"/>
  <c r="B32" i="68"/>
  <c r="G31" i="68"/>
  <c r="B32" i="67"/>
  <c r="G31" i="67"/>
  <c r="B32" i="66"/>
  <c r="G31" i="66"/>
  <c r="B32" i="65"/>
  <c r="G31" i="65"/>
  <c r="B32" i="64"/>
  <c r="G31" i="64"/>
  <c r="E31" i="63"/>
  <c r="F31" i="63" s="1"/>
  <c r="D32" i="72" l="1"/>
  <c r="D32" i="71"/>
  <c r="D32" i="70"/>
  <c r="D32" i="69"/>
  <c r="D32" i="68"/>
  <c r="D32" i="67"/>
  <c r="D32" i="66"/>
  <c r="D32" i="65"/>
  <c r="D32" i="64"/>
  <c r="B32" i="63"/>
  <c r="G31" i="63"/>
  <c r="E32" i="72" l="1"/>
  <c r="F32" i="72" s="1"/>
  <c r="E32" i="71"/>
  <c r="F32" i="71" s="1"/>
  <c r="E32" i="70"/>
  <c r="F32" i="70" s="1"/>
  <c r="E32" i="69"/>
  <c r="F32" i="69" s="1"/>
  <c r="E32" i="68"/>
  <c r="F32" i="68" s="1"/>
  <c r="E32" i="67"/>
  <c r="F32" i="67" s="1"/>
  <c r="E32" i="66"/>
  <c r="F32" i="66" s="1"/>
  <c r="E32" i="65"/>
  <c r="F32" i="65" s="1"/>
  <c r="E32" i="64"/>
  <c r="F32" i="64" s="1"/>
  <c r="D32" i="63"/>
  <c r="B33" i="72" l="1"/>
  <c r="G32" i="72"/>
  <c r="B33" i="71"/>
  <c r="G32" i="71"/>
  <c r="B33" i="70"/>
  <c r="G32" i="70"/>
  <c r="B33" i="69"/>
  <c r="G32" i="69"/>
  <c r="B33" i="68"/>
  <c r="G32" i="68"/>
  <c r="B33" i="67"/>
  <c r="G32" i="67"/>
  <c r="B33" i="66"/>
  <c r="G32" i="66"/>
  <c r="B33" i="65"/>
  <c r="G32" i="65"/>
  <c r="B33" i="64"/>
  <c r="G32" i="64"/>
  <c r="E32" i="63"/>
  <c r="F32" i="63"/>
  <c r="D33" i="72" l="1"/>
  <c r="D33" i="71"/>
  <c r="D33" i="70"/>
  <c r="D33" i="69"/>
  <c r="D33" i="68"/>
  <c r="D33" i="67"/>
  <c r="D33" i="66"/>
  <c r="D33" i="65"/>
  <c r="D33" i="64"/>
  <c r="B33" i="63"/>
  <c r="G32" i="63"/>
  <c r="E33" i="72" l="1"/>
  <c r="F33" i="72" s="1"/>
  <c r="E33" i="71"/>
  <c r="F33" i="71" s="1"/>
  <c r="E33" i="70"/>
  <c r="F33" i="70" s="1"/>
  <c r="E33" i="69"/>
  <c r="F33" i="69" s="1"/>
  <c r="E33" i="68"/>
  <c r="F33" i="68" s="1"/>
  <c r="E33" i="67"/>
  <c r="F33" i="67" s="1"/>
  <c r="E33" i="66"/>
  <c r="F33" i="66" s="1"/>
  <c r="E33" i="65"/>
  <c r="F33" i="65" s="1"/>
  <c r="E33" i="64"/>
  <c r="F33" i="64" s="1"/>
  <c r="D33" i="63"/>
  <c r="B34" i="72" l="1"/>
  <c r="G33" i="72"/>
  <c r="B34" i="71"/>
  <c r="G33" i="71"/>
  <c r="B34" i="70"/>
  <c r="G33" i="70"/>
  <c r="B34" i="69"/>
  <c r="G33" i="69"/>
  <c r="B34" i="68"/>
  <c r="G33" i="68"/>
  <c r="B34" i="67"/>
  <c r="G33" i="67"/>
  <c r="B34" i="66"/>
  <c r="G33" i="66"/>
  <c r="B34" i="65"/>
  <c r="G33" i="65"/>
  <c r="B34" i="64"/>
  <c r="G33" i="64"/>
  <c r="E33" i="63"/>
  <c r="F33" i="63" s="1"/>
  <c r="D34" i="72" l="1"/>
  <c r="D34" i="71"/>
  <c r="D34" i="70"/>
  <c r="D34" i="69"/>
  <c r="D34" i="68"/>
  <c r="D34" i="67"/>
  <c r="D34" i="66"/>
  <c r="D34" i="65"/>
  <c r="D34" i="64"/>
  <c r="B34" i="63"/>
  <c r="G33" i="63"/>
  <c r="E34" i="72" l="1"/>
  <c r="F34" i="72"/>
  <c r="E34" i="71"/>
  <c r="F34" i="71"/>
  <c r="E34" i="70"/>
  <c r="F34" i="70"/>
  <c r="E34" i="69"/>
  <c r="F34" i="69" s="1"/>
  <c r="E34" i="68"/>
  <c r="F34" i="68" s="1"/>
  <c r="E34" i="67"/>
  <c r="F34" i="67"/>
  <c r="E34" i="66"/>
  <c r="F34" i="66" s="1"/>
  <c r="E34" i="65"/>
  <c r="F34" i="65" s="1"/>
  <c r="E34" i="64"/>
  <c r="F34" i="64" s="1"/>
  <c r="D34" i="63"/>
  <c r="B35" i="72" l="1"/>
  <c r="G34" i="72"/>
  <c r="B35" i="71"/>
  <c r="G34" i="71"/>
  <c r="B35" i="70"/>
  <c r="G34" i="70"/>
  <c r="B35" i="69"/>
  <c r="G34" i="69"/>
  <c r="B35" i="68"/>
  <c r="G34" i="68"/>
  <c r="B35" i="67"/>
  <c r="G34" i="67"/>
  <c r="B35" i="66"/>
  <c r="G34" i="66"/>
  <c r="B35" i="65"/>
  <c r="G34" i="65"/>
  <c r="B35" i="64"/>
  <c r="G34" i="64"/>
  <c r="E34" i="63"/>
  <c r="F34" i="63"/>
  <c r="D35" i="72" l="1"/>
  <c r="D35" i="71"/>
  <c r="D35" i="70"/>
  <c r="D35" i="69"/>
  <c r="D35" i="68"/>
  <c r="D35" i="67"/>
  <c r="D35" i="66"/>
  <c r="D35" i="65"/>
  <c r="D35" i="64"/>
  <c r="B35" i="63"/>
  <c r="G34" i="63"/>
  <c r="E35" i="72" l="1"/>
  <c r="F35" i="72" s="1"/>
  <c r="E35" i="71"/>
  <c r="F35" i="71" s="1"/>
  <c r="E35" i="70"/>
  <c r="F35" i="70" s="1"/>
  <c r="E35" i="69"/>
  <c r="F35" i="69" s="1"/>
  <c r="E35" i="68"/>
  <c r="F35" i="68" s="1"/>
  <c r="E35" i="67"/>
  <c r="F35" i="67" s="1"/>
  <c r="E35" i="66"/>
  <c r="F35" i="66" s="1"/>
  <c r="E35" i="65"/>
  <c r="F35" i="65" s="1"/>
  <c r="E35" i="64"/>
  <c r="F35" i="64" s="1"/>
  <c r="D35" i="63"/>
  <c r="B36" i="72" l="1"/>
  <c r="G35" i="72"/>
  <c r="B36" i="71"/>
  <c r="G35" i="71"/>
  <c r="B36" i="70"/>
  <c r="G35" i="70"/>
  <c r="B36" i="69"/>
  <c r="G35" i="69"/>
  <c r="B36" i="68"/>
  <c r="G35" i="68"/>
  <c r="B36" i="67"/>
  <c r="G35" i="67"/>
  <c r="B36" i="66"/>
  <c r="G35" i="66"/>
  <c r="B36" i="65"/>
  <c r="G35" i="65"/>
  <c r="B36" i="64"/>
  <c r="G35" i="64"/>
  <c r="E35" i="63"/>
  <c r="F35" i="63" s="1"/>
  <c r="D36" i="72" l="1"/>
  <c r="D36" i="71"/>
  <c r="D36" i="70"/>
  <c r="D36" i="69"/>
  <c r="D36" i="68"/>
  <c r="D36" i="67"/>
  <c r="D36" i="66"/>
  <c r="D36" i="65"/>
  <c r="D36" i="64"/>
  <c r="B36" i="63"/>
  <c r="G35" i="63"/>
  <c r="E36" i="72" l="1"/>
  <c r="F36" i="72" s="1"/>
  <c r="E36" i="71"/>
  <c r="F36" i="71" s="1"/>
  <c r="E36" i="70"/>
  <c r="F36" i="70" s="1"/>
  <c r="E36" i="69"/>
  <c r="F36" i="69" s="1"/>
  <c r="E36" i="68"/>
  <c r="F36" i="68" s="1"/>
  <c r="E36" i="67"/>
  <c r="F36" i="67" s="1"/>
  <c r="E36" i="66"/>
  <c r="F36" i="66" s="1"/>
  <c r="E36" i="65"/>
  <c r="F36" i="65" s="1"/>
  <c r="E36" i="64"/>
  <c r="F36" i="64" s="1"/>
  <c r="D36" i="63"/>
  <c r="B37" i="72" l="1"/>
  <c r="D37" i="72" s="1"/>
  <c r="G36" i="72"/>
  <c r="B37" i="71"/>
  <c r="D37" i="71" s="1"/>
  <c r="G36" i="71"/>
  <c r="B37" i="70"/>
  <c r="D37" i="70" s="1"/>
  <c r="G36" i="70"/>
  <c r="B37" i="69"/>
  <c r="D37" i="69" s="1"/>
  <c r="G36" i="69"/>
  <c r="B37" i="68"/>
  <c r="D37" i="68" s="1"/>
  <c r="G36" i="68"/>
  <c r="B37" i="67"/>
  <c r="D37" i="67" s="1"/>
  <c r="G36" i="67"/>
  <c r="B37" i="66"/>
  <c r="D37" i="66" s="1"/>
  <c r="G36" i="66"/>
  <c r="B37" i="65"/>
  <c r="D37" i="65" s="1"/>
  <c r="G36" i="65"/>
  <c r="B37" i="64"/>
  <c r="D37" i="64" s="1"/>
  <c r="G36" i="64"/>
  <c r="E36" i="63"/>
  <c r="F36" i="63" s="1"/>
  <c r="E37" i="72" l="1"/>
  <c r="F37" i="72" s="1"/>
  <c r="B38" i="72" s="1"/>
  <c r="E37" i="71"/>
  <c r="F37" i="71" s="1"/>
  <c r="B38" i="71" s="1"/>
  <c r="E37" i="70"/>
  <c r="F37" i="70" s="1"/>
  <c r="B38" i="70" s="1"/>
  <c r="E37" i="69"/>
  <c r="F37" i="69" s="1"/>
  <c r="B38" i="69" s="1"/>
  <c r="E37" i="68"/>
  <c r="F37" i="68" s="1"/>
  <c r="B38" i="68" s="1"/>
  <c r="E37" i="67"/>
  <c r="F37" i="67" s="1"/>
  <c r="B38" i="67" s="1"/>
  <c r="E37" i="66"/>
  <c r="F37" i="66" s="1"/>
  <c r="B38" i="66" s="1"/>
  <c r="E37" i="65"/>
  <c r="F37" i="65" s="1"/>
  <c r="B38" i="65" s="1"/>
  <c r="E37" i="64"/>
  <c r="F37" i="64" s="1"/>
  <c r="B38" i="64" s="1"/>
  <c r="B37" i="63"/>
  <c r="D37" i="63" s="1"/>
  <c r="G36" i="63"/>
  <c r="D38" i="72" l="1"/>
  <c r="D38" i="71"/>
  <c r="D38" i="70"/>
  <c r="D38" i="69"/>
  <c r="D38" i="68"/>
  <c r="D38" i="67"/>
  <c r="D38" i="66"/>
  <c r="D38" i="65"/>
  <c r="D38" i="64"/>
  <c r="E37" i="63"/>
  <c r="F37" i="63" s="1"/>
  <c r="B38" i="63" s="1"/>
  <c r="E38" i="72" l="1"/>
  <c r="F38" i="72"/>
  <c r="E38" i="71"/>
  <c r="F38" i="71" s="1"/>
  <c r="E38" i="70"/>
  <c r="F38" i="70" s="1"/>
  <c r="E38" i="69"/>
  <c r="F38" i="69"/>
  <c r="E38" i="68"/>
  <c r="F38" i="68" s="1"/>
  <c r="E38" i="67"/>
  <c r="F38" i="67" s="1"/>
  <c r="E38" i="66"/>
  <c r="F38" i="66" s="1"/>
  <c r="E38" i="65"/>
  <c r="F38" i="65" s="1"/>
  <c r="E38" i="64"/>
  <c r="F38" i="64" s="1"/>
  <c r="D38" i="63"/>
  <c r="B39" i="72" l="1"/>
  <c r="G38" i="72"/>
  <c r="B39" i="71"/>
  <c r="G38" i="71"/>
  <c r="B39" i="70"/>
  <c r="G38" i="70"/>
  <c r="B39" i="69"/>
  <c r="G38" i="69"/>
  <c r="B39" i="68"/>
  <c r="G38" i="68"/>
  <c r="B39" i="67"/>
  <c r="G38" i="67"/>
  <c r="B39" i="66"/>
  <c r="G38" i="66"/>
  <c r="B39" i="65"/>
  <c r="G38" i="65"/>
  <c r="B39" i="64"/>
  <c r="G38" i="64"/>
  <c r="E38" i="63"/>
  <c r="F38" i="63" s="1"/>
  <c r="D39" i="72" l="1"/>
  <c r="D39" i="71"/>
  <c r="D39" i="70"/>
  <c r="D39" i="69"/>
  <c r="D39" i="68"/>
  <c r="D39" i="67"/>
  <c r="D39" i="66"/>
  <c r="D39" i="65"/>
  <c r="D39" i="64"/>
  <c r="B39" i="63"/>
  <c r="G38" i="63"/>
  <c r="E39" i="72" l="1"/>
  <c r="F39" i="72" s="1"/>
  <c r="E39" i="71"/>
  <c r="F39" i="71" s="1"/>
  <c r="E39" i="70"/>
  <c r="F39" i="70" s="1"/>
  <c r="E39" i="69"/>
  <c r="F39" i="69" s="1"/>
  <c r="E39" i="68"/>
  <c r="F39" i="68" s="1"/>
  <c r="E39" i="67"/>
  <c r="F39" i="67" s="1"/>
  <c r="E39" i="66"/>
  <c r="F39" i="66" s="1"/>
  <c r="E39" i="65"/>
  <c r="F39" i="65" s="1"/>
  <c r="E39" i="64"/>
  <c r="F39" i="64" s="1"/>
  <c r="D39" i="63"/>
  <c r="B40" i="72" l="1"/>
  <c r="G39" i="72"/>
  <c r="B40" i="71"/>
  <c r="G39" i="71"/>
  <c r="B40" i="70"/>
  <c r="G39" i="70"/>
  <c r="B40" i="69"/>
  <c r="G39" i="69"/>
  <c r="B40" i="68"/>
  <c r="G39" i="68"/>
  <c r="B40" i="67"/>
  <c r="G39" i="67"/>
  <c r="B40" i="66"/>
  <c r="G39" i="66"/>
  <c r="B40" i="65"/>
  <c r="G39" i="65"/>
  <c r="B40" i="64"/>
  <c r="G39" i="64"/>
  <c r="E39" i="63"/>
  <c r="F39" i="63"/>
  <c r="D40" i="72" l="1"/>
  <c r="D40" i="71"/>
  <c r="D40" i="70"/>
  <c r="D40" i="69"/>
  <c r="D40" i="68"/>
  <c r="D40" i="67"/>
  <c r="D40" i="66"/>
  <c r="D40" i="65"/>
  <c r="D40" i="64"/>
  <c r="B40" i="63"/>
  <c r="G39" i="63"/>
  <c r="E40" i="72" l="1"/>
  <c r="F40" i="72"/>
  <c r="E40" i="71"/>
  <c r="F40" i="71" s="1"/>
  <c r="E40" i="70"/>
  <c r="F40" i="70" s="1"/>
  <c r="E40" i="69"/>
  <c r="F40" i="69" s="1"/>
  <c r="E40" i="68"/>
  <c r="F40" i="68" s="1"/>
  <c r="E40" i="67"/>
  <c r="F40" i="67" s="1"/>
  <c r="E40" i="66"/>
  <c r="F40" i="66" s="1"/>
  <c r="E40" i="65"/>
  <c r="F40" i="65" s="1"/>
  <c r="E40" i="64"/>
  <c r="F40" i="64" s="1"/>
  <c r="D40" i="63"/>
  <c r="B41" i="72" l="1"/>
  <c r="G40" i="72"/>
  <c r="B41" i="71"/>
  <c r="G40" i="71"/>
  <c r="B41" i="70"/>
  <c r="G40" i="70"/>
  <c r="B41" i="69"/>
  <c r="G40" i="69"/>
  <c r="B41" i="68"/>
  <c r="G40" i="68"/>
  <c r="B41" i="67"/>
  <c r="G40" i="67"/>
  <c r="B41" i="66"/>
  <c r="G40" i="66"/>
  <c r="B41" i="65"/>
  <c r="G40" i="65"/>
  <c r="B41" i="64"/>
  <c r="G40" i="64"/>
  <c r="E40" i="63"/>
  <c r="F40" i="63"/>
  <c r="D41" i="72" l="1"/>
  <c r="D41" i="71"/>
  <c r="D41" i="70"/>
  <c r="D41" i="69"/>
  <c r="D41" i="68"/>
  <c r="D41" i="67"/>
  <c r="D41" i="66"/>
  <c r="D41" i="65"/>
  <c r="D41" i="64"/>
  <c r="B41" i="63"/>
  <c r="G40" i="63"/>
  <c r="E41" i="72" l="1"/>
  <c r="F41" i="72" s="1"/>
  <c r="E41" i="71"/>
  <c r="F41" i="71" s="1"/>
  <c r="E41" i="70"/>
  <c r="F41" i="70" s="1"/>
  <c r="E41" i="69"/>
  <c r="F41" i="69" s="1"/>
  <c r="E41" i="68"/>
  <c r="F41" i="68" s="1"/>
  <c r="E41" i="67"/>
  <c r="F41" i="67" s="1"/>
  <c r="E41" i="66"/>
  <c r="F41" i="66" s="1"/>
  <c r="E41" i="65"/>
  <c r="F41" i="65" s="1"/>
  <c r="E41" i="64"/>
  <c r="F41" i="64" s="1"/>
  <c r="D41" i="63"/>
  <c r="B42" i="72" l="1"/>
  <c r="G41" i="72"/>
  <c r="B42" i="71"/>
  <c r="G41" i="71"/>
  <c r="B42" i="70"/>
  <c r="G41" i="70"/>
  <c r="B42" i="69"/>
  <c r="G41" i="69"/>
  <c r="B42" i="68"/>
  <c r="G41" i="68"/>
  <c r="B42" i="67"/>
  <c r="G41" i="67"/>
  <c r="B42" i="66"/>
  <c r="G41" i="66"/>
  <c r="B42" i="65"/>
  <c r="G41" i="65"/>
  <c r="B42" i="64"/>
  <c r="G41" i="64"/>
  <c r="E41" i="63"/>
  <c r="F41" i="63"/>
  <c r="D42" i="72" l="1"/>
  <c r="D42" i="71"/>
  <c r="D42" i="70"/>
  <c r="D42" i="69"/>
  <c r="D42" i="68"/>
  <c r="D42" i="67"/>
  <c r="D42" i="66"/>
  <c r="D42" i="65"/>
  <c r="D42" i="64"/>
  <c r="B42" i="63"/>
  <c r="G41" i="63"/>
  <c r="E42" i="72" l="1"/>
  <c r="F42" i="72" s="1"/>
  <c r="E42" i="71"/>
  <c r="F42" i="71" s="1"/>
  <c r="E42" i="70"/>
  <c r="F42" i="70" s="1"/>
  <c r="E42" i="69"/>
  <c r="F42" i="69" s="1"/>
  <c r="E42" i="68"/>
  <c r="F42" i="68" s="1"/>
  <c r="E42" i="67"/>
  <c r="F42" i="67" s="1"/>
  <c r="E42" i="66"/>
  <c r="F42" i="66" s="1"/>
  <c r="E42" i="65"/>
  <c r="F42" i="65" s="1"/>
  <c r="E42" i="64"/>
  <c r="F42" i="64" s="1"/>
  <c r="D42" i="63"/>
  <c r="B43" i="72" l="1"/>
  <c r="G42" i="72"/>
  <c r="B43" i="71"/>
  <c r="G42" i="71"/>
  <c r="B43" i="70"/>
  <c r="G42" i="70"/>
  <c r="B43" i="69"/>
  <c r="G42" i="69"/>
  <c r="B43" i="68"/>
  <c r="G42" i="68"/>
  <c r="B43" i="67"/>
  <c r="G42" i="67"/>
  <c r="B43" i="66"/>
  <c r="G42" i="66"/>
  <c r="B43" i="65"/>
  <c r="G42" i="65"/>
  <c r="B43" i="64"/>
  <c r="G42" i="64"/>
  <c r="E42" i="63"/>
  <c r="F42" i="63" s="1"/>
  <c r="D43" i="72" l="1"/>
  <c r="D43" i="71"/>
  <c r="D43" i="70"/>
  <c r="D43" i="69"/>
  <c r="D43" i="68"/>
  <c r="D43" i="67"/>
  <c r="D43" i="66"/>
  <c r="D43" i="65"/>
  <c r="D43" i="64"/>
  <c r="B43" i="63"/>
  <c r="G42" i="63"/>
  <c r="E43" i="72" l="1"/>
  <c r="F43" i="72" s="1"/>
  <c r="E43" i="71"/>
  <c r="F43" i="71" s="1"/>
  <c r="E43" i="70"/>
  <c r="F43" i="70" s="1"/>
  <c r="E43" i="69"/>
  <c r="F43" i="69" s="1"/>
  <c r="E43" i="68"/>
  <c r="F43" i="68" s="1"/>
  <c r="E43" i="67"/>
  <c r="F43" i="67" s="1"/>
  <c r="E43" i="66"/>
  <c r="F43" i="66" s="1"/>
  <c r="E43" i="65"/>
  <c r="F43" i="65" s="1"/>
  <c r="E43" i="64"/>
  <c r="F43" i="64" s="1"/>
  <c r="D43" i="63"/>
  <c r="B44" i="72" l="1"/>
  <c r="G43" i="72"/>
  <c r="B44" i="71"/>
  <c r="G43" i="71"/>
  <c r="B44" i="70"/>
  <c r="G43" i="70"/>
  <c r="B44" i="69"/>
  <c r="G43" i="69"/>
  <c r="B44" i="68"/>
  <c r="G43" i="68"/>
  <c r="B44" i="67"/>
  <c r="G43" i="67"/>
  <c r="B44" i="66"/>
  <c r="G43" i="66"/>
  <c r="B44" i="65"/>
  <c r="G43" i="65"/>
  <c r="B44" i="64"/>
  <c r="G43" i="64"/>
  <c r="E43" i="63"/>
  <c r="F43" i="63"/>
  <c r="D44" i="72" l="1"/>
  <c r="D44" i="71"/>
  <c r="D44" i="70"/>
  <c r="D44" i="69"/>
  <c r="D44" i="68"/>
  <c r="D44" i="67"/>
  <c r="D44" i="66"/>
  <c r="D44" i="65"/>
  <c r="D44" i="64"/>
  <c r="B44" i="63"/>
  <c r="G43" i="63"/>
  <c r="E44" i="72" l="1"/>
  <c r="F44" i="72" s="1"/>
  <c r="E44" i="71"/>
  <c r="F44" i="71" s="1"/>
  <c r="E44" i="70"/>
  <c r="F44" i="70" s="1"/>
  <c r="E44" i="69"/>
  <c r="F44" i="69" s="1"/>
  <c r="E44" i="68"/>
  <c r="F44" i="68" s="1"/>
  <c r="E44" i="67"/>
  <c r="F44" i="67" s="1"/>
  <c r="E44" i="66"/>
  <c r="F44" i="66" s="1"/>
  <c r="E44" i="65"/>
  <c r="F44" i="65" s="1"/>
  <c r="E44" i="64"/>
  <c r="F44" i="64" s="1"/>
  <c r="D44" i="63"/>
  <c r="B45" i="72" l="1"/>
  <c r="G44" i="72"/>
  <c r="B45" i="71"/>
  <c r="G44" i="71"/>
  <c r="B45" i="70"/>
  <c r="G44" i="70"/>
  <c r="B45" i="69"/>
  <c r="G44" i="69"/>
  <c r="B45" i="68"/>
  <c r="G44" i="68"/>
  <c r="B45" i="67"/>
  <c r="G44" i="67"/>
  <c r="B45" i="66"/>
  <c r="G44" i="66"/>
  <c r="B45" i="65"/>
  <c r="G44" i="65"/>
  <c r="B45" i="64"/>
  <c r="G44" i="64"/>
  <c r="E44" i="63"/>
  <c r="F44" i="63"/>
  <c r="D45" i="72" l="1"/>
  <c r="D45" i="71"/>
  <c r="D45" i="70"/>
  <c r="D45" i="69"/>
  <c r="D45" i="68"/>
  <c r="D45" i="67"/>
  <c r="D45" i="66"/>
  <c r="D45" i="65"/>
  <c r="D45" i="64"/>
  <c r="B45" i="63"/>
  <c r="G44" i="63"/>
  <c r="E45" i="72" l="1"/>
  <c r="F45" i="72"/>
  <c r="E45" i="71"/>
  <c r="F45" i="71" s="1"/>
  <c r="E45" i="70"/>
  <c r="F45" i="70" s="1"/>
  <c r="E45" i="69"/>
  <c r="F45" i="69"/>
  <c r="E45" i="68"/>
  <c r="F45" i="68" s="1"/>
  <c r="E45" i="67"/>
  <c r="F45" i="67" s="1"/>
  <c r="E45" i="66"/>
  <c r="F45" i="66" s="1"/>
  <c r="E45" i="65"/>
  <c r="F45" i="65" s="1"/>
  <c r="E45" i="64"/>
  <c r="F45" i="64" s="1"/>
  <c r="D45" i="63"/>
  <c r="B46" i="72" l="1"/>
  <c r="G45" i="72"/>
  <c r="B46" i="71"/>
  <c r="G45" i="71"/>
  <c r="B46" i="70"/>
  <c r="G45" i="70"/>
  <c r="B46" i="69"/>
  <c r="G45" i="69"/>
  <c r="B46" i="68"/>
  <c r="G45" i="68"/>
  <c r="B46" i="67"/>
  <c r="G45" i="67"/>
  <c r="B46" i="66"/>
  <c r="G45" i="66"/>
  <c r="B46" i="65"/>
  <c r="G45" i="65"/>
  <c r="B46" i="64"/>
  <c r="G45" i="64"/>
  <c r="E45" i="63"/>
  <c r="F45" i="63"/>
  <c r="D46" i="72" l="1"/>
  <c r="D46" i="71"/>
  <c r="D46" i="70"/>
  <c r="D46" i="69"/>
  <c r="D46" i="68"/>
  <c r="D46" i="67"/>
  <c r="D46" i="66"/>
  <c r="D46" i="65"/>
  <c r="D46" i="64"/>
  <c r="B46" i="63"/>
  <c r="G45" i="63"/>
  <c r="E46" i="72" l="1"/>
  <c r="F46" i="72"/>
  <c r="E46" i="71"/>
  <c r="F46" i="71" s="1"/>
  <c r="E46" i="70"/>
  <c r="F46" i="70" s="1"/>
  <c r="E46" i="69"/>
  <c r="F46" i="69"/>
  <c r="E46" i="68"/>
  <c r="F46" i="68" s="1"/>
  <c r="E46" i="67"/>
  <c r="F46" i="67" s="1"/>
  <c r="E46" i="66"/>
  <c r="F46" i="66" s="1"/>
  <c r="E46" i="65"/>
  <c r="F46" i="65" s="1"/>
  <c r="E46" i="64"/>
  <c r="F46" i="64" s="1"/>
  <c r="D46" i="63"/>
  <c r="B47" i="72" l="1"/>
  <c r="G46" i="72"/>
  <c r="B47" i="71"/>
  <c r="G46" i="71"/>
  <c r="B47" i="70"/>
  <c r="G46" i="70"/>
  <c r="B47" i="69"/>
  <c r="G46" i="69"/>
  <c r="B47" i="68"/>
  <c r="G46" i="68"/>
  <c r="B47" i="67"/>
  <c r="G46" i="67"/>
  <c r="B47" i="66"/>
  <c r="G46" i="66"/>
  <c r="B47" i="65"/>
  <c r="G46" i="65"/>
  <c r="B47" i="64"/>
  <c r="G46" i="64"/>
  <c r="E46" i="63"/>
  <c r="F46" i="63"/>
  <c r="D47" i="72" l="1"/>
  <c r="D47" i="71"/>
  <c r="D47" i="70"/>
  <c r="D47" i="69"/>
  <c r="D47" i="68"/>
  <c r="D47" i="67"/>
  <c r="D47" i="66"/>
  <c r="D47" i="65"/>
  <c r="D47" i="64"/>
  <c r="B47" i="63"/>
  <c r="G46" i="63"/>
  <c r="E47" i="72" l="1"/>
  <c r="F47" i="72" s="1"/>
  <c r="E47" i="71"/>
  <c r="F47" i="71" s="1"/>
  <c r="E47" i="70"/>
  <c r="F47" i="70" s="1"/>
  <c r="E47" i="69"/>
  <c r="F47" i="69" s="1"/>
  <c r="E47" i="68"/>
  <c r="F47" i="68" s="1"/>
  <c r="E47" i="67"/>
  <c r="F47" i="67" s="1"/>
  <c r="E47" i="66"/>
  <c r="F47" i="66" s="1"/>
  <c r="E47" i="65"/>
  <c r="F47" i="65" s="1"/>
  <c r="E47" i="64"/>
  <c r="F47" i="64" s="1"/>
  <c r="D47" i="63"/>
  <c r="B48" i="72" l="1"/>
  <c r="G47" i="72"/>
  <c r="B48" i="71"/>
  <c r="G47" i="71"/>
  <c r="B48" i="70"/>
  <c r="G47" i="70"/>
  <c r="B48" i="69"/>
  <c r="G47" i="69"/>
  <c r="B48" i="68"/>
  <c r="G47" i="68"/>
  <c r="B48" i="67"/>
  <c r="G47" i="67"/>
  <c r="B48" i="66"/>
  <c r="G47" i="66"/>
  <c r="B48" i="65"/>
  <c r="G47" i="65"/>
  <c r="B48" i="64"/>
  <c r="G47" i="64"/>
  <c r="E47" i="63"/>
  <c r="F47" i="63" s="1"/>
  <c r="D48" i="72" l="1"/>
  <c r="D48" i="71"/>
  <c r="D48" i="70"/>
  <c r="D48" i="69"/>
  <c r="D48" i="68"/>
  <c r="D48" i="67"/>
  <c r="D48" i="66"/>
  <c r="D48" i="65"/>
  <c r="D48" i="64"/>
  <c r="B48" i="63"/>
  <c r="G47" i="63"/>
  <c r="E48" i="72" l="1"/>
  <c r="F48" i="72"/>
  <c r="E48" i="71"/>
  <c r="F48" i="71" s="1"/>
  <c r="E48" i="70"/>
  <c r="F48" i="70" s="1"/>
  <c r="E48" i="69"/>
  <c r="F48" i="69" s="1"/>
  <c r="E48" i="68"/>
  <c r="F48" i="68" s="1"/>
  <c r="E48" i="67"/>
  <c r="F48" i="67" s="1"/>
  <c r="E48" i="66"/>
  <c r="F48" i="66" s="1"/>
  <c r="E48" i="65"/>
  <c r="F48" i="65" s="1"/>
  <c r="E48" i="64"/>
  <c r="F48" i="64" s="1"/>
  <c r="D48" i="63"/>
  <c r="B49" i="72" l="1"/>
  <c r="G48" i="72"/>
  <c r="B49" i="71"/>
  <c r="G48" i="71"/>
  <c r="B49" i="70"/>
  <c r="G48" i="70"/>
  <c r="B49" i="69"/>
  <c r="G48" i="69"/>
  <c r="B49" i="68"/>
  <c r="G48" i="68"/>
  <c r="B49" i="67"/>
  <c r="G48" i="67"/>
  <c r="B49" i="66"/>
  <c r="G48" i="66"/>
  <c r="B49" i="65"/>
  <c r="G48" i="65"/>
  <c r="B49" i="64"/>
  <c r="G48" i="64"/>
  <c r="E48" i="63"/>
  <c r="F48" i="63" s="1"/>
  <c r="D49" i="72" l="1"/>
  <c r="D49" i="71"/>
  <c r="D49" i="70"/>
  <c r="D49" i="69"/>
  <c r="D49" i="68"/>
  <c r="D49" i="67"/>
  <c r="D49" i="66"/>
  <c r="D49" i="65"/>
  <c r="D49" i="64"/>
  <c r="B49" i="63"/>
  <c r="G48" i="63"/>
  <c r="E49" i="72" l="1"/>
  <c r="F49" i="72" s="1"/>
  <c r="E49" i="71"/>
  <c r="F49" i="71" s="1"/>
  <c r="E49" i="70"/>
  <c r="F49" i="70" s="1"/>
  <c r="E49" i="69"/>
  <c r="F49" i="69" s="1"/>
  <c r="E49" i="68"/>
  <c r="F49" i="68"/>
  <c r="E49" i="67"/>
  <c r="F49" i="67" s="1"/>
  <c r="E49" i="66"/>
  <c r="F49" i="66" s="1"/>
  <c r="E49" i="65"/>
  <c r="F49" i="65" s="1"/>
  <c r="E49" i="64"/>
  <c r="F49" i="64" s="1"/>
  <c r="D49" i="63"/>
  <c r="B50" i="72" l="1"/>
  <c r="G49" i="72"/>
  <c r="B50" i="71"/>
  <c r="G49" i="71"/>
  <c r="B50" i="70"/>
  <c r="G49" i="70"/>
  <c r="B50" i="69"/>
  <c r="G49" i="69"/>
  <c r="B50" i="68"/>
  <c r="G49" i="68"/>
  <c r="B50" i="67"/>
  <c r="G49" i="67"/>
  <c r="B50" i="66"/>
  <c r="G49" i="66"/>
  <c r="B50" i="65"/>
  <c r="G49" i="65"/>
  <c r="B50" i="64"/>
  <c r="G49" i="64"/>
  <c r="E49" i="63"/>
  <c r="F49" i="63"/>
  <c r="D50" i="72" l="1"/>
  <c r="D50" i="71"/>
  <c r="D50" i="70"/>
  <c r="D50" i="69"/>
  <c r="D50" i="68"/>
  <c r="D50" i="67"/>
  <c r="D50" i="66"/>
  <c r="D50" i="65"/>
  <c r="D50" i="64"/>
  <c r="B50" i="63"/>
  <c r="G49" i="63"/>
  <c r="E50" i="72" l="1"/>
  <c r="F50" i="72" s="1"/>
  <c r="G50" i="72" s="1"/>
  <c r="E50" i="71"/>
  <c r="F50" i="71" s="1"/>
  <c r="G50" i="71" s="1"/>
  <c r="E50" i="70"/>
  <c r="F50" i="70" s="1"/>
  <c r="G50" i="70" s="1"/>
  <c r="E50" i="69"/>
  <c r="F50" i="69" s="1"/>
  <c r="G50" i="69" s="1"/>
  <c r="E50" i="68"/>
  <c r="F50" i="68" s="1"/>
  <c r="G50" i="68" s="1"/>
  <c r="E50" i="67"/>
  <c r="F50" i="67" s="1"/>
  <c r="G50" i="67" s="1"/>
  <c r="E50" i="66"/>
  <c r="F50" i="66" s="1"/>
  <c r="G50" i="66" s="1"/>
  <c r="E50" i="65"/>
  <c r="F50" i="65" s="1"/>
  <c r="G50" i="65" s="1"/>
  <c r="E50" i="64"/>
  <c r="F50" i="64" s="1"/>
  <c r="G50" i="64" s="1"/>
  <c r="D50" i="63"/>
  <c r="E50" i="63" l="1"/>
  <c r="F50" i="63" s="1"/>
  <c r="G50" i="63" s="1"/>
  <c r="C3" i="62" l="1"/>
  <c r="D3" i="62" s="1"/>
  <c r="E3" i="62" s="1"/>
  <c r="F3" i="62" s="1"/>
  <c r="B4" i="62" s="1"/>
  <c r="L3" i="62"/>
  <c r="J11" i="62" s="1"/>
  <c r="I22" i="12" s="1"/>
  <c r="C4" i="62"/>
  <c r="C5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4" i="62"/>
  <c r="C35" i="62"/>
  <c r="C36" i="62"/>
  <c r="C37" i="62"/>
  <c r="C38" i="62"/>
  <c r="C39" i="62"/>
  <c r="C40" i="62"/>
  <c r="C41" i="62"/>
  <c r="C42" i="62"/>
  <c r="C43" i="62"/>
  <c r="C44" i="62"/>
  <c r="C45" i="62"/>
  <c r="C46" i="62"/>
  <c r="C3" i="61"/>
  <c r="D3" i="61" s="1"/>
  <c r="L3" i="61"/>
  <c r="C33" i="61" s="1"/>
  <c r="C4" i="61"/>
  <c r="C5" i="61"/>
  <c r="C6" i="61"/>
  <c r="C7" i="61"/>
  <c r="C8" i="61"/>
  <c r="C9" i="61"/>
  <c r="C10" i="61"/>
  <c r="C11" i="61"/>
  <c r="C12" i="61"/>
  <c r="C13" i="61"/>
  <c r="C14" i="61"/>
  <c r="C15" i="61"/>
  <c r="C16" i="61"/>
  <c r="C17" i="61"/>
  <c r="C18" i="61"/>
  <c r="C19" i="61"/>
  <c r="C20" i="61"/>
  <c r="C21" i="61"/>
  <c r="C22" i="61"/>
  <c r="C23" i="61"/>
  <c r="C24" i="61"/>
  <c r="C25" i="61"/>
  <c r="C26" i="61"/>
  <c r="C27" i="61"/>
  <c r="C28" i="61"/>
  <c r="C29" i="61"/>
  <c r="C30" i="61"/>
  <c r="C31" i="61"/>
  <c r="C32" i="61"/>
  <c r="C34" i="61"/>
  <c r="C35" i="61"/>
  <c r="C36" i="61"/>
  <c r="C37" i="61"/>
  <c r="C38" i="61"/>
  <c r="C39" i="61"/>
  <c r="C40" i="61"/>
  <c r="C41" i="61"/>
  <c r="C42" i="61"/>
  <c r="C43" i="61"/>
  <c r="C44" i="61"/>
  <c r="C45" i="61"/>
  <c r="C46" i="61"/>
  <c r="C3" i="60"/>
  <c r="D3" i="60" s="1"/>
  <c r="L3" i="60"/>
  <c r="J11" i="60" s="1"/>
  <c r="I20" i="12" s="1"/>
  <c r="C4" i="60"/>
  <c r="C5" i="60"/>
  <c r="C6" i="60"/>
  <c r="C7" i="60"/>
  <c r="C8" i="60"/>
  <c r="C9" i="60"/>
  <c r="C10" i="60"/>
  <c r="C11" i="60"/>
  <c r="C12" i="60"/>
  <c r="C13" i="60"/>
  <c r="C14" i="60"/>
  <c r="C15" i="60"/>
  <c r="C16" i="60"/>
  <c r="C17" i="60"/>
  <c r="C18" i="60"/>
  <c r="C19" i="60"/>
  <c r="C20" i="60"/>
  <c r="C21" i="60"/>
  <c r="C22" i="60"/>
  <c r="C23" i="60"/>
  <c r="C24" i="60"/>
  <c r="C25" i="60"/>
  <c r="C26" i="60"/>
  <c r="C27" i="60"/>
  <c r="C28" i="60"/>
  <c r="C29" i="60"/>
  <c r="C30" i="60"/>
  <c r="C31" i="60"/>
  <c r="C32" i="60"/>
  <c r="C34" i="60"/>
  <c r="C35" i="60"/>
  <c r="C36" i="60"/>
  <c r="C37" i="60"/>
  <c r="C38" i="60"/>
  <c r="C39" i="60"/>
  <c r="C40" i="60"/>
  <c r="C41" i="60"/>
  <c r="C42" i="60"/>
  <c r="C43" i="60"/>
  <c r="C44" i="60"/>
  <c r="C45" i="60"/>
  <c r="C46" i="60"/>
  <c r="C3" i="59"/>
  <c r="D3" i="59" s="1"/>
  <c r="L3" i="59"/>
  <c r="J11" i="59" s="1"/>
  <c r="I19" i="12" s="1"/>
  <c r="C4" i="59"/>
  <c r="C5" i="59"/>
  <c r="C6" i="59"/>
  <c r="C7" i="59"/>
  <c r="C8" i="59"/>
  <c r="C9" i="59"/>
  <c r="C10" i="59"/>
  <c r="C11" i="59"/>
  <c r="C12" i="59"/>
  <c r="C13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30" i="59"/>
  <c r="C31" i="59"/>
  <c r="C32" i="59"/>
  <c r="C34" i="59"/>
  <c r="C35" i="59"/>
  <c r="C36" i="59"/>
  <c r="C37" i="59"/>
  <c r="C38" i="59"/>
  <c r="C39" i="59"/>
  <c r="C40" i="59"/>
  <c r="C41" i="59"/>
  <c r="C42" i="59"/>
  <c r="C43" i="59"/>
  <c r="C44" i="59"/>
  <c r="C45" i="59"/>
  <c r="C46" i="59"/>
  <c r="C3" i="58"/>
  <c r="D3" i="58" s="1"/>
  <c r="L3" i="58"/>
  <c r="J11" i="58" s="1"/>
  <c r="I18" i="12" s="1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3" i="57"/>
  <c r="D3" i="57" s="1"/>
  <c r="L3" i="57"/>
  <c r="J11" i="57" s="1"/>
  <c r="I17" i="12" s="1"/>
  <c r="C4" i="57"/>
  <c r="C5" i="57"/>
  <c r="C6" i="57"/>
  <c r="C7" i="57"/>
  <c r="C8" i="57"/>
  <c r="C9" i="57"/>
  <c r="C10" i="57"/>
  <c r="C11" i="57"/>
  <c r="C12" i="57"/>
  <c r="C13" i="57"/>
  <c r="C14" i="57"/>
  <c r="C15" i="57"/>
  <c r="C16" i="57"/>
  <c r="C17" i="57"/>
  <c r="C18" i="57"/>
  <c r="C19" i="57"/>
  <c r="C20" i="57"/>
  <c r="C21" i="57"/>
  <c r="C22" i="57"/>
  <c r="C23" i="57"/>
  <c r="C24" i="57"/>
  <c r="C25" i="57"/>
  <c r="C26" i="57"/>
  <c r="C27" i="57"/>
  <c r="C28" i="57"/>
  <c r="C29" i="57"/>
  <c r="C30" i="57"/>
  <c r="C31" i="57"/>
  <c r="C32" i="57"/>
  <c r="C34" i="57"/>
  <c r="C35" i="57"/>
  <c r="C36" i="57"/>
  <c r="C37" i="57"/>
  <c r="C38" i="57"/>
  <c r="C39" i="57"/>
  <c r="C40" i="57"/>
  <c r="C41" i="57"/>
  <c r="C42" i="57"/>
  <c r="C43" i="57"/>
  <c r="C44" i="57"/>
  <c r="C45" i="57"/>
  <c r="C46" i="57"/>
  <c r="C3" i="56"/>
  <c r="D3" i="56" s="1"/>
  <c r="L3" i="56"/>
  <c r="J11" i="56" s="1"/>
  <c r="I16" i="12" s="1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6" i="56"/>
  <c r="C27" i="56"/>
  <c r="C28" i="56"/>
  <c r="C29" i="56"/>
  <c r="C30" i="56"/>
  <c r="C31" i="56"/>
  <c r="C32" i="56"/>
  <c r="C34" i="56"/>
  <c r="C35" i="56"/>
  <c r="C36" i="56"/>
  <c r="C37" i="56"/>
  <c r="C38" i="56"/>
  <c r="C39" i="56"/>
  <c r="C40" i="56"/>
  <c r="C41" i="56"/>
  <c r="C42" i="56"/>
  <c r="C43" i="56"/>
  <c r="C44" i="56"/>
  <c r="C45" i="56"/>
  <c r="C46" i="56"/>
  <c r="C3" i="55"/>
  <c r="D3" i="55" s="1"/>
  <c r="L3" i="55"/>
  <c r="J11" i="55" s="1"/>
  <c r="I15" i="12" s="1"/>
  <c r="C4" i="55"/>
  <c r="C5" i="55"/>
  <c r="C6" i="55"/>
  <c r="C7" i="55"/>
  <c r="C8" i="55"/>
  <c r="C9" i="55"/>
  <c r="C10" i="55"/>
  <c r="C11" i="55"/>
  <c r="C12" i="55"/>
  <c r="C13" i="55"/>
  <c r="C14" i="55"/>
  <c r="C15" i="55"/>
  <c r="C16" i="55"/>
  <c r="C17" i="55"/>
  <c r="C18" i="55"/>
  <c r="C19" i="55"/>
  <c r="C20" i="55"/>
  <c r="C21" i="55"/>
  <c r="C22" i="55"/>
  <c r="C23" i="55"/>
  <c r="C24" i="55"/>
  <c r="C25" i="55"/>
  <c r="C26" i="55"/>
  <c r="C27" i="55"/>
  <c r="C28" i="55"/>
  <c r="C29" i="55"/>
  <c r="C30" i="55"/>
  <c r="C31" i="55"/>
  <c r="C32" i="55"/>
  <c r="C34" i="55"/>
  <c r="C35" i="55"/>
  <c r="C36" i="55"/>
  <c r="C37" i="55"/>
  <c r="C38" i="55"/>
  <c r="C39" i="55"/>
  <c r="C40" i="55"/>
  <c r="C41" i="55"/>
  <c r="C42" i="55"/>
  <c r="C43" i="55"/>
  <c r="C44" i="55"/>
  <c r="C45" i="55"/>
  <c r="C46" i="55"/>
  <c r="C3" i="54"/>
  <c r="D3" i="54" s="1"/>
  <c r="L3" i="54"/>
  <c r="J11" i="54" s="1"/>
  <c r="I14" i="12" s="1"/>
  <c r="C4" i="54"/>
  <c r="C5" i="54"/>
  <c r="C6" i="54"/>
  <c r="C7" i="54"/>
  <c r="C8" i="54"/>
  <c r="C9" i="54"/>
  <c r="C10" i="54"/>
  <c r="C11" i="54"/>
  <c r="C12" i="54"/>
  <c r="C13" i="54"/>
  <c r="C14" i="54"/>
  <c r="C15" i="54"/>
  <c r="C16" i="54"/>
  <c r="C17" i="54"/>
  <c r="C18" i="54"/>
  <c r="C19" i="54"/>
  <c r="C20" i="54"/>
  <c r="C21" i="54"/>
  <c r="C22" i="54"/>
  <c r="C23" i="54"/>
  <c r="C24" i="54"/>
  <c r="C25" i="54"/>
  <c r="C26" i="54"/>
  <c r="C27" i="54"/>
  <c r="C28" i="54"/>
  <c r="C29" i="54"/>
  <c r="C30" i="54"/>
  <c r="C31" i="54"/>
  <c r="C32" i="54"/>
  <c r="C34" i="54"/>
  <c r="C35" i="54"/>
  <c r="C36" i="54"/>
  <c r="C37" i="54"/>
  <c r="C38" i="54"/>
  <c r="C39" i="54"/>
  <c r="C40" i="54"/>
  <c r="C41" i="54"/>
  <c r="C42" i="54"/>
  <c r="C43" i="54"/>
  <c r="C44" i="54"/>
  <c r="C45" i="54"/>
  <c r="C46" i="54"/>
  <c r="C3" i="53"/>
  <c r="D3" i="53" s="1"/>
  <c r="L3" i="53"/>
  <c r="J11" i="53" s="1"/>
  <c r="I13" i="12" s="1"/>
  <c r="C4" i="53"/>
  <c r="C5" i="53"/>
  <c r="C6" i="53"/>
  <c r="C7" i="53"/>
  <c r="C8" i="53"/>
  <c r="C9" i="53"/>
  <c r="C10" i="53"/>
  <c r="C11" i="53"/>
  <c r="C12" i="53"/>
  <c r="C13" i="53"/>
  <c r="C14" i="53"/>
  <c r="C15" i="53"/>
  <c r="C16" i="53"/>
  <c r="C17" i="53"/>
  <c r="C18" i="53"/>
  <c r="C19" i="53"/>
  <c r="C20" i="53"/>
  <c r="C21" i="53"/>
  <c r="C22" i="53"/>
  <c r="C23" i="53"/>
  <c r="C24" i="53"/>
  <c r="C25" i="53"/>
  <c r="C26" i="53"/>
  <c r="C27" i="53"/>
  <c r="C28" i="53"/>
  <c r="C29" i="53"/>
  <c r="C30" i="53"/>
  <c r="C31" i="53"/>
  <c r="C32" i="53"/>
  <c r="C34" i="53"/>
  <c r="C35" i="53"/>
  <c r="C36" i="53"/>
  <c r="C37" i="53"/>
  <c r="C38" i="53"/>
  <c r="C39" i="53"/>
  <c r="C40" i="53"/>
  <c r="C41" i="53"/>
  <c r="C42" i="53"/>
  <c r="C43" i="53"/>
  <c r="C44" i="53"/>
  <c r="C45" i="53"/>
  <c r="C46" i="53"/>
  <c r="E3" i="57" l="1"/>
  <c r="F3" i="57" s="1"/>
  <c r="B4" i="57" s="1"/>
  <c r="D4" i="57" s="1"/>
  <c r="C33" i="62"/>
  <c r="J11" i="61"/>
  <c r="I21" i="12" s="1"/>
  <c r="E3" i="61"/>
  <c r="F3" i="61" s="1"/>
  <c r="B4" i="61" s="1"/>
  <c r="D4" i="61" s="1"/>
  <c r="C33" i="60"/>
  <c r="E3" i="60"/>
  <c r="F3" i="60" s="1"/>
  <c r="B4" i="60" s="1"/>
  <c r="D4" i="60" s="1"/>
  <c r="C33" i="59"/>
  <c r="E3" i="59"/>
  <c r="F3" i="59" s="1"/>
  <c r="B4" i="59" s="1"/>
  <c r="D4" i="59" s="1"/>
  <c r="C33" i="58"/>
  <c r="E3" i="58"/>
  <c r="F3" i="58" s="1"/>
  <c r="B4" i="58" s="1"/>
  <c r="D4" i="58" s="1"/>
  <c r="C33" i="57"/>
  <c r="C33" i="56"/>
  <c r="E3" i="56"/>
  <c r="F3" i="56" s="1"/>
  <c r="B4" i="56" s="1"/>
  <c r="D4" i="56" s="1"/>
  <c r="C33" i="55"/>
  <c r="E3" i="55"/>
  <c r="F3" i="55" s="1"/>
  <c r="B4" i="55" s="1"/>
  <c r="D4" i="55" s="1"/>
  <c r="C33" i="54"/>
  <c r="E3" i="53"/>
  <c r="F3" i="53" s="1"/>
  <c r="B4" i="53" s="1"/>
  <c r="D4" i="53" s="1"/>
  <c r="C33" i="53"/>
  <c r="D4" i="62"/>
  <c r="E3" i="54"/>
  <c r="F3" i="54" s="1"/>
  <c r="B4" i="54" s="1"/>
  <c r="E4" i="62" l="1"/>
  <c r="F4" i="62" s="1"/>
  <c r="E4" i="61"/>
  <c r="F4" i="61" s="1"/>
  <c r="E4" i="60"/>
  <c r="F4" i="60" s="1"/>
  <c r="E4" i="59"/>
  <c r="F4" i="59" s="1"/>
  <c r="E4" i="58"/>
  <c r="F4" i="58" s="1"/>
  <c r="E4" i="57"/>
  <c r="F4" i="57" s="1"/>
  <c r="E4" i="56"/>
  <c r="F4" i="56" s="1"/>
  <c r="E4" i="55"/>
  <c r="F4" i="55" s="1"/>
  <c r="D4" i="54"/>
  <c r="E4" i="53"/>
  <c r="F4" i="53" s="1"/>
  <c r="B5" i="62" l="1"/>
  <c r="G4" i="62"/>
  <c r="B5" i="61"/>
  <c r="G4" i="61"/>
  <c r="B5" i="60"/>
  <c r="G4" i="60"/>
  <c r="B5" i="59"/>
  <c r="G4" i="59"/>
  <c r="B5" i="58"/>
  <c r="G4" i="58"/>
  <c r="B5" i="57"/>
  <c r="G4" i="57"/>
  <c r="B5" i="56"/>
  <c r="G4" i="56"/>
  <c r="B5" i="55"/>
  <c r="G4" i="55"/>
  <c r="E4" i="54"/>
  <c r="F4" i="54"/>
  <c r="B5" i="53"/>
  <c r="G4" i="53"/>
  <c r="D5" i="62" l="1"/>
  <c r="D5" i="61"/>
  <c r="D5" i="60"/>
  <c r="D5" i="59"/>
  <c r="D5" i="58"/>
  <c r="D5" i="57"/>
  <c r="D5" i="56"/>
  <c r="D5" i="55"/>
  <c r="B5" i="54"/>
  <c r="G4" i="54"/>
  <c r="D5" i="53"/>
  <c r="E5" i="62" l="1"/>
  <c r="F5" i="62" s="1"/>
  <c r="E5" i="61"/>
  <c r="F5" i="61" s="1"/>
  <c r="E5" i="60"/>
  <c r="F5" i="60" s="1"/>
  <c r="E5" i="59"/>
  <c r="F5" i="59" s="1"/>
  <c r="E5" i="58"/>
  <c r="F5" i="58" s="1"/>
  <c r="E5" i="57"/>
  <c r="F5" i="57" s="1"/>
  <c r="E5" i="56"/>
  <c r="F5" i="56" s="1"/>
  <c r="E5" i="55"/>
  <c r="F5" i="55" s="1"/>
  <c r="D5" i="54"/>
  <c r="E5" i="53"/>
  <c r="F5" i="53" s="1"/>
  <c r="B6" i="62" l="1"/>
  <c r="G5" i="62"/>
  <c r="B6" i="61"/>
  <c r="G5" i="61"/>
  <c r="B6" i="60"/>
  <c r="G5" i="60"/>
  <c r="B6" i="59"/>
  <c r="G5" i="59"/>
  <c r="B6" i="58"/>
  <c r="G5" i="58"/>
  <c r="B6" i="57"/>
  <c r="G5" i="57"/>
  <c r="B6" i="56"/>
  <c r="G5" i="56"/>
  <c r="B6" i="55"/>
  <c r="G5" i="55"/>
  <c r="E5" i="54"/>
  <c r="F5" i="54"/>
  <c r="B6" i="53"/>
  <c r="G5" i="53"/>
  <c r="D6" i="62" l="1"/>
  <c r="D6" i="61"/>
  <c r="D6" i="60"/>
  <c r="D6" i="59"/>
  <c r="D6" i="58"/>
  <c r="D6" i="57"/>
  <c r="D6" i="56"/>
  <c r="D6" i="55"/>
  <c r="B6" i="54"/>
  <c r="G5" i="54"/>
  <c r="D6" i="53"/>
  <c r="E6" i="62" l="1"/>
  <c r="F6" i="62" s="1"/>
  <c r="E6" i="61"/>
  <c r="F6" i="61" s="1"/>
  <c r="E6" i="60"/>
  <c r="F6" i="60" s="1"/>
  <c r="E6" i="59"/>
  <c r="F6" i="59" s="1"/>
  <c r="E6" i="58"/>
  <c r="F6" i="58" s="1"/>
  <c r="E6" i="57"/>
  <c r="F6" i="57"/>
  <c r="E6" i="56"/>
  <c r="F6" i="56" s="1"/>
  <c r="E6" i="55"/>
  <c r="F6" i="55" s="1"/>
  <c r="D6" i="54"/>
  <c r="E6" i="53"/>
  <c r="F6" i="53" s="1"/>
  <c r="B7" i="62" l="1"/>
  <c r="G6" i="62"/>
  <c r="B7" i="61"/>
  <c r="G6" i="61"/>
  <c r="B7" i="60"/>
  <c r="G6" i="60"/>
  <c r="B7" i="59"/>
  <c r="G6" i="59"/>
  <c r="B7" i="58"/>
  <c r="G6" i="58"/>
  <c r="B7" i="57"/>
  <c r="G6" i="57"/>
  <c r="B7" i="56"/>
  <c r="G6" i="56"/>
  <c r="B7" i="55"/>
  <c r="G6" i="55"/>
  <c r="E6" i="54"/>
  <c r="F6" i="54" s="1"/>
  <c r="B7" i="53"/>
  <c r="G6" i="53"/>
  <c r="D7" i="62" l="1"/>
  <c r="D7" i="61"/>
  <c r="D7" i="60"/>
  <c r="D7" i="59"/>
  <c r="D7" i="58"/>
  <c r="D7" i="57"/>
  <c r="D7" i="56"/>
  <c r="D7" i="55"/>
  <c r="B7" i="54"/>
  <c r="G6" i="54"/>
  <c r="D7" i="53"/>
  <c r="E7" i="62" l="1"/>
  <c r="F7" i="62" s="1"/>
  <c r="E7" i="61"/>
  <c r="F7" i="61" s="1"/>
  <c r="E7" i="60"/>
  <c r="F7" i="60" s="1"/>
  <c r="E7" i="59"/>
  <c r="F7" i="59" s="1"/>
  <c r="E7" i="58"/>
  <c r="F7" i="58"/>
  <c r="E7" i="57"/>
  <c r="F7" i="57" s="1"/>
  <c r="E7" i="56"/>
  <c r="F7" i="56" s="1"/>
  <c r="E7" i="55"/>
  <c r="F7" i="55" s="1"/>
  <c r="D7" i="54"/>
  <c r="E7" i="53"/>
  <c r="F7" i="53" s="1"/>
  <c r="B8" i="62" l="1"/>
  <c r="G7" i="62"/>
  <c r="B8" i="61"/>
  <c r="G7" i="61"/>
  <c r="B8" i="60"/>
  <c r="G7" i="60"/>
  <c r="B8" i="59"/>
  <c r="G7" i="59"/>
  <c r="B8" i="58"/>
  <c r="G7" i="58"/>
  <c r="B8" i="57"/>
  <c r="G7" i="57"/>
  <c r="B8" i="56"/>
  <c r="G7" i="56"/>
  <c r="B8" i="55"/>
  <c r="G7" i="55"/>
  <c r="E7" i="54"/>
  <c r="F7" i="54"/>
  <c r="B8" i="53"/>
  <c r="G7" i="53"/>
  <c r="D8" i="62" l="1"/>
  <c r="D8" i="61"/>
  <c r="D8" i="60"/>
  <c r="D8" i="59"/>
  <c r="D8" i="58"/>
  <c r="D8" i="57"/>
  <c r="D8" i="56"/>
  <c r="D8" i="55"/>
  <c r="B8" i="54"/>
  <c r="G7" i="54"/>
  <c r="D8" i="53"/>
  <c r="E8" i="62" l="1"/>
  <c r="F8" i="62" s="1"/>
  <c r="E8" i="61"/>
  <c r="F8" i="61" s="1"/>
  <c r="E8" i="60"/>
  <c r="F8" i="60" s="1"/>
  <c r="E8" i="59"/>
  <c r="F8" i="59" s="1"/>
  <c r="E8" i="58"/>
  <c r="F8" i="58" s="1"/>
  <c r="E8" i="57"/>
  <c r="F8" i="57" s="1"/>
  <c r="E8" i="56"/>
  <c r="F8" i="56" s="1"/>
  <c r="E8" i="55"/>
  <c r="F8" i="55" s="1"/>
  <c r="D8" i="54"/>
  <c r="E8" i="53"/>
  <c r="F8" i="53" s="1"/>
  <c r="B9" i="62" l="1"/>
  <c r="G8" i="62"/>
  <c r="B9" i="61"/>
  <c r="G8" i="61"/>
  <c r="B9" i="60"/>
  <c r="G8" i="60"/>
  <c r="B9" i="59"/>
  <c r="G8" i="59"/>
  <c r="B9" i="58"/>
  <c r="G8" i="58"/>
  <c r="B9" i="57"/>
  <c r="G8" i="57"/>
  <c r="B9" i="56"/>
  <c r="G8" i="56"/>
  <c r="B9" i="55"/>
  <c r="G8" i="55"/>
  <c r="E8" i="54"/>
  <c r="F8" i="54"/>
  <c r="B9" i="53"/>
  <c r="G8" i="53"/>
  <c r="D9" i="62" l="1"/>
  <c r="D9" i="61"/>
  <c r="D9" i="60"/>
  <c r="D9" i="59"/>
  <c r="D9" i="58"/>
  <c r="D9" i="57"/>
  <c r="D9" i="56"/>
  <c r="D9" i="55"/>
  <c r="B9" i="54"/>
  <c r="G8" i="54"/>
  <c r="D9" i="53"/>
  <c r="E9" i="62" l="1"/>
  <c r="F9" i="62" s="1"/>
  <c r="E9" i="61"/>
  <c r="F9" i="61" s="1"/>
  <c r="E9" i="60"/>
  <c r="F9" i="60" s="1"/>
  <c r="E9" i="59"/>
  <c r="F9" i="59" s="1"/>
  <c r="E9" i="58"/>
  <c r="F9" i="58" s="1"/>
  <c r="E9" i="57"/>
  <c r="F9" i="57" s="1"/>
  <c r="E9" i="56"/>
  <c r="F9" i="56" s="1"/>
  <c r="E9" i="55"/>
  <c r="F9" i="55" s="1"/>
  <c r="D9" i="54"/>
  <c r="E9" i="53"/>
  <c r="F9" i="53" s="1"/>
  <c r="B10" i="62" l="1"/>
  <c r="G9" i="62"/>
  <c r="B10" i="61"/>
  <c r="G9" i="61"/>
  <c r="B10" i="60"/>
  <c r="G9" i="60"/>
  <c r="B10" i="59"/>
  <c r="G9" i="59"/>
  <c r="B10" i="58"/>
  <c r="G9" i="58"/>
  <c r="B10" i="57"/>
  <c r="G9" i="57"/>
  <c r="B10" i="56"/>
  <c r="G9" i="56"/>
  <c r="B10" i="55"/>
  <c r="G9" i="55"/>
  <c r="E9" i="54"/>
  <c r="F9" i="54"/>
  <c r="B10" i="53"/>
  <c r="G9" i="53"/>
  <c r="D10" i="62" l="1"/>
  <c r="D10" i="61"/>
  <c r="D10" i="60"/>
  <c r="D10" i="59"/>
  <c r="D10" i="58"/>
  <c r="D10" i="57"/>
  <c r="D10" i="56"/>
  <c r="D10" i="55"/>
  <c r="B10" i="54"/>
  <c r="G9" i="54"/>
  <c r="D10" i="53"/>
  <c r="E10" i="62" l="1"/>
  <c r="F10" i="62" s="1"/>
  <c r="E10" i="61"/>
  <c r="F10" i="61" s="1"/>
  <c r="E10" i="60"/>
  <c r="F10" i="60" s="1"/>
  <c r="E10" i="59"/>
  <c r="F10" i="59" s="1"/>
  <c r="E10" i="58"/>
  <c r="F10" i="58" s="1"/>
  <c r="E10" i="57"/>
  <c r="F10" i="57" s="1"/>
  <c r="E10" i="56"/>
  <c r="F10" i="56" s="1"/>
  <c r="E10" i="55"/>
  <c r="F10" i="55" s="1"/>
  <c r="D10" i="54"/>
  <c r="E10" i="53"/>
  <c r="F10" i="53" s="1"/>
  <c r="B11" i="62" l="1"/>
  <c r="G10" i="62"/>
  <c r="B11" i="61"/>
  <c r="G10" i="61"/>
  <c r="B11" i="60"/>
  <c r="G10" i="60"/>
  <c r="B11" i="59"/>
  <c r="G10" i="59"/>
  <c r="B11" i="58"/>
  <c r="G10" i="58"/>
  <c r="B11" i="57"/>
  <c r="G10" i="57"/>
  <c r="B11" i="56"/>
  <c r="G10" i="56"/>
  <c r="B11" i="55"/>
  <c r="G10" i="55"/>
  <c r="E10" i="54"/>
  <c r="F10" i="54"/>
  <c r="B11" i="53"/>
  <c r="G10" i="53"/>
  <c r="D11" i="62" l="1"/>
  <c r="D11" i="61"/>
  <c r="D11" i="60"/>
  <c r="D11" i="59"/>
  <c r="D11" i="58"/>
  <c r="D11" i="57"/>
  <c r="D11" i="56"/>
  <c r="D11" i="55"/>
  <c r="B11" i="54"/>
  <c r="G10" i="54"/>
  <c r="D11" i="53"/>
  <c r="E11" i="62" l="1"/>
  <c r="F11" i="62"/>
  <c r="E11" i="61"/>
  <c r="F11" i="61" s="1"/>
  <c r="E11" i="60"/>
  <c r="F11" i="60" s="1"/>
  <c r="E11" i="59"/>
  <c r="F11" i="59"/>
  <c r="E11" i="58"/>
  <c r="F11" i="58" s="1"/>
  <c r="E11" i="57"/>
  <c r="F11" i="57" s="1"/>
  <c r="E11" i="56"/>
  <c r="F11" i="56" s="1"/>
  <c r="E11" i="55"/>
  <c r="F11" i="55" s="1"/>
  <c r="D11" i="54"/>
  <c r="E11" i="53"/>
  <c r="F11" i="53" s="1"/>
  <c r="B12" i="62" l="1"/>
  <c r="G11" i="62"/>
  <c r="B12" i="61"/>
  <c r="G11" i="61"/>
  <c r="B12" i="60"/>
  <c r="G11" i="60"/>
  <c r="B12" i="59"/>
  <c r="G11" i="59"/>
  <c r="B12" i="58"/>
  <c r="G11" i="58"/>
  <c r="B12" i="57"/>
  <c r="G11" i="57"/>
  <c r="B12" i="56"/>
  <c r="G11" i="56"/>
  <c r="B12" i="55"/>
  <c r="G11" i="55"/>
  <c r="E11" i="54"/>
  <c r="F11" i="54"/>
  <c r="B12" i="53"/>
  <c r="G11" i="53"/>
  <c r="D12" i="62" l="1"/>
  <c r="D12" i="61"/>
  <c r="D12" i="60"/>
  <c r="D12" i="59"/>
  <c r="D12" i="58"/>
  <c r="D12" i="57"/>
  <c r="D12" i="56"/>
  <c r="D12" i="55"/>
  <c r="B12" i="54"/>
  <c r="G11" i="54"/>
  <c r="D12" i="53"/>
  <c r="E12" i="62" l="1"/>
  <c r="F12" i="62"/>
  <c r="E12" i="61"/>
  <c r="F12" i="61" s="1"/>
  <c r="E12" i="60"/>
  <c r="F12" i="60" s="1"/>
  <c r="E12" i="59"/>
  <c r="F12" i="59"/>
  <c r="E12" i="58"/>
  <c r="F12" i="58" s="1"/>
  <c r="E12" i="57"/>
  <c r="F12" i="57" s="1"/>
  <c r="E12" i="56"/>
  <c r="F12" i="56" s="1"/>
  <c r="E12" i="55"/>
  <c r="F12" i="55" s="1"/>
  <c r="D12" i="54"/>
  <c r="E12" i="53"/>
  <c r="F12" i="53" s="1"/>
  <c r="B13" i="62" l="1"/>
  <c r="G12" i="62"/>
  <c r="B13" i="61"/>
  <c r="G12" i="61"/>
  <c r="B13" i="60"/>
  <c r="G12" i="60"/>
  <c r="B13" i="59"/>
  <c r="G12" i="59"/>
  <c r="B13" i="58"/>
  <c r="G12" i="58"/>
  <c r="B13" i="57"/>
  <c r="G12" i="57"/>
  <c r="B13" i="56"/>
  <c r="G12" i="56"/>
  <c r="B13" i="55"/>
  <c r="G12" i="55"/>
  <c r="E12" i="54"/>
  <c r="F12" i="54"/>
  <c r="B13" i="53"/>
  <c r="G12" i="53"/>
  <c r="D13" i="62" l="1"/>
  <c r="D13" i="61"/>
  <c r="D13" i="60"/>
  <c r="D13" i="59"/>
  <c r="D13" i="58"/>
  <c r="D13" i="57"/>
  <c r="D13" i="56"/>
  <c r="D13" i="55"/>
  <c r="B13" i="54"/>
  <c r="G12" i="54"/>
  <c r="D13" i="53"/>
  <c r="E13" i="62" l="1"/>
  <c r="F13" i="62" s="1"/>
  <c r="E13" i="61"/>
  <c r="F13" i="61" s="1"/>
  <c r="E13" i="60"/>
  <c r="F13" i="60" s="1"/>
  <c r="E13" i="59"/>
  <c r="F13" i="59" s="1"/>
  <c r="E13" i="58"/>
  <c r="F13" i="58" s="1"/>
  <c r="E13" i="57"/>
  <c r="F13" i="57" s="1"/>
  <c r="E13" i="56"/>
  <c r="F13" i="56" s="1"/>
  <c r="E13" i="55"/>
  <c r="F13" i="55" s="1"/>
  <c r="D13" i="54"/>
  <c r="E13" i="53"/>
  <c r="F13" i="53" s="1"/>
  <c r="B14" i="62" l="1"/>
  <c r="G13" i="62"/>
  <c r="B14" i="61"/>
  <c r="G13" i="61"/>
  <c r="B14" i="60"/>
  <c r="G13" i="60"/>
  <c r="B14" i="59"/>
  <c r="G13" i="59"/>
  <c r="B14" i="58"/>
  <c r="G13" i="58"/>
  <c r="B14" i="57"/>
  <c r="G13" i="57"/>
  <c r="B14" i="56"/>
  <c r="G13" i="56"/>
  <c r="B14" i="55"/>
  <c r="G13" i="55"/>
  <c r="E13" i="54"/>
  <c r="F13" i="54" s="1"/>
  <c r="B14" i="53"/>
  <c r="G13" i="53"/>
  <c r="D14" i="62" l="1"/>
  <c r="D14" i="61"/>
  <c r="D14" i="60"/>
  <c r="D14" i="59"/>
  <c r="D14" i="58"/>
  <c r="D14" i="57"/>
  <c r="D14" i="56"/>
  <c r="D14" i="55"/>
  <c r="B14" i="54"/>
  <c r="G13" i="54"/>
  <c r="D14" i="53"/>
  <c r="E14" i="62" l="1"/>
  <c r="F14" i="62" s="1"/>
  <c r="E14" i="61"/>
  <c r="F14" i="61" s="1"/>
  <c r="E14" i="60"/>
  <c r="F14" i="60" s="1"/>
  <c r="E14" i="59"/>
  <c r="F14" i="59" s="1"/>
  <c r="E14" i="58"/>
  <c r="F14" i="58" s="1"/>
  <c r="E14" i="57"/>
  <c r="F14" i="57" s="1"/>
  <c r="E14" i="56"/>
  <c r="F14" i="56" s="1"/>
  <c r="E14" i="55"/>
  <c r="F14" i="55" s="1"/>
  <c r="D14" i="54"/>
  <c r="E14" i="53"/>
  <c r="F14" i="53" s="1"/>
  <c r="B15" i="62" l="1"/>
  <c r="G14" i="62"/>
  <c r="B15" i="61"/>
  <c r="G14" i="61"/>
  <c r="B15" i="60"/>
  <c r="G14" i="60"/>
  <c r="B15" i="59"/>
  <c r="G14" i="59"/>
  <c r="B15" i="58"/>
  <c r="G14" i="58"/>
  <c r="B15" i="57"/>
  <c r="G14" i="57"/>
  <c r="B15" i="56"/>
  <c r="G14" i="56"/>
  <c r="B15" i="55"/>
  <c r="G14" i="55"/>
  <c r="E14" i="54"/>
  <c r="F14" i="54"/>
  <c r="B15" i="53"/>
  <c r="G14" i="53"/>
  <c r="D15" i="62" l="1"/>
  <c r="D15" i="61"/>
  <c r="D15" i="60"/>
  <c r="D15" i="59"/>
  <c r="D15" i="58"/>
  <c r="D15" i="57"/>
  <c r="D15" i="56"/>
  <c r="D15" i="55"/>
  <c r="B15" i="54"/>
  <c r="G14" i="54"/>
  <c r="D15" i="53"/>
  <c r="E15" i="62" l="1"/>
  <c r="F15" i="62" s="1"/>
  <c r="E15" i="61"/>
  <c r="F15" i="61" s="1"/>
  <c r="E15" i="60"/>
  <c r="F15" i="60" s="1"/>
  <c r="E15" i="59"/>
  <c r="F15" i="59" s="1"/>
  <c r="E15" i="58"/>
  <c r="F15" i="58" s="1"/>
  <c r="E15" i="57"/>
  <c r="F15" i="57" s="1"/>
  <c r="E15" i="56"/>
  <c r="F15" i="56" s="1"/>
  <c r="E15" i="55"/>
  <c r="F15" i="55" s="1"/>
  <c r="D15" i="54"/>
  <c r="E15" i="53"/>
  <c r="F15" i="53" s="1"/>
  <c r="B16" i="62" l="1"/>
  <c r="G15" i="62"/>
  <c r="B16" i="61"/>
  <c r="G15" i="61"/>
  <c r="B16" i="60"/>
  <c r="G15" i="60"/>
  <c r="B16" i="59"/>
  <c r="G15" i="59"/>
  <c r="B16" i="58"/>
  <c r="G15" i="58"/>
  <c r="B16" i="57"/>
  <c r="G15" i="57"/>
  <c r="B16" i="56"/>
  <c r="G15" i="56"/>
  <c r="B16" i="55"/>
  <c r="G15" i="55"/>
  <c r="E15" i="54"/>
  <c r="F15" i="54" s="1"/>
  <c r="B16" i="53"/>
  <c r="G15" i="53"/>
  <c r="D16" i="62" l="1"/>
  <c r="D16" i="61"/>
  <c r="D16" i="60"/>
  <c r="D16" i="59"/>
  <c r="D16" i="58"/>
  <c r="D16" i="57"/>
  <c r="D16" i="56"/>
  <c r="D16" i="55"/>
  <c r="B16" i="54"/>
  <c r="G15" i="54"/>
  <c r="D16" i="53"/>
  <c r="E16" i="62" l="1"/>
  <c r="F16" i="62"/>
  <c r="E16" i="61"/>
  <c r="F16" i="61" s="1"/>
  <c r="E16" i="60"/>
  <c r="F16" i="60" s="1"/>
  <c r="E16" i="59"/>
  <c r="F16" i="59" s="1"/>
  <c r="E16" i="58"/>
  <c r="F16" i="58" s="1"/>
  <c r="E16" i="57"/>
  <c r="F16" i="57" s="1"/>
  <c r="E16" i="56"/>
  <c r="F16" i="56" s="1"/>
  <c r="E16" i="55"/>
  <c r="F16" i="55" s="1"/>
  <c r="D16" i="54"/>
  <c r="E16" i="53"/>
  <c r="F16" i="53" s="1"/>
  <c r="B17" i="62" l="1"/>
  <c r="G16" i="62"/>
  <c r="B17" i="61"/>
  <c r="G16" i="61"/>
  <c r="B17" i="60"/>
  <c r="G16" i="60"/>
  <c r="B17" i="59"/>
  <c r="G16" i="59"/>
  <c r="B17" i="58"/>
  <c r="G16" i="58"/>
  <c r="B17" i="57"/>
  <c r="G16" i="57"/>
  <c r="B17" i="56"/>
  <c r="G16" i="56"/>
  <c r="B17" i="55"/>
  <c r="G16" i="55"/>
  <c r="E16" i="54"/>
  <c r="F16" i="54" s="1"/>
  <c r="B17" i="53"/>
  <c r="G16" i="53"/>
  <c r="D17" i="62" l="1"/>
  <c r="D17" i="61"/>
  <c r="D17" i="60"/>
  <c r="D17" i="59"/>
  <c r="D17" i="58"/>
  <c r="D17" i="57"/>
  <c r="D17" i="56"/>
  <c r="D17" i="55"/>
  <c r="B17" i="54"/>
  <c r="G16" i="54"/>
  <c r="D17" i="53"/>
  <c r="E17" i="62" l="1"/>
  <c r="F17" i="62" s="1"/>
  <c r="E17" i="61"/>
  <c r="F17" i="61" s="1"/>
  <c r="E17" i="60"/>
  <c r="F17" i="60" s="1"/>
  <c r="E17" i="59"/>
  <c r="F17" i="59" s="1"/>
  <c r="E17" i="58"/>
  <c r="F17" i="58" s="1"/>
  <c r="E17" i="57"/>
  <c r="F17" i="57" s="1"/>
  <c r="E17" i="56"/>
  <c r="F17" i="56" s="1"/>
  <c r="E17" i="55"/>
  <c r="F17" i="55" s="1"/>
  <c r="D17" i="54"/>
  <c r="E17" i="53"/>
  <c r="F17" i="53" s="1"/>
  <c r="B18" i="62" l="1"/>
  <c r="G17" i="62"/>
  <c r="B18" i="61"/>
  <c r="G17" i="61"/>
  <c r="B18" i="60"/>
  <c r="G17" i="60"/>
  <c r="B18" i="59"/>
  <c r="G17" i="59"/>
  <c r="B18" i="58"/>
  <c r="G17" i="58"/>
  <c r="B18" i="57"/>
  <c r="G17" i="57"/>
  <c r="B18" i="56"/>
  <c r="G17" i="56"/>
  <c r="B18" i="55"/>
  <c r="G17" i="55"/>
  <c r="E17" i="54"/>
  <c r="F17" i="54" s="1"/>
  <c r="B18" i="53"/>
  <c r="G17" i="53"/>
  <c r="D18" i="62" l="1"/>
  <c r="D18" i="61"/>
  <c r="D18" i="60"/>
  <c r="D18" i="59"/>
  <c r="D18" i="58"/>
  <c r="D18" i="57"/>
  <c r="D18" i="56"/>
  <c r="D18" i="55"/>
  <c r="B18" i="54"/>
  <c r="G17" i="54"/>
  <c r="D18" i="53"/>
  <c r="E18" i="62" l="1"/>
  <c r="F18" i="62"/>
  <c r="E18" i="61"/>
  <c r="F18" i="61" s="1"/>
  <c r="E18" i="60"/>
  <c r="F18" i="60" s="1"/>
  <c r="E18" i="59"/>
  <c r="F18" i="59" s="1"/>
  <c r="E18" i="58"/>
  <c r="F18" i="58" s="1"/>
  <c r="E18" i="57"/>
  <c r="F18" i="57" s="1"/>
  <c r="E18" i="56"/>
  <c r="F18" i="56" s="1"/>
  <c r="E18" i="55"/>
  <c r="F18" i="55" s="1"/>
  <c r="D18" i="54"/>
  <c r="E18" i="53"/>
  <c r="F18" i="53" s="1"/>
  <c r="B19" i="62" l="1"/>
  <c r="G18" i="62"/>
  <c r="B19" i="61"/>
  <c r="G18" i="61"/>
  <c r="B19" i="60"/>
  <c r="G18" i="60"/>
  <c r="B19" i="59"/>
  <c r="G18" i="59"/>
  <c r="B19" i="58"/>
  <c r="G18" i="58"/>
  <c r="B19" i="57"/>
  <c r="G18" i="57"/>
  <c r="B19" i="56"/>
  <c r="G18" i="56"/>
  <c r="B19" i="55"/>
  <c r="G18" i="55"/>
  <c r="E18" i="54"/>
  <c r="F18" i="54" s="1"/>
  <c r="B19" i="53"/>
  <c r="G18" i="53"/>
  <c r="D19" i="62" l="1"/>
  <c r="D19" i="61"/>
  <c r="D19" i="60"/>
  <c r="D19" i="59"/>
  <c r="D19" i="58"/>
  <c r="D19" i="57"/>
  <c r="D19" i="56"/>
  <c r="D19" i="55"/>
  <c r="B19" i="54"/>
  <c r="G18" i="54"/>
  <c r="D19" i="53"/>
  <c r="E19" i="62" l="1"/>
  <c r="F19" i="62" s="1"/>
  <c r="E19" i="61"/>
  <c r="F19" i="61" s="1"/>
  <c r="E19" i="60"/>
  <c r="F19" i="60" s="1"/>
  <c r="E19" i="59"/>
  <c r="F19" i="59" s="1"/>
  <c r="E19" i="58"/>
  <c r="F19" i="58" s="1"/>
  <c r="E19" i="57"/>
  <c r="F19" i="57" s="1"/>
  <c r="E19" i="56"/>
  <c r="F19" i="56" s="1"/>
  <c r="E19" i="55"/>
  <c r="F19" i="55" s="1"/>
  <c r="D19" i="54"/>
  <c r="E19" i="53"/>
  <c r="F19" i="53" s="1"/>
  <c r="B20" i="62" l="1"/>
  <c r="G19" i="62"/>
  <c r="B20" i="61"/>
  <c r="G19" i="61"/>
  <c r="B20" i="60"/>
  <c r="G19" i="60"/>
  <c r="B20" i="59"/>
  <c r="G19" i="59"/>
  <c r="B20" i="58"/>
  <c r="G19" i="58"/>
  <c r="B20" i="57"/>
  <c r="G19" i="57"/>
  <c r="B20" i="56"/>
  <c r="G19" i="56"/>
  <c r="B20" i="55"/>
  <c r="G19" i="55"/>
  <c r="E19" i="54"/>
  <c r="F19" i="54" s="1"/>
  <c r="B20" i="53"/>
  <c r="G19" i="53"/>
  <c r="D20" i="62" l="1"/>
  <c r="D20" i="61"/>
  <c r="D20" i="60"/>
  <c r="D20" i="59"/>
  <c r="D20" i="58"/>
  <c r="D20" i="57"/>
  <c r="D20" i="56"/>
  <c r="D20" i="55"/>
  <c r="B20" i="54"/>
  <c r="G19" i="54"/>
  <c r="D20" i="53"/>
  <c r="E20" i="62" l="1"/>
  <c r="F20" i="62"/>
  <c r="E20" i="61"/>
  <c r="F20" i="61" s="1"/>
  <c r="E20" i="60"/>
  <c r="F20" i="60" s="1"/>
  <c r="E20" i="59"/>
  <c r="F20" i="59" s="1"/>
  <c r="E20" i="58"/>
  <c r="F20" i="58" s="1"/>
  <c r="E20" i="57"/>
  <c r="F20" i="57" s="1"/>
  <c r="E20" i="56"/>
  <c r="F20" i="56" s="1"/>
  <c r="E20" i="55"/>
  <c r="F20" i="55" s="1"/>
  <c r="D20" i="54"/>
  <c r="E20" i="53"/>
  <c r="F20" i="53" s="1"/>
  <c r="B21" i="62" l="1"/>
  <c r="G20" i="62"/>
  <c r="B21" i="61"/>
  <c r="G20" i="61"/>
  <c r="B21" i="60"/>
  <c r="G20" i="60"/>
  <c r="B21" i="59"/>
  <c r="G20" i="59"/>
  <c r="B21" i="58"/>
  <c r="G20" i="58"/>
  <c r="B21" i="57"/>
  <c r="G20" i="57"/>
  <c r="B21" i="56"/>
  <c r="G20" i="56"/>
  <c r="B21" i="55"/>
  <c r="G20" i="55"/>
  <c r="E20" i="54"/>
  <c r="F20" i="54"/>
  <c r="B21" i="53"/>
  <c r="G20" i="53"/>
  <c r="D21" i="62" l="1"/>
  <c r="D21" i="61"/>
  <c r="D21" i="60"/>
  <c r="D21" i="59"/>
  <c r="D21" i="58"/>
  <c r="D21" i="57"/>
  <c r="D21" i="56"/>
  <c r="D21" i="55"/>
  <c r="B21" i="54"/>
  <c r="G20" i="54"/>
  <c r="D21" i="53"/>
  <c r="E21" i="62" l="1"/>
  <c r="F21" i="62" s="1"/>
  <c r="E21" i="61"/>
  <c r="F21" i="61" s="1"/>
  <c r="E21" i="60"/>
  <c r="F21" i="60" s="1"/>
  <c r="E21" i="59"/>
  <c r="F21" i="59" s="1"/>
  <c r="E21" i="58"/>
  <c r="F21" i="58" s="1"/>
  <c r="E21" i="57"/>
  <c r="F21" i="57" s="1"/>
  <c r="E21" i="56"/>
  <c r="F21" i="56" s="1"/>
  <c r="E21" i="55"/>
  <c r="F21" i="55" s="1"/>
  <c r="D21" i="54"/>
  <c r="E21" i="53"/>
  <c r="F21" i="53" s="1"/>
  <c r="B22" i="62" l="1"/>
  <c r="G21" i="62"/>
  <c r="B22" i="61"/>
  <c r="G21" i="61"/>
  <c r="B22" i="60"/>
  <c r="G21" i="60"/>
  <c r="B22" i="59"/>
  <c r="G21" i="59"/>
  <c r="B22" i="58"/>
  <c r="G21" i="58"/>
  <c r="B22" i="57"/>
  <c r="G21" i="57"/>
  <c r="B22" i="56"/>
  <c r="G21" i="56"/>
  <c r="B22" i="55"/>
  <c r="G21" i="55"/>
  <c r="E21" i="54"/>
  <c r="F21" i="54" s="1"/>
  <c r="B22" i="53"/>
  <c r="G21" i="53"/>
  <c r="D22" i="62" l="1"/>
  <c r="D22" i="61"/>
  <c r="D22" i="60"/>
  <c r="D22" i="59"/>
  <c r="D22" i="58"/>
  <c r="D22" i="57"/>
  <c r="D22" i="56"/>
  <c r="D22" i="55"/>
  <c r="B22" i="54"/>
  <c r="G21" i="54"/>
  <c r="D22" i="53"/>
  <c r="E22" i="62" l="1"/>
  <c r="F22" i="62"/>
  <c r="E22" i="61"/>
  <c r="F22" i="61" s="1"/>
  <c r="E22" i="60"/>
  <c r="F22" i="60" s="1"/>
  <c r="E22" i="59"/>
  <c r="F22" i="59" s="1"/>
  <c r="E22" i="58"/>
  <c r="F22" i="58" s="1"/>
  <c r="E22" i="57"/>
  <c r="F22" i="57" s="1"/>
  <c r="E22" i="56"/>
  <c r="F22" i="56" s="1"/>
  <c r="E22" i="55"/>
  <c r="F22" i="55" s="1"/>
  <c r="D22" i="54"/>
  <c r="E22" i="53"/>
  <c r="F22" i="53" s="1"/>
  <c r="B23" i="62" l="1"/>
  <c r="G22" i="62"/>
  <c r="B23" i="61"/>
  <c r="G22" i="61"/>
  <c r="B23" i="60"/>
  <c r="G22" i="60"/>
  <c r="B23" i="59"/>
  <c r="G22" i="59"/>
  <c r="B23" i="58"/>
  <c r="G22" i="58"/>
  <c r="B23" i="57"/>
  <c r="G22" i="57"/>
  <c r="B23" i="56"/>
  <c r="G22" i="56"/>
  <c r="B23" i="55"/>
  <c r="G22" i="55"/>
  <c r="E22" i="54"/>
  <c r="F22" i="54"/>
  <c r="B23" i="53"/>
  <c r="G22" i="53"/>
  <c r="D23" i="62" l="1"/>
  <c r="D23" i="61"/>
  <c r="D23" i="60"/>
  <c r="D23" i="59"/>
  <c r="D23" i="58"/>
  <c r="D23" i="57"/>
  <c r="D23" i="56"/>
  <c r="D23" i="55"/>
  <c r="B23" i="54"/>
  <c r="G22" i="54"/>
  <c r="D23" i="53"/>
  <c r="E23" i="62" l="1"/>
  <c r="F23" i="62" s="1"/>
  <c r="E23" i="61"/>
  <c r="F23" i="61" s="1"/>
  <c r="E23" i="60"/>
  <c r="F23" i="60" s="1"/>
  <c r="E23" i="59"/>
  <c r="F23" i="59" s="1"/>
  <c r="E23" i="58"/>
  <c r="F23" i="58" s="1"/>
  <c r="E23" i="57"/>
  <c r="F23" i="57" s="1"/>
  <c r="E23" i="56"/>
  <c r="F23" i="56" s="1"/>
  <c r="E23" i="55"/>
  <c r="F23" i="55" s="1"/>
  <c r="D23" i="54"/>
  <c r="E23" i="53"/>
  <c r="F23" i="53" s="1"/>
  <c r="B24" i="62" l="1"/>
  <c r="G23" i="62"/>
  <c r="B24" i="61"/>
  <c r="G23" i="61"/>
  <c r="B24" i="60"/>
  <c r="G23" i="60"/>
  <c r="B24" i="59"/>
  <c r="G23" i="59"/>
  <c r="B24" i="58"/>
  <c r="G23" i="58"/>
  <c r="B24" i="57"/>
  <c r="G23" i="57"/>
  <c r="B24" i="56"/>
  <c r="G23" i="56"/>
  <c r="B24" i="55"/>
  <c r="G23" i="55"/>
  <c r="E23" i="54"/>
  <c r="F23" i="54" s="1"/>
  <c r="B24" i="53"/>
  <c r="G23" i="53"/>
  <c r="D24" i="62" l="1"/>
  <c r="D24" i="61"/>
  <c r="D24" i="60"/>
  <c r="D24" i="59"/>
  <c r="D24" i="58"/>
  <c r="D24" i="57"/>
  <c r="D24" i="56"/>
  <c r="D24" i="55"/>
  <c r="B24" i="54"/>
  <c r="G23" i="54"/>
  <c r="D24" i="53"/>
  <c r="E24" i="62" l="1"/>
  <c r="F24" i="62" s="1"/>
  <c r="E24" i="61"/>
  <c r="F24" i="61" s="1"/>
  <c r="E24" i="60"/>
  <c r="F24" i="60" s="1"/>
  <c r="E24" i="59"/>
  <c r="F24" i="59" s="1"/>
  <c r="E24" i="58"/>
  <c r="F24" i="58" s="1"/>
  <c r="E24" i="57"/>
  <c r="F24" i="57" s="1"/>
  <c r="E24" i="56"/>
  <c r="F24" i="56" s="1"/>
  <c r="E24" i="55"/>
  <c r="F24" i="55" s="1"/>
  <c r="D24" i="54"/>
  <c r="E24" i="53"/>
  <c r="F24" i="53" s="1"/>
  <c r="B25" i="62" l="1"/>
  <c r="G24" i="62"/>
  <c r="B25" i="61"/>
  <c r="G24" i="61"/>
  <c r="B25" i="60"/>
  <c r="G24" i="60"/>
  <c r="B25" i="59"/>
  <c r="G24" i="59"/>
  <c r="B25" i="58"/>
  <c r="G24" i="58"/>
  <c r="B25" i="57"/>
  <c r="G24" i="57"/>
  <c r="B25" i="56"/>
  <c r="G24" i="56"/>
  <c r="B25" i="55"/>
  <c r="G24" i="55"/>
  <c r="E24" i="54"/>
  <c r="F24" i="54"/>
  <c r="B25" i="53"/>
  <c r="G24" i="53"/>
  <c r="D25" i="62" l="1"/>
  <c r="D25" i="61"/>
  <c r="D25" i="60"/>
  <c r="D25" i="59"/>
  <c r="D25" i="58"/>
  <c r="D25" i="57"/>
  <c r="D25" i="56"/>
  <c r="D25" i="55"/>
  <c r="B25" i="54"/>
  <c r="G24" i="54"/>
  <c r="D25" i="53"/>
  <c r="E25" i="62" l="1"/>
  <c r="F25" i="62" s="1"/>
  <c r="E25" i="61"/>
  <c r="F25" i="61" s="1"/>
  <c r="E25" i="60"/>
  <c r="F25" i="60" s="1"/>
  <c r="E25" i="59"/>
  <c r="F25" i="59" s="1"/>
  <c r="E25" i="58"/>
  <c r="F25" i="58" s="1"/>
  <c r="E25" i="57"/>
  <c r="F25" i="57" s="1"/>
  <c r="E25" i="56"/>
  <c r="F25" i="56" s="1"/>
  <c r="E25" i="55"/>
  <c r="F25" i="55" s="1"/>
  <c r="D25" i="54"/>
  <c r="E25" i="53"/>
  <c r="F25" i="53" s="1"/>
  <c r="B26" i="62" l="1"/>
  <c r="G25" i="62"/>
  <c r="B26" i="61"/>
  <c r="G25" i="61"/>
  <c r="B26" i="60"/>
  <c r="G25" i="60"/>
  <c r="B26" i="59"/>
  <c r="G25" i="59"/>
  <c r="B26" i="58"/>
  <c r="G25" i="58"/>
  <c r="B26" i="57"/>
  <c r="G25" i="57"/>
  <c r="B26" i="56"/>
  <c r="G25" i="56"/>
  <c r="B26" i="55"/>
  <c r="G25" i="55"/>
  <c r="E25" i="54"/>
  <c r="F25" i="54" s="1"/>
  <c r="B26" i="53"/>
  <c r="G25" i="53"/>
  <c r="D26" i="62" l="1"/>
  <c r="D26" i="61"/>
  <c r="D26" i="60"/>
  <c r="D26" i="59"/>
  <c r="D26" i="58"/>
  <c r="D26" i="57"/>
  <c r="D26" i="56"/>
  <c r="D26" i="55"/>
  <c r="B26" i="54"/>
  <c r="G25" i="54"/>
  <c r="D26" i="53"/>
  <c r="E26" i="62" l="1"/>
  <c r="F26" i="62" s="1"/>
  <c r="E26" i="61"/>
  <c r="F26" i="61" s="1"/>
  <c r="E26" i="60"/>
  <c r="F26" i="60" s="1"/>
  <c r="E26" i="59"/>
  <c r="F26" i="59" s="1"/>
  <c r="E26" i="58"/>
  <c r="F26" i="58" s="1"/>
  <c r="E26" i="57"/>
  <c r="F26" i="57" s="1"/>
  <c r="E26" i="56"/>
  <c r="F26" i="56" s="1"/>
  <c r="E26" i="55"/>
  <c r="F26" i="55" s="1"/>
  <c r="D26" i="54"/>
  <c r="E26" i="53"/>
  <c r="F26" i="53" s="1"/>
  <c r="B27" i="62" l="1"/>
  <c r="G26" i="62"/>
  <c r="B27" i="61"/>
  <c r="G26" i="61"/>
  <c r="B27" i="60"/>
  <c r="G26" i="60"/>
  <c r="B27" i="59"/>
  <c r="G26" i="59"/>
  <c r="B27" i="58"/>
  <c r="G26" i="58"/>
  <c r="B27" i="57"/>
  <c r="G26" i="57"/>
  <c r="B27" i="56"/>
  <c r="G26" i="56"/>
  <c r="B27" i="55"/>
  <c r="G26" i="55"/>
  <c r="E26" i="54"/>
  <c r="F26" i="54"/>
  <c r="B27" i="53"/>
  <c r="G26" i="53"/>
  <c r="D27" i="62" l="1"/>
  <c r="D27" i="61"/>
  <c r="D27" i="60"/>
  <c r="D27" i="59"/>
  <c r="D27" i="58"/>
  <c r="D27" i="57"/>
  <c r="D27" i="56"/>
  <c r="D27" i="55"/>
  <c r="B27" i="54"/>
  <c r="G26" i="54"/>
  <c r="D27" i="53"/>
  <c r="E27" i="62" l="1"/>
  <c r="F27" i="62" s="1"/>
  <c r="E27" i="61"/>
  <c r="F27" i="61" s="1"/>
  <c r="E27" i="60"/>
  <c r="F27" i="60" s="1"/>
  <c r="E27" i="59"/>
  <c r="F27" i="59" s="1"/>
  <c r="E27" i="58"/>
  <c r="F27" i="58" s="1"/>
  <c r="E27" i="57"/>
  <c r="F27" i="57" s="1"/>
  <c r="E27" i="56"/>
  <c r="F27" i="56" s="1"/>
  <c r="E27" i="55"/>
  <c r="F27" i="55" s="1"/>
  <c r="D27" i="54"/>
  <c r="E27" i="53"/>
  <c r="F27" i="53" s="1"/>
  <c r="B28" i="62" l="1"/>
  <c r="G27" i="62"/>
  <c r="B28" i="61"/>
  <c r="G27" i="61"/>
  <c r="B28" i="60"/>
  <c r="G27" i="60"/>
  <c r="B28" i="59"/>
  <c r="G27" i="59"/>
  <c r="B28" i="58"/>
  <c r="G27" i="58"/>
  <c r="B28" i="57"/>
  <c r="G27" i="57"/>
  <c r="B28" i="56"/>
  <c r="G27" i="56"/>
  <c r="B28" i="55"/>
  <c r="G27" i="55"/>
  <c r="E27" i="54"/>
  <c r="F27" i="54" s="1"/>
  <c r="B28" i="53"/>
  <c r="G27" i="53"/>
  <c r="D28" i="62" l="1"/>
  <c r="D28" i="61"/>
  <c r="D28" i="60"/>
  <c r="D28" i="59"/>
  <c r="D28" i="58"/>
  <c r="D28" i="57"/>
  <c r="D28" i="56"/>
  <c r="D28" i="55"/>
  <c r="B28" i="54"/>
  <c r="G27" i="54"/>
  <c r="D28" i="53"/>
  <c r="E28" i="62" l="1"/>
  <c r="F28" i="62" s="1"/>
  <c r="E28" i="61"/>
  <c r="F28" i="61" s="1"/>
  <c r="E28" i="60"/>
  <c r="F28" i="60" s="1"/>
  <c r="E28" i="59"/>
  <c r="F28" i="59" s="1"/>
  <c r="E28" i="58"/>
  <c r="F28" i="58" s="1"/>
  <c r="E28" i="57"/>
  <c r="F28" i="57"/>
  <c r="E28" i="56"/>
  <c r="F28" i="56" s="1"/>
  <c r="E28" i="55"/>
  <c r="F28" i="55" s="1"/>
  <c r="D28" i="54"/>
  <c r="E28" i="53"/>
  <c r="F28" i="53" s="1"/>
  <c r="B29" i="62" l="1"/>
  <c r="G28" i="62"/>
  <c r="B29" i="61"/>
  <c r="G28" i="61"/>
  <c r="B29" i="60"/>
  <c r="G28" i="60"/>
  <c r="B29" i="59"/>
  <c r="G28" i="59"/>
  <c r="B29" i="58"/>
  <c r="G28" i="58"/>
  <c r="B29" i="57"/>
  <c r="G28" i="57"/>
  <c r="B29" i="56"/>
  <c r="G28" i="56"/>
  <c r="B29" i="55"/>
  <c r="G28" i="55"/>
  <c r="E28" i="54"/>
  <c r="F28" i="54"/>
  <c r="B29" i="53"/>
  <c r="G28" i="53"/>
  <c r="D29" i="62" l="1"/>
  <c r="D29" i="61"/>
  <c r="D29" i="60"/>
  <c r="D29" i="59"/>
  <c r="D29" i="58"/>
  <c r="D29" i="57"/>
  <c r="D29" i="56"/>
  <c r="D29" i="55"/>
  <c r="B29" i="54"/>
  <c r="G28" i="54"/>
  <c r="D29" i="53"/>
  <c r="E29" i="62" l="1"/>
  <c r="F29" i="62" s="1"/>
  <c r="E29" i="61"/>
  <c r="F29" i="61" s="1"/>
  <c r="E29" i="60"/>
  <c r="F29" i="60" s="1"/>
  <c r="E29" i="59"/>
  <c r="F29" i="59" s="1"/>
  <c r="E29" i="58"/>
  <c r="F29" i="58" s="1"/>
  <c r="E29" i="57"/>
  <c r="F29" i="57" s="1"/>
  <c r="E29" i="56"/>
  <c r="F29" i="56" s="1"/>
  <c r="E29" i="55"/>
  <c r="F29" i="55" s="1"/>
  <c r="D29" i="54"/>
  <c r="E29" i="53"/>
  <c r="F29" i="53" s="1"/>
  <c r="B30" i="62" l="1"/>
  <c r="G29" i="62"/>
  <c r="B30" i="61"/>
  <c r="G29" i="61"/>
  <c r="B30" i="60"/>
  <c r="G29" i="60"/>
  <c r="B30" i="59"/>
  <c r="G29" i="59"/>
  <c r="B30" i="58"/>
  <c r="G29" i="58"/>
  <c r="B30" i="57"/>
  <c r="G29" i="57"/>
  <c r="B30" i="56"/>
  <c r="G29" i="56"/>
  <c r="B30" i="55"/>
  <c r="G29" i="55"/>
  <c r="E29" i="54"/>
  <c r="F29" i="54" s="1"/>
  <c r="B30" i="53"/>
  <c r="G29" i="53"/>
  <c r="D30" i="62" l="1"/>
  <c r="D30" i="61"/>
  <c r="D30" i="60"/>
  <c r="D30" i="59"/>
  <c r="D30" i="58"/>
  <c r="D30" i="57"/>
  <c r="D30" i="56"/>
  <c r="D30" i="55"/>
  <c r="B30" i="54"/>
  <c r="G29" i="54"/>
  <c r="D30" i="53"/>
  <c r="E30" i="62" l="1"/>
  <c r="F30" i="62"/>
  <c r="E30" i="61"/>
  <c r="F30" i="61"/>
  <c r="E30" i="60"/>
  <c r="F30" i="60"/>
  <c r="E30" i="59"/>
  <c r="F30" i="59" s="1"/>
  <c r="E30" i="58"/>
  <c r="F30" i="58" s="1"/>
  <c r="E30" i="57"/>
  <c r="F30" i="57" s="1"/>
  <c r="E30" i="56"/>
  <c r="F30" i="56" s="1"/>
  <c r="E30" i="55"/>
  <c r="F30" i="55" s="1"/>
  <c r="D30" i="54"/>
  <c r="E30" i="53"/>
  <c r="F30" i="53" s="1"/>
  <c r="B31" i="62" l="1"/>
  <c r="G30" i="62"/>
  <c r="B31" i="61"/>
  <c r="G30" i="61"/>
  <c r="B31" i="60"/>
  <c r="G30" i="60"/>
  <c r="B31" i="59"/>
  <c r="G30" i="59"/>
  <c r="B31" i="58"/>
  <c r="G30" i="58"/>
  <c r="B31" i="57"/>
  <c r="G30" i="57"/>
  <c r="B31" i="56"/>
  <c r="G30" i="56"/>
  <c r="B31" i="55"/>
  <c r="G30" i="55"/>
  <c r="E30" i="54"/>
  <c r="F30" i="54"/>
  <c r="B31" i="53"/>
  <c r="G30" i="53"/>
  <c r="D31" i="62" l="1"/>
  <c r="D31" i="61"/>
  <c r="D31" i="60"/>
  <c r="D31" i="59"/>
  <c r="D31" i="58"/>
  <c r="D31" i="57"/>
  <c r="D31" i="56"/>
  <c r="D31" i="55"/>
  <c r="B31" i="54"/>
  <c r="G30" i="54"/>
  <c r="D31" i="53"/>
  <c r="E31" i="62" l="1"/>
  <c r="F31" i="62" s="1"/>
  <c r="E31" i="61"/>
  <c r="F31" i="61" s="1"/>
  <c r="E31" i="60"/>
  <c r="F31" i="60" s="1"/>
  <c r="E31" i="59"/>
  <c r="F31" i="59" s="1"/>
  <c r="E31" i="58"/>
  <c r="F31" i="58" s="1"/>
  <c r="E31" i="57"/>
  <c r="F31" i="57" s="1"/>
  <c r="E31" i="56"/>
  <c r="F31" i="56" s="1"/>
  <c r="E31" i="55"/>
  <c r="F31" i="55" s="1"/>
  <c r="D31" i="54"/>
  <c r="E31" i="53"/>
  <c r="F31" i="53" s="1"/>
  <c r="B32" i="62" l="1"/>
  <c r="G31" i="62"/>
  <c r="B32" i="61"/>
  <c r="G31" i="61"/>
  <c r="B32" i="60"/>
  <c r="G31" i="60"/>
  <c r="B32" i="59"/>
  <c r="G31" i="59"/>
  <c r="B32" i="58"/>
  <c r="G31" i="58"/>
  <c r="B32" i="57"/>
  <c r="G31" i="57"/>
  <c r="B32" i="56"/>
  <c r="G31" i="56"/>
  <c r="B32" i="55"/>
  <c r="G31" i="55"/>
  <c r="E31" i="54"/>
  <c r="F31" i="54" s="1"/>
  <c r="B32" i="53"/>
  <c r="G31" i="53"/>
  <c r="D32" i="62" l="1"/>
  <c r="D32" i="61"/>
  <c r="D32" i="60"/>
  <c r="D32" i="59"/>
  <c r="D32" i="58"/>
  <c r="D32" i="57"/>
  <c r="D32" i="56"/>
  <c r="D32" i="55"/>
  <c r="B32" i="54"/>
  <c r="G31" i="54"/>
  <c r="D32" i="53"/>
  <c r="E32" i="62" l="1"/>
  <c r="F32" i="62" s="1"/>
  <c r="E32" i="61"/>
  <c r="F32" i="61" s="1"/>
  <c r="E32" i="60"/>
  <c r="F32" i="60" s="1"/>
  <c r="E32" i="59"/>
  <c r="F32" i="59" s="1"/>
  <c r="E32" i="58"/>
  <c r="F32" i="58" s="1"/>
  <c r="E32" i="57"/>
  <c r="F32" i="57" s="1"/>
  <c r="E32" i="56"/>
  <c r="F32" i="56" s="1"/>
  <c r="E32" i="55"/>
  <c r="F32" i="55" s="1"/>
  <c r="D32" i="54"/>
  <c r="E32" i="53"/>
  <c r="F32" i="53" s="1"/>
  <c r="B33" i="62" l="1"/>
  <c r="D33" i="62" s="1"/>
  <c r="G32" i="62"/>
  <c r="B33" i="61"/>
  <c r="D33" i="61" s="1"/>
  <c r="G32" i="61"/>
  <c r="B33" i="60"/>
  <c r="D33" i="60" s="1"/>
  <c r="G32" i="60"/>
  <c r="B33" i="59"/>
  <c r="D33" i="59" s="1"/>
  <c r="G32" i="59"/>
  <c r="B33" i="58"/>
  <c r="D33" i="58" s="1"/>
  <c r="G32" i="58"/>
  <c r="B33" i="57"/>
  <c r="D33" i="57" s="1"/>
  <c r="G32" i="57"/>
  <c r="B33" i="56"/>
  <c r="D33" i="56" s="1"/>
  <c r="G32" i="56"/>
  <c r="B33" i="55"/>
  <c r="D33" i="55" s="1"/>
  <c r="G32" i="55"/>
  <c r="E32" i="54"/>
  <c r="F32" i="54"/>
  <c r="B33" i="53"/>
  <c r="D33" i="53" s="1"/>
  <c r="G32" i="53"/>
  <c r="E33" i="62" l="1"/>
  <c r="F33" i="62" s="1"/>
  <c r="B34" i="62" s="1"/>
  <c r="E33" i="61"/>
  <c r="F33" i="61" s="1"/>
  <c r="B34" i="61" s="1"/>
  <c r="E33" i="60"/>
  <c r="F33" i="60" s="1"/>
  <c r="B34" i="60" s="1"/>
  <c r="E33" i="59"/>
  <c r="F33" i="59" s="1"/>
  <c r="B34" i="59" s="1"/>
  <c r="E33" i="58"/>
  <c r="F33" i="58" s="1"/>
  <c r="B34" i="58" s="1"/>
  <c r="E33" i="57"/>
  <c r="F33" i="57" s="1"/>
  <c r="B34" i="57" s="1"/>
  <c r="E33" i="56"/>
  <c r="F33" i="56" s="1"/>
  <c r="B34" i="56" s="1"/>
  <c r="E33" i="55"/>
  <c r="F33" i="55" s="1"/>
  <c r="B34" i="55" s="1"/>
  <c r="B33" i="54"/>
  <c r="D33" i="54" s="1"/>
  <c r="G32" i="54"/>
  <c r="E33" i="53"/>
  <c r="F33" i="53" s="1"/>
  <c r="B34" i="53" s="1"/>
  <c r="D34" i="62" l="1"/>
  <c r="D34" i="61"/>
  <c r="D34" i="60"/>
  <c r="D34" i="59"/>
  <c r="D34" i="58"/>
  <c r="D34" i="57"/>
  <c r="D34" i="56"/>
  <c r="D34" i="55"/>
  <c r="E33" i="54"/>
  <c r="F33" i="54" s="1"/>
  <c r="B34" i="54" s="1"/>
  <c r="D34" i="53"/>
  <c r="E34" i="62" l="1"/>
  <c r="F34" i="62" s="1"/>
  <c r="E34" i="61"/>
  <c r="F34" i="61" s="1"/>
  <c r="E34" i="60"/>
  <c r="F34" i="60" s="1"/>
  <c r="E34" i="59"/>
  <c r="F34" i="59" s="1"/>
  <c r="E34" i="58"/>
  <c r="F34" i="58" s="1"/>
  <c r="E34" i="57"/>
  <c r="F34" i="57" s="1"/>
  <c r="E34" i="56"/>
  <c r="F34" i="56" s="1"/>
  <c r="E34" i="55"/>
  <c r="F34" i="55" s="1"/>
  <c r="D34" i="54"/>
  <c r="E34" i="53"/>
  <c r="F34" i="53" s="1"/>
  <c r="B35" i="62" l="1"/>
  <c r="G34" i="62"/>
  <c r="B35" i="61"/>
  <c r="G34" i="61"/>
  <c r="B35" i="60"/>
  <c r="G34" i="60"/>
  <c r="B35" i="59"/>
  <c r="G34" i="59"/>
  <c r="B35" i="58"/>
  <c r="G34" i="58"/>
  <c r="B35" i="57"/>
  <c r="G34" i="57"/>
  <c r="B35" i="56"/>
  <c r="G34" i="56"/>
  <c r="B35" i="55"/>
  <c r="G34" i="55"/>
  <c r="E34" i="54"/>
  <c r="F34" i="54"/>
  <c r="B35" i="53"/>
  <c r="G34" i="53"/>
  <c r="D35" i="62" l="1"/>
  <c r="D35" i="61"/>
  <c r="D35" i="60"/>
  <c r="D35" i="59"/>
  <c r="D35" i="58"/>
  <c r="D35" i="57"/>
  <c r="D35" i="56"/>
  <c r="D35" i="55"/>
  <c r="B35" i="54"/>
  <c r="G34" i="54"/>
  <c r="D35" i="53"/>
  <c r="E35" i="62" l="1"/>
  <c r="F35" i="62" s="1"/>
  <c r="E35" i="61"/>
  <c r="F35" i="61" s="1"/>
  <c r="E35" i="60"/>
  <c r="F35" i="60" s="1"/>
  <c r="E35" i="59"/>
  <c r="F35" i="59" s="1"/>
  <c r="E35" i="58"/>
  <c r="F35" i="58" s="1"/>
  <c r="E35" i="57"/>
  <c r="F35" i="57" s="1"/>
  <c r="E35" i="56"/>
  <c r="F35" i="56" s="1"/>
  <c r="E35" i="55"/>
  <c r="F35" i="55" s="1"/>
  <c r="D35" i="54"/>
  <c r="E35" i="53"/>
  <c r="F35" i="53" s="1"/>
  <c r="B36" i="62" l="1"/>
  <c r="G35" i="62"/>
  <c r="B36" i="61"/>
  <c r="G35" i="61"/>
  <c r="B36" i="60"/>
  <c r="G35" i="60"/>
  <c r="B36" i="59"/>
  <c r="G35" i="59"/>
  <c r="B36" i="58"/>
  <c r="G35" i="58"/>
  <c r="B36" i="57"/>
  <c r="G35" i="57"/>
  <c r="B36" i="56"/>
  <c r="G35" i="56"/>
  <c r="B36" i="55"/>
  <c r="G35" i="55"/>
  <c r="E35" i="54"/>
  <c r="F35" i="54"/>
  <c r="B36" i="53"/>
  <c r="G35" i="53"/>
  <c r="D36" i="62" l="1"/>
  <c r="D36" i="61"/>
  <c r="D36" i="60"/>
  <c r="D36" i="59"/>
  <c r="D36" i="58"/>
  <c r="D36" i="57"/>
  <c r="D36" i="56"/>
  <c r="D36" i="55"/>
  <c r="B36" i="54"/>
  <c r="G35" i="54"/>
  <c r="D36" i="53"/>
  <c r="E36" i="62" l="1"/>
  <c r="F36" i="62" s="1"/>
  <c r="E36" i="61"/>
  <c r="F36" i="61" s="1"/>
  <c r="E36" i="60"/>
  <c r="F36" i="60" s="1"/>
  <c r="E36" i="59"/>
  <c r="F36" i="59" s="1"/>
  <c r="E36" i="58"/>
  <c r="F36" i="58" s="1"/>
  <c r="E36" i="57"/>
  <c r="F36" i="57" s="1"/>
  <c r="E36" i="56"/>
  <c r="F36" i="56" s="1"/>
  <c r="E36" i="55"/>
  <c r="F36" i="55" s="1"/>
  <c r="D36" i="54"/>
  <c r="E36" i="53"/>
  <c r="F36" i="53" s="1"/>
  <c r="B37" i="62" l="1"/>
  <c r="G36" i="62"/>
  <c r="B37" i="61"/>
  <c r="G36" i="61"/>
  <c r="B37" i="60"/>
  <c r="G36" i="60"/>
  <c r="B37" i="59"/>
  <c r="G36" i="59"/>
  <c r="B37" i="58"/>
  <c r="G36" i="58"/>
  <c r="B37" i="57"/>
  <c r="G36" i="57"/>
  <c r="B37" i="56"/>
  <c r="G36" i="56"/>
  <c r="B37" i="55"/>
  <c r="G36" i="55"/>
  <c r="E36" i="54"/>
  <c r="F36" i="54"/>
  <c r="B37" i="53"/>
  <c r="G36" i="53"/>
  <c r="D37" i="62" l="1"/>
  <c r="D37" i="61"/>
  <c r="D37" i="60"/>
  <c r="D37" i="59"/>
  <c r="D37" i="58"/>
  <c r="D37" i="57"/>
  <c r="D37" i="56"/>
  <c r="D37" i="55"/>
  <c r="B37" i="54"/>
  <c r="G36" i="54"/>
  <c r="D37" i="53"/>
  <c r="E37" i="62" l="1"/>
  <c r="F37" i="62" s="1"/>
  <c r="E37" i="61"/>
  <c r="F37" i="61" s="1"/>
  <c r="E37" i="60"/>
  <c r="F37" i="60" s="1"/>
  <c r="E37" i="59"/>
  <c r="F37" i="59" s="1"/>
  <c r="E37" i="58"/>
  <c r="F37" i="58" s="1"/>
  <c r="E37" i="57"/>
  <c r="F37" i="57" s="1"/>
  <c r="E37" i="56"/>
  <c r="F37" i="56" s="1"/>
  <c r="E37" i="55"/>
  <c r="F37" i="55" s="1"/>
  <c r="D37" i="54"/>
  <c r="E37" i="53"/>
  <c r="F37" i="53" s="1"/>
  <c r="B38" i="62" l="1"/>
  <c r="G37" i="62"/>
  <c r="B38" i="61"/>
  <c r="G37" i="61"/>
  <c r="B38" i="60"/>
  <c r="G37" i="60"/>
  <c r="B38" i="59"/>
  <c r="G37" i="59"/>
  <c r="B38" i="58"/>
  <c r="G37" i="58"/>
  <c r="B38" i="57"/>
  <c r="G37" i="57"/>
  <c r="B38" i="56"/>
  <c r="G37" i="56"/>
  <c r="B38" i="55"/>
  <c r="G37" i="55"/>
  <c r="E37" i="54"/>
  <c r="F37" i="54"/>
  <c r="B38" i="53"/>
  <c r="G37" i="53"/>
  <c r="D38" i="62" l="1"/>
  <c r="D38" i="61"/>
  <c r="D38" i="60"/>
  <c r="D38" i="59"/>
  <c r="D38" i="58"/>
  <c r="D38" i="57"/>
  <c r="D38" i="56"/>
  <c r="D38" i="55"/>
  <c r="B38" i="54"/>
  <c r="G37" i="54"/>
  <c r="D38" i="53"/>
  <c r="E38" i="62" l="1"/>
  <c r="F38" i="62" s="1"/>
  <c r="E38" i="61"/>
  <c r="F38" i="61" s="1"/>
  <c r="E38" i="60"/>
  <c r="F38" i="60" s="1"/>
  <c r="E38" i="59"/>
  <c r="F38" i="59" s="1"/>
  <c r="E38" i="58"/>
  <c r="F38" i="58" s="1"/>
  <c r="E38" i="57"/>
  <c r="F38" i="57" s="1"/>
  <c r="E38" i="56"/>
  <c r="F38" i="56" s="1"/>
  <c r="E38" i="55"/>
  <c r="F38" i="55" s="1"/>
  <c r="D38" i="54"/>
  <c r="E38" i="53"/>
  <c r="F38" i="53" s="1"/>
  <c r="B39" i="62" l="1"/>
  <c r="G38" i="62"/>
  <c r="B39" i="61"/>
  <c r="G38" i="61"/>
  <c r="B39" i="60"/>
  <c r="G38" i="60"/>
  <c r="B39" i="59"/>
  <c r="G38" i="59"/>
  <c r="B39" i="58"/>
  <c r="G38" i="58"/>
  <c r="B39" i="57"/>
  <c r="G38" i="57"/>
  <c r="B39" i="56"/>
  <c r="G38" i="56"/>
  <c r="B39" i="55"/>
  <c r="G38" i="55"/>
  <c r="E38" i="54"/>
  <c r="F38" i="54" s="1"/>
  <c r="B39" i="53"/>
  <c r="G38" i="53"/>
  <c r="D39" i="62" l="1"/>
  <c r="D39" i="61"/>
  <c r="D39" i="60"/>
  <c r="D39" i="59"/>
  <c r="D39" i="58"/>
  <c r="D39" i="57"/>
  <c r="D39" i="56"/>
  <c r="D39" i="55"/>
  <c r="B39" i="54"/>
  <c r="G38" i="54"/>
  <c r="D39" i="53"/>
  <c r="E39" i="62" l="1"/>
  <c r="F39" i="62" s="1"/>
  <c r="E39" i="61"/>
  <c r="F39" i="61" s="1"/>
  <c r="E39" i="60"/>
  <c r="F39" i="60" s="1"/>
  <c r="E39" i="59"/>
  <c r="F39" i="59" s="1"/>
  <c r="E39" i="58"/>
  <c r="F39" i="58" s="1"/>
  <c r="E39" i="57"/>
  <c r="F39" i="57" s="1"/>
  <c r="E39" i="56"/>
  <c r="F39" i="56" s="1"/>
  <c r="E39" i="55"/>
  <c r="F39" i="55" s="1"/>
  <c r="D39" i="54"/>
  <c r="E39" i="53"/>
  <c r="F39" i="53" s="1"/>
  <c r="B40" i="62" l="1"/>
  <c r="G39" i="62"/>
  <c r="B40" i="61"/>
  <c r="G39" i="61"/>
  <c r="B40" i="60"/>
  <c r="G39" i="60"/>
  <c r="B40" i="59"/>
  <c r="G39" i="59"/>
  <c r="B40" i="58"/>
  <c r="G39" i="58"/>
  <c r="B40" i="57"/>
  <c r="G39" i="57"/>
  <c r="B40" i="56"/>
  <c r="G39" i="56"/>
  <c r="B40" i="55"/>
  <c r="G39" i="55"/>
  <c r="E39" i="54"/>
  <c r="F39" i="54"/>
  <c r="B40" i="53"/>
  <c r="G39" i="53"/>
  <c r="D40" i="62" l="1"/>
  <c r="D40" i="61"/>
  <c r="D40" i="60"/>
  <c r="D40" i="59"/>
  <c r="D40" i="58"/>
  <c r="D40" i="57"/>
  <c r="D40" i="56"/>
  <c r="D40" i="55"/>
  <c r="B40" i="54"/>
  <c r="G39" i="54"/>
  <c r="D40" i="53"/>
  <c r="E40" i="62" l="1"/>
  <c r="F40" i="62" s="1"/>
  <c r="E40" i="61"/>
  <c r="F40" i="61" s="1"/>
  <c r="E40" i="60"/>
  <c r="F40" i="60" s="1"/>
  <c r="E40" i="59"/>
  <c r="F40" i="59" s="1"/>
  <c r="E40" i="58"/>
  <c r="F40" i="58" s="1"/>
  <c r="E40" i="57"/>
  <c r="F40" i="57" s="1"/>
  <c r="E40" i="56"/>
  <c r="F40" i="56" s="1"/>
  <c r="E40" i="55"/>
  <c r="F40" i="55" s="1"/>
  <c r="D40" i="54"/>
  <c r="E40" i="53"/>
  <c r="F40" i="53" s="1"/>
  <c r="B41" i="62" l="1"/>
  <c r="G40" i="62"/>
  <c r="B41" i="61"/>
  <c r="G40" i="61"/>
  <c r="B41" i="60"/>
  <c r="G40" i="60"/>
  <c r="B41" i="59"/>
  <c r="G40" i="59"/>
  <c r="B41" i="58"/>
  <c r="G40" i="58"/>
  <c r="B41" i="57"/>
  <c r="G40" i="57"/>
  <c r="B41" i="56"/>
  <c r="G40" i="56"/>
  <c r="B41" i="55"/>
  <c r="G40" i="55"/>
  <c r="E40" i="54"/>
  <c r="F40" i="54"/>
  <c r="B41" i="53"/>
  <c r="G40" i="53"/>
  <c r="D41" i="62" l="1"/>
  <c r="D41" i="61"/>
  <c r="D41" i="60"/>
  <c r="D41" i="59"/>
  <c r="D41" i="58"/>
  <c r="D41" i="57"/>
  <c r="D41" i="56"/>
  <c r="D41" i="55"/>
  <c r="B41" i="54"/>
  <c r="G40" i="54"/>
  <c r="D41" i="53"/>
  <c r="E41" i="62" l="1"/>
  <c r="F41" i="62" s="1"/>
  <c r="E41" i="61"/>
  <c r="F41" i="61" s="1"/>
  <c r="E41" i="60"/>
  <c r="F41" i="60" s="1"/>
  <c r="E41" i="59"/>
  <c r="F41" i="59" s="1"/>
  <c r="E41" i="58"/>
  <c r="F41" i="58" s="1"/>
  <c r="E41" i="57"/>
  <c r="F41" i="57" s="1"/>
  <c r="E41" i="56"/>
  <c r="F41" i="56" s="1"/>
  <c r="E41" i="55"/>
  <c r="F41" i="55" s="1"/>
  <c r="D41" i="54"/>
  <c r="E41" i="53"/>
  <c r="F41" i="53" s="1"/>
  <c r="B42" i="62" l="1"/>
  <c r="G41" i="62"/>
  <c r="B42" i="61"/>
  <c r="G41" i="61"/>
  <c r="B42" i="60"/>
  <c r="G41" i="60"/>
  <c r="B42" i="59"/>
  <c r="G41" i="59"/>
  <c r="B42" i="58"/>
  <c r="G41" i="58"/>
  <c r="B42" i="57"/>
  <c r="G41" i="57"/>
  <c r="B42" i="56"/>
  <c r="G41" i="56"/>
  <c r="B42" i="55"/>
  <c r="G41" i="55"/>
  <c r="E41" i="54"/>
  <c r="F41" i="54" s="1"/>
  <c r="B42" i="53"/>
  <c r="G41" i="53"/>
  <c r="D42" i="62" l="1"/>
  <c r="D42" i="61"/>
  <c r="D42" i="60"/>
  <c r="D42" i="59"/>
  <c r="D42" i="58"/>
  <c r="D42" i="57"/>
  <c r="D42" i="56"/>
  <c r="D42" i="55"/>
  <c r="B42" i="54"/>
  <c r="G41" i="54"/>
  <c r="D42" i="53"/>
  <c r="E42" i="62" l="1"/>
  <c r="F42" i="62" s="1"/>
  <c r="E42" i="61"/>
  <c r="F42" i="61" s="1"/>
  <c r="E42" i="60"/>
  <c r="F42" i="60" s="1"/>
  <c r="E42" i="59"/>
  <c r="F42" i="59" s="1"/>
  <c r="E42" i="58"/>
  <c r="F42" i="58" s="1"/>
  <c r="E42" i="57"/>
  <c r="F42" i="57" s="1"/>
  <c r="E42" i="56"/>
  <c r="F42" i="56" s="1"/>
  <c r="E42" i="55"/>
  <c r="F42" i="55" s="1"/>
  <c r="D42" i="54"/>
  <c r="E42" i="53"/>
  <c r="F42" i="53" s="1"/>
  <c r="B43" i="62" l="1"/>
  <c r="G42" i="62"/>
  <c r="B43" i="61"/>
  <c r="G42" i="61"/>
  <c r="B43" i="60"/>
  <c r="G42" i="60"/>
  <c r="B43" i="59"/>
  <c r="G42" i="59"/>
  <c r="B43" i="58"/>
  <c r="G42" i="58"/>
  <c r="B43" i="57"/>
  <c r="G42" i="57"/>
  <c r="B43" i="56"/>
  <c r="G42" i="56"/>
  <c r="B43" i="55"/>
  <c r="G42" i="55"/>
  <c r="E42" i="54"/>
  <c r="F42" i="54" s="1"/>
  <c r="B43" i="53"/>
  <c r="G42" i="53"/>
  <c r="D43" i="62" l="1"/>
  <c r="D43" i="61"/>
  <c r="D43" i="60"/>
  <c r="D43" i="59"/>
  <c r="D43" i="58"/>
  <c r="D43" i="57"/>
  <c r="D43" i="56"/>
  <c r="D43" i="55"/>
  <c r="B43" i="54"/>
  <c r="G42" i="54"/>
  <c r="D43" i="53"/>
  <c r="E43" i="62" l="1"/>
  <c r="F43" i="62" s="1"/>
  <c r="E43" i="61"/>
  <c r="F43" i="61" s="1"/>
  <c r="E43" i="60"/>
  <c r="F43" i="60" s="1"/>
  <c r="E43" i="59"/>
  <c r="F43" i="59" s="1"/>
  <c r="E43" i="58"/>
  <c r="F43" i="58" s="1"/>
  <c r="E43" i="57"/>
  <c r="F43" i="57" s="1"/>
  <c r="E43" i="56"/>
  <c r="F43" i="56" s="1"/>
  <c r="E43" i="55"/>
  <c r="F43" i="55" s="1"/>
  <c r="D43" i="54"/>
  <c r="E43" i="53"/>
  <c r="F43" i="53" s="1"/>
  <c r="B44" i="62" l="1"/>
  <c r="G43" i="62"/>
  <c r="B44" i="61"/>
  <c r="G43" i="61"/>
  <c r="B44" i="60"/>
  <c r="G43" i="60"/>
  <c r="B44" i="59"/>
  <c r="G43" i="59"/>
  <c r="B44" i="58"/>
  <c r="G43" i="58"/>
  <c r="B44" i="57"/>
  <c r="G43" i="57"/>
  <c r="B44" i="56"/>
  <c r="G43" i="56"/>
  <c r="B44" i="55"/>
  <c r="G43" i="55"/>
  <c r="E43" i="54"/>
  <c r="F43" i="54"/>
  <c r="B44" i="53"/>
  <c r="G43" i="53"/>
  <c r="D44" i="62" l="1"/>
  <c r="D44" i="61"/>
  <c r="D44" i="60"/>
  <c r="D44" i="59"/>
  <c r="D44" i="58"/>
  <c r="D44" i="57"/>
  <c r="D44" i="56"/>
  <c r="D44" i="55"/>
  <c r="B44" i="54"/>
  <c r="G43" i="54"/>
  <c r="D44" i="53"/>
  <c r="E44" i="62" l="1"/>
  <c r="F44" i="62"/>
  <c r="E44" i="61"/>
  <c r="F44" i="61" s="1"/>
  <c r="E44" i="60"/>
  <c r="F44" i="60" s="1"/>
  <c r="E44" i="59"/>
  <c r="F44" i="59" s="1"/>
  <c r="E44" i="58"/>
  <c r="F44" i="58" s="1"/>
  <c r="E44" i="57"/>
  <c r="F44" i="57" s="1"/>
  <c r="E44" i="56"/>
  <c r="F44" i="56" s="1"/>
  <c r="E44" i="55"/>
  <c r="F44" i="55" s="1"/>
  <c r="D44" i="54"/>
  <c r="E44" i="53"/>
  <c r="F44" i="53" s="1"/>
  <c r="B45" i="62" l="1"/>
  <c r="G44" i="62"/>
  <c r="B45" i="61"/>
  <c r="G44" i="61"/>
  <c r="B45" i="60"/>
  <c r="G44" i="60"/>
  <c r="B45" i="59"/>
  <c r="G44" i="59"/>
  <c r="B45" i="58"/>
  <c r="G44" i="58"/>
  <c r="B45" i="57"/>
  <c r="G44" i="57"/>
  <c r="B45" i="56"/>
  <c r="G44" i="56"/>
  <c r="B45" i="55"/>
  <c r="G44" i="55"/>
  <c r="E44" i="54"/>
  <c r="F44" i="54"/>
  <c r="B45" i="53"/>
  <c r="G44" i="53"/>
  <c r="D45" i="62" l="1"/>
  <c r="D45" i="61"/>
  <c r="D45" i="60"/>
  <c r="D45" i="59"/>
  <c r="D45" i="58"/>
  <c r="D45" i="57"/>
  <c r="D45" i="56"/>
  <c r="D45" i="55"/>
  <c r="B45" i="54"/>
  <c r="G44" i="54"/>
  <c r="D45" i="53"/>
  <c r="E45" i="62" l="1"/>
  <c r="F45" i="62" s="1"/>
  <c r="E45" i="61"/>
  <c r="F45" i="61" s="1"/>
  <c r="E45" i="60"/>
  <c r="F45" i="60" s="1"/>
  <c r="E45" i="59"/>
  <c r="F45" i="59" s="1"/>
  <c r="E45" i="58"/>
  <c r="F45" i="58" s="1"/>
  <c r="E45" i="57"/>
  <c r="F45" i="57" s="1"/>
  <c r="E45" i="56"/>
  <c r="F45" i="56" s="1"/>
  <c r="E45" i="55"/>
  <c r="F45" i="55" s="1"/>
  <c r="D45" i="54"/>
  <c r="E45" i="53"/>
  <c r="F45" i="53" s="1"/>
  <c r="B46" i="62" l="1"/>
  <c r="G45" i="62"/>
  <c r="B46" i="61"/>
  <c r="G45" i="61"/>
  <c r="B46" i="60"/>
  <c r="G45" i="60"/>
  <c r="B46" i="59"/>
  <c r="G45" i="59"/>
  <c r="B46" i="58"/>
  <c r="G45" i="58"/>
  <c r="B46" i="57"/>
  <c r="G45" i="57"/>
  <c r="B46" i="56"/>
  <c r="G45" i="56"/>
  <c r="B46" i="55"/>
  <c r="G45" i="55"/>
  <c r="E45" i="54"/>
  <c r="F45" i="54"/>
  <c r="B46" i="53"/>
  <c r="G45" i="53"/>
  <c r="D46" i="62" l="1"/>
  <c r="D46" i="61"/>
  <c r="D46" i="60"/>
  <c r="D46" i="59"/>
  <c r="D46" i="58"/>
  <c r="D46" i="57"/>
  <c r="D46" i="56"/>
  <c r="D46" i="55"/>
  <c r="B46" i="54"/>
  <c r="G45" i="54"/>
  <c r="D46" i="53"/>
  <c r="E46" i="62" l="1"/>
  <c r="F46" i="62" s="1"/>
  <c r="G46" i="62" s="1"/>
  <c r="E46" i="61"/>
  <c r="F46" i="61" s="1"/>
  <c r="G46" i="61" s="1"/>
  <c r="E46" i="60"/>
  <c r="F46" i="60" s="1"/>
  <c r="G46" i="60" s="1"/>
  <c r="E46" i="59"/>
  <c r="F46" i="59" s="1"/>
  <c r="G46" i="59" s="1"/>
  <c r="E46" i="58"/>
  <c r="F46" i="58" s="1"/>
  <c r="G46" i="58" s="1"/>
  <c r="E46" i="57"/>
  <c r="F46" i="57" s="1"/>
  <c r="G46" i="57" s="1"/>
  <c r="E46" i="56"/>
  <c r="F46" i="56" s="1"/>
  <c r="G46" i="56" s="1"/>
  <c r="E46" i="55"/>
  <c r="F46" i="55" s="1"/>
  <c r="G46" i="55" s="1"/>
  <c r="D46" i="54"/>
  <c r="E46" i="53"/>
  <c r="F46" i="53" s="1"/>
  <c r="G46" i="53" s="1"/>
  <c r="E46" i="54" l="1"/>
  <c r="F46" i="54" s="1"/>
  <c r="G46" i="54" s="1"/>
  <c r="C3" i="52" l="1"/>
  <c r="D3" i="52" s="1"/>
  <c r="E3" i="52" s="1"/>
  <c r="F3" i="52" s="1"/>
  <c r="B4" i="52" s="1"/>
  <c r="L3" i="52"/>
  <c r="J11" i="52" s="1"/>
  <c r="H22" i="12" s="1"/>
  <c r="C4" i="52"/>
  <c r="C5" i="52"/>
  <c r="C6" i="52"/>
  <c r="C7" i="52"/>
  <c r="C8" i="52"/>
  <c r="C9" i="52"/>
  <c r="C10" i="52"/>
  <c r="C11" i="52"/>
  <c r="C12" i="52"/>
  <c r="C13" i="52"/>
  <c r="C14" i="52"/>
  <c r="C15" i="52"/>
  <c r="C16" i="52"/>
  <c r="C17" i="52"/>
  <c r="C18" i="52"/>
  <c r="C19" i="52"/>
  <c r="C20" i="52"/>
  <c r="C21" i="52"/>
  <c r="C22" i="52"/>
  <c r="C23" i="52"/>
  <c r="C24" i="52"/>
  <c r="C25" i="52"/>
  <c r="C26" i="52"/>
  <c r="C27" i="52"/>
  <c r="C28" i="52"/>
  <c r="C29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3" i="51"/>
  <c r="D3" i="51" s="1"/>
  <c r="L3" i="51"/>
  <c r="J11" i="51" s="1"/>
  <c r="H21" i="12" s="1"/>
  <c r="C4" i="51"/>
  <c r="C5" i="51"/>
  <c r="C6" i="51"/>
  <c r="C7" i="51"/>
  <c r="C8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C31" i="51"/>
  <c r="C32" i="51"/>
  <c r="C33" i="51"/>
  <c r="C34" i="51"/>
  <c r="C35" i="51"/>
  <c r="C36" i="51"/>
  <c r="C37" i="51"/>
  <c r="C38" i="51"/>
  <c r="C39" i="51"/>
  <c r="C40" i="51"/>
  <c r="C41" i="51"/>
  <c r="C42" i="51"/>
  <c r="C3" i="50"/>
  <c r="D3" i="50" s="1"/>
  <c r="L3" i="50"/>
  <c r="J11" i="50" s="1"/>
  <c r="H20" i="12" s="1"/>
  <c r="C4" i="50"/>
  <c r="C5" i="50"/>
  <c r="C6" i="50"/>
  <c r="C7" i="50"/>
  <c r="C8" i="50"/>
  <c r="C9" i="50"/>
  <c r="C10" i="50"/>
  <c r="C11" i="50"/>
  <c r="C12" i="50"/>
  <c r="C13" i="50"/>
  <c r="C14" i="50"/>
  <c r="C15" i="50"/>
  <c r="C16" i="50"/>
  <c r="C17" i="50"/>
  <c r="C18" i="50"/>
  <c r="C19" i="50"/>
  <c r="C20" i="50"/>
  <c r="C21" i="50"/>
  <c r="C22" i="50"/>
  <c r="C23" i="50"/>
  <c r="C24" i="50"/>
  <c r="C25" i="50"/>
  <c r="C26" i="50"/>
  <c r="C27" i="50"/>
  <c r="C28" i="50"/>
  <c r="C29" i="50"/>
  <c r="C31" i="50"/>
  <c r="C32" i="50"/>
  <c r="C33" i="50"/>
  <c r="C34" i="50"/>
  <c r="C35" i="50"/>
  <c r="C36" i="50"/>
  <c r="C37" i="50"/>
  <c r="C38" i="50"/>
  <c r="C39" i="50"/>
  <c r="C40" i="50"/>
  <c r="C41" i="50"/>
  <c r="C42" i="50"/>
  <c r="C3" i="49"/>
  <c r="D3" i="49" s="1"/>
  <c r="E3" i="49" s="1"/>
  <c r="L3" i="49"/>
  <c r="J11" i="49" s="1"/>
  <c r="H19" i="12" s="1"/>
  <c r="C4" i="49"/>
  <c r="C5" i="49"/>
  <c r="C6" i="49"/>
  <c r="C7" i="49"/>
  <c r="C8" i="49"/>
  <c r="C9" i="49"/>
  <c r="C10" i="49"/>
  <c r="C11" i="49"/>
  <c r="C12" i="49"/>
  <c r="C13" i="49"/>
  <c r="C14" i="49"/>
  <c r="C15" i="49"/>
  <c r="C16" i="49"/>
  <c r="C17" i="49"/>
  <c r="C18" i="49"/>
  <c r="C19" i="49"/>
  <c r="C20" i="49"/>
  <c r="C21" i="49"/>
  <c r="C22" i="49"/>
  <c r="C23" i="49"/>
  <c r="C24" i="49"/>
  <c r="C25" i="49"/>
  <c r="C26" i="49"/>
  <c r="C27" i="49"/>
  <c r="C28" i="49"/>
  <c r="C29" i="49"/>
  <c r="C31" i="49"/>
  <c r="C32" i="49"/>
  <c r="C33" i="49"/>
  <c r="C34" i="49"/>
  <c r="C35" i="49"/>
  <c r="C36" i="49"/>
  <c r="C37" i="49"/>
  <c r="C38" i="49"/>
  <c r="C39" i="49"/>
  <c r="C40" i="49"/>
  <c r="C41" i="49"/>
  <c r="C42" i="49"/>
  <c r="C3" i="48"/>
  <c r="D3" i="48" s="1"/>
  <c r="E3" i="48" s="1"/>
  <c r="F3" i="48" s="1"/>
  <c r="B4" i="48" s="1"/>
  <c r="L3" i="48"/>
  <c r="J11" i="48" s="1"/>
  <c r="H18" i="12" s="1"/>
  <c r="C4" i="48"/>
  <c r="C5" i="48"/>
  <c r="C6" i="48"/>
  <c r="C7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1" i="48"/>
  <c r="C32" i="48"/>
  <c r="C33" i="48"/>
  <c r="C34" i="48"/>
  <c r="C35" i="48"/>
  <c r="C36" i="48"/>
  <c r="C37" i="48"/>
  <c r="C38" i="48"/>
  <c r="C39" i="48"/>
  <c r="C40" i="48"/>
  <c r="C41" i="48"/>
  <c r="C42" i="48"/>
  <c r="C3" i="47"/>
  <c r="D3" i="47" s="1"/>
  <c r="L3" i="47"/>
  <c r="J11" i="47" s="1"/>
  <c r="H17" i="12" s="1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3" i="46"/>
  <c r="D3" i="46" s="1"/>
  <c r="L3" i="46"/>
  <c r="J11" i="46" s="1"/>
  <c r="H16" i="12" s="1"/>
  <c r="C4" i="46"/>
  <c r="C5" i="46"/>
  <c r="C6" i="46"/>
  <c r="C7" i="46"/>
  <c r="C8" i="46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3" i="45"/>
  <c r="D3" i="45" s="1"/>
  <c r="L3" i="45"/>
  <c r="J11" i="45" s="1"/>
  <c r="H15" i="12" s="1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1" i="45"/>
  <c r="C32" i="45"/>
  <c r="C33" i="45"/>
  <c r="C34" i="45"/>
  <c r="C35" i="45"/>
  <c r="C36" i="45"/>
  <c r="C37" i="45"/>
  <c r="C38" i="45"/>
  <c r="C39" i="45"/>
  <c r="C40" i="45"/>
  <c r="C41" i="45"/>
  <c r="C42" i="45"/>
  <c r="C3" i="44"/>
  <c r="D3" i="44" s="1"/>
  <c r="L3" i="44"/>
  <c r="J11" i="44" s="1"/>
  <c r="H14" i="12" s="1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3" i="43"/>
  <c r="D3" i="43" s="1"/>
  <c r="L3" i="43"/>
  <c r="J11" i="43" s="1"/>
  <c r="H13" i="12" s="1"/>
  <c r="C4" i="43"/>
  <c r="C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1" i="43"/>
  <c r="C32" i="43"/>
  <c r="C33" i="43"/>
  <c r="C34" i="43"/>
  <c r="C35" i="43"/>
  <c r="C36" i="43"/>
  <c r="C37" i="43"/>
  <c r="C38" i="43"/>
  <c r="C39" i="43"/>
  <c r="C40" i="43"/>
  <c r="C41" i="43"/>
  <c r="C42" i="43"/>
  <c r="C30" i="49" l="1"/>
  <c r="C30" i="47"/>
  <c r="C30" i="52"/>
  <c r="C30" i="51"/>
  <c r="E3" i="51"/>
  <c r="F3" i="51" s="1"/>
  <c r="B4" i="51" s="1"/>
  <c r="D4" i="51" s="1"/>
  <c r="C30" i="50"/>
  <c r="E3" i="50"/>
  <c r="F3" i="50" s="1"/>
  <c r="B4" i="50" s="1"/>
  <c r="D4" i="50" s="1"/>
  <c r="F3" i="49"/>
  <c r="B4" i="49" s="1"/>
  <c r="D4" i="49" s="1"/>
  <c r="C30" i="48"/>
  <c r="E3" i="47"/>
  <c r="F3" i="47"/>
  <c r="B4" i="47" s="1"/>
  <c r="D4" i="47" s="1"/>
  <c r="C30" i="46"/>
  <c r="C30" i="45"/>
  <c r="E3" i="45"/>
  <c r="F3" i="45" s="1"/>
  <c r="B4" i="45" s="1"/>
  <c r="D4" i="45" s="1"/>
  <c r="C30" i="44"/>
  <c r="C30" i="43"/>
  <c r="E3" i="43"/>
  <c r="F3" i="43" s="1"/>
  <c r="B4" i="43" s="1"/>
  <c r="D4" i="43" s="1"/>
  <c r="D4" i="52"/>
  <c r="D4" i="48"/>
  <c r="E3" i="46"/>
  <c r="F3" i="46" s="1"/>
  <c r="B4" i="46" s="1"/>
  <c r="E3" i="44"/>
  <c r="F3" i="44" s="1"/>
  <c r="B4" i="44" s="1"/>
  <c r="E4" i="52" l="1"/>
  <c r="F4" i="52" s="1"/>
  <c r="E4" i="51"/>
  <c r="F4" i="51" s="1"/>
  <c r="E4" i="50"/>
  <c r="F4" i="50" s="1"/>
  <c r="E4" i="49"/>
  <c r="F4" i="49" s="1"/>
  <c r="E4" i="48"/>
  <c r="F4" i="48" s="1"/>
  <c r="E4" i="47"/>
  <c r="F4" i="47" s="1"/>
  <c r="D4" i="46"/>
  <c r="E4" i="45"/>
  <c r="F4" i="45" s="1"/>
  <c r="D4" i="44"/>
  <c r="E4" i="43"/>
  <c r="F4" i="43" s="1"/>
  <c r="B5" i="52" l="1"/>
  <c r="G4" i="52"/>
  <c r="B5" i="51"/>
  <c r="G4" i="51"/>
  <c r="B5" i="50"/>
  <c r="G4" i="50"/>
  <c r="B5" i="49"/>
  <c r="G4" i="49"/>
  <c r="B5" i="48"/>
  <c r="G4" i="48"/>
  <c r="B5" i="47"/>
  <c r="G4" i="47"/>
  <c r="E4" i="46"/>
  <c r="F4" i="46"/>
  <c r="B5" i="45"/>
  <c r="G4" i="45"/>
  <c r="E4" i="44"/>
  <c r="F4" i="44"/>
  <c r="B5" i="43"/>
  <c r="G4" i="43"/>
  <c r="D5" i="52" l="1"/>
  <c r="D5" i="51"/>
  <c r="D5" i="50"/>
  <c r="D5" i="49"/>
  <c r="D5" i="48"/>
  <c r="D5" i="47"/>
  <c r="B5" i="46"/>
  <c r="G4" i="46"/>
  <c r="D5" i="45"/>
  <c r="B5" i="44"/>
  <c r="G4" i="44"/>
  <c r="D5" i="43"/>
  <c r="E5" i="52" l="1"/>
  <c r="F5" i="52" s="1"/>
  <c r="E5" i="51"/>
  <c r="F5" i="51" s="1"/>
  <c r="E5" i="50"/>
  <c r="F5" i="50" s="1"/>
  <c r="E5" i="49"/>
  <c r="F5" i="49" s="1"/>
  <c r="E5" i="48"/>
  <c r="F5" i="48" s="1"/>
  <c r="E5" i="47"/>
  <c r="F5" i="47" s="1"/>
  <c r="D5" i="46"/>
  <c r="E5" i="45"/>
  <c r="F5" i="45" s="1"/>
  <c r="D5" i="44"/>
  <c r="E5" i="43"/>
  <c r="F5" i="43" s="1"/>
  <c r="B6" i="52" l="1"/>
  <c r="G5" i="52"/>
  <c r="B6" i="51"/>
  <c r="G5" i="51"/>
  <c r="B6" i="50"/>
  <c r="G5" i="50"/>
  <c r="B6" i="49"/>
  <c r="G5" i="49"/>
  <c r="B6" i="48"/>
  <c r="G5" i="48"/>
  <c r="B6" i="47"/>
  <c r="G5" i="47"/>
  <c r="E5" i="46"/>
  <c r="F5" i="46" s="1"/>
  <c r="B6" i="45"/>
  <c r="G5" i="45"/>
  <c r="E5" i="44"/>
  <c r="F5" i="44" s="1"/>
  <c r="B6" i="43"/>
  <c r="G5" i="43"/>
  <c r="D6" i="52" l="1"/>
  <c r="D6" i="51"/>
  <c r="D6" i="50"/>
  <c r="D6" i="49"/>
  <c r="D6" i="48"/>
  <c r="D6" i="47"/>
  <c r="B6" i="46"/>
  <c r="G5" i="46"/>
  <c r="D6" i="45"/>
  <c r="B6" i="44"/>
  <c r="G5" i="44"/>
  <c r="D6" i="43"/>
  <c r="E6" i="52" l="1"/>
  <c r="F6" i="52"/>
  <c r="E6" i="51"/>
  <c r="F6" i="51" s="1"/>
  <c r="E6" i="50"/>
  <c r="F6" i="50" s="1"/>
  <c r="E6" i="49"/>
  <c r="F6" i="49" s="1"/>
  <c r="E6" i="48"/>
  <c r="F6" i="48" s="1"/>
  <c r="E6" i="47"/>
  <c r="F6" i="47" s="1"/>
  <c r="D6" i="46"/>
  <c r="E6" i="45"/>
  <c r="F6" i="45" s="1"/>
  <c r="D6" i="44"/>
  <c r="E6" i="43"/>
  <c r="F6" i="43" s="1"/>
  <c r="B7" i="52" l="1"/>
  <c r="G6" i="52"/>
  <c r="B7" i="51"/>
  <c r="G6" i="51"/>
  <c r="B7" i="50"/>
  <c r="G6" i="50"/>
  <c r="B7" i="49"/>
  <c r="G6" i="49"/>
  <c r="B7" i="48"/>
  <c r="G6" i="48"/>
  <c r="B7" i="47"/>
  <c r="G6" i="47"/>
  <c r="E6" i="46"/>
  <c r="F6" i="46"/>
  <c r="B7" i="45"/>
  <c r="G6" i="45"/>
  <c r="E6" i="44"/>
  <c r="F6" i="44"/>
  <c r="B7" i="43"/>
  <c r="G6" i="43"/>
  <c r="D7" i="52" l="1"/>
  <c r="D7" i="51"/>
  <c r="D7" i="50"/>
  <c r="D7" i="49"/>
  <c r="D7" i="48"/>
  <c r="D7" i="47"/>
  <c r="B7" i="46"/>
  <c r="G6" i="46"/>
  <c r="D7" i="45"/>
  <c r="B7" i="44"/>
  <c r="G6" i="44"/>
  <c r="D7" i="43"/>
  <c r="E7" i="52" l="1"/>
  <c r="F7" i="52" s="1"/>
  <c r="E7" i="51"/>
  <c r="F7" i="51" s="1"/>
  <c r="E7" i="50"/>
  <c r="F7" i="50" s="1"/>
  <c r="E7" i="49"/>
  <c r="F7" i="49" s="1"/>
  <c r="E7" i="48"/>
  <c r="F7" i="48" s="1"/>
  <c r="E7" i="47"/>
  <c r="F7" i="47" s="1"/>
  <c r="D7" i="46"/>
  <c r="E7" i="45"/>
  <c r="F7" i="45" s="1"/>
  <c r="D7" i="44"/>
  <c r="E7" i="43"/>
  <c r="F7" i="43" s="1"/>
  <c r="B8" i="52" l="1"/>
  <c r="G7" i="52"/>
  <c r="B8" i="51"/>
  <c r="G7" i="51"/>
  <c r="B8" i="50"/>
  <c r="G7" i="50"/>
  <c r="B8" i="49"/>
  <c r="G7" i="49"/>
  <c r="B8" i="48"/>
  <c r="G7" i="48"/>
  <c r="B8" i="47"/>
  <c r="G7" i="47"/>
  <c r="E7" i="46"/>
  <c r="F7" i="46"/>
  <c r="B8" i="45"/>
  <c r="G7" i="45"/>
  <c r="E7" i="44"/>
  <c r="F7" i="44"/>
  <c r="B8" i="43"/>
  <c r="G7" i="43"/>
  <c r="D8" i="52" l="1"/>
  <c r="D8" i="51"/>
  <c r="D8" i="50"/>
  <c r="D8" i="49"/>
  <c r="D8" i="48"/>
  <c r="D8" i="47"/>
  <c r="B8" i="46"/>
  <c r="G7" i="46"/>
  <c r="D8" i="45"/>
  <c r="B8" i="44"/>
  <c r="G7" i="44"/>
  <c r="D8" i="43"/>
  <c r="E8" i="52" l="1"/>
  <c r="F8" i="52" s="1"/>
  <c r="E8" i="51"/>
  <c r="F8" i="51" s="1"/>
  <c r="E8" i="50"/>
  <c r="F8" i="50" s="1"/>
  <c r="E8" i="49"/>
  <c r="F8" i="49" s="1"/>
  <c r="E8" i="48"/>
  <c r="F8" i="48" s="1"/>
  <c r="E8" i="47"/>
  <c r="F8" i="47" s="1"/>
  <c r="D8" i="46"/>
  <c r="E8" i="45"/>
  <c r="F8" i="45" s="1"/>
  <c r="D8" i="44"/>
  <c r="E8" i="43"/>
  <c r="F8" i="43" s="1"/>
  <c r="B9" i="52" l="1"/>
  <c r="G8" i="52"/>
  <c r="B9" i="51"/>
  <c r="G8" i="51"/>
  <c r="B9" i="50"/>
  <c r="G8" i="50"/>
  <c r="B9" i="49"/>
  <c r="G8" i="49"/>
  <c r="B9" i="48"/>
  <c r="G8" i="48"/>
  <c r="B9" i="47"/>
  <c r="G8" i="47"/>
  <c r="E8" i="46"/>
  <c r="F8" i="46"/>
  <c r="B9" i="45"/>
  <c r="G8" i="45"/>
  <c r="E8" i="44"/>
  <c r="F8" i="44"/>
  <c r="B9" i="43"/>
  <c r="G8" i="43"/>
  <c r="D9" i="52" l="1"/>
  <c r="D9" i="51"/>
  <c r="D9" i="50"/>
  <c r="D9" i="49"/>
  <c r="D9" i="48"/>
  <c r="D9" i="47"/>
  <c r="B9" i="46"/>
  <c r="G8" i="46"/>
  <c r="D9" i="45"/>
  <c r="B9" i="44"/>
  <c r="G8" i="44"/>
  <c r="D9" i="43"/>
  <c r="E9" i="52" l="1"/>
  <c r="F9" i="52" s="1"/>
  <c r="E9" i="51"/>
  <c r="F9" i="51" s="1"/>
  <c r="E9" i="50"/>
  <c r="F9" i="50" s="1"/>
  <c r="E9" i="49"/>
  <c r="F9" i="49" s="1"/>
  <c r="E9" i="48"/>
  <c r="F9" i="48" s="1"/>
  <c r="E9" i="47"/>
  <c r="F9" i="47" s="1"/>
  <c r="D9" i="46"/>
  <c r="E9" i="45"/>
  <c r="F9" i="45" s="1"/>
  <c r="D9" i="44"/>
  <c r="E9" i="43"/>
  <c r="F9" i="43" s="1"/>
  <c r="B10" i="52" l="1"/>
  <c r="G9" i="52"/>
  <c r="B10" i="51"/>
  <c r="G9" i="51"/>
  <c r="B10" i="50"/>
  <c r="G9" i="50"/>
  <c r="B10" i="49"/>
  <c r="G9" i="49"/>
  <c r="B10" i="48"/>
  <c r="G9" i="48"/>
  <c r="B10" i="47"/>
  <c r="G9" i="47"/>
  <c r="E9" i="46"/>
  <c r="F9" i="46"/>
  <c r="B10" i="45"/>
  <c r="G9" i="45"/>
  <c r="E9" i="44"/>
  <c r="F9" i="44" s="1"/>
  <c r="B10" i="43"/>
  <c r="G9" i="43"/>
  <c r="D10" i="52" l="1"/>
  <c r="D10" i="51"/>
  <c r="D10" i="50"/>
  <c r="D10" i="49"/>
  <c r="D10" i="48"/>
  <c r="D10" i="47"/>
  <c r="B10" i="46"/>
  <c r="G9" i="46"/>
  <c r="D10" i="45"/>
  <c r="B10" i="44"/>
  <c r="G9" i="44"/>
  <c r="D10" i="43"/>
  <c r="E10" i="52" l="1"/>
  <c r="F10" i="52"/>
  <c r="E10" i="51"/>
  <c r="F10" i="51" s="1"/>
  <c r="E10" i="50"/>
  <c r="F10" i="50" s="1"/>
  <c r="E10" i="49"/>
  <c r="F10" i="49" s="1"/>
  <c r="E10" i="48"/>
  <c r="F10" i="48" s="1"/>
  <c r="E10" i="47"/>
  <c r="F10" i="47" s="1"/>
  <c r="D10" i="46"/>
  <c r="E10" i="45"/>
  <c r="F10" i="45" s="1"/>
  <c r="D10" i="44"/>
  <c r="E10" i="43"/>
  <c r="F10" i="43" s="1"/>
  <c r="B11" i="52" l="1"/>
  <c r="G10" i="52"/>
  <c r="B11" i="51"/>
  <c r="G10" i="51"/>
  <c r="B11" i="50"/>
  <c r="G10" i="50"/>
  <c r="B11" i="49"/>
  <c r="G10" i="49"/>
  <c r="B11" i="48"/>
  <c r="G10" i="48"/>
  <c r="B11" i="47"/>
  <c r="G10" i="47"/>
  <c r="E10" i="46"/>
  <c r="F10" i="46" s="1"/>
  <c r="B11" i="45"/>
  <c r="G10" i="45"/>
  <c r="E10" i="44"/>
  <c r="F10" i="44" s="1"/>
  <c r="B11" i="43"/>
  <c r="G10" i="43"/>
  <c r="D11" i="52" l="1"/>
  <c r="D11" i="51"/>
  <c r="D11" i="50"/>
  <c r="D11" i="49"/>
  <c r="D11" i="48"/>
  <c r="D11" i="47"/>
  <c r="B11" i="46"/>
  <c r="G10" i="46"/>
  <c r="D11" i="45"/>
  <c r="B11" i="44"/>
  <c r="G10" i="44"/>
  <c r="D11" i="43"/>
  <c r="E11" i="52" l="1"/>
  <c r="F11" i="52"/>
  <c r="E11" i="51"/>
  <c r="F11" i="51"/>
  <c r="E11" i="50"/>
  <c r="F11" i="50"/>
  <c r="E11" i="49"/>
  <c r="F11" i="49"/>
  <c r="E11" i="48"/>
  <c r="F11" i="48"/>
  <c r="E11" i="47"/>
  <c r="F11" i="47" s="1"/>
  <c r="D11" i="46"/>
  <c r="E11" i="45"/>
  <c r="F11" i="45"/>
  <c r="D11" i="44"/>
  <c r="E11" i="43"/>
  <c r="F11" i="43" s="1"/>
  <c r="B12" i="52" l="1"/>
  <c r="G11" i="52"/>
  <c r="B12" i="51"/>
  <c r="G11" i="51"/>
  <c r="B12" i="50"/>
  <c r="G11" i="50"/>
  <c r="B12" i="49"/>
  <c r="G11" i="49"/>
  <c r="B12" i="48"/>
  <c r="G11" i="48"/>
  <c r="B12" i="47"/>
  <c r="G11" i="47"/>
  <c r="E11" i="46"/>
  <c r="F11" i="46" s="1"/>
  <c r="B12" i="45"/>
  <c r="G11" i="45"/>
  <c r="E11" i="44"/>
  <c r="F11" i="44" s="1"/>
  <c r="B12" i="43"/>
  <c r="G11" i="43"/>
  <c r="D12" i="52" l="1"/>
  <c r="D12" i="51"/>
  <c r="D12" i="50"/>
  <c r="D12" i="49"/>
  <c r="D12" i="48"/>
  <c r="D12" i="47"/>
  <c r="B12" i="46"/>
  <c r="G11" i="46"/>
  <c r="D12" i="45"/>
  <c r="B12" i="44"/>
  <c r="G11" i="44"/>
  <c r="D12" i="43"/>
  <c r="E12" i="52" l="1"/>
  <c r="F12" i="52"/>
  <c r="E12" i="51"/>
  <c r="F12" i="51" s="1"/>
  <c r="E12" i="50"/>
  <c r="F12" i="50" s="1"/>
  <c r="E12" i="49"/>
  <c r="F12" i="49"/>
  <c r="E12" i="48"/>
  <c r="F12" i="48" s="1"/>
  <c r="E12" i="47"/>
  <c r="F12" i="47" s="1"/>
  <c r="D12" i="46"/>
  <c r="E12" i="45"/>
  <c r="F12" i="45" s="1"/>
  <c r="D12" i="44"/>
  <c r="E12" i="43"/>
  <c r="F12" i="43" s="1"/>
  <c r="B13" i="52" l="1"/>
  <c r="G12" i="52"/>
  <c r="B13" i="51"/>
  <c r="G12" i="51"/>
  <c r="B13" i="50"/>
  <c r="G12" i="50"/>
  <c r="B13" i="49"/>
  <c r="G12" i="49"/>
  <c r="B13" i="48"/>
  <c r="G12" i="48"/>
  <c r="B13" i="47"/>
  <c r="G12" i="47"/>
  <c r="E12" i="46"/>
  <c r="F12" i="46"/>
  <c r="B13" i="45"/>
  <c r="G12" i="45"/>
  <c r="E12" i="44"/>
  <c r="F12" i="44"/>
  <c r="B13" i="43"/>
  <c r="G12" i="43"/>
  <c r="D13" i="52" l="1"/>
  <c r="D13" i="51"/>
  <c r="D13" i="50"/>
  <c r="D13" i="49"/>
  <c r="D13" i="48"/>
  <c r="D13" i="47"/>
  <c r="B13" i="46"/>
  <c r="G12" i="46"/>
  <c r="D13" i="45"/>
  <c r="B13" i="44"/>
  <c r="G12" i="44"/>
  <c r="D13" i="43"/>
  <c r="E13" i="52" l="1"/>
  <c r="F13" i="52" s="1"/>
  <c r="E13" i="51"/>
  <c r="F13" i="51" s="1"/>
  <c r="E13" i="50"/>
  <c r="F13" i="50" s="1"/>
  <c r="E13" i="49"/>
  <c r="F13" i="49" s="1"/>
  <c r="E13" i="48"/>
  <c r="F13" i="48" s="1"/>
  <c r="E13" i="47"/>
  <c r="F13" i="47" s="1"/>
  <c r="D13" i="46"/>
  <c r="E13" i="45"/>
  <c r="F13" i="45" s="1"/>
  <c r="D13" i="44"/>
  <c r="E13" i="43"/>
  <c r="F13" i="43" s="1"/>
  <c r="B14" i="52" l="1"/>
  <c r="G13" i="52"/>
  <c r="B14" i="51"/>
  <c r="G13" i="51"/>
  <c r="B14" i="50"/>
  <c r="G13" i="50"/>
  <c r="B14" i="49"/>
  <c r="G13" i="49"/>
  <c r="B14" i="48"/>
  <c r="G13" i="48"/>
  <c r="B14" i="47"/>
  <c r="G13" i="47"/>
  <c r="E13" i="46"/>
  <c r="F13" i="46" s="1"/>
  <c r="B14" i="45"/>
  <c r="G13" i="45"/>
  <c r="E13" i="44"/>
  <c r="F13" i="44" s="1"/>
  <c r="B14" i="43"/>
  <c r="G13" i="43"/>
  <c r="D14" i="52" l="1"/>
  <c r="D14" i="51"/>
  <c r="D14" i="50"/>
  <c r="D14" i="49"/>
  <c r="D14" i="48"/>
  <c r="D14" i="47"/>
  <c r="B14" i="46"/>
  <c r="G13" i="46"/>
  <c r="D14" i="45"/>
  <c r="B14" i="44"/>
  <c r="G13" i="44"/>
  <c r="D14" i="43"/>
  <c r="E14" i="52" l="1"/>
  <c r="F14" i="52" s="1"/>
  <c r="E14" i="51"/>
  <c r="F14" i="51" s="1"/>
  <c r="E14" i="50"/>
  <c r="F14" i="50" s="1"/>
  <c r="E14" i="49"/>
  <c r="F14" i="49" s="1"/>
  <c r="E14" i="48"/>
  <c r="F14" i="48" s="1"/>
  <c r="E14" i="47"/>
  <c r="F14" i="47" s="1"/>
  <c r="D14" i="46"/>
  <c r="E14" i="45"/>
  <c r="F14" i="45" s="1"/>
  <c r="D14" i="44"/>
  <c r="E14" i="43"/>
  <c r="F14" i="43" s="1"/>
  <c r="B15" i="52" l="1"/>
  <c r="G14" i="52"/>
  <c r="B15" i="51"/>
  <c r="G14" i="51"/>
  <c r="B15" i="50"/>
  <c r="G14" i="50"/>
  <c r="B15" i="49"/>
  <c r="G14" i="49"/>
  <c r="B15" i="48"/>
  <c r="G14" i="48"/>
  <c r="B15" i="47"/>
  <c r="G14" i="47"/>
  <c r="E14" i="46"/>
  <c r="F14" i="46"/>
  <c r="B15" i="45"/>
  <c r="G14" i="45"/>
  <c r="E14" i="44"/>
  <c r="F14" i="44"/>
  <c r="B15" i="43"/>
  <c r="G14" i="43"/>
  <c r="D15" i="52" l="1"/>
  <c r="D15" i="51"/>
  <c r="D15" i="50"/>
  <c r="D15" i="49"/>
  <c r="D15" i="48"/>
  <c r="D15" i="47"/>
  <c r="B15" i="46"/>
  <c r="G14" i="46"/>
  <c r="D15" i="45"/>
  <c r="B15" i="44"/>
  <c r="G14" i="44"/>
  <c r="D15" i="43"/>
  <c r="E15" i="52" l="1"/>
  <c r="F15" i="52" s="1"/>
  <c r="E15" i="51"/>
  <c r="F15" i="51" s="1"/>
  <c r="E15" i="50"/>
  <c r="F15" i="50" s="1"/>
  <c r="E15" i="49"/>
  <c r="F15" i="49" s="1"/>
  <c r="E15" i="48"/>
  <c r="F15" i="48" s="1"/>
  <c r="E15" i="47"/>
  <c r="F15" i="47" s="1"/>
  <c r="D15" i="46"/>
  <c r="E15" i="45"/>
  <c r="F15" i="45" s="1"/>
  <c r="D15" i="44"/>
  <c r="E15" i="43"/>
  <c r="F15" i="43" s="1"/>
  <c r="B16" i="52" l="1"/>
  <c r="G15" i="52"/>
  <c r="B16" i="51"/>
  <c r="G15" i="51"/>
  <c r="B16" i="50"/>
  <c r="G15" i="50"/>
  <c r="B16" i="49"/>
  <c r="G15" i="49"/>
  <c r="B16" i="48"/>
  <c r="G15" i="48"/>
  <c r="B16" i="47"/>
  <c r="G15" i="47"/>
  <c r="E15" i="46"/>
  <c r="F15" i="46" s="1"/>
  <c r="B16" i="45"/>
  <c r="G15" i="45"/>
  <c r="F15" i="44"/>
  <c r="E15" i="44"/>
  <c r="B16" i="43"/>
  <c r="G15" i="43"/>
  <c r="D16" i="52" l="1"/>
  <c r="D16" i="51"/>
  <c r="D16" i="50"/>
  <c r="D16" i="49"/>
  <c r="D16" i="48"/>
  <c r="D16" i="47"/>
  <c r="B16" i="46"/>
  <c r="G15" i="46"/>
  <c r="D16" i="45"/>
  <c r="B16" i="44"/>
  <c r="G15" i="44"/>
  <c r="D16" i="43"/>
  <c r="E16" i="52" l="1"/>
  <c r="F16" i="52" s="1"/>
  <c r="E16" i="51"/>
  <c r="F16" i="51" s="1"/>
  <c r="E16" i="50"/>
  <c r="F16" i="50" s="1"/>
  <c r="E16" i="49"/>
  <c r="F16" i="49" s="1"/>
  <c r="E16" i="48"/>
  <c r="F16" i="48" s="1"/>
  <c r="E16" i="47"/>
  <c r="F16" i="47" s="1"/>
  <c r="D16" i="46"/>
  <c r="E16" i="45"/>
  <c r="F16" i="45" s="1"/>
  <c r="D16" i="44"/>
  <c r="E16" i="43"/>
  <c r="F16" i="43" s="1"/>
  <c r="B17" i="52" l="1"/>
  <c r="G16" i="52"/>
  <c r="B17" i="51"/>
  <c r="G16" i="51"/>
  <c r="B17" i="50"/>
  <c r="G16" i="50"/>
  <c r="B17" i="49"/>
  <c r="G16" i="49"/>
  <c r="B17" i="48"/>
  <c r="G16" i="48"/>
  <c r="B17" i="47"/>
  <c r="G16" i="47"/>
  <c r="E16" i="46"/>
  <c r="F16" i="46" s="1"/>
  <c r="B17" i="45"/>
  <c r="G16" i="45"/>
  <c r="E16" i="44"/>
  <c r="F16" i="44" s="1"/>
  <c r="B17" i="43"/>
  <c r="G16" i="43"/>
  <c r="D17" i="52" l="1"/>
  <c r="D17" i="51"/>
  <c r="D17" i="50"/>
  <c r="D17" i="49"/>
  <c r="D17" i="48"/>
  <c r="D17" i="47"/>
  <c r="B17" i="46"/>
  <c r="G16" i="46"/>
  <c r="D17" i="45"/>
  <c r="B17" i="44"/>
  <c r="G16" i="44"/>
  <c r="D17" i="43"/>
  <c r="E17" i="52" l="1"/>
  <c r="F17" i="52" s="1"/>
  <c r="E17" i="51"/>
  <c r="F17" i="51" s="1"/>
  <c r="E17" i="50"/>
  <c r="F17" i="50" s="1"/>
  <c r="E17" i="49"/>
  <c r="F17" i="49" s="1"/>
  <c r="E17" i="48"/>
  <c r="F17" i="48" s="1"/>
  <c r="E17" i="47"/>
  <c r="F17" i="47" s="1"/>
  <c r="D17" i="46"/>
  <c r="E17" i="45"/>
  <c r="F17" i="45" s="1"/>
  <c r="D17" i="44"/>
  <c r="E17" i="43"/>
  <c r="F17" i="43" s="1"/>
  <c r="B18" i="52" l="1"/>
  <c r="G17" i="52"/>
  <c r="B18" i="51"/>
  <c r="G17" i="51"/>
  <c r="B18" i="50"/>
  <c r="G17" i="50"/>
  <c r="B18" i="49"/>
  <c r="G17" i="49"/>
  <c r="B18" i="48"/>
  <c r="G17" i="48"/>
  <c r="B18" i="47"/>
  <c r="G17" i="47"/>
  <c r="E17" i="46"/>
  <c r="F17" i="46" s="1"/>
  <c r="B18" i="45"/>
  <c r="G17" i="45"/>
  <c r="E17" i="44"/>
  <c r="F17" i="44" s="1"/>
  <c r="B18" i="43"/>
  <c r="G17" i="43"/>
  <c r="D18" i="52" l="1"/>
  <c r="D18" i="51"/>
  <c r="D18" i="50"/>
  <c r="D18" i="49"/>
  <c r="D18" i="48"/>
  <c r="D18" i="47"/>
  <c r="B18" i="46"/>
  <c r="G17" i="46"/>
  <c r="D18" i="45"/>
  <c r="B18" i="44"/>
  <c r="G17" i="44"/>
  <c r="D18" i="43"/>
  <c r="E18" i="52" l="1"/>
  <c r="F18" i="52" s="1"/>
  <c r="E18" i="51"/>
  <c r="F18" i="51" s="1"/>
  <c r="E18" i="50"/>
  <c r="F18" i="50" s="1"/>
  <c r="E18" i="49"/>
  <c r="F18" i="49" s="1"/>
  <c r="E18" i="48"/>
  <c r="F18" i="48" s="1"/>
  <c r="E18" i="47"/>
  <c r="F18" i="47" s="1"/>
  <c r="D18" i="46"/>
  <c r="E18" i="45"/>
  <c r="F18" i="45" s="1"/>
  <c r="D18" i="44"/>
  <c r="E18" i="43"/>
  <c r="F18" i="43" s="1"/>
  <c r="B19" i="52" l="1"/>
  <c r="G18" i="52"/>
  <c r="B19" i="51"/>
  <c r="G18" i="51"/>
  <c r="B19" i="50"/>
  <c r="G18" i="50"/>
  <c r="B19" i="49"/>
  <c r="G18" i="49"/>
  <c r="B19" i="48"/>
  <c r="G18" i="48"/>
  <c r="B19" i="47"/>
  <c r="G18" i="47"/>
  <c r="E18" i="46"/>
  <c r="F18" i="46"/>
  <c r="B19" i="45"/>
  <c r="G18" i="45"/>
  <c r="E18" i="44"/>
  <c r="F18" i="44"/>
  <c r="B19" i="43"/>
  <c r="G18" i="43"/>
  <c r="D19" i="52" l="1"/>
  <c r="D19" i="51"/>
  <c r="D19" i="50"/>
  <c r="D19" i="49"/>
  <c r="D19" i="48"/>
  <c r="D19" i="47"/>
  <c r="B19" i="46"/>
  <c r="G18" i="46"/>
  <c r="D19" i="45"/>
  <c r="B19" i="44"/>
  <c r="G18" i="44"/>
  <c r="D19" i="43"/>
  <c r="E19" i="52" l="1"/>
  <c r="F19" i="52" s="1"/>
  <c r="E19" i="51"/>
  <c r="F19" i="51" s="1"/>
  <c r="E19" i="50"/>
  <c r="F19" i="50" s="1"/>
  <c r="E19" i="49"/>
  <c r="F19" i="49" s="1"/>
  <c r="E19" i="48"/>
  <c r="F19" i="48" s="1"/>
  <c r="E19" i="47"/>
  <c r="F19" i="47" s="1"/>
  <c r="D19" i="46"/>
  <c r="E19" i="45"/>
  <c r="F19" i="45" s="1"/>
  <c r="D19" i="44"/>
  <c r="E19" i="43"/>
  <c r="F19" i="43" s="1"/>
  <c r="B20" i="52" l="1"/>
  <c r="G19" i="52"/>
  <c r="B20" i="51"/>
  <c r="G19" i="51"/>
  <c r="B20" i="50"/>
  <c r="G19" i="50"/>
  <c r="B20" i="49"/>
  <c r="G19" i="49"/>
  <c r="B20" i="48"/>
  <c r="G19" i="48"/>
  <c r="B20" i="47"/>
  <c r="G19" i="47"/>
  <c r="E19" i="46"/>
  <c r="F19" i="46" s="1"/>
  <c r="B20" i="45"/>
  <c r="G19" i="45"/>
  <c r="E19" i="44"/>
  <c r="F19" i="44" s="1"/>
  <c r="B20" i="43"/>
  <c r="G19" i="43"/>
  <c r="D20" i="52" l="1"/>
  <c r="D20" i="51"/>
  <c r="D20" i="50"/>
  <c r="D20" i="49"/>
  <c r="D20" i="48"/>
  <c r="D20" i="47"/>
  <c r="B20" i="46"/>
  <c r="G19" i="46"/>
  <c r="D20" i="45"/>
  <c r="B20" i="44"/>
  <c r="G19" i="44"/>
  <c r="D20" i="43"/>
  <c r="E20" i="52" l="1"/>
  <c r="F20" i="52" s="1"/>
  <c r="E20" i="51"/>
  <c r="F20" i="51" s="1"/>
  <c r="E20" i="50"/>
  <c r="F20" i="50" s="1"/>
  <c r="E20" i="49"/>
  <c r="F20" i="49" s="1"/>
  <c r="E20" i="48"/>
  <c r="F20" i="48" s="1"/>
  <c r="E20" i="47"/>
  <c r="F20" i="47" s="1"/>
  <c r="D20" i="46"/>
  <c r="E20" i="45"/>
  <c r="F20" i="45" s="1"/>
  <c r="D20" i="44"/>
  <c r="E20" i="43"/>
  <c r="F20" i="43" s="1"/>
  <c r="B21" i="52" l="1"/>
  <c r="G20" i="52"/>
  <c r="B21" i="51"/>
  <c r="G20" i="51"/>
  <c r="B21" i="50"/>
  <c r="G20" i="50"/>
  <c r="B21" i="49"/>
  <c r="G20" i="49"/>
  <c r="B21" i="48"/>
  <c r="G20" i="48"/>
  <c r="B21" i="47"/>
  <c r="G20" i="47"/>
  <c r="E20" i="46"/>
  <c r="F20" i="46" s="1"/>
  <c r="B21" i="45"/>
  <c r="G20" i="45"/>
  <c r="E20" i="44"/>
  <c r="F20" i="44" s="1"/>
  <c r="B21" i="43"/>
  <c r="G20" i="43"/>
  <c r="D21" i="52" l="1"/>
  <c r="D21" i="51"/>
  <c r="D21" i="50"/>
  <c r="D21" i="49"/>
  <c r="D21" i="48"/>
  <c r="D21" i="47"/>
  <c r="B21" i="46"/>
  <c r="G20" i="46"/>
  <c r="D21" i="45"/>
  <c r="B21" i="44"/>
  <c r="G20" i="44"/>
  <c r="D21" i="43"/>
  <c r="E21" i="52" l="1"/>
  <c r="F21" i="52" s="1"/>
  <c r="E21" i="51"/>
  <c r="F21" i="51" s="1"/>
  <c r="E21" i="50"/>
  <c r="F21" i="50" s="1"/>
  <c r="E21" i="49"/>
  <c r="F21" i="49" s="1"/>
  <c r="E21" i="48"/>
  <c r="F21" i="48" s="1"/>
  <c r="E21" i="47"/>
  <c r="F21" i="47" s="1"/>
  <c r="D21" i="46"/>
  <c r="E21" i="45"/>
  <c r="F21" i="45" s="1"/>
  <c r="D21" i="44"/>
  <c r="E21" i="43"/>
  <c r="F21" i="43" s="1"/>
  <c r="B22" i="52" l="1"/>
  <c r="G21" i="52"/>
  <c r="B22" i="51"/>
  <c r="G21" i="51"/>
  <c r="B22" i="50"/>
  <c r="G21" i="50"/>
  <c r="B22" i="49"/>
  <c r="G21" i="49"/>
  <c r="B22" i="48"/>
  <c r="G21" i="48"/>
  <c r="B22" i="47"/>
  <c r="G21" i="47"/>
  <c r="E21" i="46"/>
  <c r="F21" i="46" s="1"/>
  <c r="B22" i="45"/>
  <c r="G21" i="45"/>
  <c r="E21" i="44"/>
  <c r="F21" i="44" s="1"/>
  <c r="B22" i="43"/>
  <c r="G21" i="43"/>
  <c r="D22" i="52" l="1"/>
  <c r="D22" i="51"/>
  <c r="D22" i="50"/>
  <c r="D22" i="49"/>
  <c r="D22" i="48"/>
  <c r="D22" i="47"/>
  <c r="B22" i="46"/>
  <c r="G21" i="46"/>
  <c r="D22" i="45"/>
  <c r="B22" i="44"/>
  <c r="G21" i="44"/>
  <c r="D22" i="43"/>
  <c r="E22" i="52" l="1"/>
  <c r="F22" i="52"/>
  <c r="E22" i="51"/>
  <c r="F22" i="51" s="1"/>
  <c r="E22" i="50"/>
  <c r="F22" i="50" s="1"/>
  <c r="E22" i="49"/>
  <c r="F22" i="49" s="1"/>
  <c r="E22" i="48"/>
  <c r="F22" i="48" s="1"/>
  <c r="E22" i="47"/>
  <c r="F22" i="47" s="1"/>
  <c r="D22" i="46"/>
  <c r="E22" i="45"/>
  <c r="F22" i="45" s="1"/>
  <c r="D22" i="44"/>
  <c r="E22" i="43"/>
  <c r="F22" i="43" s="1"/>
  <c r="B23" i="52" l="1"/>
  <c r="G22" i="52"/>
  <c r="B23" i="51"/>
  <c r="G22" i="51"/>
  <c r="B23" i="50"/>
  <c r="G22" i="50"/>
  <c r="B23" i="49"/>
  <c r="G22" i="49"/>
  <c r="B23" i="48"/>
  <c r="G22" i="48"/>
  <c r="B23" i="47"/>
  <c r="G22" i="47"/>
  <c r="E22" i="46"/>
  <c r="F22" i="46"/>
  <c r="B23" i="45"/>
  <c r="G22" i="45"/>
  <c r="E22" i="44"/>
  <c r="F22" i="44"/>
  <c r="B23" i="43"/>
  <c r="G22" i="43"/>
  <c r="D23" i="52" l="1"/>
  <c r="D23" i="51"/>
  <c r="D23" i="50"/>
  <c r="D23" i="49"/>
  <c r="D23" i="48"/>
  <c r="D23" i="47"/>
  <c r="B23" i="46"/>
  <c r="G22" i="46"/>
  <c r="D23" i="45"/>
  <c r="B23" i="44"/>
  <c r="G22" i="44"/>
  <c r="D23" i="43"/>
  <c r="E23" i="52" l="1"/>
  <c r="F23" i="52" s="1"/>
  <c r="E23" i="51"/>
  <c r="F23" i="51" s="1"/>
  <c r="E23" i="50"/>
  <c r="F23" i="50" s="1"/>
  <c r="E23" i="49"/>
  <c r="F23" i="49" s="1"/>
  <c r="E23" i="48"/>
  <c r="F23" i="48" s="1"/>
  <c r="E23" i="47"/>
  <c r="F23" i="47" s="1"/>
  <c r="D23" i="46"/>
  <c r="E23" i="45"/>
  <c r="F23" i="45" s="1"/>
  <c r="D23" i="44"/>
  <c r="E23" i="43"/>
  <c r="F23" i="43" s="1"/>
  <c r="B24" i="52" l="1"/>
  <c r="G23" i="52"/>
  <c r="B24" i="51"/>
  <c r="G23" i="51"/>
  <c r="B24" i="50"/>
  <c r="G23" i="50"/>
  <c r="B24" i="49"/>
  <c r="G23" i="49"/>
  <c r="B24" i="48"/>
  <c r="G23" i="48"/>
  <c r="B24" i="47"/>
  <c r="G23" i="47"/>
  <c r="E23" i="46"/>
  <c r="F23" i="46" s="1"/>
  <c r="B24" i="45"/>
  <c r="G23" i="45"/>
  <c r="E23" i="44"/>
  <c r="F23" i="44" s="1"/>
  <c r="B24" i="43"/>
  <c r="G23" i="43"/>
  <c r="D24" i="52" l="1"/>
  <c r="D24" i="51"/>
  <c r="D24" i="50"/>
  <c r="D24" i="49"/>
  <c r="D24" i="48"/>
  <c r="D24" i="47"/>
  <c r="B24" i="46"/>
  <c r="G23" i="46"/>
  <c r="D24" i="45"/>
  <c r="B24" i="44"/>
  <c r="G23" i="44"/>
  <c r="D24" i="43"/>
  <c r="E24" i="52" l="1"/>
  <c r="F24" i="52"/>
  <c r="E24" i="51"/>
  <c r="F24" i="51" s="1"/>
  <c r="E24" i="50"/>
  <c r="F24" i="50" s="1"/>
  <c r="E24" i="49"/>
  <c r="F24" i="49"/>
  <c r="E24" i="48"/>
  <c r="F24" i="48" s="1"/>
  <c r="E24" i="47"/>
  <c r="F24" i="47" s="1"/>
  <c r="D24" i="46"/>
  <c r="E24" i="45"/>
  <c r="F24" i="45"/>
  <c r="D24" i="44"/>
  <c r="E24" i="43"/>
  <c r="F24" i="43" s="1"/>
  <c r="B25" i="52" l="1"/>
  <c r="G24" i="52"/>
  <c r="B25" i="51"/>
  <c r="G24" i="51"/>
  <c r="B25" i="50"/>
  <c r="G24" i="50"/>
  <c r="B25" i="49"/>
  <c r="G24" i="49"/>
  <c r="B25" i="48"/>
  <c r="G24" i="48"/>
  <c r="B25" i="47"/>
  <c r="G24" i="47"/>
  <c r="E24" i="46"/>
  <c r="F24" i="46"/>
  <c r="B25" i="45"/>
  <c r="G24" i="45"/>
  <c r="E24" i="44"/>
  <c r="F24" i="44"/>
  <c r="B25" i="43"/>
  <c r="G24" i="43"/>
  <c r="D25" i="52" l="1"/>
  <c r="D25" i="51"/>
  <c r="D25" i="50"/>
  <c r="D25" i="49"/>
  <c r="D25" i="48"/>
  <c r="D25" i="47"/>
  <c r="B25" i="46"/>
  <c r="G24" i="46"/>
  <c r="D25" i="45"/>
  <c r="B25" i="44"/>
  <c r="G24" i="44"/>
  <c r="D25" i="43"/>
  <c r="E25" i="52" l="1"/>
  <c r="F25" i="52" s="1"/>
  <c r="E25" i="51"/>
  <c r="F25" i="51" s="1"/>
  <c r="E25" i="50"/>
  <c r="F25" i="50" s="1"/>
  <c r="E25" i="49"/>
  <c r="F25" i="49" s="1"/>
  <c r="E25" i="48"/>
  <c r="F25" i="48" s="1"/>
  <c r="E25" i="47"/>
  <c r="F25" i="47" s="1"/>
  <c r="D25" i="46"/>
  <c r="E25" i="45"/>
  <c r="F25" i="45" s="1"/>
  <c r="D25" i="44"/>
  <c r="E25" i="43"/>
  <c r="F25" i="43" s="1"/>
  <c r="B26" i="52" l="1"/>
  <c r="G25" i="52"/>
  <c r="B26" i="51"/>
  <c r="G25" i="51"/>
  <c r="B26" i="50"/>
  <c r="G25" i="50"/>
  <c r="B26" i="49"/>
  <c r="G25" i="49"/>
  <c r="B26" i="48"/>
  <c r="G25" i="48"/>
  <c r="B26" i="47"/>
  <c r="G25" i="47"/>
  <c r="E25" i="46"/>
  <c r="F25" i="46" s="1"/>
  <c r="B26" i="45"/>
  <c r="G25" i="45"/>
  <c r="E25" i="44"/>
  <c r="F25" i="44" s="1"/>
  <c r="B26" i="43"/>
  <c r="G25" i="43"/>
  <c r="D26" i="52" l="1"/>
  <c r="D26" i="51"/>
  <c r="D26" i="50"/>
  <c r="D26" i="49"/>
  <c r="D26" i="48"/>
  <c r="D26" i="47"/>
  <c r="B26" i="46"/>
  <c r="G25" i="46"/>
  <c r="D26" i="45"/>
  <c r="B26" i="44"/>
  <c r="G25" i="44"/>
  <c r="D26" i="43"/>
  <c r="E26" i="52" l="1"/>
  <c r="F26" i="52"/>
  <c r="E26" i="51"/>
  <c r="F26" i="51"/>
  <c r="E26" i="50"/>
  <c r="F26" i="50"/>
  <c r="E26" i="49"/>
  <c r="F26" i="49" s="1"/>
  <c r="E26" i="48"/>
  <c r="F26" i="48" s="1"/>
  <c r="E26" i="47"/>
  <c r="F26" i="47" s="1"/>
  <c r="D26" i="46"/>
  <c r="E26" i="45"/>
  <c r="F26" i="45" s="1"/>
  <c r="D26" i="44"/>
  <c r="E26" i="43"/>
  <c r="F26" i="43" s="1"/>
  <c r="B27" i="52" l="1"/>
  <c r="G26" i="52"/>
  <c r="B27" i="51"/>
  <c r="G26" i="51"/>
  <c r="B27" i="50"/>
  <c r="G26" i="50"/>
  <c r="B27" i="49"/>
  <c r="G26" i="49"/>
  <c r="B27" i="48"/>
  <c r="G26" i="48"/>
  <c r="B27" i="47"/>
  <c r="G26" i="47"/>
  <c r="E26" i="46"/>
  <c r="F26" i="46"/>
  <c r="B27" i="45"/>
  <c r="G26" i="45"/>
  <c r="E26" i="44"/>
  <c r="F26" i="44" s="1"/>
  <c r="B27" i="43"/>
  <c r="G26" i="43"/>
  <c r="D27" i="52" l="1"/>
  <c r="D27" i="51"/>
  <c r="D27" i="50"/>
  <c r="D27" i="49"/>
  <c r="D27" i="48"/>
  <c r="D27" i="47"/>
  <c r="B27" i="46"/>
  <c r="G26" i="46"/>
  <c r="D27" i="45"/>
  <c r="B27" i="44"/>
  <c r="G26" i="44"/>
  <c r="D27" i="43"/>
  <c r="E27" i="52" l="1"/>
  <c r="F27" i="52" s="1"/>
  <c r="E27" i="51"/>
  <c r="F27" i="51" s="1"/>
  <c r="E27" i="50"/>
  <c r="F27" i="50" s="1"/>
  <c r="E27" i="49"/>
  <c r="F27" i="49" s="1"/>
  <c r="E27" i="48"/>
  <c r="F27" i="48" s="1"/>
  <c r="E27" i="47"/>
  <c r="F27" i="47" s="1"/>
  <c r="D27" i="46"/>
  <c r="E27" i="45"/>
  <c r="F27" i="45" s="1"/>
  <c r="D27" i="44"/>
  <c r="E27" i="43"/>
  <c r="F27" i="43" s="1"/>
  <c r="B28" i="52" l="1"/>
  <c r="G27" i="52"/>
  <c r="B28" i="51"/>
  <c r="G27" i="51"/>
  <c r="B28" i="50"/>
  <c r="G27" i="50"/>
  <c r="B28" i="49"/>
  <c r="G27" i="49"/>
  <c r="B28" i="48"/>
  <c r="G27" i="48"/>
  <c r="B28" i="47"/>
  <c r="G27" i="47"/>
  <c r="E27" i="46"/>
  <c r="F27" i="46" s="1"/>
  <c r="B28" i="45"/>
  <c r="G27" i="45"/>
  <c r="E27" i="44"/>
  <c r="F27" i="44" s="1"/>
  <c r="B28" i="43"/>
  <c r="G27" i="43"/>
  <c r="D28" i="52" l="1"/>
  <c r="D28" i="51"/>
  <c r="D28" i="50"/>
  <c r="D28" i="49"/>
  <c r="D28" i="48"/>
  <c r="D28" i="47"/>
  <c r="B28" i="46"/>
  <c r="G27" i="46"/>
  <c r="D28" i="45"/>
  <c r="B28" i="44"/>
  <c r="G27" i="44"/>
  <c r="D28" i="43"/>
  <c r="E28" i="52" l="1"/>
  <c r="F28" i="52"/>
  <c r="E28" i="51"/>
  <c r="F28" i="51" s="1"/>
  <c r="E28" i="50"/>
  <c r="F28" i="50" s="1"/>
  <c r="E28" i="49"/>
  <c r="F28" i="49" s="1"/>
  <c r="E28" i="48"/>
  <c r="F28" i="48" s="1"/>
  <c r="E28" i="47"/>
  <c r="F28" i="47" s="1"/>
  <c r="D28" i="46"/>
  <c r="E28" i="45"/>
  <c r="F28" i="45" s="1"/>
  <c r="D28" i="44"/>
  <c r="E28" i="43"/>
  <c r="F28" i="43" s="1"/>
  <c r="B29" i="52" l="1"/>
  <c r="G28" i="52"/>
  <c r="B29" i="51"/>
  <c r="G28" i="51"/>
  <c r="B29" i="50"/>
  <c r="G28" i="50"/>
  <c r="B29" i="49"/>
  <c r="G28" i="49"/>
  <c r="B29" i="48"/>
  <c r="G28" i="48"/>
  <c r="B29" i="47"/>
  <c r="G28" i="47"/>
  <c r="E28" i="46"/>
  <c r="F28" i="46"/>
  <c r="B29" i="45"/>
  <c r="G28" i="45"/>
  <c r="E28" i="44"/>
  <c r="F28" i="44"/>
  <c r="B29" i="43"/>
  <c r="G28" i="43"/>
  <c r="D29" i="52" l="1"/>
  <c r="D29" i="51"/>
  <c r="D29" i="50"/>
  <c r="D29" i="49"/>
  <c r="D29" i="48"/>
  <c r="D29" i="47"/>
  <c r="B29" i="46"/>
  <c r="G28" i="46"/>
  <c r="D29" i="45"/>
  <c r="B29" i="44"/>
  <c r="G28" i="44"/>
  <c r="D29" i="43"/>
  <c r="E29" i="52" l="1"/>
  <c r="F29" i="52" s="1"/>
  <c r="E29" i="51"/>
  <c r="F29" i="51" s="1"/>
  <c r="E29" i="50"/>
  <c r="F29" i="50" s="1"/>
  <c r="E29" i="49"/>
  <c r="F29" i="49" s="1"/>
  <c r="E29" i="48"/>
  <c r="F29" i="48" s="1"/>
  <c r="E29" i="47"/>
  <c r="F29" i="47" s="1"/>
  <c r="D29" i="46"/>
  <c r="E29" i="45"/>
  <c r="F29" i="45" s="1"/>
  <c r="D29" i="44"/>
  <c r="E29" i="43"/>
  <c r="F29" i="43" s="1"/>
  <c r="B30" i="52" l="1"/>
  <c r="D30" i="52" s="1"/>
  <c r="G29" i="52"/>
  <c r="B30" i="51"/>
  <c r="D30" i="51" s="1"/>
  <c r="G29" i="51"/>
  <c r="B30" i="50"/>
  <c r="D30" i="50" s="1"/>
  <c r="G29" i="50"/>
  <c r="B30" i="49"/>
  <c r="D30" i="49" s="1"/>
  <c r="G29" i="49"/>
  <c r="B30" i="48"/>
  <c r="D30" i="48" s="1"/>
  <c r="G29" i="48"/>
  <c r="B30" i="47"/>
  <c r="D30" i="47" s="1"/>
  <c r="G29" i="47"/>
  <c r="E29" i="46"/>
  <c r="F29" i="46" s="1"/>
  <c r="B30" i="45"/>
  <c r="D30" i="45" s="1"/>
  <c r="G29" i="45"/>
  <c r="E29" i="44"/>
  <c r="F29" i="44" s="1"/>
  <c r="B30" i="43"/>
  <c r="D30" i="43" s="1"/>
  <c r="G29" i="43"/>
  <c r="E30" i="52" l="1"/>
  <c r="F30" i="52" s="1"/>
  <c r="B31" i="52" s="1"/>
  <c r="E30" i="51"/>
  <c r="F30" i="51" s="1"/>
  <c r="B31" i="51" s="1"/>
  <c r="E30" i="50"/>
  <c r="F30" i="50" s="1"/>
  <c r="B31" i="50" s="1"/>
  <c r="E30" i="49"/>
  <c r="F30" i="49" s="1"/>
  <c r="B31" i="49" s="1"/>
  <c r="E30" i="48"/>
  <c r="F30" i="48" s="1"/>
  <c r="B31" i="48" s="1"/>
  <c r="E30" i="47"/>
  <c r="F30" i="47" s="1"/>
  <c r="B31" i="47" s="1"/>
  <c r="B30" i="46"/>
  <c r="D30" i="46" s="1"/>
  <c r="G29" i="46"/>
  <c r="E30" i="45"/>
  <c r="F30" i="45" s="1"/>
  <c r="B31" i="45" s="1"/>
  <c r="B30" i="44"/>
  <c r="D30" i="44" s="1"/>
  <c r="G29" i="44"/>
  <c r="E30" i="43"/>
  <c r="F30" i="43" s="1"/>
  <c r="B31" i="43" s="1"/>
  <c r="D31" i="52" l="1"/>
  <c r="D31" i="51"/>
  <c r="D31" i="50"/>
  <c r="D31" i="49"/>
  <c r="D31" i="48"/>
  <c r="D31" i="47"/>
  <c r="E30" i="46"/>
  <c r="F30" i="46" s="1"/>
  <c r="B31" i="46" s="1"/>
  <c r="D31" i="45"/>
  <c r="E30" i="44"/>
  <c r="F30" i="44" s="1"/>
  <c r="B31" i="44" s="1"/>
  <c r="D31" i="43"/>
  <c r="E31" i="52" l="1"/>
  <c r="F31" i="52"/>
  <c r="E31" i="51"/>
  <c r="F31" i="51"/>
  <c r="E31" i="50"/>
  <c r="F31" i="50"/>
  <c r="E31" i="49"/>
  <c r="F31" i="49" s="1"/>
  <c r="E31" i="48"/>
  <c r="F31" i="48"/>
  <c r="E31" i="47"/>
  <c r="F31" i="47" s="1"/>
  <c r="D31" i="46"/>
  <c r="E31" i="45"/>
  <c r="F31" i="45" s="1"/>
  <c r="D31" i="44"/>
  <c r="E31" i="43"/>
  <c r="F31" i="43" s="1"/>
  <c r="B32" i="52" l="1"/>
  <c r="G31" i="52"/>
  <c r="B32" i="51"/>
  <c r="G31" i="51"/>
  <c r="B32" i="50"/>
  <c r="G31" i="50"/>
  <c r="B32" i="49"/>
  <c r="G31" i="49"/>
  <c r="B32" i="48"/>
  <c r="G31" i="48"/>
  <c r="B32" i="47"/>
  <c r="G31" i="47"/>
  <c r="E31" i="46"/>
  <c r="F31" i="46"/>
  <c r="B32" i="45"/>
  <c r="G31" i="45"/>
  <c r="E31" i="44"/>
  <c r="F31" i="44"/>
  <c r="B32" i="43"/>
  <c r="G31" i="43"/>
  <c r="D32" i="52" l="1"/>
  <c r="D32" i="51"/>
  <c r="D32" i="50"/>
  <c r="D32" i="49"/>
  <c r="D32" i="48"/>
  <c r="D32" i="47"/>
  <c r="B32" i="46"/>
  <c r="G31" i="46"/>
  <c r="D32" i="45"/>
  <c r="B32" i="44"/>
  <c r="G31" i="44"/>
  <c r="D32" i="43"/>
  <c r="E32" i="52" l="1"/>
  <c r="F32" i="52"/>
  <c r="E32" i="51"/>
  <c r="F32" i="51" s="1"/>
  <c r="E32" i="50"/>
  <c r="F32" i="50" s="1"/>
  <c r="E32" i="49"/>
  <c r="F32" i="49" s="1"/>
  <c r="E32" i="48"/>
  <c r="F32" i="48" s="1"/>
  <c r="E32" i="47"/>
  <c r="F32" i="47" s="1"/>
  <c r="D32" i="46"/>
  <c r="E32" i="45"/>
  <c r="F32" i="45" s="1"/>
  <c r="D32" i="44"/>
  <c r="E32" i="43"/>
  <c r="F32" i="43" s="1"/>
  <c r="B33" i="52" l="1"/>
  <c r="G32" i="52"/>
  <c r="B33" i="51"/>
  <c r="G32" i="51"/>
  <c r="B33" i="50"/>
  <c r="G32" i="50"/>
  <c r="B33" i="49"/>
  <c r="G32" i="49"/>
  <c r="B33" i="48"/>
  <c r="G32" i="48"/>
  <c r="B33" i="47"/>
  <c r="G32" i="47"/>
  <c r="E32" i="46"/>
  <c r="F32" i="46" s="1"/>
  <c r="B33" i="45"/>
  <c r="G32" i="45"/>
  <c r="E32" i="44"/>
  <c r="F32" i="44" s="1"/>
  <c r="B33" i="43"/>
  <c r="G32" i="43"/>
  <c r="D33" i="52" l="1"/>
  <c r="D33" i="51"/>
  <c r="D33" i="50"/>
  <c r="D33" i="49"/>
  <c r="D33" i="48"/>
  <c r="D33" i="47"/>
  <c r="B33" i="46"/>
  <c r="G32" i="46"/>
  <c r="D33" i="45"/>
  <c r="B33" i="44"/>
  <c r="G32" i="44"/>
  <c r="D33" i="43"/>
  <c r="E33" i="52" l="1"/>
  <c r="F33" i="52"/>
  <c r="E33" i="51"/>
  <c r="F33" i="51" s="1"/>
  <c r="E33" i="50"/>
  <c r="F33" i="50" s="1"/>
  <c r="E33" i="49"/>
  <c r="F33" i="49" s="1"/>
  <c r="E33" i="48"/>
  <c r="F33" i="48" s="1"/>
  <c r="E33" i="47"/>
  <c r="F33" i="47" s="1"/>
  <c r="D33" i="46"/>
  <c r="E33" i="45"/>
  <c r="F33" i="45" s="1"/>
  <c r="D33" i="44"/>
  <c r="E33" i="43"/>
  <c r="F33" i="43" s="1"/>
  <c r="B34" i="52" l="1"/>
  <c r="G33" i="52"/>
  <c r="B34" i="51"/>
  <c r="G33" i="51"/>
  <c r="B34" i="50"/>
  <c r="G33" i="50"/>
  <c r="B34" i="49"/>
  <c r="G33" i="49"/>
  <c r="B34" i="48"/>
  <c r="G33" i="48"/>
  <c r="B34" i="47"/>
  <c r="G33" i="47"/>
  <c r="E33" i="46"/>
  <c r="F33" i="46"/>
  <c r="B34" i="45"/>
  <c r="G33" i="45"/>
  <c r="E33" i="44"/>
  <c r="F33" i="44" s="1"/>
  <c r="B34" i="43"/>
  <c r="G33" i="43"/>
  <c r="D34" i="52" l="1"/>
  <c r="D34" i="51"/>
  <c r="D34" i="50"/>
  <c r="D34" i="49"/>
  <c r="D34" i="48"/>
  <c r="D34" i="47"/>
  <c r="B34" i="46"/>
  <c r="G33" i="46"/>
  <c r="D34" i="45"/>
  <c r="B34" i="44"/>
  <c r="G33" i="44"/>
  <c r="D34" i="43"/>
  <c r="E34" i="52" l="1"/>
  <c r="F34" i="52"/>
  <c r="E34" i="51"/>
  <c r="F34" i="51" s="1"/>
  <c r="E34" i="50"/>
  <c r="F34" i="50" s="1"/>
  <c r="E34" i="49"/>
  <c r="F34" i="49" s="1"/>
  <c r="E34" i="48"/>
  <c r="F34" i="48" s="1"/>
  <c r="E34" i="47"/>
  <c r="F34" i="47" s="1"/>
  <c r="D34" i="46"/>
  <c r="E34" i="45"/>
  <c r="F34" i="45" s="1"/>
  <c r="D34" i="44"/>
  <c r="E34" i="43"/>
  <c r="F34" i="43" s="1"/>
  <c r="B35" i="52" l="1"/>
  <c r="G34" i="52"/>
  <c r="B35" i="51"/>
  <c r="G34" i="51"/>
  <c r="B35" i="50"/>
  <c r="G34" i="50"/>
  <c r="B35" i="49"/>
  <c r="G34" i="49"/>
  <c r="B35" i="48"/>
  <c r="G34" i="48"/>
  <c r="B35" i="47"/>
  <c r="G34" i="47"/>
  <c r="E34" i="46"/>
  <c r="F34" i="46"/>
  <c r="B35" i="45"/>
  <c r="G34" i="45"/>
  <c r="E34" i="44"/>
  <c r="F34" i="44"/>
  <c r="B35" i="43"/>
  <c r="G34" i="43"/>
  <c r="D35" i="52" l="1"/>
  <c r="D35" i="51"/>
  <c r="D35" i="50"/>
  <c r="D35" i="49"/>
  <c r="D35" i="48"/>
  <c r="D35" i="47"/>
  <c r="B35" i="46"/>
  <c r="G34" i="46"/>
  <c r="D35" i="45"/>
  <c r="B35" i="44"/>
  <c r="G34" i="44"/>
  <c r="D35" i="43"/>
  <c r="E35" i="52" l="1"/>
  <c r="F35" i="52"/>
  <c r="E35" i="51"/>
  <c r="F35" i="51" s="1"/>
  <c r="E35" i="50"/>
  <c r="F35" i="50" s="1"/>
  <c r="E35" i="49"/>
  <c r="F35" i="49" s="1"/>
  <c r="E35" i="48"/>
  <c r="F35" i="48" s="1"/>
  <c r="E35" i="47"/>
  <c r="F35" i="47" s="1"/>
  <c r="D35" i="46"/>
  <c r="E35" i="45"/>
  <c r="F35" i="45" s="1"/>
  <c r="D35" i="44"/>
  <c r="E35" i="43"/>
  <c r="F35" i="43" s="1"/>
  <c r="B36" i="52" l="1"/>
  <c r="G35" i="52"/>
  <c r="B36" i="51"/>
  <c r="G35" i="51"/>
  <c r="B36" i="50"/>
  <c r="G35" i="50"/>
  <c r="B36" i="49"/>
  <c r="G35" i="49"/>
  <c r="B36" i="48"/>
  <c r="G35" i="48"/>
  <c r="B36" i="47"/>
  <c r="G35" i="47"/>
  <c r="E35" i="46"/>
  <c r="F35" i="46"/>
  <c r="B36" i="45"/>
  <c r="G35" i="45"/>
  <c r="E35" i="44"/>
  <c r="F35" i="44" s="1"/>
  <c r="B36" i="43"/>
  <c r="G35" i="43"/>
  <c r="D36" i="52" l="1"/>
  <c r="D36" i="51"/>
  <c r="D36" i="50"/>
  <c r="D36" i="49"/>
  <c r="D36" i="48"/>
  <c r="D36" i="47"/>
  <c r="B36" i="46"/>
  <c r="G35" i="46"/>
  <c r="D36" i="45"/>
  <c r="B36" i="44"/>
  <c r="G35" i="44"/>
  <c r="D36" i="43"/>
  <c r="E36" i="52" l="1"/>
  <c r="F36" i="52"/>
  <c r="E36" i="51"/>
  <c r="F36" i="51" s="1"/>
  <c r="E36" i="50"/>
  <c r="F36" i="50" s="1"/>
  <c r="E36" i="49"/>
  <c r="F36" i="49" s="1"/>
  <c r="E36" i="48"/>
  <c r="F36" i="48"/>
  <c r="E36" i="47"/>
  <c r="F36" i="47" s="1"/>
  <c r="D36" i="46"/>
  <c r="E36" i="45"/>
  <c r="F36" i="45"/>
  <c r="D36" i="44"/>
  <c r="E36" i="43"/>
  <c r="F36" i="43" s="1"/>
  <c r="B37" i="52" l="1"/>
  <c r="G36" i="52"/>
  <c r="B37" i="51"/>
  <c r="G36" i="51"/>
  <c r="B37" i="50"/>
  <c r="G36" i="50"/>
  <c r="B37" i="49"/>
  <c r="G36" i="49"/>
  <c r="B37" i="48"/>
  <c r="G36" i="48"/>
  <c r="B37" i="47"/>
  <c r="G36" i="47"/>
  <c r="E36" i="46"/>
  <c r="F36" i="46"/>
  <c r="B37" i="45"/>
  <c r="G36" i="45"/>
  <c r="E36" i="44"/>
  <c r="F36" i="44"/>
  <c r="B37" i="43"/>
  <c r="G36" i="43"/>
  <c r="D37" i="52" l="1"/>
  <c r="D37" i="51"/>
  <c r="D37" i="50"/>
  <c r="D37" i="49"/>
  <c r="D37" i="48"/>
  <c r="D37" i="47"/>
  <c r="B37" i="46"/>
  <c r="G36" i="46"/>
  <c r="D37" i="45"/>
  <c r="B37" i="44"/>
  <c r="G36" i="44"/>
  <c r="D37" i="43"/>
  <c r="E37" i="52" l="1"/>
  <c r="F37" i="52" s="1"/>
  <c r="E37" i="51"/>
  <c r="F37" i="51" s="1"/>
  <c r="E37" i="50"/>
  <c r="F37" i="50" s="1"/>
  <c r="E37" i="49"/>
  <c r="F37" i="49" s="1"/>
  <c r="E37" i="48"/>
  <c r="F37" i="48" s="1"/>
  <c r="E37" i="47"/>
  <c r="F37" i="47" s="1"/>
  <c r="D37" i="46"/>
  <c r="E37" i="45"/>
  <c r="F37" i="45" s="1"/>
  <c r="D37" i="44"/>
  <c r="E37" i="43"/>
  <c r="F37" i="43" s="1"/>
  <c r="B38" i="52" l="1"/>
  <c r="G37" i="52"/>
  <c r="B38" i="51"/>
  <c r="G37" i="51"/>
  <c r="B38" i="50"/>
  <c r="G37" i="50"/>
  <c r="B38" i="49"/>
  <c r="G37" i="49"/>
  <c r="B38" i="48"/>
  <c r="G37" i="48"/>
  <c r="B38" i="47"/>
  <c r="G37" i="47"/>
  <c r="E37" i="46"/>
  <c r="F37" i="46"/>
  <c r="B38" i="45"/>
  <c r="G37" i="45"/>
  <c r="E37" i="44"/>
  <c r="F37" i="44" s="1"/>
  <c r="B38" i="43"/>
  <c r="G37" i="43"/>
  <c r="D38" i="52" l="1"/>
  <c r="D38" i="51"/>
  <c r="D38" i="50"/>
  <c r="D38" i="49"/>
  <c r="D38" i="48"/>
  <c r="D38" i="47"/>
  <c r="B38" i="46"/>
  <c r="G37" i="46"/>
  <c r="D38" i="45"/>
  <c r="B38" i="44"/>
  <c r="G37" i="44"/>
  <c r="D38" i="43"/>
  <c r="E38" i="52" l="1"/>
  <c r="F38" i="52" s="1"/>
  <c r="E38" i="51"/>
  <c r="F38" i="51" s="1"/>
  <c r="E38" i="50"/>
  <c r="F38" i="50" s="1"/>
  <c r="E38" i="49"/>
  <c r="F38" i="49" s="1"/>
  <c r="E38" i="48"/>
  <c r="F38" i="48" s="1"/>
  <c r="E38" i="47"/>
  <c r="F38" i="47" s="1"/>
  <c r="D38" i="46"/>
  <c r="E38" i="45"/>
  <c r="F38" i="45" s="1"/>
  <c r="D38" i="44"/>
  <c r="E38" i="43"/>
  <c r="F38" i="43" s="1"/>
  <c r="B39" i="52" l="1"/>
  <c r="G38" i="52"/>
  <c r="B39" i="51"/>
  <c r="G38" i="51"/>
  <c r="B39" i="50"/>
  <c r="G38" i="50"/>
  <c r="B39" i="49"/>
  <c r="G38" i="49"/>
  <c r="B39" i="48"/>
  <c r="G38" i="48"/>
  <c r="B39" i="47"/>
  <c r="G38" i="47"/>
  <c r="E38" i="46"/>
  <c r="F38" i="46" s="1"/>
  <c r="B39" i="45"/>
  <c r="G38" i="45"/>
  <c r="E38" i="44"/>
  <c r="F38" i="44" s="1"/>
  <c r="B39" i="43"/>
  <c r="G38" i="43"/>
  <c r="D39" i="52" l="1"/>
  <c r="D39" i="51"/>
  <c r="D39" i="50"/>
  <c r="D39" i="49"/>
  <c r="D39" i="48"/>
  <c r="D39" i="47"/>
  <c r="B39" i="46"/>
  <c r="G38" i="46"/>
  <c r="D39" i="45"/>
  <c r="B39" i="44"/>
  <c r="G38" i="44"/>
  <c r="D39" i="43"/>
  <c r="E39" i="52" l="1"/>
  <c r="F39" i="52"/>
  <c r="E39" i="51"/>
  <c r="F39" i="51" s="1"/>
  <c r="E39" i="50"/>
  <c r="F39" i="50" s="1"/>
  <c r="E39" i="49"/>
  <c r="F39" i="49" s="1"/>
  <c r="E39" i="48"/>
  <c r="F39" i="48" s="1"/>
  <c r="E39" i="47"/>
  <c r="F39" i="47" s="1"/>
  <c r="D39" i="46"/>
  <c r="E39" i="45"/>
  <c r="F39" i="45" s="1"/>
  <c r="D39" i="44"/>
  <c r="E39" i="43"/>
  <c r="F39" i="43" s="1"/>
  <c r="B40" i="52" l="1"/>
  <c r="G39" i="52"/>
  <c r="B40" i="51"/>
  <c r="G39" i="51"/>
  <c r="B40" i="50"/>
  <c r="G39" i="50"/>
  <c r="B40" i="49"/>
  <c r="G39" i="49"/>
  <c r="B40" i="48"/>
  <c r="G39" i="48"/>
  <c r="B40" i="47"/>
  <c r="G39" i="47"/>
  <c r="E39" i="46"/>
  <c r="F39" i="46" s="1"/>
  <c r="B40" i="45"/>
  <c r="G39" i="45"/>
  <c r="E39" i="44"/>
  <c r="F39" i="44" s="1"/>
  <c r="B40" i="43"/>
  <c r="G39" i="43"/>
  <c r="D40" i="52" l="1"/>
  <c r="D40" i="51"/>
  <c r="D40" i="50"/>
  <c r="D40" i="49"/>
  <c r="D40" i="48"/>
  <c r="D40" i="47"/>
  <c r="B40" i="46"/>
  <c r="G39" i="46"/>
  <c r="D40" i="45"/>
  <c r="B40" i="44"/>
  <c r="G39" i="44"/>
  <c r="D40" i="43"/>
  <c r="E40" i="52" l="1"/>
  <c r="F40" i="52" s="1"/>
  <c r="E40" i="51"/>
  <c r="F40" i="51" s="1"/>
  <c r="E40" i="50"/>
  <c r="F40" i="50" s="1"/>
  <c r="E40" i="49"/>
  <c r="F40" i="49" s="1"/>
  <c r="E40" i="48"/>
  <c r="F40" i="48" s="1"/>
  <c r="E40" i="47"/>
  <c r="F40" i="47" s="1"/>
  <c r="D40" i="46"/>
  <c r="E40" i="45"/>
  <c r="F40" i="45" s="1"/>
  <c r="D40" i="44"/>
  <c r="E40" i="43"/>
  <c r="F40" i="43" s="1"/>
  <c r="B41" i="52" l="1"/>
  <c r="G40" i="52"/>
  <c r="B41" i="51"/>
  <c r="G40" i="51"/>
  <c r="B41" i="50"/>
  <c r="G40" i="50"/>
  <c r="B41" i="49"/>
  <c r="G40" i="49"/>
  <c r="B41" i="48"/>
  <c r="G40" i="48"/>
  <c r="B41" i="47"/>
  <c r="G40" i="47"/>
  <c r="E40" i="46"/>
  <c r="F40" i="46" s="1"/>
  <c r="B41" i="45"/>
  <c r="G40" i="45"/>
  <c r="E40" i="44"/>
  <c r="F40" i="44" s="1"/>
  <c r="B41" i="43"/>
  <c r="G40" i="43"/>
  <c r="D41" i="52" l="1"/>
  <c r="D41" i="51"/>
  <c r="D41" i="50"/>
  <c r="D41" i="49"/>
  <c r="D41" i="48"/>
  <c r="D41" i="47"/>
  <c r="B41" i="46"/>
  <c r="G40" i="46"/>
  <c r="D41" i="45"/>
  <c r="B41" i="44"/>
  <c r="G40" i="44"/>
  <c r="D41" i="43"/>
  <c r="E41" i="52" l="1"/>
  <c r="F41" i="52" s="1"/>
  <c r="E41" i="51"/>
  <c r="F41" i="51" s="1"/>
  <c r="E41" i="50"/>
  <c r="F41" i="50" s="1"/>
  <c r="E41" i="49"/>
  <c r="F41" i="49" s="1"/>
  <c r="E41" i="48"/>
  <c r="F41" i="48" s="1"/>
  <c r="E41" i="47"/>
  <c r="F41" i="47" s="1"/>
  <c r="D41" i="46"/>
  <c r="E41" i="45"/>
  <c r="F41" i="45" s="1"/>
  <c r="D41" i="44"/>
  <c r="E41" i="43"/>
  <c r="F41" i="43" s="1"/>
  <c r="B42" i="52" l="1"/>
  <c r="G41" i="52"/>
  <c r="B42" i="51"/>
  <c r="G41" i="51"/>
  <c r="B42" i="50"/>
  <c r="G41" i="50"/>
  <c r="B42" i="49"/>
  <c r="G41" i="49"/>
  <c r="B42" i="48"/>
  <c r="G41" i="48"/>
  <c r="B42" i="47"/>
  <c r="G41" i="47"/>
  <c r="E41" i="46"/>
  <c r="F41" i="46"/>
  <c r="B42" i="45"/>
  <c r="G41" i="45"/>
  <c r="E41" i="44"/>
  <c r="F41" i="44"/>
  <c r="B42" i="43"/>
  <c r="G41" i="43"/>
  <c r="D42" i="52" l="1"/>
  <c r="D42" i="51"/>
  <c r="D42" i="50"/>
  <c r="D42" i="49"/>
  <c r="D42" i="48"/>
  <c r="D42" i="47"/>
  <c r="B42" i="46"/>
  <c r="G41" i="46"/>
  <c r="D42" i="45"/>
  <c r="B42" i="44"/>
  <c r="G41" i="44"/>
  <c r="D42" i="43"/>
  <c r="E42" i="52" l="1"/>
  <c r="F42" i="52" s="1"/>
  <c r="G42" i="52" s="1"/>
  <c r="E42" i="51"/>
  <c r="F42" i="51" s="1"/>
  <c r="G42" i="51" s="1"/>
  <c r="E42" i="50"/>
  <c r="F42" i="50" s="1"/>
  <c r="G42" i="50" s="1"/>
  <c r="E42" i="49"/>
  <c r="F42" i="49" s="1"/>
  <c r="G42" i="49" s="1"/>
  <c r="E42" i="48"/>
  <c r="F42" i="48" s="1"/>
  <c r="G42" i="48" s="1"/>
  <c r="E42" i="47"/>
  <c r="F42" i="47" s="1"/>
  <c r="G42" i="47" s="1"/>
  <c r="D42" i="46"/>
  <c r="E42" i="45"/>
  <c r="F42" i="45" s="1"/>
  <c r="G42" i="45" s="1"/>
  <c r="D42" i="44"/>
  <c r="E42" i="43"/>
  <c r="F42" i="43" s="1"/>
  <c r="G42" i="43" s="1"/>
  <c r="E42" i="46" l="1"/>
  <c r="F42" i="46" s="1"/>
  <c r="G42" i="46" s="1"/>
  <c r="E42" i="44"/>
  <c r="F42" i="44" s="1"/>
  <c r="G42" i="44" s="1"/>
  <c r="C3" i="42" l="1"/>
  <c r="D3" i="42" s="1"/>
  <c r="E3" i="42" s="1"/>
  <c r="F3" i="42" s="1"/>
  <c r="B4" i="42" s="1"/>
  <c r="L3" i="42"/>
  <c r="C25" i="42" s="1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" i="41"/>
  <c r="D3" i="41" s="1"/>
  <c r="L3" i="41"/>
  <c r="J11" i="41" s="1"/>
  <c r="G21" i="12" s="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" i="40"/>
  <c r="D3" i="40" s="1"/>
  <c r="L3" i="40"/>
  <c r="J11" i="40" s="1"/>
  <c r="G20" i="12" s="1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" i="39"/>
  <c r="D3" i="39" s="1"/>
  <c r="L3" i="39"/>
  <c r="J11" i="39" s="1"/>
  <c r="G19" i="12" s="1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" i="38"/>
  <c r="D3" i="38" s="1"/>
  <c r="E3" i="38" s="1"/>
  <c r="F3" i="38" s="1"/>
  <c r="B4" i="38" s="1"/>
  <c r="L3" i="38"/>
  <c r="J11" i="38" s="1"/>
  <c r="G18" i="12" s="1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" i="37"/>
  <c r="D3" i="37" s="1"/>
  <c r="E3" i="37" s="1"/>
  <c r="F3" i="37" s="1"/>
  <c r="B4" i="37" s="1"/>
  <c r="L3" i="37"/>
  <c r="J11" i="37" s="1"/>
  <c r="G17" i="12" s="1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38" i="37"/>
  <c r="C3" i="36"/>
  <c r="D3" i="36" s="1"/>
  <c r="L3" i="36"/>
  <c r="J11" i="36" s="1"/>
  <c r="G16" i="12" s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" i="35"/>
  <c r="D3" i="35" s="1"/>
  <c r="L3" i="35"/>
  <c r="J11" i="35" s="1"/>
  <c r="G15" i="12" s="1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" i="34"/>
  <c r="D3" i="34" s="1"/>
  <c r="L3" i="34"/>
  <c r="J11" i="34" s="1"/>
  <c r="G14" i="12" s="1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" i="33"/>
  <c r="D3" i="33" s="1"/>
  <c r="L3" i="33"/>
  <c r="J11" i="33" s="1"/>
  <c r="G13" i="12" s="1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J11" i="42" l="1"/>
  <c r="G22" i="12" s="1"/>
  <c r="E3" i="41"/>
  <c r="F3" i="41" s="1"/>
  <c r="B4" i="41" s="1"/>
  <c r="D4" i="41" s="1"/>
  <c r="C25" i="41"/>
  <c r="C25" i="40"/>
  <c r="E3" i="40"/>
  <c r="F3" i="40" s="1"/>
  <c r="B4" i="40" s="1"/>
  <c r="D4" i="40" s="1"/>
  <c r="C25" i="39"/>
  <c r="E3" i="39"/>
  <c r="F3" i="39" s="1"/>
  <c r="B4" i="39" s="1"/>
  <c r="D4" i="39" s="1"/>
  <c r="C25" i="38"/>
  <c r="C25" i="37"/>
  <c r="C25" i="36"/>
  <c r="E3" i="36"/>
  <c r="F3" i="36"/>
  <c r="B4" i="36" s="1"/>
  <c r="D4" i="36" s="1"/>
  <c r="E3" i="35"/>
  <c r="F3" i="35" s="1"/>
  <c r="B4" i="35" s="1"/>
  <c r="D4" i="35" s="1"/>
  <c r="C25" i="35"/>
  <c r="C25" i="34"/>
  <c r="C25" i="33"/>
  <c r="E3" i="33"/>
  <c r="F3" i="33" s="1"/>
  <c r="B4" i="33" s="1"/>
  <c r="D4" i="33" s="1"/>
  <c r="E4" i="33" s="1"/>
  <c r="F4" i="33" s="1"/>
  <c r="D4" i="42"/>
  <c r="D4" i="38"/>
  <c r="D4" i="37"/>
  <c r="E3" i="34"/>
  <c r="F3" i="34" s="1"/>
  <c r="B4" i="34" s="1"/>
  <c r="E4" i="42" l="1"/>
  <c r="F4" i="42"/>
  <c r="E4" i="41"/>
  <c r="F4" i="41" s="1"/>
  <c r="E4" i="40"/>
  <c r="F4" i="40" s="1"/>
  <c r="E4" i="39"/>
  <c r="F4" i="39" s="1"/>
  <c r="E4" i="38"/>
  <c r="F4" i="38" s="1"/>
  <c r="E4" i="37"/>
  <c r="F4" i="37" s="1"/>
  <c r="E4" i="36"/>
  <c r="F4" i="36" s="1"/>
  <c r="E4" i="35"/>
  <c r="F4" i="35" s="1"/>
  <c r="D4" i="34"/>
  <c r="B5" i="33"/>
  <c r="G4" i="33"/>
  <c r="B5" i="42" l="1"/>
  <c r="G4" i="42"/>
  <c r="B5" i="41"/>
  <c r="G4" i="41"/>
  <c r="B5" i="40"/>
  <c r="G4" i="40"/>
  <c r="B5" i="39"/>
  <c r="G4" i="39"/>
  <c r="B5" i="38"/>
  <c r="G4" i="38"/>
  <c r="B5" i="37"/>
  <c r="G4" i="37"/>
  <c r="B5" i="36"/>
  <c r="G4" i="36"/>
  <c r="B5" i="35"/>
  <c r="G4" i="35"/>
  <c r="E4" i="34"/>
  <c r="F4" i="34"/>
  <c r="D5" i="33"/>
  <c r="D5" i="42" l="1"/>
  <c r="D5" i="41"/>
  <c r="D5" i="40"/>
  <c r="D5" i="39"/>
  <c r="D5" i="38"/>
  <c r="D5" i="37"/>
  <c r="D5" i="36"/>
  <c r="D5" i="35"/>
  <c r="B5" i="34"/>
  <c r="G4" i="34"/>
  <c r="E5" i="33"/>
  <c r="F5" i="33" s="1"/>
  <c r="E5" i="42" l="1"/>
  <c r="F5" i="42"/>
  <c r="E5" i="41"/>
  <c r="F5" i="41"/>
  <c r="E5" i="40"/>
  <c r="F5" i="40"/>
  <c r="E5" i="39"/>
  <c r="F5" i="39" s="1"/>
  <c r="E5" i="38"/>
  <c r="F5" i="38" s="1"/>
  <c r="E5" i="37"/>
  <c r="F5" i="37" s="1"/>
  <c r="E5" i="36"/>
  <c r="F5" i="36" s="1"/>
  <c r="E5" i="35"/>
  <c r="F5" i="35" s="1"/>
  <c r="D5" i="34"/>
  <c r="B6" i="33"/>
  <c r="G5" i="33"/>
  <c r="B6" i="42" l="1"/>
  <c r="G5" i="42"/>
  <c r="B6" i="41"/>
  <c r="G5" i="41"/>
  <c r="B6" i="40"/>
  <c r="G5" i="40"/>
  <c r="B6" i="39"/>
  <c r="G5" i="39"/>
  <c r="B6" i="38"/>
  <c r="G5" i="38"/>
  <c r="B6" i="37"/>
  <c r="G5" i="37"/>
  <c r="B6" i="36"/>
  <c r="G5" i="36"/>
  <c r="B6" i="35"/>
  <c r="G5" i="35"/>
  <c r="E5" i="34"/>
  <c r="F5" i="34"/>
  <c r="D6" i="33"/>
  <c r="D6" i="42" l="1"/>
  <c r="D6" i="41"/>
  <c r="D6" i="40"/>
  <c r="D6" i="39"/>
  <c r="D6" i="38"/>
  <c r="D6" i="37"/>
  <c r="D6" i="36"/>
  <c r="D6" i="35"/>
  <c r="B6" i="34"/>
  <c r="G5" i="34"/>
  <c r="E6" i="33"/>
  <c r="F6" i="33" s="1"/>
  <c r="E6" i="42" l="1"/>
  <c r="F6" i="42" s="1"/>
  <c r="E6" i="41"/>
  <c r="F6" i="41" s="1"/>
  <c r="E6" i="40"/>
  <c r="F6" i="40" s="1"/>
  <c r="E6" i="39"/>
  <c r="F6" i="39" s="1"/>
  <c r="E6" i="38"/>
  <c r="F6" i="38" s="1"/>
  <c r="E6" i="37"/>
  <c r="F6" i="37" s="1"/>
  <c r="E6" i="36"/>
  <c r="F6" i="36" s="1"/>
  <c r="E6" i="35"/>
  <c r="F6" i="35" s="1"/>
  <c r="D6" i="34"/>
  <c r="B7" i="33"/>
  <c r="G6" i="33"/>
  <c r="B7" i="42" l="1"/>
  <c r="G6" i="42"/>
  <c r="B7" i="41"/>
  <c r="G6" i="41"/>
  <c r="B7" i="40"/>
  <c r="G6" i="40"/>
  <c r="B7" i="39"/>
  <c r="G6" i="39"/>
  <c r="B7" i="38"/>
  <c r="G6" i="38"/>
  <c r="B7" i="37"/>
  <c r="G6" i="37"/>
  <c r="B7" i="36"/>
  <c r="G6" i="36"/>
  <c r="B7" i="35"/>
  <c r="G6" i="35"/>
  <c r="E6" i="34"/>
  <c r="F6" i="34" s="1"/>
  <c r="D7" i="33"/>
  <c r="D7" i="42" l="1"/>
  <c r="D7" i="41"/>
  <c r="D7" i="40"/>
  <c r="D7" i="39"/>
  <c r="D7" i="38"/>
  <c r="D7" i="37"/>
  <c r="D7" i="36"/>
  <c r="D7" i="35"/>
  <c r="B7" i="34"/>
  <c r="G6" i="34"/>
  <c r="E7" i="33"/>
  <c r="F7" i="33" s="1"/>
  <c r="E7" i="42" l="1"/>
  <c r="F7" i="42"/>
  <c r="E7" i="41"/>
  <c r="F7" i="41" s="1"/>
  <c r="E7" i="40"/>
  <c r="F7" i="40" s="1"/>
  <c r="E7" i="39"/>
  <c r="F7" i="39" s="1"/>
  <c r="E7" i="38"/>
  <c r="F7" i="38" s="1"/>
  <c r="E7" i="37"/>
  <c r="F7" i="37" s="1"/>
  <c r="E7" i="36"/>
  <c r="F7" i="36" s="1"/>
  <c r="E7" i="35"/>
  <c r="F7" i="35" s="1"/>
  <c r="D7" i="34"/>
  <c r="B8" i="33"/>
  <c r="G7" i="33"/>
  <c r="B8" i="42" l="1"/>
  <c r="G7" i="42"/>
  <c r="B8" i="41"/>
  <c r="G7" i="41"/>
  <c r="B8" i="40"/>
  <c r="G7" i="40"/>
  <c r="B8" i="39"/>
  <c r="G7" i="39"/>
  <c r="B8" i="38"/>
  <c r="G7" i="38"/>
  <c r="B8" i="37"/>
  <c r="G7" i="37"/>
  <c r="B8" i="36"/>
  <c r="G7" i="36"/>
  <c r="B8" i="35"/>
  <c r="G7" i="35"/>
  <c r="E7" i="34"/>
  <c r="F7" i="34"/>
  <c r="D8" i="33"/>
  <c r="D8" i="42" l="1"/>
  <c r="D8" i="41"/>
  <c r="D8" i="40"/>
  <c r="D8" i="39"/>
  <c r="D8" i="38"/>
  <c r="D8" i="37"/>
  <c r="D8" i="36"/>
  <c r="D8" i="35"/>
  <c r="B8" i="34"/>
  <c r="G7" i="34"/>
  <c r="E8" i="33"/>
  <c r="F8" i="33" s="1"/>
  <c r="E8" i="42" l="1"/>
  <c r="F8" i="42" s="1"/>
  <c r="E8" i="41"/>
  <c r="F8" i="41" s="1"/>
  <c r="E8" i="40"/>
  <c r="F8" i="40" s="1"/>
  <c r="E8" i="39"/>
  <c r="F8" i="39" s="1"/>
  <c r="E8" i="38"/>
  <c r="F8" i="38" s="1"/>
  <c r="E8" i="37"/>
  <c r="F8" i="37" s="1"/>
  <c r="E8" i="36"/>
  <c r="F8" i="36" s="1"/>
  <c r="E8" i="35"/>
  <c r="F8" i="35" s="1"/>
  <c r="D8" i="34"/>
  <c r="B9" i="33"/>
  <c r="G8" i="33"/>
  <c r="B9" i="42" l="1"/>
  <c r="G8" i="42"/>
  <c r="B9" i="41"/>
  <c r="G8" i="41"/>
  <c r="B9" i="40"/>
  <c r="G8" i="40"/>
  <c r="B9" i="39"/>
  <c r="G8" i="39"/>
  <c r="B9" i="38"/>
  <c r="G8" i="38"/>
  <c r="B9" i="37"/>
  <c r="G8" i="37"/>
  <c r="B9" i="36"/>
  <c r="G8" i="36"/>
  <c r="B9" i="35"/>
  <c r="G8" i="35"/>
  <c r="E8" i="34"/>
  <c r="F8" i="34"/>
  <c r="D9" i="33"/>
  <c r="D9" i="42" l="1"/>
  <c r="D9" i="41"/>
  <c r="D9" i="40"/>
  <c r="D9" i="39"/>
  <c r="D9" i="38"/>
  <c r="D9" i="37"/>
  <c r="D9" i="36"/>
  <c r="D9" i="35"/>
  <c r="B9" i="34"/>
  <c r="G8" i="34"/>
  <c r="E9" i="33"/>
  <c r="F9" i="33" s="1"/>
  <c r="E9" i="42" l="1"/>
  <c r="F9" i="42"/>
  <c r="E9" i="41"/>
  <c r="F9" i="41"/>
  <c r="E9" i="40"/>
  <c r="F9" i="40" s="1"/>
  <c r="E9" i="39"/>
  <c r="F9" i="39"/>
  <c r="E9" i="38"/>
  <c r="F9" i="38" s="1"/>
  <c r="E9" i="37"/>
  <c r="F9" i="37"/>
  <c r="E9" i="36"/>
  <c r="F9" i="36" s="1"/>
  <c r="E9" i="35"/>
  <c r="F9" i="35" s="1"/>
  <c r="D9" i="34"/>
  <c r="B10" i="33"/>
  <c r="G9" i="33"/>
  <c r="B10" i="42" l="1"/>
  <c r="G9" i="42"/>
  <c r="B10" i="41"/>
  <c r="G9" i="41"/>
  <c r="B10" i="40"/>
  <c r="G9" i="40"/>
  <c r="B10" i="39"/>
  <c r="G9" i="39"/>
  <c r="B10" i="38"/>
  <c r="G9" i="38"/>
  <c r="B10" i="37"/>
  <c r="G9" i="37"/>
  <c r="B10" i="36"/>
  <c r="G9" i="36"/>
  <c r="B10" i="35"/>
  <c r="G9" i="35"/>
  <c r="E9" i="34"/>
  <c r="F9" i="34" s="1"/>
  <c r="D10" i="33"/>
  <c r="D10" i="42" l="1"/>
  <c r="D10" i="41"/>
  <c r="D10" i="40"/>
  <c r="D10" i="39"/>
  <c r="D10" i="38"/>
  <c r="D10" i="37"/>
  <c r="D10" i="36"/>
  <c r="D10" i="35"/>
  <c r="B10" i="34"/>
  <c r="G9" i="34"/>
  <c r="E10" i="33"/>
  <c r="F10" i="33" s="1"/>
  <c r="E10" i="42" l="1"/>
  <c r="F10" i="42"/>
  <c r="E10" i="41"/>
  <c r="F10" i="41" s="1"/>
  <c r="E10" i="40"/>
  <c r="F10" i="40" s="1"/>
  <c r="E10" i="39"/>
  <c r="F10" i="39" s="1"/>
  <c r="E10" i="38"/>
  <c r="F10" i="38"/>
  <c r="E10" i="37"/>
  <c r="F10" i="37" s="1"/>
  <c r="E10" i="36"/>
  <c r="F10" i="36" s="1"/>
  <c r="E10" i="35"/>
  <c r="F10" i="35"/>
  <c r="D10" i="34"/>
  <c r="B11" i="33"/>
  <c r="G10" i="33"/>
  <c r="B11" i="42" l="1"/>
  <c r="G10" i="42"/>
  <c r="B11" i="41"/>
  <c r="G10" i="41"/>
  <c r="B11" i="40"/>
  <c r="G10" i="40"/>
  <c r="B11" i="39"/>
  <c r="G10" i="39"/>
  <c r="B11" i="38"/>
  <c r="G10" i="38"/>
  <c r="B11" i="37"/>
  <c r="G10" i="37"/>
  <c r="B11" i="36"/>
  <c r="G10" i="36"/>
  <c r="B11" i="35"/>
  <c r="G10" i="35"/>
  <c r="E10" i="34"/>
  <c r="F10" i="34"/>
  <c r="D11" i="33"/>
  <c r="D11" i="42" l="1"/>
  <c r="D11" i="41"/>
  <c r="D11" i="40"/>
  <c r="D11" i="39"/>
  <c r="D11" i="38"/>
  <c r="D11" i="37"/>
  <c r="D11" i="36"/>
  <c r="D11" i="35"/>
  <c r="B11" i="34"/>
  <c r="G10" i="34"/>
  <c r="E11" i="33"/>
  <c r="F11" i="33" s="1"/>
  <c r="E11" i="42" l="1"/>
  <c r="F11" i="42" s="1"/>
  <c r="E11" i="41"/>
  <c r="F11" i="41" s="1"/>
  <c r="E11" i="40"/>
  <c r="F11" i="40" s="1"/>
  <c r="E11" i="39"/>
  <c r="F11" i="39" s="1"/>
  <c r="E11" i="38"/>
  <c r="F11" i="38"/>
  <c r="E11" i="37"/>
  <c r="F11" i="37" s="1"/>
  <c r="E11" i="36"/>
  <c r="F11" i="36" s="1"/>
  <c r="E11" i="35"/>
  <c r="F11" i="35" s="1"/>
  <c r="D11" i="34"/>
  <c r="B12" i="33"/>
  <c r="G11" i="33"/>
  <c r="B12" i="42" l="1"/>
  <c r="G11" i="42"/>
  <c r="B12" i="41"/>
  <c r="G11" i="41"/>
  <c r="B12" i="40"/>
  <c r="G11" i="40"/>
  <c r="B12" i="39"/>
  <c r="G11" i="39"/>
  <c r="B12" i="38"/>
  <c r="G11" i="38"/>
  <c r="B12" i="37"/>
  <c r="G11" i="37"/>
  <c r="B12" i="36"/>
  <c r="G11" i="36"/>
  <c r="B12" i="35"/>
  <c r="G11" i="35"/>
  <c r="E11" i="34"/>
  <c r="F11" i="34"/>
  <c r="D12" i="33"/>
  <c r="D12" i="42" l="1"/>
  <c r="D12" i="41"/>
  <c r="D12" i="40"/>
  <c r="D12" i="39"/>
  <c r="D12" i="38"/>
  <c r="D12" i="37"/>
  <c r="D12" i="36"/>
  <c r="D12" i="35"/>
  <c r="B12" i="34"/>
  <c r="G11" i="34"/>
  <c r="E12" i="33"/>
  <c r="F12" i="33" s="1"/>
  <c r="E12" i="42" l="1"/>
  <c r="F12" i="42" s="1"/>
  <c r="E12" i="41"/>
  <c r="F12" i="41" s="1"/>
  <c r="E12" i="40"/>
  <c r="F12" i="40" s="1"/>
  <c r="E12" i="39"/>
  <c r="F12" i="39" s="1"/>
  <c r="E12" i="38"/>
  <c r="F12" i="38" s="1"/>
  <c r="E12" i="37"/>
  <c r="F12" i="37" s="1"/>
  <c r="E12" i="36"/>
  <c r="F12" i="36" s="1"/>
  <c r="E12" i="35"/>
  <c r="F12" i="35" s="1"/>
  <c r="D12" i="34"/>
  <c r="B13" i="33"/>
  <c r="G12" i="33"/>
  <c r="B13" i="42" l="1"/>
  <c r="G12" i="42"/>
  <c r="B13" i="41"/>
  <c r="G12" i="41"/>
  <c r="B13" i="40"/>
  <c r="G12" i="40"/>
  <c r="B13" i="39"/>
  <c r="G12" i="39"/>
  <c r="B13" i="38"/>
  <c r="G12" i="38"/>
  <c r="B13" i="37"/>
  <c r="G12" i="37"/>
  <c r="B13" i="36"/>
  <c r="G12" i="36"/>
  <c r="B13" i="35"/>
  <c r="G12" i="35"/>
  <c r="E12" i="34"/>
  <c r="F12" i="34"/>
  <c r="D13" i="33"/>
  <c r="D13" i="42" l="1"/>
  <c r="D13" i="41"/>
  <c r="D13" i="40"/>
  <c r="D13" i="39"/>
  <c r="D13" i="38"/>
  <c r="D13" i="37"/>
  <c r="D13" i="36"/>
  <c r="D13" i="35"/>
  <c r="B13" i="34"/>
  <c r="G12" i="34"/>
  <c r="E13" i="33"/>
  <c r="F13" i="33" s="1"/>
  <c r="E13" i="42" l="1"/>
  <c r="F13" i="42" s="1"/>
  <c r="E13" i="41"/>
  <c r="F13" i="41" s="1"/>
  <c r="E13" i="40"/>
  <c r="F13" i="40" s="1"/>
  <c r="E13" i="39"/>
  <c r="F13" i="39" s="1"/>
  <c r="E13" i="38"/>
  <c r="F13" i="38" s="1"/>
  <c r="E13" i="37"/>
  <c r="F13" i="37" s="1"/>
  <c r="E13" i="36"/>
  <c r="F13" i="36" s="1"/>
  <c r="E13" i="35"/>
  <c r="F13" i="35" s="1"/>
  <c r="D13" i="34"/>
  <c r="B14" i="33"/>
  <c r="G13" i="33"/>
  <c r="B14" i="42" l="1"/>
  <c r="G13" i="42"/>
  <c r="B14" i="41"/>
  <c r="G13" i="41"/>
  <c r="B14" i="40"/>
  <c r="G13" i="40"/>
  <c r="B14" i="39"/>
  <c r="G13" i="39"/>
  <c r="B14" i="38"/>
  <c r="G13" i="38"/>
  <c r="B14" i="37"/>
  <c r="G13" i="37"/>
  <c r="B14" i="36"/>
  <c r="G13" i="36"/>
  <c r="B14" i="35"/>
  <c r="G13" i="35"/>
  <c r="E13" i="34"/>
  <c r="F13" i="34" s="1"/>
  <c r="D14" i="33"/>
  <c r="D14" i="42" l="1"/>
  <c r="D14" i="41"/>
  <c r="D14" i="40"/>
  <c r="D14" i="39"/>
  <c r="D14" i="38"/>
  <c r="D14" i="37"/>
  <c r="D14" i="36"/>
  <c r="D14" i="35"/>
  <c r="B14" i="34"/>
  <c r="G13" i="34"/>
  <c r="E14" i="33"/>
  <c r="F14" i="33" s="1"/>
  <c r="E14" i="42" l="1"/>
  <c r="F14" i="42" s="1"/>
  <c r="E14" i="41"/>
  <c r="F14" i="41" s="1"/>
  <c r="E14" i="40"/>
  <c r="F14" i="40" s="1"/>
  <c r="E14" i="39"/>
  <c r="F14" i="39" s="1"/>
  <c r="E14" i="38"/>
  <c r="F14" i="38" s="1"/>
  <c r="E14" i="37"/>
  <c r="F14" i="37" s="1"/>
  <c r="E14" i="36"/>
  <c r="F14" i="36" s="1"/>
  <c r="E14" i="35"/>
  <c r="F14" i="35" s="1"/>
  <c r="D14" i="34"/>
  <c r="B15" i="33"/>
  <c r="G14" i="33"/>
  <c r="B15" i="42" l="1"/>
  <c r="G14" i="42"/>
  <c r="B15" i="41"/>
  <c r="G14" i="41"/>
  <c r="B15" i="40"/>
  <c r="G14" i="40"/>
  <c r="B15" i="39"/>
  <c r="G14" i="39"/>
  <c r="B15" i="38"/>
  <c r="G14" i="38"/>
  <c r="B15" i="37"/>
  <c r="G14" i="37"/>
  <c r="B15" i="36"/>
  <c r="G14" i="36"/>
  <c r="B15" i="35"/>
  <c r="G14" i="35"/>
  <c r="E14" i="34"/>
  <c r="F14" i="34"/>
  <c r="D15" i="33"/>
  <c r="D15" i="42" l="1"/>
  <c r="D15" i="41"/>
  <c r="D15" i="40"/>
  <c r="D15" i="39"/>
  <c r="D15" i="38"/>
  <c r="D15" i="37"/>
  <c r="D15" i="36"/>
  <c r="D15" i="35"/>
  <c r="B15" i="34"/>
  <c r="G14" i="34"/>
  <c r="E15" i="33"/>
  <c r="F15" i="33" s="1"/>
  <c r="E15" i="42" l="1"/>
  <c r="F15" i="42" s="1"/>
  <c r="E15" i="41"/>
  <c r="F15" i="41" s="1"/>
  <c r="E15" i="40"/>
  <c r="F15" i="40" s="1"/>
  <c r="E15" i="39"/>
  <c r="F15" i="39" s="1"/>
  <c r="E15" i="38"/>
  <c r="F15" i="38" s="1"/>
  <c r="E15" i="37"/>
  <c r="F15" i="37" s="1"/>
  <c r="E15" i="36"/>
  <c r="F15" i="36" s="1"/>
  <c r="E15" i="35"/>
  <c r="F15" i="35" s="1"/>
  <c r="D15" i="34"/>
  <c r="B16" i="33"/>
  <c r="G15" i="33"/>
  <c r="B16" i="42" l="1"/>
  <c r="G15" i="42"/>
  <c r="B16" i="41"/>
  <c r="G15" i="41"/>
  <c r="B16" i="40"/>
  <c r="G15" i="40"/>
  <c r="B16" i="39"/>
  <c r="G15" i="39"/>
  <c r="B16" i="38"/>
  <c r="G15" i="38"/>
  <c r="B16" i="37"/>
  <c r="G15" i="37"/>
  <c r="B16" i="36"/>
  <c r="G15" i="36"/>
  <c r="B16" i="35"/>
  <c r="G15" i="35"/>
  <c r="E15" i="34"/>
  <c r="F15" i="34" s="1"/>
  <c r="D16" i="33"/>
  <c r="D16" i="42" l="1"/>
  <c r="D16" i="41"/>
  <c r="D16" i="40"/>
  <c r="D16" i="39"/>
  <c r="D16" i="38"/>
  <c r="D16" i="37"/>
  <c r="D16" i="36"/>
  <c r="D16" i="35"/>
  <c r="B16" i="34"/>
  <c r="G15" i="34"/>
  <c r="E16" i="33"/>
  <c r="F16" i="33" s="1"/>
  <c r="E16" i="42" l="1"/>
  <c r="F16" i="42"/>
  <c r="E16" i="41"/>
  <c r="F16" i="41"/>
  <c r="E16" i="40"/>
  <c r="F16" i="40"/>
  <c r="E16" i="39"/>
  <c r="F16" i="39" s="1"/>
  <c r="E16" i="38"/>
  <c r="F16" i="38" s="1"/>
  <c r="E16" i="37"/>
  <c r="F16" i="37"/>
  <c r="E16" i="36"/>
  <c r="F16" i="36" s="1"/>
  <c r="E16" i="35"/>
  <c r="F16" i="35" s="1"/>
  <c r="D16" i="34"/>
  <c r="B17" i="33"/>
  <c r="G16" i="33"/>
  <c r="B17" i="42" l="1"/>
  <c r="G16" i="42"/>
  <c r="B17" i="41"/>
  <c r="G16" i="41"/>
  <c r="B17" i="40"/>
  <c r="G16" i="40"/>
  <c r="B17" i="39"/>
  <c r="G16" i="39"/>
  <c r="B17" i="38"/>
  <c r="G16" i="38"/>
  <c r="B17" i="37"/>
  <c r="G16" i="37"/>
  <c r="B17" i="36"/>
  <c r="G16" i="36"/>
  <c r="B17" i="35"/>
  <c r="G16" i="35"/>
  <c r="E16" i="34"/>
  <c r="F16" i="34"/>
  <c r="D17" i="33"/>
  <c r="D17" i="42" l="1"/>
  <c r="D17" i="41"/>
  <c r="D17" i="40"/>
  <c r="D17" i="39"/>
  <c r="D17" i="38"/>
  <c r="D17" i="37"/>
  <c r="D17" i="36"/>
  <c r="D17" i="35"/>
  <c r="B17" i="34"/>
  <c r="G16" i="34"/>
  <c r="E17" i="33"/>
  <c r="F17" i="33" s="1"/>
  <c r="E17" i="42" l="1"/>
  <c r="F17" i="42" s="1"/>
  <c r="E17" i="41"/>
  <c r="F17" i="41" s="1"/>
  <c r="E17" i="40"/>
  <c r="F17" i="40" s="1"/>
  <c r="E17" i="39"/>
  <c r="F17" i="39" s="1"/>
  <c r="E17" i="38"/>
  <c r="F17" i="38" s="1"/>
  <c r="E17" i="37"/>
  <c r="F17" i="37" s="1"/>
  <c r="E17" i="36"/>
  <c r="F17" i="36" s="1"/>
  <c r="E17" i="35"/>
  <c r="F17" i="35" s="1"/>
  <c r="D17" i="34"/>
  <c r="B18" i="33"/>
  <c r="G17" i="33"/>
  <c r="B18" i="42" l="1"/>
  <c r="G17" i="42"/>
  <c r="B18" i="41"/>
  <c r="G17" i="41"/>
  <c r="B18" i="40"/>
  <c r="G17" i="40"/>
  <c r="B18" i="39"/>
  <c r="G17" i="39"/>
  <c r="B18" i="38"/>
  <c r="G17" i="38"/>
  <c r="B18" i="37"/>
  <c r="G17" i="37"/>
  <c r="B18" i="36"/>
  <c r="G17" i="36"/>
  <c r="B18" i="35"/>
  <c r="G17" i="35"/>
  <c r="E17" i="34"/>
  <c r="F17" i="34" s="1"/>
  <c r="D18" i="33"/>
  <c r="D18" i="42" l="1"/>
  <c r="D18" i="41"/>
  <c r="D18" i="40"/>
  <c r="D18" i="39"/>
  <c r="D18" i="38"/>
  <c r="D18" i="37"/>
  <c r="D18" i="36"/>
  <c r="D18" i="35"/>
  <c r="B18" i="34"/>
  <c r="G17" i="34"/>
  <c r="E18" i="33"/>
  <c r="F18" i="33" s="1"/>
  <c r="E18" i="42" l="1"/>
  <c r="F18" i="42" s="1"/>
  <c r="E18" i="41"/>
  <c r="F18" i="41" s="1"/>
  <c r="E18" i="40"/>
  <c r="F18" i="40" s="1"/>
  <c r="E18" i="39"/>
  <c r="F18" i="39" s="1"/>
  <c r="E18" i="38"/>
  <c r="F18" i="38" s="1"/>
  <c r="E18" i="37"/>
  <c r="F18" i="37" s="1"/>
  <c r="E18" i="36"/>
  <c r="F18" i="36" s="1"/>
  <c r="E18" i="35"/>
  <c r="F18" i="35" s="1"/>
  <c r="D18" i="34"/>
  <c r="B19" i="33"/>
  <c r="G18" i="33"/>
  <c r="B19" i="42" l="1"/>
  <c r="G18" i="42"/>
  <c r="B19" i="41"/>
  <c r="G18" i="41"/>
  <c r="B19" i="40"/>
  <c r="G18" i="40"/>
  <c r="B19" i="39"/>
  <c r="G18" i="39"/>
  <c r="B19" i="38"/>
  <c r="G18" i="38"/>
  <c r="B19" i="37"/>
  <c r="G18" i="37"/>
  <c r="B19" i="36"/>
  <c r="G18" i="36"/>
  <c r="B19" i="35"/>
  <c r="G18" i="35"/>
  <c r="E18" i="34"/>
  <c r="F18" i="34" s="1"/>
  <c r="D19" i="33"/>
  <c r="D19" i="42" l="1"/>
  <c r="D19" i="41"/>
  <c r="D19" i="40"/>
  <c r="D19" i="39"/>
  <c r="D19" i="38"/>
  <c r="D19" i="37"/>
  <c r="D19" i="36"/>
  <c r="D19" i="35"/>
  <c r="B19" i="34"/>
  <c r="G18" i="34"/>
  <c r="E19" i="33"/>
  <c r="F19" i="33" s="1"/>
  <c r="E19" i="42" l="1"/>
  <c r="F19" i="42" s="1"/>
  <c r="E19" i="41"/>
  <c r="F19" i="41" s="1"/>
  <c r="E19" i="40"/>
  <c r="F19" i="40" s="1"/>
  <c r="E19" i="39"/>
  <c r="F19" i="39" s="1"/>
  <c r="E19" i="38"/>
  <c r="F19" i="38" s="1"/>
  <c r="E19" i="37"/>
  <c r="F19" i="37" s="1"/>
  <c r="E19" i="36"/>
  <c r="F19" i="36" s="1"/>
  <c r="E19" i="35"/>
  <c r="F19" i="35" s="1"/>
  <c r="D19" i="34"/>
  <c r="B20" i="33"/>
  <c r="G19" i="33"/>
  <c r="B20" i="42" l="1"/>
  <c r="G19" i="42"/>
  <c r="B20" i="41"/>
  <c r="G19" i="41"/>
  <c r="B20" i="40"/>
  <c r="G19" i="40"/>
  <c r="B20" i="39"/>
  <c r="G19" i="39"/>
  <c r="B20" i="38"/>
  <c r="G19" i="38"/>
  <c r="B20" i="37"/>
  <c r="G19" i="37"/>
  <c r="B20" i="36"/>
  <c r="G19" i="36"/>
  <c r="B20" i="35"/>
  <c r="G19" i="35"/>
  <c r="E19" i="34"/>
  <c r="F19" i="34" s="1"/>
  <c r="D20" i="33"/>
  <c r="D20" i="42" l="1"/>
  <c r="D20" i="41"/>
  <c r="D20" i="40"/>
  <c r="D20" i="39"/>
  <c r="D20" i="38"/>
  <c r="D20" i="37"/>
  <c r="D20" i="36"/>
  <c r="D20" i="35"/>
  <c r="B20" i="34"/>
  <c r="G19" i="34"/>
  <c r="E20" i="33"/>
  <c r="F20" i="33" s="1"/>
  <c r="E20" i="42" l="1"/>
  <c r="F20" i="42"/>
  <c r="E20" i="41"/>
  <c r="F20" i="41"/>
  <c r="E20" i="40"/>
  <c r="F20" i="40"/>
  <c r="E20" i="39"/>
  <c r="F20" i="39" s="1"/>
  <c r="E20" i="38"/>
  <c r="F20" i="38" s="1"/>
  <c r="E20" i="37"/>
  <c r="F20" i="37"/>
  <c r="E20" i="36"/>
  <c r="F20" i="36" s="1"/>
  <c r="E20" i="35"/>
  <c r="F20" i="35" s="1"/>
  <c r="D20" i="34"/>
  <c r="B21" i="33"/>
  <c r="G20" i="33"/>
  <c r="B21" i="42" l="1"/>
  <c r="G20" i="42"/>
  <c r="B21" i="41"/>
  <c r="G20" i="41"/>
  <c r="B21" i="40"/>
  <c r="G20" i="40"/>
  <c r="B21" i="39"/>
  <c r="G20" i="39"/>
  <c r="B21" i="38"/>
  <c r="G20" i="38"/>
  <c r="B21" i="37"/>
  <c r="G20" i="37"/>
  <c r="B21" i="36"/>
  <c r="G20" i="36"/>
  <c r="B21" i="35"/>
  <c r="G20" i="35"/>
  <c r="E20" i="34"/>
  <c r="F20" i="34" s="1"/>
  <c r="D21" i="33"/>
  <c r="D21" i="42" l="1"/>
  <c r="D21" i="41"/>
  <c r="D21" i="40"/>
  <c r="D21" i="39"/>
  <c r="D21" i="38"/>
  <c r="D21" i="37"/>
  <c r="D21" i="36"/>
  <c r="D21" i="35"/>
  <c r="B21" i="34"/>
  <c r="G20" i="34"/>
  <c r="E21" i="33"/>
  <c r="F21" i="33" s="1"/>
  <c r="E21" i="42" l="1"/>
  <c r="F21" i="42" s="1"/>
  <c r="E21" i="41"/>
  <c r="F21" i="41" s="1"/>
  <c r="E21" i="40"/>
  <c r="F21" i="40" s="1"/>
  <c r="E21" i="39"/>
  <c r="F21" i="39" s="1"/>
  <c r="E21" i="38"/>
  <c r="F21" i="38" s="1"/>
  <c r="E21" i="37"/>
  <c r="F21" i="37" s="1"/>
  <c r="E21" i="36"/>
  <c r="F21" i="36" s="1"/>
  <c r="E21" i="35"/>
  <c r="F21" i="35" s="1"/>
  <c r="D21" i="34"/>
  <c r="B22" i="33"/>
  <c r="G21" i="33"/>
  <c r="B22" i="42" l="1"/>
  <c r="G21" i="42"/>
  <c r="B22" i="41"/>
  <c r="G21" i="41"/>
  <c r="B22" i="40"/>
  <c r="G21" i="40"/>
  <c r="B22" i="39"/>
  <c r="G21" i="39"/>
  <c r="B22" i="38"/>
  <c r="G21" i="38"/>
  <c r="B22" i="37"/>
  <c r="G21" i="37"/>
  <c r="B22" i="36"/>
  <c r="G21" i="36"/>
  <c r="B22" i="35"/>
  <c r="G21" i="35"/>
  <c r="E21" i="34"/>
  <c r="F21" i="34" s="1"/>
  <c r="D22" i="33"/>
  <c r="D22" i="42" l="1"/>
  <c r="D22" i="41"/>
  <c r="D22" i="40"/>
  <c r="D22" i="39"/>
  <c r="D22" i="38"/>
  <c r="D22" i="37"/>
  <c r="D22" i="36"/>
  <c r="D22" i="35"/>
  <c r="B22" i="34"/>
  <c r="G21" i="34"/>
  <c r="E22" i="33"/>
  <c r="F22" i="33" s="1"/>
  <c r="E22" i="42" l="1"/>
  <c r="F22" i="42"/>
  <c r="E22" i="41"/>
  <c r="F22" i="41" s="1"/>
  <c r="E22" i="40"/>
  <c r="F22" i="40" s="1"/>
  <c r="E22" i="39"/>
  <c r="F22" i="39" s="1"/>
  <c r="E22" i="38"/>
  <c r="F22" i="38"/>
  <c r="E22" i="37"/>
  <c r="F22" i="37" s="1"/>
  <c r="E22" i="36"/>
  <c r="F22" i="36" s="1"/>
  <c r="E22" i="35"/>
  <c r="F22" i="35" s="1"/>
  <c r="D22" i="34"/>
  <c r="B23" i="33"/>
  <c r="G22" i="33"/>
  <c r="B23" i="42" l="1"/>
  <c r="G22" i="42"/>
  <c r="B23" i="41"/>
  <c r="G22" i="41"/>
  <c r="B23" i="40"/>
  <c r="G22" i="40"/>
  <c r="B23" i="39"/>
  <c r="G22" i="39"/>
  <c r="B23" i="38"/>
  <c r="G22" i="38"/>
  <c r="B23" i="37"/>
  <c r="G22" i="37"/>
  <c r="B23" i="36"/>
  <c r="G22" i="36"/>
  <c r="B23" i="35"/>
  <c r="G22" i="35"/>
  <c r="E22" i="34"/>
  <c r="F22" i="34"/>
  <c r="D23" i="33"/>
  <c r="D23" i="42" l="1"/>
  <c r="D23" i="41"/>
  <c r="D23" i="40"/>
  <c r="D23" i="39"/>
  <c r="D23" i="38"/>
  <c r="D23" i="37"/>
  <c r="D23" i="36"/>
  <c r="D23" i="35"/>
  <c r="B23" i="34"/>
  <c r="G22" i="34"/>
  <c r="E23" i="33"/>
  <c r="F23" i="33" s="1"/>
  <c r="E23" i="42" l="1"/>
  <c r="F23" i="42" s="1"/>
  <c r="E23" i="41"/>
  <c r="F23" i="41" s="1"/>
  <c r="E23" i="40"/>
  <c r="F23" i="40" s="1"/>
  <c r="E23" i="39"/>
  <c r="F23" i="39" s="1"/>
  <c r="E23" i="38"/>
  <c r="F23" i="38" s="1"/>
  <c r="E23" i="37"/>
  <c r="F23" i="37" s="1"/>
  <c r="E23" i="36"/>
  <c r="F23" i="36" s="1"/>
  <c r="E23" i="35"/>
  <c r="F23" i="35" s="1"/>
  <c r="D23" i="34"/>
  <c r="B24" i="33"/>
  <c r="G23" i="33"/>
  <c r="B24" i="42" l="1"/>
  <c r="G23" i="42"/>
  <c r="B24" i="41"/>
  <c r="G23" i="41"/>
  <c r="B24" i="40"/>
  <c r="G23" i="40"/>
  <c r="B24" i="39"/>
  <c r="G23" i="39"/>
  <c r="B24" i="38"/>
  <c r="G23" i="38"/>
  <c r="B24" i="37"/>
  <c r="G23" i="37"/>
  <c r="B24" i="36"/>
  <c r="G23" i="36"/>
  <c r="B24" i="35"/>
  <c r="G23" i="35"/>
  <c r="E23" i="34"/>
  <c r="F23" i="34" s="1"/>
  <c r="D24" i="33"/>
  <c r="D24" i="42" l="1"/>
  <c r="D24" i="41"/>
  <c r="D24" i="40"/>
  <c r="D24" i="39"/>
  <c r="D24" i="38"/>
  <c r="D24" i="37"/>
  <c r="D24" i="36"/>
  <c r="D24" i="35"/>
  <c r="B24" i="34"/>
  <c r="G23" i="34"/>
  <c r="E24" i="33"/>
  <c r="F24" i="33" s="1"/>
  <c r="E24" i="42" l="1"/>
  <c r="F24" i="42" s="1"/>
  <c r="E24" i="41"/>
  <c r="F24" i="41" s="1"/>
  <c r="E24" i="40"/>
  <c r="F24" i="40" s="1"/>
  <c r="E24" i="39"/>
  <c r="F24" i="39" s="1"/>
  <c r="E24" i="38"/>
  <c r="F24" i="38" s="1"/>
  <c r="E24" i="37"/>
  <c r="F24" i="37" s="1"/>
  <c r="E24" i="36"/>
  <c r="F24" i="36" s="1"/>
  <c r="E24" i="35"/>
  <c r="F24" i="35" s="1"/>
  <c r="D24" i="34"/>
  <c r="B25" i="33"/>
  <c r="D25" i="33" s="1"/>
  <c r="G24" i="33"/>
  <c r="B25" i="42" l="1"/>
  <c r="D25" i="42" s="1"/>
  <c r="G24" i="42"/>
  <c r="B25" i="41"/>
  <c r="D25" i="41" s="1"/>
  <c r="G24" i="41"/>
  <c r="B25" i="40"/>
  <c r="D25" i="40" s="1"/>
  <c r="G24" i="40"/>
  <c r="B25" i="39"/>
  <c r="D25" i="39" s="1"/>
  <c r="G24" i="39"/>
  <c r="B25" i="38"/>
  <c r="D25" i="38" s="1"/>
  <c r="G24" i="38"/>
  <c r="B25" i="37"/>
  <c r="D25" i="37" s="1"/>
  <c r="G24" i="37"/>
  <c r="B25" i="36"/>
  <c r="D25" i="36" s="1"/>
  <c r="G24" i="36"/>
  <c r="B25" i="35"/>
  <c r="D25" i="35" s="1"/>
  <c r="G24" i="35"/>
  <c r="E24" i="34"/>
  <c r="F24" i="34"/>
  <c r="E25" i="33"/>
  <c r="F25" i="33" s="1"/>
  <c r="B26" i="33" s="1"/>
  <c r="E25" i="42" l="1"/>
  <c r="F25" i="42" s="1"/>
  <c r="B26" i="42" s="1"/>
  <c r="E25" i="41"/>
  <c r="F25" i="41" s="1"/>
  <c r="B26" i="41" s="1"/>
  <c r="E25" i="40"/>
  <c r="F25" i="40" s="1"/>
  <c r="B26" i="40" s="1"/>
  <c r="E25" i="39"/>
  <c r="F25" i="39" s="1"/>
  <c r="B26" i="39" s="1"/>
  <c r="E25" i="38"/>
  <c r="F25" i="38" s="1"/>
  <c r="B26" i="38" s="1"/>
  <c r="E25" i="37"/>
  <c r="F25" i="37" s="1"/>
  <c r="B26" i="37" s="1"/>
  <c r="E25" i="36"/>
  <c r="F25" i="36" s="1"/>
  <c r="B26" i="36" s="1"/>
  <c r="E25" i="35"/>
  <c r="F25" i="35" s="1"/>
  <c r="B26" i="35" s="1"/>
  <c r="B25" i="34"/>
  <c r="D25" i="34" s="1"/>
  <c r="G24" i="34"/>
  <c r="D26" i="33"/>
  <c r="D26" i="42" l="1"/>
  <c r="D26" i="41"/>
  <c r="D26" i="40"/>
  <c r="D26" i="39"/>
  <c r="D26" i="38"/>
  <c r="D26" i="37"/>
  <c r="D26" i="36"/>
  <c r="D26" i="35"/>
  <c r="E25" i="34"/>
  <c r="F25" i="34" s="1"/>
  <c r="B26" i="34" s="1"/>
  <c r="E26" i="33"/>
  <c r="F26" i="33"/>
  <c r="E26" i="42" l="1"/>
  <c r="F26" i="42"/>
  <c r="E26" i="41"/>
  <c r="F26" i="41" s="1"/>
  <c r="E26" i="40"/>
  <c r="F26" i="40" s="1"/>
  <c r="E26" i="39"/>
  <c r="F26" i="39"/>
  <c r="E26" i="38"/>
  <c r="F26" i="38" s="1"/>
  <c r="E26" i="37"/>
  <c r="F26" i="37" s="1"/>
  <c r="E26" i="36"/>
  <c r="F26" i="36" s="1"/>
  <c r="E26" i="35"/>
  <c r="F26" i="35" s="1"/>
  <c r="D26" i="34"/>
  <c r="B27" i="33"/>
  <c r="G26" i="33"/>
  <c r="B27" i="42" l="1"/>
  <c r="G26" i="42"/>
  <c r="B27" i="41"/>
  <c r="G26" i="41"/>
  <c r="B27" i="40"/>
  <c r="G26" i="40"/>
  <c r="B27" i="39"/>
  <c r="G26" i="39"/>
  <c r="B27" i="38"/>
  <c r="G26" i="38"/>
  <c r="B27" i="37"/>
  <c r="G26" i="37"/>
  <c r="B27" i="36"/>
  <c r="G26" i="36"/>
  <c r="B27" i="35"/>
  <c r="G26" i="35"/>
  <c r="E26" i="34"/>
  <c r="F26" i="34"/>
  <c r="D27" i="33"/>
  <c r="D27" i="42" l="1"/>
  <c r="D27" i="41"/>
  <c r="D27" i="40"/>
  <c r="D27" i="39"/>
  <c r="D27" i="38"/>
  <c r="D27" i="37"/>
  <c r="D27" i="36"/>
  <c r="D27" i="35"/>
  <c r="B27" i="34"/>
  <c r="G26" i="34"/>
  <c r="E27" i="33"/>
  <c r="F27" i="33" s="1"/>
  <c r="E27" i="42" l="1"/>
  <c r="F27" i="42" s="1"/>
  <c r="E27" i="41"/>
  <c r="F27" i="41" s="1"/>
  <c r="E27" i="40"/>
  <c r="F27" i="40" s="1"/>
  <c r="E27" i="39"/>
  <c r="F27" i="39" s="1"/>
  <c r="E27" i="38"/>
  <c r="F27" i="38" s="1"/>
  <c r="E27" i="37"/>
  <c r="F27" i="37" s="1"/>
  <c r="E27" i="36"/>
  <c r="F27" i="36" s="1"/>
  <c r="E27" i="35"/>
  <c r="F27" i="35" s="1"/>
  <c r="D27" i="34"/>
  <c r="B28" i="33"/>
  <c r="G27" i="33"/>
  <c r="B28" i="42" l="1"/>
  <c r="G27" i="42"/>
  <c r="B28" i="41"/>
  <c r="G27" i="41"/>
  <c r="B28" i="40"/>
  <c r="G27" i="40"/>
  <c r="B28" i="39"/>
  <c r="G27" i="39"/>
  <c r="B28" i="38"/>
  <c r="G27" i="38"/>
  <c r="B28" i="37"/>
  <c r="G27" i="37"/>
  <c r="B28" i="36"/>
  <c r="G27" i="36"/>
  <c r="B28" i="35"/>
  <c r="G27" i="35"/>
  <c r="E27" i="34"/>
  <c r="F27" i="34"/>
  <c r="D28" i="33"/>
  <c r="D28" i="42" l="1"/>
  <c r="D28" i="41"/>
  <c r="D28" i="40"/>
  <c r="D28" i="39"/>
  <c r="D28" i="38"/>
  <c r="D28" i="37"/>
  <c r="D28" i="36"/>
  <c r="D28" i="35"/>
  <c r="B28" i="34"/>
  <c r="G27" i="34"/>
  <c r="E28" i="33"/>
  <c r="F28" i="33" s="1"/>
  <c r="E28" i="42" l="1"/>
  <c r="F28" i="42" s="1"/>
  <c r="E28" i="41"/>
  <c r="F28" i="41" s="1"/>
  <c r="E28" i="40"/>
  <c r="F28" i="40" s="1"/>
  <c r="E28" i="39"/>
  <c r="F28" i="39" s="1"/>
  <c r="E28" i="38"/>
  <c r="F28" i="38" s="1"/>
  <c r="E28" i="37"/>
  <c r="F28" i="37" s="1"/>
  <c r="E28" i="36"/>
  <c r="F28" i="36" s="1"/>
  <c r="E28" i="35"/>
  <c r="F28" i="35" s="1"/>
  <c r="D28" i="34"/>
  <c r="B29" i="33"/>
  <c r="G28" i="33"/>
  <c r="B29" i="42" l="1"/>
  <c r="G28" i="42"/>
  <c r="B29" i="41"/>
  <c r="G28" i="41"/>
  <c r="B29" i="40"/>
  <c r="G28" i="40"/>
  <c r="B29" i="39"/>
  <c r="G28" i="39"/>
  <c r="B29" i="38"/>
  <c r="G28" i="38"/>
  <c r="B29" i="37"/>
  <c r="G28" i="37"/>
  <c r="B29" i="36"/>
  <c r="G28" i="36"/>
  <c r="B29" i="35"/>
  <c r="G28" i="35"/>
  <c r="E28" i="34"/>
  <c r="F28" i="34"/>
  <c r="D29" i="33"/>
  <c r="D29" i="42" l="1"/>
  <c r="D29" i="41"/>
  <c r="D29" i="40"/>
  <c r="D29" i="39"/>
  <c r="D29" i="38"/>
  <c r="D29" i="37"/>
  <c r="D29" i="36"/>
  <c r="D29" i="35"/>
  <c r="B29" i="34"/>
  <c r="G28" i="34"/>
  <c r="E29" i="33"/>
  <c r="F29" i="33" s="1"/>
  <c r="E29" i="42" l="1"/>
  <c r="F29" i="42" s="1"/>
  <c r="E29" i="41"/>
  <c r="F29" i="41" s="1"/>
  <c r="E29" i="40"/>
  <c r="F29" i="40" s="1"/>
  <c r="E29" i="39"/>
  <c r="F29" i="39" s="1"/>
  <c r="E29" i="38"/>
  <c r="F29" i="38" s="1"/>
  <c r="E29" i="37"/>
  <c r="F29" i="37" s="1"/>
  <c r="E29" i="36"/>
  <c r="F29" i="36" s="1"/>
  <c r="E29" i="35"/>
  <c r="F29" i="35" s="1"/>
  <c r="D29" i="34"/>
  <c r="B30" i="33"/>
  <c r="G29" i="33"/>
  <c r="B30" i="42" l="1"/>
  <c r="G29" i="42"/>
  <c r="B30" i="41"/>
  <c r="G29" i="41"/>
  <c r="B30" i="40"/>
  <c r="G29" i="40"/>
  <c r="B30" i="39"/>
  <c r="G29" i="39"/>
  <c r="B30" i="38"/>
  <c r="G29" i="38"/>
  <c r="B30" i="37"/>
  <c r="G29" i="37"/>
  <c r="B30" i="36"/>
  <c r="G29" i="36"/>
  <c r="B30" i="35"/>
  <c r="G29" i="35"/>
  <c r="E29" i="34"/>
  <c r="F29" i="34"/>
  <c r="D30" i="33"/>
  <c r="D30" i="42" l="1"/>
  <c r="D30" i="41"/>
  <c r="D30" i="40"/>
  <c r="D30" i="39"/>
  <c r="D30" i="38"/>
  <c r="D30" i="37"/>
  <c r="D30" i="36"/>
  <c r="D30" i="35"/>
  <c r="B30" i="34"/>
  <c r="G29" i="34"/>
  <c r="E30" i="33"/>
  <c r="F30" i="33" s="1"/>
  <c r="E30" i="42" l="1"/>
  <c r="F30" i="42" s="1"/>
  <c r="E30" i="41"/>
  <c r="F30" i="41"/>
  <c r="E30" i="40"/>
  <c r="F30" i="40" s="1"/>
  <c r="E30" i="39"/>
  <c r="F30" i="39" s="1"/>
  <c r="E30" i="38"/>
  <c r="F30" i="38" s="1"/>
  <c r="E30" i="37"/>
  <c r="F30" i="37" s="1"/>
  <c r="E30" i="36"/>
  <c r="F30" i="36" s="1"/>
  <c r="E30" i="35"/>
  <c r="F30" i="35" s="1"/>
  <c r="D30" i="34"/>
  <c r="B31" i="33"/>
  <c r="G30" i="33"/>
  <c r="B31" i="42" l="1"/>
  <c r="G30" i="42"/>
  <c r="B31" i="41"/>
  <c r="G30" i="41"/>
  <c r="B31" i="40"/>
  <c r="G30" i="40"/>
  <c r="B31" i="39"/>
  <c r="G30" i="39"/>
  <c r="B31" i="38"/>
  <c r="G30" i="38"/>
  <c r="B31" i="37"/>
  <c r="G30" i="37"/>
  <c r="B31" i="36"/>
  <c r="G30" i="36"/>
  <c r="B31" i="35"/>
  <c r="G30" i="35"/>
  <c r="E30" i="34"/>
  <c r="F30" i="34"/>
  <c r="D31" i="33"/>
  <c r="D31" i="42" l="1"/>
  <c r="D31" i="41"/>
  <c r="D31" i="40"/>
  <c r="D31" i="39"/>
  <c r="D31" i="38"/>
  <c r="D31" i="37"/>
  <c r="D31" i="36"/>
  <c r="D31" i="35"/>
  <c r="B31" i="34"/>
  <c r="G30" i="34"/>
  <c r="E31" i="33"/>
  <c r="F31" i="33" s="1"/>
  <c r="E31" i="42" l="1"/>
  <c r="F31" i="42" s="1"/>
  <c r="E31" i="41"/>
  <c r="F31" i="41" s="1"/>
  <c r="E31" i="40"/>
  <c r="F31" i="40" s="1"/>
  <c r="E31" i="39"/>
  <c r="F31" i="39" s="1"/>
  <c r="E31" i="38"/>
  <c r="F31" i="38" s="1"/>
  <c r="E31" i="37"/>
  <c r="F31" i="37" s="1"/>
  <c r="E31" i="36"/>
  <c r="F31" i="36" s="1"/>
  <c r="E31" i="35"/>
  <c r="F31" i="35" s="1"/>
  <c r="D31" i="34"/>
  <c r="B32" i="33"/>
  <c r="G31" i="33"/>
  <c r="B32" i="42" l="1"/>
  <c r="G31" i="42"/>
  <c r="B32" i="41"/>
  <c r="G31" i="41"/>
  <c r="B32" i="40"/>
  <c r="G31" i="40"/>
  <c r="B32" i="39"/>
  <c r="G31" i="39"/>
  <c r="B32" i="38"/>
  <c r="G31" i="38"/>
  <c r="B32" i="37"/>
  <c r="G31" i="37"/>
  <c r="B32" i="36"/>
  <c r="G31" i="36"/>
  <c r="B32" i="35"/>
  <c r="G31" i="35"/>
  <c r="E31" i="34"/>
  <c r="F31" i="34"/>
  <c r="D32" i="33"/>
  <c r="D32" i="42" l="1"/>
  <c r="D32" i="41"/>
  <c r="D32" i="40"/>
  <c r="D32" i="39"/>
  <c r="D32" i="38"/>
  <c r="D32" i="37"/>
  <c r="D32" i="36"/>
  <c r="D32" i="35"/>
  <c r="B32" i="34"/>
  <c r="G31" i="34"/>
  <c r="E32" i="33"/>
  <c r="F32" i="33" s="1"/>
  <c r="E32" i="42" l="1"/>
  <c r="F32" i="42" s="1"/>
  <c r="E32" i="41"/>
  <c r="F32" i="41" s="1"/>
  <c r="E32" i="40"/>
  <c r="F32" i="40" s="1"/>
  <c r="E32" i="39"/>
  <c r="F32" i="39" s="1"/>
  <c r="E32" i="38"/>
  <c r="F32" i="38" s="1"/>
  <c r="E32" i="37"/>
  <c r="F32" i="37" s="1"/>
  <c r="E32" i="36"/>
  <c r="F32" i="36" s="1"/>
  <c r="E32" i="35"/>
  <c r="F32" i="35" s="1"/>
  <c r="D32" i="34"/>
  <c r="B33" i="33"/>
  <c r="G32" i="33"/>
  <c r="B33" i="42" l="1"/>
  <c r="G32" i="42"/>
  <c r="B33" i="41"/>
  <c r="G32" i="41"/>
  <c r="B33" i="40"/>
  <c r="G32" i="40"/>
  <c r="B33" i="39"/>
  <c r="G32" i="39"/>
  <c r="B33" i="38"/>
  <c r="G32" i="38"/>
  <c r="B33" i="37"/>
  <c r="G32" i="37"/>
  <c r="B33" i="36"/>
  <c r="G32" i="36"/>
  <c r="B33" i="35"/>
  <c r="G32" i="35"/>
  <c r="E32" i="34"/>
  <c r="F32" i="34"/>
  <c r="D33" i="33"/>
  <c r="D33" i="42" l="1"/>
  <c r="D33" i="41"/>
  <c r="D33" i="40"/>
  <c r="D33" i="39"/>
  <c r="D33" i="38"/>
  <c r="D33" i="37"/>
  <c r="D33" i="36"/>
  <c r="D33" i="35"/>
  <c r="B33" i="34"/>
  <c r="G32" i="34"/>
  <c r="E33" i="33"/>
  <c r="F33" i="33" s="1"/>
  <c r="E33" i="42" l="1"/>
  <c r="F33" i="42"/>
  <c r="E33" i="41"/>
  <c r="F33" i="41" s="1"/>
  <c r="E33" i="40"/>
  <c r="F33" i="40" s="1"/>
  <c r="E33" i="39"/>
  <c r="F33" i="39"/>
  <c r="E33" i="38"/>
  <c r="F33" i="38" s="1"/>
  <c r="E33" i="37"/>
  <c r="F33" i="37" s="1"/>
  <c r="E33" i="36"/>
  <c r="F33" i="36" s="1"/>
  <c r="E33" i="35"/>
  <c r="F33" i="35" s="1"/>
  <c r="D33" i="34"/>
  <c r="B34" i="33"/>
  <c r="G33" i="33"/>
  <c r="B34" i="42" l="1"/>
  <c r="G33" i="42"/>
  <c r="B34" i="41"/>
  <c r="G33" i="41"/>
  <c r="B34" i="40"/>
  <c r="G33" i="40"/>
  <c r="B34" i="39"/>
  <c r="G33" i="39"/>
  <c r="B34" i="38"/>
  <c r="G33" i="38"/>
  <c r="B34" i="37"/>
  <c r="G33" i="37"/>
  <c r="B34" i="36"/>
  <c r="G33" i="36"/>
  <c r="B34" i="35"/>
  <c r="G33" i="35"/>
  <c r="E33" i="34"/>
  <c r="F33" i="34"/>
  <c r="D34" i="33"/>
  <c r="D34" i="42" l="1"/>
  <c r="D34" i="41"/>
  <c r="D34" i="40"/>
  <c r="D34" i="39"/>
  <c r="D34" i="38"/>
  <c r="D34" i="37"/>
  <c r="D34" i="36"/>
  <c r="D34" i="35"/>
  <c r="B34" i="34"/>
  <c r="G33" i="34"/>
  <c r="E34" i="33"/>
  <c r="F34" i="33" s="1"/>
  <c r="E34" i="42" l="1"/>
  <c r="F34" i="42"/>
  <c r="E34" i="41"/>
  <c r="F34" i="41" s="1"/>
  <c r="E34" i="40"/>
  <c r="F34" i="40" s="1"/>
  <c r="E34" i="39"/>
  <c r="F34" i="39" s="1"/>
  <c r="E34" i="38"/>
  <c r="F34" i="38" s="1"/>
  <c r="E34" i="37"/>
  <c r="F34" i="37" s="1"/>
  <c r="E34" i="36"/>
  <c r="F34" i="36" s="1"/>
  <c r="E34" i="35"/>
  <c r="F34" i="35" s="1"/>
  <c r="D34" i="34"/>
  <c r="B35" i="33"/>
  <c r="G34" i="33"/>
  <c r="B35" i="42" l="1"/>
  <c r="G34" i="42"/>
  <c r="B35" i="41"/>
  <c r="G34" i="41"/>
  <c r="B35" i="40"/>
  <c r="G34" i="40"/>
  <c r="B35" i="39"/>
  <c r="G34" i="39"/>
  <c r="B35" i="38"/>
  <c r="G34" i="38"/>
  <c r="B35" i="37"/>
  <c r="G34" i="37"/>
  <c r="B35" i="36"/>
  <c r="G34" i="36"/>
  <c r="B35" i="35"/>
  <c r="G34" i="35"/>
  <c r="E34" i="34"/>
  <c r="F34" i="34" s="1"/>
  <c r="D35" i="33"/>
  <c r="D35" i="42" l="1"/>
  <c r="D35" i="41"/>
  <c r="D35" i="40"/>
  <c r="D35" i="39"/>
  <c r="D35" i="38"/>
  <c r="D35" i="37"/>
  <c r="D35" i="36"/>
  <c r="D35" i="35"/>
  <c r="B35" i="34"/>
  <c r="G34" i="34"/>
  <c r="E35" i="33"/>
  <c r="F35" i="33" s="1"/>
  <c r="E35" i="42" l="1"/>
  <c r="F35" i="42" s="1"/>
  <c r="E35" i="41"/>
  <c r="F35" i="41"/>
  <c r="E35" i="40"/>
  <c r="F35" i="40" s="1"/>
  <c r="E35" i="39"/>
  <c r="F35" i="39" s="1"/>
  <c r="E35" i="38"/>
  <c r="F35" i="38" s="1"/>
  <c r="E35" i="37"/>
  <c r="F35" i="37" s="1"/>
  <c r="E35" i="36"/>
  <c r="F35" i="36" s="1"/>
  <c r="E35" i="35"/>
  <c r="F35" i="35" s="1"/>
  <c r="D35" i="34"/>
  <c r="B36" i="33"/>
  <c r="G35" i="33"/>
  <c r="B36" i="42" l="1"/>
  <c r="G35" i="42"/>
  <c r="B36" i="41"/>
  <c r="G35" i="41"/>
  <c r="B36" i="40"/>
  <c r="G35" i="40"/>
  <c r="B36" i="39"/>
  <c r="G35" i="39"/>
  <c r="B36" i="38"/>
  <c r="G35" i="38"/>
  <c r="B36" i="37"/>
  <c r="G35" i="37"/>
  <c r="B36" i="36"/>
  <c r="G35" i="36"/>
  <c r="B36" i="35"/>
  <c r="G35" i="35"/>
  <c r="E35" i="34"/>
  <c r="F35" i="34" s="1"/>
  <c r="D36" i="33"/>
  <c r="D36" i="42" l="1"/>
  <c r="D36" i="41"/>
  <c r="D36" i="40"/>
  <c r="D36" i="39"/>
  <c r="D36" i="38"/>
  <c r="D36" i="37"/>
  <c r="D36" i="36"/>
  <c r="D36" i="35"/>
  <c r="B36" i="34"/>
  <c r="G35" i="34"/>
  <c r="E36" i="33"/>
  <c r="F36" i="33" s="1"/>
  <c r="E36" i="42" l="1"/>
  <c r="F36" i="42" s="1"/>
  <c r="E36" i="41"/>
  <c r="F36" i="41" s="1"/>
  <c r="E36" i="40"/>
  <c r="F36" i="40" s="1"/>
  <c r="E36" i="39"/>
  <c r="F36" i="39" s="1"/>
  <c r="E36" i="38"/>
  <c r="F36" i="38" s="1"/>
  <c r="E36" i="37"/>
  <c r="F36" i="37" s="1"/>
  <c r="E36" i="36"/>
  <c r="F36" i="36" s="1"/>
  <c r="E36" i="35"/>
  <c r="F36" i="35" s="1"/>
  <c r="D36" i="34"/>
  <c r="B37" i="33"/>
  <c r="G36" i="33"/>
  <c r="B37" i="42" l="1"/>
  <c r="G36" i="42"/>
  <c r="B37" i="41"/>
  <c r="G36" i="41"/>
  <c r="B37" i="40"/>
  <c r="G36" i="40"/>
  <c r="B37" i="39"/>
  <c r="G36" i="39"/>
  <c r="B37" i="38"/>
  <c r="G36" i="38"/>
  <c r="B37" i="37"/>
  <c r="G36" i="37"/>
  <c r="B37" i="36"/>
  <c r="G36" i="36"/>
  <c r="B37" i="35"/>
  <c r="G36" i="35"/>
  <c r="E36" i="34"/>
  <c r="F36" i="34"/>
  <c r="D37" i="33"/>
  <c r="D37" i="42" l="1"/>
  <c r="D37" i="41"/>
  <c r="D37" i="40"/>
  <c r="D37" i="39"/>
  <c r="D37" i="38"/>
  <c r="D37" i="37"/>
  <c r="D37" i="36"/>
  <c r="D37" i="35"/>
  <c r="B37" i="34"/>
  <c r="G36" i="34"/>
  <c r="E37" i="33"/>
  <c r="F37" i="33" s="1"/>
  <c r="E37" i="42" l="1"/>
  <c r="F37" i="42"/>
  <c r="E37" i="41"/>
  <c r="F37" i="41" s="1"/>
  <c r="E37" i="40"/>
  <c r="F37" i="40" s="1"/>
  <c r="E37" i="39"/>
  <c r="F37" i="39"/>
  <c r="E37" i="38"/>
  <c r="F37" i="38" s="1"/>
  <c r="E37" i="37"/>
  <c r="F37" i="37" s="1"/>
  <c r="E37" i="36"/>
  <c r="F37" i="36" s="1"/>
  <c r="E37" i="35"/>
  <c r="F37" i="35" s="1"/>
  <c r="D37" i="34"/>
  <c r="B38" i="33"/>
  <c r="G37" i="33"/>
  <c r="B38" i="42" l="1"/>
  <c r="G37" i="42"/>
  <c r="B38" i="41"/>
  <c r="G37" i="41"/>
  <c r="B38" i="40"/>
  <c r="G37" i="40"/>
  <c r="B38" i="39"/>
  <c r="G37" i="39"/>
  <c r="B38" i="38"/>
  <c r="G37" i="38"/>
  <c r="B38" i="37"/>
  <c r="G37" i="37"/>
  <c r="B38" i="36"/>
  <c r="G37" i="36"/>
  <c r="B38" i="35"/>
  <c r="G37" i="35"/>
  <c r="E37" i="34"/>
  <c r="F37" i="34" s="1"/>
  <c r="D38" i="33"/>
  <c r="D38" i="42" l="1"/>
  <c r="D38" i="41"/>
  <c r="D38" i="40"/>
  <c r="D38" i="39"/>
  <c r="D38" i="38"/>
  <c r="D38" i="37"/>
  <c r="D38" i="36"/>
  <c r="D38" i="35"/>
  <c r="B38" i="34"/>
  <c r="G37" i="34"/>
  <c r="E38" i="33"/>
  <c r="F38" i="33" s="1"/>
  <c r="G38" i="33" s="1"/>
  <c r="E38" i="42" l="1"/>
  <c r="F38" i="42" s="1"/>
  <c r="G38" i="42" s="1"/>
  <c r="E38" i="41"/>
  <c r="F38" i="41" s="1"/>
  <c r="G38" i="41" s="1"/>
  <c r="E38" i="40"/>
  <c r="F38" i="40" s="1"/>
  <c r="G38" i="40" s="1"/>
  <c r="E38" i="39"/>
  <c r="F38" i="39" s="1"/>
  <c r="G38" i="39" s="1"/>
  <c r="E38" i="38"/>
  <c r="F38" i="38" s="1"/>
  <c r="G38" i="38" s="1"/>
  <c r="E38" i="37"/>
  <c r="F38" i="37" s="1"/>
  <c r="G38" i="37" s="1"/>
  <c r="E38" i="36"/>
  <c r="F38" i="36" s="1"/>
  <c r="G38" i="36" s="1"/>
  <c r="E38" i="35"/>
  <c r="F38" i="35" s="1"/>
  <c r="G38" i="35" s="1"/>
  <c r="D38" i="34"/>
  <c r="E38" i="34" l="1"/>
  <c r="F38" i="34" s="1"/>
  <c r="G38" i="34" s="1"/>
  <c r="C3" i="32" l="1"/>
  <c r="D3" i="32" s="1"/>
  <c r="L3" i="32"/>
  <c r="J11" i="32" s="1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" i="31"/>
  <c r="D3" i="31" s="1"/>
  <c r="E3" i="31" s="1"/>
  <c r="L3" i="31"/>
  <c r="J11" i="31" s="1"/>
  <c r="F21" i="12" s="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" i="30"/>
  <c r="D3" i="30" s="1"/>
  <c r="L3" i="30"/>
  <c r="J11" i="30" s="1"/>
  <c r="F20" i="12" s="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" i="29"/>
  <c r="D3" i="29" s="1"/>
  <c r="L3" i="29"/>
  <c r="J11" i="29" s="1"/>
  <c r="F19" i="12" s="1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" i="28"/>
  <c r="D3" i="28" s="1"/>
  <c r="E3" i="28" s="1"/>
  <c r="F3" i="28" s="1"/>
  <c r="B4" i="28" s="1"/>
  <c r="L3" i="28"/>
  <c r="J11" i="28" s="1"/>
  <c r="F18" i="12" s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" i="27"/>
  <c r="D3" i="27" s="1"/>
  <c r="E3" i="27" s="1"/>
  <c r="F3" i="27" s="1"/>
  <c r="B4" i="27" s="1"/>
  <c r="L3" i="27"/>
  <c r="J11" i="27" s="1"/>
  <c r="F17" i="12" s="1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" i="26"/>
  <c r="D3" i="26" s="1"/>
  <c r="E3" i="26" s="1"/>
  <c r="F3" i="26" s="1"/>
  <c r="B4" i="26" s="1"/>
  <c r="L3" i="26"/>
  <c r="J11" i="26" s="1"/>
  <c r="F16" i="12" s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" i="25"/>
  <c r="D3" i="25" s="1"/>
  <c r="L3" i="25"/>
  <c r="J11" i="25" s="1"/>
  <c r="F15" i="12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" i="24"/>
  <c r="D3" i="24" s="1"/>
  <c r="L3" i="24"/>
  <c r="J11" i="24" s="1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" i="23"/>
  <c r="D3" i="23" s="1"/>
  <c r="L3" i="23"/>
  <c r="J11" i="23" s="1"/>
  <c r="F13" i="12" s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22" i="32" l="1"/>
  <c r="F22" i="12"/>
  <c r="E3" i="32"/>
  <c r="F3" i="32" s="1"/>
  <c r="B4" i="32" s="1"/>
  <c r="D4" i="32" s="1"/>
  <c r="C22" i="31"/>
  <c r="C22" i="30"/>
  <c r="E3" i="30"/>
  <c r="F3" i="30" s="1"/>
  <c r="B4" i="30" s="1"/>
  <c r="D4" i="30" s="1"/>
  <c r="C22" i="29"/>
  <c r="E3" i="29"/>
  <c r="F3" i="29" s="1"/>
  <c r="B4" i="29" s="1"/>
  <c r="D4" i="29" s="1"/>
  <c r="C22" i="28"/>
  <c r="C22" i="27"/>
  <c r="C22" i="26"/>
  <c r="C22" i="25"/>
  <c r="E3" i="25"/>
  <c r="F3" i="25"/>
  <c r="B4" i="25" s="1"/>
  <c r="D4" i="25" s="1"/>
  <c r="C22" i="24"/>
  <c r="F14" i="12"/>
  <c r="C22" i="23"/>
  <c r="E3" i="23"/>
  <c r="F3" i="23" s="1"/>
  <c r="B4" i="23" s="1"/>
  <c r="D4" i="23" s="1"/>
  <c r="F3" i="31"/>
  <c r="B4" i="31" s="1"/>
  <c r="D4" i="28"/>
  <c r="D4" i="27"/>
  <c r="D4" i="26"/>
  <c r="E3" i="24"/>
  <c r="F3" i="24" s="1"/>
  <c r="B4" i="24" s="1"/>
  <c r="E4" i="32" l="1"/>
  <c r="F4" i="32" s="1"/>
  <c r="D4" i="31"/>
  <c r="E4" i="30"/>
  <c r="F4" i="30" s="1"/>
  <c r="E4" i="29"/>
  <c r="F4" i="29" s="1"/>
  <c r="E4" i="28"/>
  <c r="F4" i="28" s="1"/>
  <c r="E4" i="27"/>
  <c r="F4" i="27"/>
  <c r="E4" i="26"/>
  <c r="F4" i="26" s="1"/>
  <c r="E4" i="25"/>
  <c r="F4" i="25" s="1"/>
  <c r="D4" i="24"/>
  <c r="E4" i="23"/>
  <c r="F4" i="23" s="1"/>
  <c r="B5" i="32" l="1"/>
  <c r="G4" i="32"/>
  <c r="E4" i="31"/>
  <c r="F4" i="31" s="1"/>
  <c r="B5" i="30"/>
  <c r="G4" i="30"/>
  <c r="B5" i="29"/>
  <c r="G4" i="29"/>
  <c r="B5" i="28"/>
  <c r="G4" i="28"/>
  <c r="B5" i="27"/>
  <c r="G4" i="27"/>
  <c r="B5" i="26"/>
  <c r="G4" i="26"/>
  <c r="B5" i="25"/>
  <c r="G4" i="25"/>
  <c r="E4" i="24"/>
  <c r="F4" i="24" s="1"/>
  <c r="B5" i="23"/>
  <c r="G4" i="23"/>
  <c r="D5" i="32" l="1"/>
  <c r="B5" i="31"/>
  <c r="G4" i="31"/>
  <c r="D5" i="30"/>
  <c r="D5" i="29"/>
  <c r="D5" i="28"/>
  <c r="D5" i="27"/>
  <c r="D5" i="26"/>
  <c r="D5" i="25"/>
  <c r="B5" i="24"/>
  <c r="G4" i="24"/>
  <c r="D5" i="23"/>
  <c r="E5" i="32" l="1"/>
  <c r="F5" i="32"/>
  <c r="D5" i="31"/>
  <c r="E5" i="30"/>
  <c r="F5" i="30" s="1"/>
  <c r="E5" i="29"/>
  <c r="F5" i="29"/>
  <c r="E5" i="28"/>
  <c r="F5" i="28" s="1"/>
  <c r="E5" i="27"/>
  <c r="F5" i="27" s="1"/>
  <c r="E5" i="26"/>
  <c r="F5" i="26" s="1"/>
  <c r="E5" i="25"/>
  <c r="F5" i="25" s="1"/>
  <c r="D5" i="24"/>
  <c r="E5" i="23"/>
  <c r="F5" i="23" s="1"/>
  <c r="B6" i="32" l="1"/>
  <c r="G5" i="32"/>
  <c r="E5" i="31"/>
  <c r="F5" i="31" s="1"/>
  <c r="B6" i="30"/>
  <c r="G5" i="30"/>
  <c r="B6" i="29"/>
  <c r="G5" i="29"/>
  <c r="B6" i="28"/>
  <c r="G5" i="28"/>
  <c r="B6" i="27"/>
  <c r="G5" i="27"/>
  <c r="B6" i="26"/>
  <c r="G5" i="26"/>
  <c r="B6" i="25"/>
  <c r="G5" i="25"/>
  <c r="E5" i="24"/>
  <c r="F5" i="24" s="1"/>
  <c r="B6" i="23"/>
  <c r="G5" i="23"/>
  <c r="D6" i="32" l="1"/>
  <c r="B6" i="31"/>
  <c r="G5" i="31"/>
  <c r="D6" i="30"/>
  <c r="D6" i="29"/>
  <c r="D6" i="28"/>
  <c r="D6" i="27"/>
  <c r="D6" i="26"/>
  <c r="D6" i="25"/>
  <c r="B6" i="24"/>
  <c r="G5" i="24"/>
  <c r="D6" i="23"/>
  <c r="E6" i="32" l="1"/>
  <c r="F6" i="32" s="1"/>
  <c r="D6" i="31"/>
  <c r="E6" i="30"/>
  <c r="F6" i="30" s="1"/>
  <c r="E6" i="29"/>
  <c r="F6" i="29" s="1"/>
  <c r="E6" i="28"/>
  <c r="F6" i="28" s="1"/>
  <c r="E6" i="27"/>
  <c r="F6" i="27" s="1"/>
  <c r="E6" i="26"/>
  <c r="F6" i="26" s="1"/>
  <c r="E6" i="25"/>
  <c r="F6" i="25" s="1"/>
  <c r="D6" i="24"/>
  <c r="E6" i="23"/>
  <c r="F6" i="23" s="1"/>
  <c r="B7" i="32" l="1"/>
  <c r="G6" i="32"/>
  <c r="E6" i="31"/>
  <c r="F6" i="31" s="1"/>
  <c r="B7" i="30"/>
  <c r="G6" i="30"/>
  <c r="B7" i="29"/>
  <c r="G6" i="29"/>
  <c r="B7" i="28"/>
  <c r="G6" i="28"/>
  <c r="B7" i="27"/>
  <c r="G6" i="27"/>
  <c r="B7" i="26"/>
  <c r="G6" i="26"/>
  <c r="B7" i="25"/>
  <c r="G6" i="25"/>
  <c r="E6" i="24"/>
  <c r="F6" i="24" s="1"/>
  <c r="B7" i="23"/>
  <c r="G6" i="23"/>
  <c r="D7" i="32" l="1"/>
  <c r="B7" i="31"/>
  <c r="G6" i="31"/>
  <c r="D7" i="30"/>
  <c r="D7" i="29"/>
  <c r="D7" i="28"/>
  <c r="D7" i="27"/>
  <c r="D7" i="26"/>
  <c r="D7" i="25"/>
  <c r="B7" i="24"/>
  <c r="G6" i="24"/>
  <c r="D7" i="23"/>
  <c r="E7" i="32" l="1"/>
  <c r="F7" i="32" s="1"/>
  <c r="D7" i="31"/>
  <c r="E7" i="30"/>
  <c r="F7" i="30" s="1"/>
  <c r="E7" i="29"/>
  <c r="F7" i="29" s="1"/>
  <c r="E7" i="28"/>
  <c r="F7" i="28" s="1"/>
  <c r="E7" i="27"/>
  <c r="F7" i="27" s="1"/>
  <c r="E7" i="26"/>
  <c r="F7" i="26" s="1"/>
  <c r="E7" i="25"/>
  <c r="F7" i="25" s="1"/>
  <c r="D7" i="24"/>
  <c r="E7" i="23"/>
  <c r="F7" i="23" s="1"/>
  <c r="B8" i="32" l="1"/>
  <c r="G7" i="32"/>
  <c r="E7" i="31"/>
  <c r="F7" i="31" s="1"/>
  <c r="B8" i="30"/>
  <c r="G7" i="30"/>
  <c r="B8" i="29"/>
  <c r="G7" i="29"/>
  <c r="B8" i="28"/>
  <c r="G7" i="28"/>
  <c r="B8" i="27"/>
  <c r="G7" i="27"/>
  <c r="B8" i="26"/>
  <c r="G7" i="26"/>
  <c r="B8" i="25"/>
  <c r="G7" i="25"/>
  <c r="E7" i="24"/>
  <c r="F7" i="24" s="1"/>
  <c r="B8" i="23"/>
  <c r="G7" i="23"/>
  <c r="D8" i="32" l="1"/>
  <c r="B8" i="31"/>
  <c r="G7" i="31"/>
  <c r="D8" i="30"/>
  <c r="D8" i="29"/>
  <c r="D8" i="28"/>
  <c r="D8" i="27"/>
  <c r="D8" i="26"/>
  <c r="D8" i="25"/>
  <c r="B8" i="24"/>
  <c r="G7" i="24"/>
  <c r="D8" i="23"/>
  <c r="E8" i="32" l="1"/>
  <c r="F8" i="32" s="1"/>
  <c r="D8" i="31"/>
  <c r="E8" i="30"/>
  <c r="F8" i="30" s="1"/>
  <c r="E8" i="29"/>
  <c r="F8" i="29" s="1"/>
  <c r="E8" i="28"/>
  <c r="F8" i="28" s="1"/>
  <c r="E8" i="27"/>
  <c r="F8" i="27" s="1"/>
  <c r="E8" i="26"/>
  <c r="F8" i="26" s="1"/>
  <c r="E8" i="25"/>
  <c r="F8" i="25" s="1"/>
  <c r="D8" i="24"/>
  <c r="E8" i="23"/>
  <c r="F8" i="23" s="1"/>
  <c r="B9" i="32" l="1"/>
  <c r="G8" i="32"/>
  <c r="E8" i="31"/>
  <c r="F8" i="31" s="1"/>
  <c r="B9" i="30"/>
  <c r="G8" i="30"/>
  <c r="B9" i="29"/>
  <c r="G8" i="29"/>
  <c r="B9" i="28"/>
  <c r="G8" i="28"/>
  <c r="B9" i="27"/>
  <c r="G8" i="27"/>
  <c r="B9" i="26"/>
  <c r="G8" i="26"/>
  <c r="B9" i="25"/>
  <c r="G8" i="25"/>
  <c r="E8" i="24"/>
  <c r="F8" i="24" s="1"/>
  <c r="B9" i="23"/>
  <c r="G8" i="23"/>
  <c r="D9" i="32" l="1"/>
  <c r="B9" i="31"/>
  <c r="G8" i="31"/>
  <c r="D9" i="30"/>
  <c r="D9" i="29"/>
  <c r="D9" i="28"/>
  <c r="D9" i="27"/>
  <c r="D9" i="26"/>
  <c r="D9" i="25"/>
  <c r="B9" i="24"/>
  <c r="G8" i="24"/>
  <c r="D9" i="23"/>
  <c r="E9" i="32" l="1"/>
  <c r="F9" i="32"/>
  <c r="D9" i="31"/>
  <c r="E9" i="30"/>
  <c r="F9" i="30" s="1"/>
  <c r="E9" i="29"/>
  <c r="F9" i="29"/>
  <c r="E9" i="28"/>
  <c r="F9" i="28" s="1"/>
  <c r="E9" i="27"/>
  <c r="F9" i="27" s="1"/>
  <c r="E9" i="26"/>
  <c r="F9" i="26" s="1"/>
  <c r="E9" i="25"/>
  <c r="F9" i="25" s="1"/>
  <c r="D9" i="24"/>
  <c r="E9" i="23"/>
  <c r="F9" i="23" s="1"/>
  <c r="B10" i="32" l="1"/>
  <c r="G9" i="32"/>
  <c r="E9" i="31"/>
  <c r="F9" i="31" s="1"/>
  <c r="B10" i="30"/>
  <c r="G9" i="30"/>
  <c r="B10" i="29"/>
  <c r="G9" i="29"/>
  <c r="B10" i="28"/>
  <c r="G9" i="28"/>
  <c r="B10" i="27"/>
  <c r="G9" i="27"/>
  <c r="B10" i="26"/>
  <c r="G9" i="26"/>
  <c r="B10" i="25"/>
  <c r="G9" i="25"/>
  <c r="E9" i="24"/>
  <c r="F9" i="24" s="1"/>
  <c r="B10" i="23"/>
  <c r="G9" i="23"/>
  <c r="D10" i="32" l="1"/>
  <c r="B10" i="31"/>
  <c r="G9" i="31"/>
  <c r="D10" i="30"/>
  <c r="D10" i="29"/>
  <c r="D10" i="28"/>
  <c r="D10" i="27"/>
  <c r="D10" i="26"/>
  <c r="D10" i="25"/>
  <c r="B10" i="24"/>
  <c r="G9" i="24"/>
  <c r="D10" i="23"/>
  <c r="E10" i="32" l="1"/>
  <c r="F10" i="32"/>
  <c r="D10" i="31"/>
  <c r="E10" i="30"/>
  <c r="F10" i="30" s="1"/>
  <c r="E10" i="29"/>
  <c r="F10" i="29" s="1"/>
  <c r="E10" i="28"/>
  <c r="F10" i="28"/>
  <c r="E10" i="27"/>
  <c r="F10" i="27" s="1"/>
  <c r="E10" i="26"/>
  <c r="F10" i="26" s="1"/>
  <c r="E10" i="25"/>
  <c r="F10" i="25" s="1"/>
  <c r="D10" i="24"/>
  <c r="E10" i="23"/>
  <c r="F10" i="23" s="1"/>
  <c r="B11" i="32" l="1"/>
  <c r="G10" i="32"/>
  <c r="E10" i="31"/>
  <c r="F10" i="31"/>
  <c r="B11" i="30"/>
  <c r="G10" i="30"/>
  <c r="B11" i="29"/>
  <c r="G10" i="29"/>
  <c r="B11" i="28"/>
  <c r="G10" i="28"/>
  <c r="B11" i="27"/>
  <c r="G10" i="27"/>
  <c r="B11" i="26"/>
  <c r="G10" i="26"/>
  <c r="B11" i="25"/>
  <c r="G10" i="25"/>
  <c r="E10" i="24"/>
  <c r="F10" i="24"/>
  <c r="B11" i="23"/>
  <c r="G10" i="23"/>
  <c r="D11" i="32" l="1"/>
  <c r="B11" i="31"/>
  <c r="G10" i="31"/>
  <c r="D11" i="30"/>
  <c r="D11" i="29"/>
  <c r="D11" i="28"/>
  <c r="D11" i="27"/>
  <c r="D11" i="26"/>
  <c r="D11" i="25"/>
  <c r="B11" i="24"/>
  <c r="G10" i="24"/>
  <c r="D11" i="23"/>
  <c r="E11" i="32" l="1"/>
  <c r="F11" i="32" s="1"/>
  <c r="D11" i="31"/>
  <c r="E11" i="30"/>
  <c r="F11" i="30" s="1"/>
  <c r="E11" i="29"/>
  <c r="F11" i="29" s="1"/>
  <c r="E11" i="28"/>
  <c r="F11" i="28" s="1"/>
  <c r="E11" i="27"/>
  <c r="F11" i="27" s="1"/>
  <c r="E11" i="26"/>
  <c r="F11" i="26" s="1"/>
  <c r="E11" i="25"/>
  <c r="F11" i="25" s="1"/>
  <c r="D11" i="24"/>
  <c r="E11" i="23"/>
  <c r="F11" i="23" s="1"/>
  <c r="B12" i="32" l="1"/>
  <c r="G11" i="32"/>
  <c r="E11" i="31"/>
  <c r="F11" i="31" s="1"/>
  <c r="B12" i="30"/>
  <c r="G11" i="30"/>
  <c r="B12" i="29"/>
  <c r="G11" i="29"/>
  <c r="B12" i="28"/>
  <c r="G11" i="28"/>
  <c r="B12" i="27"/>
  <c r="G11" i="27"/>
  <c r="B12" i="26"/>
  <c r="G11" i="26"/>
  <c r="B12" i="25"/>
  <c r="G11" i="25"/>
  <c r="E11" i="24"/>
  <c r="F11" i="24" s="1"/>
  <c r="B12" i="23"/>
  <c r="G11" i="23"/>
  <c r="D12" i="32" l="1"/>
  <c r="B12" i="31"/>
  <c r="G11" i="31"/>
  <c r="D12" i="30"/>
  <c r="D12" i="29"/>
  <c r="D12" i="28"/>
  <c r="D12" i="27"/>
  <c r="D12" i="26"/>
  <c r="D12" i="25"/>
  <c r="B12" i="24"/>
  <c r="G11" i="24"/>
  <c r="D12" i="23"/>
  <c r="E12" i="32" l="1"/>
  <c r="F12" i="32" s="1"/>
  <c r="D12" i="31"/>
  <c r="E12" i="30"/>
  <c r="F12" i="30" s="1"/>
  <c r="E12" i="29"/>
  <c r="F12" i="29" s="1"/>
  <c r="E12" i="28"/>
  <c r="F12" i="28" s="1"/>
  <c r="E12" i="27"/>
  <c r="F12" i="27" s="1"/>
  <c r="E12" i="26"/>
  <c r="F12" i="26" s="1"/>
  <c r="E12" i="25"/>
  <c r="F12" i="25" s="1"/>
  <c r="D12" i="24"/>
  <c r="E12" i="23"/>
  <c r="F12" i="23" s="1"/>
  <c r="B13" i="32" l="1"/>
  <c r="G12" i="32"/>
  <c r="E12" i="31"/>
  <c r="F12" i="31" s="1"/>
  <c r="B13" i="30"/>
  <c r="G12" i="30"/>
  <c r="B13" i="29"/>
  <c r="G12" i="29"/>
  <c r="B13" i="28"/>
  <c r="G12" i="28"/>
  <c r="B13" i="27"/>
  <c r="G12" i="27"/>
  <c r="B13" i="26"/>
  <c r="G12" i="26"/>
  <c r="B13" i="25"/>
  <c r="G12" i="25"/>
  <c r="E12" i="24"/>
  <c r="F12" i="24" s="1"/>
  <c r="B13" i="23"/>
  <c r="G12" i="23"/>
  <c r="D13" i="32" l="1"/>
  <c r="B13" i="31"/>
  <c r="G12" i="31"/>
  <c r="D13" i="30"/>
  <c r="D13" i="29"/>
  <c r="D13" i="28"/>
  <c r="D13" i="27"/>
  <c r="D13" i="26"/>
  <c r="D13" i="25"/>
  <c r="B13" i="24"/>
  <c r="G12" i="24"/>
  <c r="D13" i="23"/>
  <c r="E13" i="32" l="1"/>
  <c r="F13" i="32" s="1"/>
  <c r="D13" i="31"/>
  <c r="E13" i="30"/>
  <c r="F13" i="30" s="1"/>
  <c r="F13" i="29"/>
  <c r="E13" i="29"/>
  <c r="E13" i="28"/>
  <c r="F13" i="28" s="1"/>
  <c r="E13" i="27"/>
  <c r="F13" i="27" s="1"/>
  <c r="E13" i="26"/>
  <c r="F13" i="26" s="1"/>
  <c r="E13" i="25"/>
  <c r="F13" i="25" s="1"/>
  <c r="D13" i="24"/>
  <c r="E13" i="23"/>
  <c r="F13" i="23" s="1"/>
  <c r="B14" i="32" l="1"/>
  <c r="G13" i="32"/>
  <c r="E13" i="31"/>
  <c r="F13" i="31" s="1"/>
  <c r="B14" i="30"/>
  <c r="G13" i="30"/>
  <c r="B14" i="29"/>
  <c r="G13" i="29"/>
  <c r="B14" i="28"/>
  <c r="G13" i="28"/>
  <c r="B14" i="27"/>
  <c r="G13" i="27"/>
  <c r="B14" i="26"/>
  <c r="G13" i="26"/>
  <c r="B14" i="25"/>
  <c r="G13" i="25"/>
  <c r="E13" i="24"/>
  <c r="F13" i="24" s="1"/>
  <c r="B14" i="23"/>
  <c r="G13" i="23"/>
  <c r="D14" i="32" l="1"/>
  <c r="B14" i="31"/>
  <c r="G13" i="31"/>
  <c r="D14" i="30"/>
  <c r="D14" i="29"/>
  <c r="D14" i="28"/>
  <c r="D14" i="27"/>
  <c r="D14" i="26"/>
  <c r="D14" i="25"/>
  <c r="B14" i="24"/>
  <c r="G13" i="24"/>
  <c r="D14" i="23"/>
  <c r="E14" i="32" l="1"/>
  <c r="F14" i="32" s="1"/>
  <c r="D14" i="31"/>
  <c r="E14" i="30"/>
  <c r="F14" i="30" s="1"/>
  <c r="E14" i="29"/>
  <c r="F14" i="29" s="1"/>
  <c r="E14" i="28"/>
  <c r="F14" i="28" s="1"/>
  <c r="E14" i="27"/>
  <c r="F14" i="27" s="1"/>
  <c r="E14" i="26"/>
  <c r="F14" i="26" s="1"/>
  <c r="E14" i="25"/>
  <c r="F14" i="25" s="1"/>
  <c r="D14" i="24"/>
  <c r="E14" i="23"/>
  <c r="F14" i="23" s="1"/>
  <c r="B15" i="32" l="1"/>
  <c r="G14" i="32"/>
  <c r="E14" i="31"/>
  <c r="F14" i="31"/>
  <c r="B15" i="30"/>
  <c r="G14" i="30"/>
  <c r="B15" i="29"/>
  <c r="G14" i="29"/>
  <c r="B15" i="28"/>
  <c r="G14" i="28"/>
  <c r="B15" i="27"/>
  <c r="G14" i="27"/>
  <c r="B15" i="26"/>
  <c r="G14" i="26"/>
  <c r="B15" i="25"/>
  <c r="G14" i="25"/>
  <c r="E14" i="24"/>
  <c r="F14" i="24"/>
  <c r="B15" i="23"/>
  <c r="G14" i="23"/>
  <c r="D15" i="32" l="1"/>
  <c r="B15" i="31"/>
  <c r="G14" i="31"/>
  <c r="D15" i="30"/>
  <c r="D15" i="29"/>
  <c r="D15" i="28"/>
  <c r="D15" i="27"/>
  <c r="D15" i="26"/>
  <c r="D15" i="25"/>
  <c r="B15" i="24"/>
  <c r="G14" i="24"/>
  <c r="D15" i="23"/>
  <c r="E15" i="32" l="1"/>
  <c r="F15" i="32" s="1"/>
  <c r="D15" i="31"/>
  <c r="E15" i="30"/>
  <c r="F15" i="30" s="1"/>
  <c r="E15" i="29"/>
  <c r="F15" i="29" s="1"/>
  <c r="E15" i="28"/>
  <c r="F15" i="28" s="1"/>
  <c r="E15" i="27"/>
  <c r="F15" i="27" s="1"/>
  <c r="E15" i="26"/>
  <c r="F15" i="26" s="1"/>
  <c r="E15" i="25"/>
  <c r="F15" i="25" s="1"/>
  <c r="D15" i="24"/>
  <c r="E15" i="23"/>
  <c r="F15" i="23" s="1"/>
  <c r="B16" i="32" l="1"/>
  <c r="G15" i="32"/>
  <c r="E15" i="31"/>
  <c r="F15" i="31" s="1"/>
  <c r="B16" i="30"/>
  <c r="G15" i="30"/>
  <c r="B16" i="29"/>
  <c r="G15" i="29"/>
  <c r="B16" i="28"/>
  <c r="G15" i="28"/>
  <c r="B16" i="27"/>
  <c r="G15" i="27"/>
  <c r="B16" i="26"/>
  <c r="G15" i="26"/>
  <c r="B16" i="25"/>
  <c r="G15" i="25"/>
  <c r="E15" i="24"/>
  <c r="F15" i="24" s="1"/>
  <c r="B16" i="23"/>
  <c r="G15" i="23"/>
  <c r="D16" i="32" l="1"/>
  <c r="B16" i="31"/>
  <c r="G15" i="31"/>
  <c r="D16" i="30"/>
  <c r="D16" i="29"/>
  <c r="D16" i="28"/>
  <c r="D16" i="27"/>
  <c r="D16" i="26"/>
  <c r="D16" i="25"/>
  <c r="B16" i="24"/>
  <c r="G15" i="24"/>
  <c r="D16" i="23"/>
  <c r="E16" i="32" l="1"/>
  <c r="F16" i="32"/>
  <c r="D16" i="31"/>
  <c r="E16" i="30"/>
  <c r="F16" i="30" s="1"/>
  <c r="E16" i="29"/>
  <c r="F16" i="29" s="1"/>
  <c r="E16" i="28"/>
  <c r="F16" i="28"/>
  <c r="E16" i="27"/>
  <c r="F16" i="27" s="1"/>
  <c r="E16" i="26"/>
  <c r="F16" i="26" s="1"/>
  <c r="E16" i="25"/>
  <c r="F16" i="25" s="1"/>
  <c r="D16" i="24"/>
  <c r="E16" i="23"/>
  <c r="F16" i="23" s="1"/>
  <c r="B17" i="32" l="1"/>
  <c r="G16" i="32"/>
  <c r="E16" i="31"/>
  <c r="F16" i="31" s="1"/>
  <c r="B17" i="30"/>
  <c r="G16" i="30"/>
  <c r="B17" i="29"/>
  <c r="G16" i="29"/>
  <c r="B17" i="28"/>
  <c r="G16" i="28"/>
  <c r="B17" i="27"/>
  <c r="G16" i="27"/>
  <c r="B17" i="26"/>
  <c r="G16" i="26"/>
  <c r="B17" i="25"/>
  <c r="G16" i="25"/>
  <c r="E16" i="24"/>
  <c r="F16" i="24" s="1"/>
  <c r="B17" i="23"/>
  <c r="G16" i="23"/>
  <c r="D17" i="32" l="1"/>
  <c r="B17" i="31"/>
  <c r="G16" i="31"/>
  <c r="D17" i="30"/>
  <c r="D17" i="29"/>
  <c r="D17" i="28"/>
  <c r="D17" i="27"/>
  <c r="D17" i="26"/>
  <c r="D17" i="25"/>
  <c r="B17" i="24"/>
  <c r="G16" i="24"/>
  <c r="D17" i="23"/>
  <c r="E17" i="32" l="1"/>
  <c r="F17" i="32" s="1"/>
  <c r="D17" i="31"/>
  <c r="E17" i="30"/>
  <c r="F17" i="30" s="1"/>
  <c r="E17" i="29"/>
  <c r="F17" i="29" s="1"/>
  <c r="E17" i="28"/>
  <c r="F17" i="28" s="1"/>
  <c r="E17" i="27"/>
  <c r="F17" i="27" s="1"/>
  <c r="E17" i="26"/>
  <c r="F17" i="26" s="1"/>
  <c r="E17" i="25"/>
  <c r="F17" i="25" s="1"/>
  <c r="D17" i="24"/>
  <c r="E17" i="23"/>
  <c r="F17" i="23" s="1"/>
  <c r="B18" i="32" l="1"/>
  <c r="G17" i="32"/>
  <c r="E17" i="31"/>
  <c r="F17" i="31" s="1"/>
  <c r="B18" i="30"/>
  <c r="G17" i="30"/>
  <c r="B18" i="29"/>
  <c r="G17" i="29"/>
  <c r="B18" i="28"/>
  <c r="G17" i="28"/>
  <c r="B18" i="27"/>
  <c r="G17" i="27"/>
  <c r="B18" i="26"/>
  <c r="G17" i="26"/>
  <c r="B18" i="25"/>
  <c r="G17" i="25"/>
  <c r="E17" i="24"/>
  <c r="F17" i="24" s="1"/>
  <c r="B18" i="23"/>
  <c r="G17" i="23"/>
  <c r="D18" i="32" l="1"/>
  <c r="B18" i="31"/>
  <c r="G17" i="31"/>
  <c r="D18" i="30"/>
  <c r="D18" i="29"/>
  <c r="D18" i="28"/>
  <c r="D18" i="27"/>
  <c r="D18" i="26"/>
  <c r="D18" i="25"/>
  <c r="B18" i="24"/>
  <c r="G17" i="24"/>
  <c r="D18" i="23"/>
  <c r="E18" i="32" l="1"/>
  <c r="F18" i="32"/>
  <c r="D18" i="31"/>
  <c r="E18" i="30"/>
  <c r="F18" i="30" s="1"/>
  <c r="E18" i="29"/>
  <c r="F18" i="29"/>
  <c r="E18" i="28"/>
  <c r="F18" i="28" s="1"/>
  <c r="E18" i="27"/>
  <c r="F18" i="27" s="1"/>
  <c r="E18" i="26"/>
  <c r="F18" i="26" s="1"/>
  <c r="E18" i="25"/>
  <c r="F18" i="25" s="1"/>
  <c r="D18" i="24"/>
  <c r="E18" i="23"/>
  <c r="F18" i="23" s="1"/>
  <c r="B19" i="32" l="1"/>
  <c r="G18" i="32"/>
  <c r="E18" i="31"/>
  <c r="F18" i="31"/>
  <c r="B19" i="30"/>
  <c r="G18" i="30"/>
  <c r="B19" i="29"/>
  <c r="G18" i="29"/>
  <c r="B19" i="28"/>
  <c r="G18" i="28"/>
  <c r="B19" i="27"/>
  <c r="G18" i="27"/>
  <c r="B19" i="26"/>
  <c r="G18" i="26"/>
  <c r="B19" i="25"/>
  <c r="G18" i="25"/>
  <c r="E18" i="24"/>
  <c r="F18" i="24"/>
  <c r="B19" i="23"/>
  <c r="G18" i="23"/>
  <c r="D19" i="32" l="1"/>
  <c r="B19" i="31"/>
  <c r="G18" i="31"/>
  <c r="D19" i="30"/>
  <c r="D19" i="29"/>
  <c r="D19" i="28"/>
  <c r="D19" i="27"/>
  <c r="D19" i="26"/>
  <c r="D19" i="25"/>
  <c r="B19" i="24"/>
  <c r="G18" i="24"/>
  <c r="D19" i="23"/>
  <c r="E19" i="32" l="1"/>
  <c r="F19" i="32" s="1"/>
  <c r="D19" i="31"/>
  <c r="E19" i="30"/>
  <c r="F19" i="30" s="1"/>
  <c r="E19" i="29"/>
  <c r="F19" i="29" s="1"/>
  <c r="E19" i="28"/>
  <c r="F19" i="28" s="1"/>
  <c r="E19" i="27"/>
  <c r="F19" i="27" s="1"/>
  <c r="E19" i="26"/>
  <c r="F19" i="26" s="1"/>
  <c r="E19" i="25"/>
  <c r="F19" i="25" s="1"/>
  <c r="D19" i="24"/>
  <c r="E19" i="23"/>
  <c r="F19" i="23" s="1"/>
  <c r="B20" i="32" l="1"/>
  <c r="G19" i="32"/>
  <c r="E19" i="31"/>
  <c r="F19" i="31" s="1"/>
  <c r="B20" i="30"/>
  <c r="G19" i="30"/>
  <c r="B20" i="29"/>
  <c r="G19" i="29"/>
  <c r="B20" i="28"/>
  <c r="G19" i="28"/>
  <c r="B20" i="27"/>
  <c r="G19" i="27"/>
  <c r="B20" i="26"/>
  <c r="G19" i="26"/>
  <c r="B20" i="25"/>
  <c r="G19" i="25"/>
  <c r="E19" i="24"/>
  <c r="F19" i="24" s="1"/>
  <c r="B20" i="23"/>
  <c r="G19" i="23"/>
  <c r="D20" i="32" l="1"/>
  <c r="B20" i="31"/>
  <c r="G19" i="31"/>
  <c r="D20" i="30"/>
  <c r="D20" i="29"/>
  <c r="D20" i="28"/>
  <c r="D20" i="27"/>
  <c r="D20" i="26"/>
  <c r="D20" i="25"/>
  <c r="B20" i="24"/>
  <c r="G19" i="24"/>
  <c r="D20" i="23"/>
  <c r="E20" i="32" l="1"/>
  <c r="F20" i="32"/>
  <c r="D20" i="31"/>
  <c r="E20" i="30"/>
  <c r="F20" i="30" s="1"/>
  <c r="E20" i="29"/>
  <c r="F20" i="29"/>
  <c r="E20" i="28"/>
  <c r="F20" i="28" s="1"/>
  <c r="E20" i="27"/>
  <c r="F20" i="27" s="1"/>
  <c r="E20" i="26"/>
  <c r="F20" i="26" s="1"/>
  <c r="E20" i="25"/>
  <c r="F20" i="25" s="1"/>
  <c r="D20" i="24"/>
  <c r="E20" i="23"/>
  <c r="F20" i="23" s="1"/>
  <c r="B21" i="32" l="1"/>
  <c r="G20" i="32"/>
  <c r="E20" i="31"/>
  <c r="F20" i="31"/>
  <c r="B21" i="30"/>
  <c r="G20" i="30"/>
  <c r="B21" i="29"/>
  <c r="G20" i="29"/>
  <c r="B21" i="28"/>
  <c r="G20" i="28"/>
  <c r="B21" i="27"/>
  <c r="G20" i="27"/>
  <c r="B21" i="26"/>
  <c r="G20" i="26"/>
  <c r="B21" i="25"/>
  <c r="G20" i="25"/>
  <c r="E20" i="24"/>
  <c r="F20" i="24"/>
  <c r="B21" i="23"/>
  <c r="G20" i="23"/>
  <c r="D21" i="32" l="1"/>
  <c r="B21" i="31"/>
  <c r="G20" i="31"/>
  <c r="D21" i="30"/>
  <c r="D21" i="29"/>
  <c r="D21" i="28"/>
  <c r="D21" i="27"/>
  <c r="D21" i="26"/>
  <c r="D21" i="25"/>
  <c r="B21" i="24"/>
  <c r="G20" i="24"/>
  <c r="D21" i="23"/>
  <c r="E21" i="32" l="1"/>
  <c r="F21" i="32" s="1"/>
  <c r="D21" i="31"/>
  <c r="E21" i="30"/>
  <c r="F21" i="30" s="1"/>
  <c r="E21" i="29"/>
  <c r="F21" i="29" s="1"/>
  <c r="E21" i="28"/>
  <c r="F21" i="28" s="1"/>
  <c r="E21" i="27"/>
  <c r="F21" i="27" s="1"/>
  <c r="E21" i="26"/>
  <c r="F21" i="26" s="1"/>
  <c r="E21" i="25"/>
  <c r="F21" i="25" s="1"/>
  <c r="D21" i="24"/>
  <c r="E21" i="23"/>
  <c r="F21" i="23" s="1"/>
  <c r="B22" i="32" l="1"/>
  <c r="D22" i="32" s="1"/>
  <c r="G21" i="32"/>
  <c r="E21" i="31"/>
  <c r="F21" i="31" s="1"/>
  <c r="B22" i="30"/>
  <c r="D22" i="30" s="1"/>
  <c r="G21" i="30"/>
  <c r="B22" i="29"/>
  <c r="D22" i="29" s="1"/>
  <c r="G21" i="29"/>
  <c r="B22" i="28"/>
  <c r="D22" i="28" s="1"/>
  <c r="G21" i="28"/>
  <c r="B22" i="27"/>
  <c r="D22" i="27" s="1"/>
  <c r="G21" i="27"/>
  <c r="B22" i="26"/>
  <c r="D22" i="26" s="1"/>
  <c r="G21" i="26"/>
  <c r="B22" i="25"/>
  <c r="D22" i="25" s="1"/>
  <c r="G21" i="25"/>
  <c r="E21" i="24"/>
  <c r="F21" i="24" s="1"/>
  <c r="B22" i="23"/>
  <c r="D22" i="23" s="1"/>
  <c r="G21" i="23"/>
  <c r="E22" i="32" l="1"/>
  <c r="F22" i="32" s="1"/>
  <c r="B23" i="32" s="1"/>
  <c r="B22" i="31"/>
  <c r="D22" i="31" s="1"/>
  <c r="G21" i="31"/>
  <c r="E22" i="30"/>
  <c r="F22" i="30" s="1"/>
  <c r="B23" i="30" s="1"/>
  <c r="E22" i="29"/>
  <c r="F22" i="29" s="1"/>
  <c r="B23" i="29" s="1"/>
  <c r="E22" i="28"/>
  <c r="F22" i="28" s="1"/>
  <c r="B23" i="28" s="1"/>
  <c r="E22" i="27"/>
  <c r="F22" i="27" s="1"/>
  <c r="B23" i="27" s="1"/>
  <c r="E22" i="26"/>
  <c r="F22" i="26" s="1"/>
  <c r="B23" i="26" s="1"/>
  <c r="E22" i="25"/>
  <c r="F22" i="25" s="1"/>
  <c r="B23" i="25" s="1"/>
  <c r="B22" i="24"/>
  <c r="D22" i="24" s="1"/>
  <c r="G21" i="24"/>
  <c r="E22" i="23"/>
  <c r="F22" i="23" s="1"/>
  <c r="B23" i="23" s="1"/>
  <c r="D23" i="32" l="1"/>
  <c r="E22" i="31"/>
  <c r="F22" i="31" s="1"/>
  <c r="B23" i="31" s="1"/>
  <c r="D23" i="30"/>
  <c r="D23" i="29"/>
  <c r="D23" i="28"/>
  <c r="D23" i="27"/>
  <c r="D23" i="26"/>
  <c r="D23" i="25"/>
  <c r="E22" i="24"/>
  <c r="F22" i="24" s="1"/>
  <c r="B23" i="24" s="1"/>
  <c r="D23" i="23"/>
  <c r="E23" i="32" l="1"/>
  <c r="F23" i="32" s="1"/>
  <c r="D23" i="31"/>
  <c r="E23" i="30"/>
  <c r="F23" i="30" s="1"/>
  <c r="E23" i="29"/>
  <c r="F23" i="29" s="1"/>
  <c r="E23" i="28"/>
  <c r="F23" i="28" s="1"/>
  <c r="E23" i="27"/>
  <c r="F23" i="27" s="1"/>
  <c r="E23" i="26"/>
  <c r="F23" i="26" s="1"/>
  <c r="E23" i="25"/>
  <c r="F23" i="25" s="1"/>
  <c r="D23" i="24"/>
  <c r="E23" i="23"/>
  <c r="F23" i="23" s="1"/>
  <c r="B24" i="32" l="1"/>
  <c r="G23" i="32"/>
  <c r="E23" i="31"/>
  <c r="F23" i="31" s="1"/>
  <c r="B24" i="30"/>
  <c r="G23" i="30"/>
  <c r="B24" i="29"/>
  <c r="G23" i="29"/>
  <c r="B24" i="28"/>
  <c r="G23" i="28"/>
  <c r="B24" i="27"/>
  <c r="G23" i="27"/>
  <c r="B24" i="26"/>
  <c r="G23" i="26"/>
  <c r="B24" i="25"/>
  <c r="G23" i="25"/>
  <c r="E23" i="24"/>
  <c r="F23" i="24" s="1"/>
  <c r="B24" i="23"/>
  <c r="G23" i="23"/>
  <c r="D24" i="32" l="1"/>
  <c r="B24" i="31"/>
  <c r="G23" i="31"/>
  <c r="D24" i="30"/>
  <c r="D24" i="29"/>
  <c r="D24" i="28"/>
  <c r="D24" i="27"/>
  <c r="D24" i="26"/>
  <c r="D24" i="25"/>
  <c r="B24" i="24"/>
  <c r="G23" i="24"/>
  <c r="D24" i="23"/>
  <c r="E24" i="32" l="1"/>
  <c r="F24" i="32"/>
  <c r="D24" i="31"/>
  <c r="E24" i="30"/>
  <c r="F24" i="30" s="1"/>
  <c r="E24" i="29"/>
  <c r="F24" i="29"/>
  <c r="E24" i="28"/>
  <c r="F24" i="28" s="1"/>
  <c r="E24" i="27"/>
  <c r="F24" i="27" s="1"/>
  <c r="E24" i="26"/>
  <c r="F24" i="26" s="1"/>
  <c r="E24" i="25"/>
  <c r="F24" i="25" s="1"/>
  <c r="D24" i="24"/>
  <c r="E24" i="23"/>
  <c r="F24" i="23" s="1"/>
  <c r="B25" i="32" l="1"/>
  <c r="G24" i="32"/>
  <c r="E24" i="31"/>
  <c r="F24" i="31" s="1"/>
  <c r="B25" i="30"/>
  <c r="G24" i="30"/>
  <c r="B25" i="29"/>
  <c r="G24" i="29"/>
  <c r="B25" i="28"/>
  <c r="G24" i="28"/>
  <c r="B25" i="27"/>
  <c r="G24" i="27"/>
  <c r="B25" i="26"/>
  <c r="G24" i="26"/>
  <c r="B25" i="25"/>
  <c r="G24" i="25"/>
  <c r="E24" i="24"/>
  <c r="F24" i="24" s="1"/>
  <c r="B25" i="23"/>
  <c r="G24" i="23"/>
  <c r="D25" i="32" l="1"/>
  <c r="B25" i="31"/>
  <c r="G24" i="31"/>
  <c r="D25" i="30"/>
  <c r="D25" i="29"/>
  <c r="D25" i="28"/>
  <c r="D25" i="27"/>
  <c r="D25" i="26"/>
  <c r="D25" i="25"/>
  <c r="B25" i="24"/>
  <c r="G24" i="24"/>
  <c r="D25" i="23"/>
  <c r="E25" i="32" l="1"/>
  <c r="F25" i="32"/>
  <c r="D25" i="31"/>
  <c r="E25" i="30"/>
  <c r="F25" i="30" s="1"/>
  <c r="E25" i="29"/>
  <c r="F25" i="29"/>
  <c r="E25" i="28"/>
  <c r="F25" i="28" s="1"/>
  <c r="E25" i="27"/>
  <c r="F25" i="27" s="1"/>
  <c r="E25" i="26"/>
  <c r="F25" i="26" s="1"/>
  <c r="E25" i="25"/>
  <c r="F25" i="25" s="1"/>
  <c r="D25" i="24"/>
  <c r="E25" i="23"/>
  <c r="F25" i="23" s="1"/>
  <c r="B26" i="32" l="1"/>
  <c r="G25" i="32"/>
  <c r="E25" i="31"/>
  <c r="F25" i="31" s="1"/>
  <c r="B26" i="30"/>
  <c r="G25" i="30"/>
  <c r="B26" i="29"/>
  <c r="G25" i="29"/>
  <c r="B26" i="28"/>
  <c r="G25" i="28"/>
  <c r="B26" i="27"/>
  <c r="G25" i="27"/>
  <c r="B26" i="26"/>
  <c r="G25" i="26"/>
  <c r="B26" i="25"/>
  <c r="G25" i="25"/>
  <c r="E25" i="24"/>
  <c r="F25" i="24" s="1"/>
  <c r="B26" i="23"/>
  <c r="G25" i="23"/>
  <c r="D26" i="32" l="1"/>
  <c r="B26" i="31"/>
  <c r="G25" i="31"/>
  <c r="D26" i="30"/>
  <c r="D26" i="29"/>
  <c r="D26" i="28"/>
  <c r="D26" i="27"/>
  <c r="D26" i="26"/>
  <c r="D26" i="25"/>
  <c r="B26" i="24"/>
  <c r="G25" i="24"/>
  <c r="D26" i="23"/>
  <c r="E26" i="32" l="1"/>
  <c r="F26" i="32" s="1"/>
  <c r="D26" i="31"/>
  <c r="E26" i="30"/>
  <c r="F26" i="30" s="1"/>
  <c r="E26" i="29"/>
  <c r="F26" i="29" s="1"/>
  <c r="E26" i="28"/>
  <c r="F26" i="28" s="1"/>
  <c r="E26" i="27"/>
  <c r="F26" i="27" s="1"/>
  <c r="E26" i="26"/>
  <c r="F26" i="26" s="1"/>
  <c r="E26" i="25"/>
  <c r="F26" i="25" s="1"/>
  <c r="D26" i="24"/>
  <c r="E26" i="23"/>
  <c r="F26" i="23" s="1"/>
  <c r="B27" i="32" l="1"/>
  <c r="G26" i="32"/>
  <c r="E26" i="31"/>
  <c r="F26" i="31" s="1"/>
  <c r="B27" i="30"/>
  <c r="G26" i="30"/>
  <c r="B27" i="29"/>
  <c r="G26" i="29"/>
  <c r="B27" i="28"/>
  <c r="G26" i="28"/>
  <c r="B27" i="27"/>
  <c r="G26" i="27"/>
  <c r="B27" i="26"/>
  <c r="G26" i="26"/>
  <c r="B27" i="25"/>
  <c r="G26" i="25"/>
  <c r="E26" i="24"/>
  <c r="F26" i="24" s="1"/>
  <c r="B27" i="23"/>
  <c r="G26" i="23"/>
  <c r="D27" i="32" l="1"/>
  <c r="B27" i="31"/>
  <c r="G26" i="31"/>
  <c r="D27" i="30"/>
  <c r="D27" i="29"/>
  <c r="D27" i="28"/>
  <c r="D27" i="27"/>
  <c r="D27" i="26"/>
  <c r="D27" i="25"/>
  <c r="B27" i="24"/>
  <c r="G26" i="24"/>
  <c r="D27" i="23"/>
  <c r="E27" i="32" l="1"/>
  <c r="F27" i="32" s="1"/>
  <c r="D27" i="31"/>
  <c r="E27" i="30"/>
  <c r="F27" i="30" s="1"/>
  <c r="E27" i="29"/>
  <c r="F27" i="29" s="1"/>
  <c r="E27" i="28"/>
  <c r="F27" i="28" s="1"/>
  <c r="E27" i="27"/>
  <c r="F27" i="27" s="1"/>
  <c r="E27" i="26"/>
  <c r="F27" i="26" s="1"/>
  <c r="E27" i="25"/>
  <c r="F27" i="25" s="1"/>
  <c r="D27" i="24"/>
  <c r="E27" i="23"/>
  <c r="F27" i="23" s="1"/>
  <c r="B28" i="32" l="1"/>
  <c r="G27" i="32"/>
  <c r="E27" i="31"/>
  <c r="F27" i="31" s="1"/>
  <c r="B28" i="30"/>
  <c r="G27" i="30"/>
  <c r="B28" i="29"/>
  <c r="G27" i="29"/>
  <c r="B28" i="28"/>
  <c r="G27" i="28"/>
  <c r="B28" i="27"/>
  <c r="G27" i="27"/>
  <c r="B28" i="26"/>
  <c r="G27" i="26"/>
  <c r="B28" i="25"/>
  <c r="G27" i="25"/>
  <c r="E27" i="24"/>
  <c r="F27" i="24" s="1"/>
  <c r="B28" i="23"/>
  <c r="G27" i="23"/>
  <c r="D28" i="32" l="1"/>
  <c r="B28" i="31"/>
  <c r="G27" i="31"/>
  <c r="D28" i="30"/>
  <c r="D28" i="29"/>
  <c r="D28" i="28"/>
  <c r="D28" i="27"/>
  <c r="D28" i="26"/>
  <c r="D28" i="25"/>
  <c r="B28" i="24"/>
  <c r="G27" i="24"/>
  <c r="D28" i="23"/>
  <c r="E28" i="32" l="1"/>
  <c r="F28" i="32" s="1"/>
  <c r="D28" i="31"/>
  <c r="E28" i="30"/>
  <c r="F28" i="30" s="1"/>
  <c r="E28" i="29"/>
  <c r="F28" i="29" s="1"/>
  <c r="E28" i="28"/>
  <c r="F28" i="28" s="1"/>
  <c r="E28" i="27"/>
  <c r="F28" i="27" s="1"/>
  <c r="E28" i="26"/>
  <c r="F28" i="26" s="1"/>
  <c r="E28" i="25"/>
  <c r="F28" i="25" s="1"/>
  <c r="D28" i="24"/>
  <c r="E28" i="23"/>
  <c r="F28" i="23" s="1"/>
  <c r="B29" i="32" l="1"/>
  <c r="G28" i="32"/>
  <c r="E28" i="31"/>
  <c r="F28" i="31" s="1"/>
  <c r="B29" i="30"/>
  <c r="G28" i="30"/>
  <c r="B29" i="29"/>
  <c r="G28" i="29"/>
  <c r="B29" i="28"/>
  <c r="G28" i="28"/>
  <c r="B29" i="27"/>
  <c r="G28" i="27"/>
  <c r="B29" i="26"/>
  <c r="G28" i="26"/>
  <c r="B29" i="25"/>
  <c r="G28" i="25"/>
  <c r="E28" i="24"/>
  <c r="F28" i="24"/>
  <c r="B29" i="23"/>
  <c r="G28" i="23"/>
  <c r="D29" i="32" l="1"/>
  <c r="B29" i="31"/>
  <c r="G28" i="31"/>
  <c r="D29" i="30"/>
  <c r="D29" i="29"/>
  <c r="D29" i="28"/>
  <c r="D29" i="27"/>
  <c r="D29" i="26"/>
  <c r="D29" i="25"/>
  <c r="B29" i="24"/>
  <c r="G28" i="24"/>
  <c r="D29" i="23"/>
  <c r="E29" i="32" l="1"/>
  <c r="F29" i="32"/>
  <c r="D29" i="31"/>
  <c r="E29" i="30"/>
  <c r="F29" i="30" s="1"/>
  <c r="E29" i="29"/>
  <c r="F29" i="29" s="1"/>
  <c r="E29" i="28"/>
  <c r="F29" i="28" s="1"/>
  <c r="E29" i="27"/>
  <c r="F29" i="27" s="1"/>
  <c r="E29" i="26"/>
  <c r="F29" i="26" s="1"/>
  <c r="E29" i="25"/>
  <c r="F29" i="25" s="1"/>
  <c r="D29" i="24"/>
  <c r="E29" i="23"/>
  <c r="F29" i="23" s="1"/>
  <c r="B30" i="32" l="1"/>
  <c r="G29" i="32"/>
  <c r="E29" i="31"/>
  <c r="F29" i="31" s="1"/>
  <c r="B30" i="30"/>
  <c r="G29" i="30"/>
  <c r="B30" i="29"/>
  <c r="G29" i="29"/>
  <c r="B30" i="28"/>
  <c r="G29" i="28"/>
  <c r="B30" i="27"/>
  <c r="G29" i="27"/>
  <c r="B30" i="26"/>
  <c r="G29" i="26"/>
  <c r="B30" i="25"/>
  <c r="G29" i="25"/>
  <c r="E29" i="24"/>
  <c r="F29" i="24" s="1"/>
  <c r="B30" i="23"/>
  <c r="G29" i="23"/>
  <c r="D30" i="32" l="1"/>
  <c r="B30" i="31"/>
  <c r="G29" i="31"/>
  <c r="D30" i="30"/>
  <c r="D30" i="29"/>
  <c r="D30" i="28"/>
  <c r="D30" i="27"/>
  <c r="D30" i="26"/>
  <c r="D30" i="25"/>
  <c r="B30" i="24"/>
  <c r="G29" i="24"/>
  <c r="D30" i="23"/>
  <c r="E30" i="32" l="1"/>
  <c r="F30" i="32"/>
  <c r="D30" i="31"/>
  <c r="E30" i="30"/>
  <c r="F30" i="30" s="1"/>
  <c r="E30" i="29"/>
  <c r="F30" i="29" s="1"/>
  <c r="E30" i="28"/>
  <c r="F30" i="28" s="1"/>
  <c r="E30" i="27"/>
  <c r="F30" i="27" s="1"/>
  <c r="E30" i="26"/>
  <c r="F30" i="26" s="1"/>
  <c r="E30" i="25"/>
  <c r="F30" i="25" s="1"/>
  <c r="D30" i="24"/>
  <c r="E30" i="23"/>
  <c r="F30" i="23" s="1"/>
  <c r="B31" i="32" l="1"/>
  <c r="G30" i="32"/>
  <c r="E30" i="31"/>
  <c r="F30" i="31" s="1"/>
  <c r="B31" i="30"/>
  <c r="G30" i="30"/>
  <c r="B31" i="29"/>
  <c r="G30" i="29"/>
  <c r="B31" i="28"/>
  <c r="G30" i="28"/>
  <c r="B31" i="27"/>
  <c r="G30" i="27"/>
  <c r="B31" i="26"/>
  <c r="G30" i="26"/>
  <c r="B31" i="25"/>
  <c r="G30" i="25"/>
  <c r="E30" i="24"/>
  <c r="F30" i="24" s="1"/>
  <c r="B31" i="23"/>
  <c r="G30" i="23"/>
  <c r="D31" i="32" l="1"/>
  <c r="B31" i="31"/>
  <c r="G30" i="31"/>
  <c r="D31" i="30"/>
  <c r="D31" i="29"/>
  <c r="D31" i="28"/>
  <c r="D31" i="27"/>
  <c r="D31" i="26"/>
  <c r="D31" i="25"/>
  <c r="B31" i="24"/>
  <c r="G30" i="24"/>
  <c r="D31" i="23"/>
  <c r="E31" i="32" l="1"/>
  <c r="F31" i="32" s="1"/>
  <c r="D31" i="31"/>
  <c r="E31" i="30"/>
  <c r="F31" i="30" s="1"/>
  <c r="E31" i="29"/>
  <c r="F31" i="29" s="1"/>
  <c r="E31" i="28"/>
  <c r="F31" i="28" s="1"/>
  <c r="E31" i="27"/>
  <c r="F31" i="27" s="1"/>
  <c r="E31" i="26"/>
  <c r="F31" i="26" s="1"/>
  <c r="E31" i="25"/>
  <c r="F31" i="25" s="1"/>
  <c r="D31" i="24"/>
  <c r="E31" i="23"/>
  <c r="F31" i="23" s="1"/>
  <c r="B32" i="32" l="1"/>
  <c r="G31" i="32"/>
  <c r="E31" i="31"/>
  <c r="F31" i="31" s="1"/>
  <c r="B32" i="30"/>
  <c r="G31" i="30"/>
  <c r="B32" i="29"/>
  <c r="G31" i="29"/>
  <c r="B32" i="28"/>
  <c r="G31" i="28"/>
  <c r="B32" i="27"/>
  <c r="G31" i="27"/>
  <c r="B32" i="26"/>
  <c r="G31" i="26"/>
  <c r="B32" i="25"/>
  <c r="G31" i="25"/>
  <c r="E31" i="24"/>
  <c r="F31" i="24" s="1"/>
  <c r="B32" i="23"/>
  <c r="G31" i="23"/>
  <c r="D32" i="32" l="1"/>
  <c r="B32" i="31"/>
  <c r="G31" i="31"/>
  <c r="D32" i="30"/>
  <c r="D32" i="29"/>
  <c r="D32" i="28"/>
  <c r="D32" i="27"/>
  <c r="D32" i="26"/>
  <c r="D32" i="25"/>
  <c r="B32" i="24"/>
  <c r="G31" i="24"/>
  <c r="D32" i="23"/>
  <c r="E32" i="32" l="1"/>
  <c r="F32" i="32" s="1"/>
  <c r="D32" i="31"/>
  <c r="E32" i="30"/>
  <c r="F32" i="30" s="1"/>
  <c r="E32" i="29"/>
  <c r="F32" i="29" s="1"/>
  <c r="E32" i="28"/>
  <c r="F32" i="28" s="1"/>
  <c r="E32" i="27"/>
  <c r="F32" i="27" s="1"/>
  <c r="E32" i="26"/>
  <c r="F32" i="26" s="1"/>
  <c r="E32" i="25"/>
  <c r="F32" i="25" s="1"/>
  <c r="D32" i="24"/>
  <c r="E32" i="23"/>
  <c r="F32" i="23" s="1"/>
  <c r="B33" i="32" l="1"/>
  <c r="G32" i="32"/>
  <c r="E32" i="31"/>
  <c r="F32" i="31" s="1"/>
  <c r="B33" i="30"/>
  <c r="G32" i="30"/>
  <c r="B33" i="29"/>
  <c r="G32" i="29"/>
  <c r="B33" i="28"/>
  <c r="G32" i="28"/>
  <c r="B33" i="27"/>
  <c r="G32" i="27"/>
  <c r="B33" i="26"/>
  <c r="G32" i="26"/>
  <c r="B33" i="25"/>
  <c r="G32" i="25"/>
  <c r="E32" i="24"/>
  <c r="F32" i="24" s="1"/>
  <c r="B33" i="23"/>
  <c r="G32" i="23"/>
  <c r="D33" i="32" l="1"/>
  <c r="B33" i="31"/>
  <c r="G32" i="31"/>
  <c r="D33" i="30"/>
  <c r="D33" i="29"/>
  <c r="D33" i="28"/>
  <c r="D33" i="27"/>
  <c r="D33" i="26"/>
  <c r="D33" i="25"/>
  <c r="B33" i="24"/>
  <c r="G32" i="24"/>
  <c r="D33" i="23"/>
  <c r="E33" i="32" l="1"/>
  <c r="F33" i="32" s="1"/>
  <c r="D33" i="31"/>
  <c r="E33" i="30"/>
  <c r="F33" i="30" s="1"/>
  <c r="E33" i="29"/>
  <c r="F33" i="29" s="1"/>
  <c r="E33" i="28"/>
  <c r="F33" i="28" s="1"/>
  <c r="E33" i="27"/>
  <c r="F33" i="27" s="1"/>
  <c r="E33" i="26"/>
  <c r="F33" i="26" s="1"/>
  <c r="E33" i="25"/>
  <c r="F33" i="25" s="1"/>
  <c r="D33" i="24"/>
  <c r="E33" i="23"/>
  <c r="F33" i="23" s="1"/>
  <c r="B34" i="32" l="1"/>
  <c r="G33" i="32"/>
  <c r="E33" i="31"/>
  <c r="F33" i="31" s="1"/>
  <c r="B34" i="30"/>
  <c r="G33" i="30"/>
  <c r="B34" i="29"/>
  <c r="G33" i="29"/>
  <c r="B34" i="28"/>
  <c r="G33" i="28"/>
  <c r="B34" i="27"/>
  <c r="G33" i="27"/>
  <c r="B34" i="26"/>
  <c r="G33" i="26"/>
  <c r="B34" i="25"/>
  <c r="G33" i="25"/>
  <c r="E33" i="24"/>
  <c r="F33" i="24" s="1"/>
  <c r="B34" i="23"/>
  <c r="G33" i="23"/>
  <c r="D34" i="32" l="1"/>
  <c r="B34" i="31"/>
  <c r="G33" i="31"/>
  <c r="D34" i="30"/>
  <c r="D34" i="29"/>
  <c r="D34" i="28"/>
  <c r="D34" i="27"/>
  <c r="D34" i="26"/>
  <c r="D34" i="25"/>
  <c r="B34" i="24"/>
  <c r="G33" i="24"/>
  <c r="D34" i="23"/>
  <c r="E34" i="32" l="1"/>
  <c r="F34" i="32"/>
  <c r="G34" i="32" s="1"/>
  <c r="D34" i="31"/>
  <c r="E34" i="30"/>
  <c r="F34" i="30" s="1"/>
  <c r="G34" i="30" s="1"/>
  <c r="E34" i="29"/>
  <c r="F34" i="29"/>
  <c r="G34" i="29" s="1"/>
  <c r="E34" i="28"/>
  <c r="F34" i="28" s="1"/>
  <c r="G34" i="28" s="1"/>
  <c r="E34" i="27"/>
  <c r="F34" i="27" s="1"/>
  <c r="G34" i="27" s="1"/>
  <c r="E34" i="26"/>
  <c r="F34" i="26" s="1"/>
  <c r="G34" i="26" s="1"/>
  <c r="E34" i="25"/>
  <c r="F34" i="25" s="1"/>
  <c r="G34" i="25" s="1"/>
  <c r="D34" i="24"/>
  <c r="E34" i="23"/>
  <c r="F34" i="23" s="1"/>
  <c r="G34" i="23" s="1"/>
  <c r="E34" i="31" l="1"/>
  <c r="F34" i="31" s="1"/>
  <c r="G34" i="31" s="1"/>
  <c r="E34" i="24"/>
  <c r="F34" i="24" s="1"/>
  <c r="G34" i="24" s="1"/>
  <c r="C3" i="22" l="1"/>
  <c r="D3" i="22" s="1"/>
  <c r="L3" i="22"/>
  <c r="J11" i="22" s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" i="21"/>
  <c r="D3" i="21" s="1"/>
  <c r="E3" i="21" s="1"/>
  <c r="F3" i="21" s="1"/>
  <c r="B4" i="21" s="1"/>
  <c r="L3" i="21"/>
  <c r="J11" i="21" s="1"/>
  <c r="E21" i="12" s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" i="20"/>
  <c r="D3" i="20" s="1"/>
  <c r="L3" i="20"/>
  <c r="J11" i="20" s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" i="19"/>
  <c r="D3" i="19" s="1"/>
  <c r="E3" i="19" s="1"/>
  <c r="F3" i="19" s="1"/>
  <c r="B4" i="19" s="1"/>
  <c r="L3" i="19"/>
  <c r="J11" i="19" s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" i="18"/>
  <c r="D3" i="18" s="1"/>
  <c r="E3" i="18" s="1"/>
  <c r="F3" i="18" s="1"/>
  <c r="B4" i="18" s="1"/>
  <c r="L3" i="18"/>
  <c r="J11" i="18" s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" i="17"/>
  <c r="D3" i="17" s="1"/>
  <c r="E3" i="17" s="1"/>
  <c r="F3" i="17" s="1"/>
  <c r="B4" i="17" s="1"/>
  <c r="L3" i="17"/>
  <c r="J11" i="17" s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" i="16"/>
  <c r="D3" i="16" s="1"/>
  <c r="L3" i="16"/>
  <c r="J11" i="16" s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" i="15"/>
  <c r="D3" i="15" s="1"/>
  <c r="E3" i="15" s="1"/>
  <c r="F3" i="15" s="1"/>
  <c r="B4" i="15" s="1"/>
  <c r="L3" i="15"/>
  <c r="J11" i="15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" i="14"/>
  <c r="D3" i="14" s="1"/>
  <c r="L3" i="14"/>
  <c r="J11" i="14" s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" i="13"/>
  <c r="D3" i="13" s="1"/>
  <c r="L3" i="13"/>
  <c r="J11" i="13" s="1"/>
  <c r="E13" i="12" s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E22" i="12" l="1"/>
  <c r="C20" i="22"/>
  <c r="E3" i="22"/>
  <c r="F3" i="22"/>
  <c r="B4" i="22" s="1"/>
  <c r="D4" i="22" s="1"/>
  <c r="C20" i="21"/>
  <c r="E20" i="12"/>
  <c r="C20" i="20"/>
  <c r="E3" i="20"/>
  <c r="F3" i="20" s="1"/>
  <c r="B4" i="20" s="1"/>
  <c r="D4" i="20" s="1"/>
  <c r="E19" i="12"/>
  <c r="C20" i="19"/>
  <c r="E18" i="12"/>
  <c r="C20" i="18"/>
  <c r="E17" i="12"/>
  <c r="C20" i="17"/>
  <c r="E3" i="16"/>
  <c r="F3" i="16" s="1"/>
  <c r="B4" i="16" s="1"/>
  <c r="D4" i="16" s="1"/>
  <c r="E16" i="12"/>
  <c r="C20" i="16"/>
  <c r="E15" i="12"/>
  <c r="C20" i="15"/>
  <c r="E14" i="12"/>
  <c r="C20" i="14"/>
  <c r="E3" i="14"/>
  <c r="F3" i="14" s="1"/>
  <c r="B4" i="14" s="1"/>
  <c r="D4" i="14" s="1"/>
  <c r="E3" i="13"/>
  <c r="F3" i="13" s="1"/>
  <c r="B4" i="13" s="1"/>
  <c r="D4" i="13" s="1"/>
  <c r="C20" i="13"/>
  <c r="D4" i="21"/>
  <c r="D4" i="19"/>
  <c r="D4" i="18"/>
  <c r="D4" i="17"/>
  <c r="D4" i="15"/>
  <c r="E4" i="22" l="1"/>
  <c r="F4" i="22" s="1"/>
  <c r="E4" i="21"/>
  <c r="F4" i="21" s="1"/>
  <c r="E4" i="20"/>
  <c r="F4" i="20" s="1"/>
  <c r="E4" i="19"/>
  <c r="F4" i="19" s="1"/>
  <c r="E4" i="18"/>
  <c r="F4" i="18" s="1"/>
  <c r="E4" i="17"/>
  <c r="F4" i="17" s="1"/>
  <c r="E4" i="16"/>
  <c r="F4" i="16" s="1"/>
  <c r="E4" i="15"/>
  <c r="F4" i="15" s="1"/>
  <c r="E4" i="14"/>
  <c r="F4" i="14" s="1"/>
  <c r="E4" i="13"/>
  <c r="F4" i="13" s="1"/>
  <c r="B5" i="22" l="1"/>
  <c r="G4" i="22"/>
  <c r="B5" i="21"/>
  <c r="G4" i="21"/>
  <c r="B5" i="20"/>
  <c r="G4" i="20"/>
  <c r="B5" i="19"/>
  <c r="G4" i="19"/>
  <c r="B5" i="18"/>
  <c r="G4" i="18"/>
  <c r="B5" i="17"/>
  <c r="G4" i="17"/>
  <c r="B5" i="16"/>
  <c r="G4" i="16"/>
  <c r="B5" i="15"/>
  <c r="G4" i="15"/>
  <c r="B5" i="14"/>
  <c r="G4" i="14"/>
  <c r="B5" i="13"/>
  <c r="G4" i="13"/>
  <c r="D5" i="22" l="1"/>
  <c r="D5" i="21"/>
  <c r="D5" i="20"/>
  <c r="D5" i="19"/>
  <c r="D5" i="18"/>
  <c r="D5" i="17"/>
  <c r="D5" i="16"/>
  <c r="D5" i="15"/>
  <c r="D5" i="14"/>
  <c r="D5" i="13"/>
  <c r="E5" i="22" l="1"/>
  <c r="F5" i="22"/>
  <c r="E5" i="21"/>
  <c r="F5" i="21" s="1"/>
  <c r="E5" i="20"/>
  <c r="F5" i="20" s="1"/>
  <c r="E5" i="19"/>
  <c r="F5" i="19"/>
  <c r="E5" i="18"/>
  <c r="F5" i="18" s="1"/>
  <c r="E5" i="17"/>
  <c r="F5" i="17" s="1"/>
  <c r="E5" i="16"/>
  <c r="F5" i="16" s="1"/>
  <c r="E5" i="15"/>
  <c r="F5" i="15" s="1"/>
  <c r="E5" i="14"/>
  <c r="F5" i="14" s="1"/>
  <c r="E5" i="13"/>
  <c r="F5" i="13" s="1"/>
  <c r="B6" i="22" l="1"/>
  <c r="G5" i="22"/>
  <c r="B6" i="21"/>
  <c r="G5" i="21"/>
  <c r="B6" i="20"/>
  <c r="G5" i="20"/>
  <c r="B6" i="19"/>
  <c r="G5" i="19"/>
  <c r="B6" i="18"/>
  <c r="G5" i="18"/>
  <c r="B6" i="17"/>
  <c r="G5" i="17"/>
  <c r="B6" i="16"/>
  <c r="G5" i="16"/>
  <c r="B6" i="15"/>
  <c r="G5" i="15"/>
  <c r="B6" i="14"/>
  <c r="G5" i="14"/>
  <c r="B6" i="13"/>
  <c r="G5" i="13"/>
  <c r="D6" i="22" l="1"/>
  <c r="D6" i="21"/>
  <c r="D6" i="20"/>
  <c r="D6" i="19"/>
  <c r="D6" i="18"/>
  <c r="D6" i="17"/>
  <c r="D6" i="16"/>
  <c r="D6" i="15"/>
  <c r="D6" i="14"/>
  <c r="D6" i="13"/>
  <c r="E6" i="22" l="1"/>
  <c r="F6" i="22"/>
  <c r="E6" i="21"/>
  <c r="F6" i="21"/>
  <c r="E6" i="20"/>
  <c r="F6" i="20"/>
  <c r="E6" i="19"/>
  <c r="F6" i="19" s="1"/>
  <c r="E6" i="18"/>
  <c r="F6" i="18" s="1"/>
  <c r="E6" i="17"/>
  <c r="F6" i="17"/>
  <c r="E6" i="16"/>
  <c r="F6" i="16" s="1"/>
  <c r="E6" i="15"/>
  <c r="F6" i="15" s="1"/>
  <c r="E6" i="14"/>
  <c r="F6" i="14"/>
  <c r="E6" i="13"/>
  <c r="F6" i="13" s="1"/>
  <c r="B7" i="22" l="1"/>
  <c r="G6" i="22"/>
  <c r="B7" i="21"/>
  <c r="G6" i="21"/>
  <c r="B7" i="20"/>
  <c r="G6" i="20"/>
  <c r="B7" i="19"/>
  <c r="G6" i="19"/>
  <c r="B7" i="18"/>
  <c r="G6" i="18"/>
  <c r="B7" i="17"/>
  <c r="G6" i="17"/>
  <c r="B7" i="16"/>
  <c r="G6" i="16"/>
  <c r="B7" i="15"/>
  <c r="G6" i="15"/>
  <c r="B7" i="14"/>
  <c r="G6" i="14"/>
  <c r="B7" i="13"/>
  <c r="G6" i="13"/>
  <c r="D7" i="22" l="1"/>
  <c r="D7" i="21"/>
  <c r="D7" i="20"/>
  <c r="D7" i="19"/>
  <c r="D7" i="18"/>
  <c r="D7" i="17"/>
  <c r="D7" i="16"/>
  <c r="D7" i="15"/>
  <c r="D7" i="14"/>
  <c r="D7" i="13"/>
  <c r="E7" i="22" l="1"/>
  <c r="F7" i="22" s="1"/>
  <c r="E7" i="21"/>
  <c r="F7" i="21" s="1"/>
  <c r="E7" i="20"/>
  <c r="F7" i="20" s="1"/>
  <c r="E7" i="19"/>
  <c r="F7" i="19" s="1"/>
  <c r="E7" i="18"/>
  <c r="F7" i="18" s="1"/>
  <c r="E7" i="17"/>
  <c r="F7" i="17" s="1"/>
  <c r="E7" i="16"/>
  <c r="F7" i="16" s="1"/>
  <c r="E7" i="15"/>
  <c r="F7" i="15" s="1"/>
  <c r="E7" i="14"/>
  <c r="F7" i="14" s="1"/>
  <c r="E7" i="13"/>
  <c r="F7" i="13" s="1"/>
  <c r="B8" i="22" l="1"/>
  <c r="G7" i="22"/>
  <c r="B8" i="21"/>
  <c r="G7" i="21"/>
  <c r="B8" i="20"/>
  <c r="G7" i="20"/>
  <c r="B8" i="19"/>
  <c r="G7" i="19"/>
  <c r="B8" i="18"/>
  <c r="G7" i="18"/>
  <c r="B8" i="17"/>
  <c r="G7" i="17"/>
  <c r="B8" i="16"/>
  <c r="G7" i="16"/>
  <c r="B8" i="15"/>
  <c r="G7" i="15"/>
  <c r="B8" i="14"/>
  <c r="G7" i="14"/>
  <c r="B8" i="13"/>
  <c r="G7" i="13"/>
  <c r="D8" i="22" l="1"/>
  <c r="D8" i="21"/>
  <c r="D8" i="20"/>
  <c r="D8" i="19"/>
  <c r="D8" i="18"/>
  <c r="D8" i="17"/>
  <c r="D8" i="16"/>
  <c r="D8" i="15"/>
  <c r="D8" i="14"/>
  <c r="D8" i="13"/>
  <c r="E8" i="22" l="1"/>
  <c r="F8" i="22" s="1"/>
  <c r="E8" i="21"/>
  <c r="F8" i="21" s="1"/>
  <c r="E8" i="20"/>
  <c r="F8" i="20" s="1"/>
  <c r="E8" i="19"/>
  <c r="F8" i="19" s="1"/>
  <c r="E8" i="18"/>
  <c r="F8" i="18" s="1"/>
  <c r="E8" i="17"/>
  <c r="F8" i="17" s="1"/>
  <c r="E8" i="16"/>
  <c r="F8" i="16" s="1"/>
  <c r="E8" i="15"/>
  <c r="F8" i="15" s="1"/>
  <c r="E8" i="14"/>
  <c r="F8" i="14" s="1"/>
  <c r="E8" i="13"/>
  <c r="F8" i="13" s="1"/>
  <c r="B9" i="22" l="1"/>
  <c r="G8" i="22"/>
  <c r="B9" i="21"/>
  <c r="G8" i="21"/>
  <c r="B9" i="20"/>
  <c r="G8" i="20"/>
  <c r="B9" i="19"/>
  <c r="G8" i="19"/>
  <c r="B9" i="18"/>
  <c r="G8" i="18"/>
  <c r="B9" i="17"/>
  <c r="G8" i="17"/>
  <c r="B9" i="16"/>
  <c r="G8" i="16"/>
  <c r="B9" i="15"/>
  <c r="G8" i="15"/>
  <c r="B9" i="14"/>
  <c r="G8" i="14"/>
  <c r="B9" i="13"/>
  <c r="G8" i="13"/>
  <c r="D9" i="22" l="1"/>
  <c r="D9" i="21"/>
  <c r="D9" i="20"/>
  <c r="D9" i="19"/>
  <c r="D9" i="18"/>
  <c r="D9" i="17"/>
  <c r="D9" i="16"/>
  <c r="D9" i="15"/>
  <c r="D9" i="14"/>
  <c r="D9" i="13"/>
  <c r="E9" i="22" l="1"/>
  <c r="F9" i="22" s="1"/>
  <c r="E9" i="21"/>
  <c r="F9" i="21" s="1"/>
  <c r="E9" i="20"/>
  <c r="F9" i="20" s="1"/>
  <c r="E9" i="19"/>
  <c r="F9" i="19" s="1"/>
  <c r="E9" i="18"/>
  <c r="F9" i="18" s="1"/>
  <c r="E9" i="17"/>
  <c r="F9" i="17" s="1"/>
  <c r="E9" i="16"/>
  <c r="F9" i="16" s="1"/>
  <c r="E9" i="15"/>
  <c r="F9" i="15" s="1"/>
  <c r="E9" i="14"/>
  <c r="F9" i="14" s="1"/>
  <c r="E9" i="13"/>
  <c r="F9" i="13" s="1"/>
  <c r="B10" i="22" l="1"/>
  <c r="G9" i="22"/>
  <c r="B10" i="21"/>
  <c r="G9" i="21"/>
  <c r="B10" i="20"/>
  <c r="G9" i="20"/>
  <c r="B10" i="19"/>
  <c r="G9" i="19"/>
  <c r="B10" i="18"/>
  <c r="G9" i="18"/>
  <c r="B10" i="17"/>
  <c r="G9" i="17"/>
  <c r="B10" i="16"/>
  <c r="G9" i="16"/>
  <c r="B10" i="15"/>
  <c r="G9" i="15"/>
  <c r="B10" i="14"/>
  <c r="G9" i="14"/>
  <c r="B10" i="13"/>
  <c r="G9" i="13"/>
  <c r="D10" i="22" l="1"/>
  <c r="D10" i="21"/>
  <c r="D10" i="20"/>
  <c r="D10" i="19"/>
  <c r="D10" i="18"/>
  <c r="D10" i="17"/>
  <c r="D10" i="16"/>
  <c r="D10" i="15"/>
  <c r="D10" i="14"/>
  <c r="D10" i="13"/>
  <c r="E10" i="22" l="1"/>
  <c r="F10" i="22" s="1"/>
  <c r="E10" i="21"/>
  <c r="F10" i="21" s="1"/>
  <c r="E10" i="20"/>
  <c r="F10" i="20" s="1"/>
  <c r="E10" i="19"/>
  <c r="F10" i="19" s="1"/>
  <c r="E10" i="18"/>
  <c r="F10" i="18" s="1"/>
  <c r="E10" i="17"/>
  <c r="F10" i="17" s="1"/>
  <c r="E10" i="16"/>
  <c r="F10" i="16" s="1"/>
  <c r="E10" i="15"/>
  <c r="F10" i="15" s="1"/>
  <c r="E10" i="14"/>
  <c r="F10" i="14" s="1"/>
  <c r="E10" i="13"/>
  <c r="F10" i="13" s="1"/>
  <c r="B11" i="22" l="1"/>
  <c r="G10" i="22"/>
  <c r="B11" i="21"/>
  <c r="G10" i="21"/>
  <c r="B11" i="20"/>
  <c r="G10" i="20"/>
  <c r="B11" i="19"/>
  <c r="G10" i="19"/>
  <c r="B11" i="18"/>
  <c r="G10" i="18"/>
  <c r="B11" i="17"/>
  <c r="G10" i="17"/>
  <c r="B11" i="16"/>
  <c r="G10" i="16"/>
  <c r="B11" i="15"/>
  <c r="G10" i="15"/>
  <c r="B11" i="14"/>
  <c r="G10" i="14"/>
  <c r="B11" i="13"/>
  <c r="G10" i="13"/>
  <c r="D11" i="22" l="1"/>
  <c r="D11" i="21"/>
  <c r="D11" i="20"/>
  <c r="D11" i="19"/>
  <c r="D11" i="18"/>
  <c r="D11" i="17"/>
  <c r="D11" i="16"/>
  <c r="D11" i="15"/>
  <c r="D11" i="14"/>
  <c r="D11" i="13"/>
  <c r="E11" i="22" l="1"/>
  <c r="F11" i="22" s="1"/>
  <c r="E11" i="21"/>
  <c r="F11" i="21" s="1"/>
  <c r="E11" i="20"/>
  <c r="F11" i="20" s="1"/>
  <c r="E11" i="19"/>
  <c r="F11" i="19" s="1"/>
  <c r="E11" i="18"/>
  <c r="F11" i="18" s="1"/>
  <c r="E11" i="17"/>
  <c r="F11" i="17" s="1"/>
  <c r="E11" i="16"/>
  <c r="F11" i="16" s="1"/>
  <c r="E11" i="15"/>
  <c r="F11" i="15" s="1"/>
  <c r="E11" i="14"/>
  <c r="F11" i="14" s="1"/>
  <c r="E11" i="13"/>
  <c r="F11" i="13" s="1"/>
  <c r="B12" i="22" l="1"/>
  <c r="G11" i="22"/>
  <c r="B12" i="21"/>
  <c r="G11" i="21"/>
  <c r="B12" i="20"/>
  <c r="G11" i="20"/>
  <c r="B12" i="19"/>
  <c r="G11" i="19"/>
  <c r="B12" i="18"/>
  <c r="G11" i="18"/>
  <c r="B12" i="17"/>
  <c r="G11" i="17"/>
  <c r="B12" i="16"/>
  <c r="G11" i="16"/>
  <c r="B12" i="15"/>
  <c r="G11" i="15"/>
  <c r="B12" i="14"/>
  <c r="G11" i="14"/>
  <c r="B12" i="13"/>
  <c r="G11" i="13"/>
  <c r="D12" i="22" l="1"/>
  <c r="D12" i="21"/>
  <c r="D12" i="20"/>
  <c r="D12" i="19"/>
  <c r="D12" i="18"/>
  <c r="D12" i="17"/>
  <c r="D12" i="16"/>
  <c r="D12" i="15"/>
  <c r="D12" i="14"/>
  <c r="D12" i="13"/>
  <c r="E12" i="22" l="1"/>
  <c r="F12" i="22" s="1"/>
  <c r="E12" i="21"/>
  <c r="F12" i="21" s="1"/>
  <c r="E12" i="20"/>
  <c r="F12" i="20" s="1"/>
  <c r="E12" i="19"/>
  <c r="F12" i="19" s="1"/>
  <c r="E12" i="18"/>
  <c r="F12" i="18" s="1"/>
  <c r="E12" i="17"/>
  <c r="F12" i="17" s="1"/>
  <c r="E12" i="16"/>
  <c r="F12" i="16" s="1"/>
  <c r="E12" i="15"/>
  <c r="F12" i="15" s="1"/>
  <c r="E12" i="14"/>
  <c r="F12" i="14" s="1"/>
  <c r="E12" i="13"/>
  <c r="F12" i="13" s="1"/>
  <c r="B13" i="22" l="1"/>
  <c r="G12" i="22"/>
  <c r="B13" i="21"/>
  <c r="G12" i="21"/>
  <c r="B13" i="20"/>
  <c r="G12" i="20"/>
  <c r="B13" i="19"/>
  <c r="G12" i="19"/>
  <c r="B13" i="18"/>
  <c r="G12" i="18"/>
  <c r="B13" i="17"/>
  <c r="G12" i="17"/>
  <c r="B13" i="16"/>
  <c r="G12" i="16"/>
  <c r="B13" i="15"/>
  <c r="G12" i="15"/>
  <c r="B13" i="14"/>
  <c r="G12" i="14"/>
  <c r="B13" i="13"/>
  <c r="G12" i="13"/>
  <c r="D13" i="22" l="1"/>
  <c r="D13" i="21"/>
  <c r="D13" i="20"/>
  <c r="D13" i="19"/>
  <c r="D13" i="18"/>
  <c r="D13" i="17"/>
  <c r="D13" i="16"/>
  <c r="D13" i="15"/>
  <c r="D13" i="14"/>
  <c r="D13" i="13"/>
  <c r="E13" i="22" l="1"/>
  <c r="F13" i="22" s="1"/>
  <c r="E13" i="21"/>
  <c r="F13" i="21" s="1"/>
  <c r="E13" i="20"/>
  <c r="F13" i="20" s="1"/>
  <c r="E13" i="19"/>
  <c r="F13" i="19" s="1"/>
  <c r="E13" i="18"/>
  <c r="F13" i="18" s="1"/>
  <c r="E13" i="17"/>
  <c r="F13" i="17" s="1"/>
  <c r="E13" i="16"/>
  <c r="F13" i="16" s="1"/>
  <c r="E13" i="15"/>
  <c r="F13" i="15" s="1"/>
  <c r="E13" i="14"/>
  <c r="F13" i="14" s="1"/>
  <c r="E13" i="13"/>
  <c r="F13" i="13" s="1"/>
  <c r="B14" i="22" l="1"/>
  <c r="G13" i="22"/>
  <c r="B14" i="21"/>
  <c r="G13" i="21"/>
  <c r="B14" i="20"/>
  <c r="G13" i="20"/>
  <c r="B14" i="19"/>
  <c r="G13" i="19"/>
  <c r="B14" i="18"/>
  <c r="G13" i="18"/>
  <c r="B14" i="17"/>
  <c r="G13" i="17"/>
  <c r="B14" i="16"/>
  <c r="G13" i="16"/>
  <c r="B14" i="15"/>
  <c r="G13" i="15"/>
  <c r="B14" i="14"/>
  <c r="G13" i="14"/>
  <c r="B14" i="13"/>
  <c r="G13" i="13"/>
  <c r="D14" i="22" l="1"/>
  <c r="D14" i="21"/>
  <c r="D14" i="20"/>
  <c r="D14" i="19"/>
  <c r="D14" i="18"/>
  <c r="D14" i="17"/>
  <c r="D14" i="16"/>
  <c r="D14" i="15"/>
  <c r="D14" i="14"/>
  <c r="D14" i="13"/>
  <c r="E14" i="22" l="1"/>
  <c r="F14" i="22" s="1"/>
  <c r="E14" i="21"/>
  <c r="F14" i="21" s="1"/>
  <c r="E14" i="20"/>
  <c r="F14" i="20" s="1"/>
  <c r="E14" i="19"/>
  <c r="F14" i="19" s="1"/>
  <c r="E14" i="18"/>
  <c r="F14" i="18" s="1"/>
  <c r="E14" i="17"/>
  <c r="F14" i="17" s="1"/>
  <c r="E14" i="16"/>
  <c r="F14" i="16" s="1"/>
  <c r="E14" i="15"/>
  <c r="F14" i="15" s="1"/>
  <c r="E14" i="14"/>
  <c r="F14" i="14" s="1"/>
  <c r="E14" i="13"/>
  <c r="F14" i="13"/>
  <c r="B15" i="22" l="1"/>
  <c r="G14" i="22"/>
  <c r="B15" i="21"/>
  <c r="G14" i="21"/>
  <c r="B15" i="20"/>
  <c r="G14" i="20"/>
  <c r="B15" i="19"/>
  <c r="G14" i="19"/>
  <c r="B15" i="18"/>
  <c r="G14" i="18"/>
  <c r="B15" i="17"/>
  <c r="G14" i="17"/>
  <c r="B15" i="16"/>
  <c r="G14" i="16"/>
  <c r="B15" i="15"/>
  <c r="G14" i="15"/>
  <c r="B15" i="14"/>
  <c r="G14" i="14"/>
  <c r="B15" i="13"/>
  <c r="G14" i="13"/>
  <c r="D15" i="22" l="1"/>
  <c r="D15" i="21"/>
  <c r="D15" i="20"/>
  <c r="D15" i="19"/>
  <c r="D15" i="18"/>
  <c r="D15" i="17"/>
  <c r="D15" i="16"/>
  <c r="D15" i="15"/>
  <c r="D15" i="14"/>
  <c r="D15" i="13"/>
  <c r="E15" i="22" l="1"/>
  <c r="F15" i="22" s="1"/>
  <c r="E15" i="21"/>
  <c r="F15" i="21" s="1"/>
  <c r="E15" i="20"/>
  <c r="F15" i="20" s="1"/>
  <c r="E15" i="19"/>
  <c r="F15" i="19" s="1"/>
  <c r="E15" i="18"/>
  <c r="F15" i="18" s="1"/>
  <c r="E15" i="17"/>
  <c r="F15" i="17" s="1"/>
  <c r="E15" i="16"/>
  <c r="F15" i="16" s="1"/>
  <c r="E15" i="15"/>
  <c r="F15" i="15" s="1"/>
  <c r="E15" i="14"/>
  <c r="F15" i="14" s="1"/>
  <c r="E15" i="13"/>
  <c r="F15" i="13" s="1"/>
  <c r="B16" i="22" l="1"/>
  <c r="G15" i="22"/>
  <c r="B16" i="21"/>
  <c r="G15" i="21"/>
  <c r="B16" i="20"/>
  <c r="G15" i="20"/>
  <c r="B16" i="19"/>
  <c r="G15" i="19"/>
  <c r="B16" i="18"/>
  <c r="G15" i="18"/>
  <c r="B16" i="17"/>
  <c r="G15" i="17"/>
  <c r="B16" i="16"/>
  <c r="G15" i="16"/>
  <c r="B16" i="15"/>
  <c r="G15" i="15"/>
  <c r="B16" i="14"/>
  <c r="G15" i="14"/>
  <c r="B16" i="13"/>
  <c r="G15" i="13"/>
  <c r="D16" i="22" l="1"/>
  <c r="D16" i="21"/>
  <c r="D16" i="20"/>
  <c r="D16" i="19"/>
  <c r="D16" i="18"/>
  <c r="D16" i="17"/>
  <c r="D16" i="16"/>
  <c r="D16" i="15"/>
  <c r="D16" i="14"/>
  <c r="D16" i="13"/>
  <c r="E16" i="22" l="1"/>
  <c r="F16" i="22"/>
  <c r="E16" i="21"/>
  <c r="F16" i="21" s="1"/>
  <c r="E16" i="20"/>
  <c r="F16" i="20" s="1"/>
  <c r="E16" i="19"/>
  <c r="F16" i="19" s="1"/>
  <c r="E16" i="18"/>
  <c r="F16" i="18" s="1"/>
  <c r="E16" i="17"/>
  <c r="F16" i="17" s="1"/>
  <c r="E16" i="16"/>
  <c r="F16" i="16" s="1"/>
  <c r="E16" i="15"/>
  <c r="F16" i="15" s="1"/>
  <c r="E16" i="14"/>
  <c r="F16" i="14" s="1"/>
  <c r="E16" i="13"/>
  <c r="F16" i="13" s="1"/>
  <c r="B17" i="22" l="1"/>
  <c r="G16" i="22"/>
  <c r="B17" i="21"/>
  <c r="G16" i="21"/>
  <c r="B17" i="20"/>
  <c r="G16" i="20"/>
  <c r="B17" i="19"/>
  <c r="G16" i="19"/>
  <c r="B17" i="18"/>
  <c r="G16" i="18"/>
  <c r="B17" i="17"/>
  <c r="G16" i="17"/>
  <c r="B17" i="16"/>
  <c r="G16" i="16"/>
  <c r="B17" i="15"/>
  <c r="G16" i="15"/>
  <c r="B17" i="14"/>
  <c r="G16" i="14"/>
  <c r="B17" i="13"/>
  <c r="G16" i="13"/>
  <c r="D17" i="22" l="1"/>
  <c r="D17" i="21"/>
  <c r="D17" i="20"/>
  <c r="D17" i="19"/>
  <c r="D17" i="18"/>
  <c r="D17" i="17"/>
  <c r="D17" i="16"/>
  <c r="D17" i="15"/>
  <c r="D17" i="14"/>
  <c r="D17" i="13"/>
  <c r="E17" i="22" l="1"/>
  <c r="F17" i="22" s="1"/>
  <c r="E17" i="21"/>
  <c r="F17" i="21" s="1"/>
  <c r="E17" i="20"/>
  <c r="F17" i="20" s="1"/>
  <c r="E17" i="19"/>
  <c r="F17" i="19" s="1"/>
  <c r="E17" i="18"/>
  <c r="F17" i="18" s="1"/>
  <c r="E17" i="17"/>
  <c r="F17" i="17" s="1"/>
  <c r="E17" i="16"/>
  <c r="F17" i="16" s="1"/>
  <c r="E17" i="15"/>
  <c r="F17" i="15" s="1"/>
  <c r="E17" i="14"/>
  <c r="F17" i="14" s="1"/>
  <c r="E17" i="13"/>
  <c r="F17" i="13" s="1"/>
  <c r="B18" i="22" l="1"/>
  <c r="G17" i="22"/>
  <c r="B18" i="21"/>
  <c r="G17" i="21"/>
  <c r="B18" i="20"/>
  <c r="G17" i="20"/>
  <c r="B18" i="19"/>
  <c r="G17" i="19"/>
  <c r="B18" i="18"/>
  <c r="G17" i="18"/>
  <c r="B18" i="17"/>
  <c r="G17" i="17"/>
  <c r="B18" i="16"/>
  <c r="G17" i="16"/>
  <c r="B18" i="15"/>
  <c r="G17" i="15"/>
  <c r="B18" i="14"/>
  <c r="G17" i="14"/>
  <c r="B18" i="13"/>
  <c r="G17" i="13"/>
  <c r="D18" i="22" l="1"/>
  <c r="D18" i="21"/>
  <c r="D18" i="20"/>
  <c r="D18" i="19"/>
  <c r="D18" i="18"/>
  <c r="D18" i="17"/>
  <c r="D18" i="16"/>
  <c r="D18" i="15"/>
  <c r="D18" i="14"/>
  <c r="D18" i="13"/>
  <c r="E18" i="22" l="1"/>
  <c r="F18" i="22" s="1"/>
  <c r="E18" i="21"/>
  <c r="F18" i="21" s="1"/>
  <c r="E18" i="20"/>
  <c r="F18" i="20" s="1"/>
  <c r="E18" i="19"/>
  <c r="F18" i="19" s="1"/>
  <c r="E18" i="18"/>
  <c r="F18" i="18" s="1"/>
  <c r="E18" i="17"/>
  <c r="F18" i="17" s="1"/>
  <c r="E18" i="16"/>
  <c r="F18" i="16" s="1"/>
  <c r="E18" i="15"/>
  <c r="F18" i="15" s="1"/>
  <c r="E18" i="14"/>
  <c r="F18" i="14" s="1"/>
  <c r="E18" i="13"/>
  <c r="F18" i="13" s="1"/>
  <c r="B19" i="22" l="1"/>
  <c r="G18" i="22"/>
  <c r="B19" i="21"/>
  <c r="G18" i="21"/>
  <c r="B19" i="20"/>
  <c r="G18" i="20"/>
  <c r="B19" i="19"/>
  <c r="G18" i="19"/>
  <c r="B19" i="18"/>
  <c r="G18" i="18"/>
  <c r="B19" i="17"/>
  <c r="G18" i="17"/>
  <c r="B19" i="16"/>
  <c r="G18" i="16"/>
  <c r="B19" i="15"/>
  <c r="G18" i="15"/>
  <c r="B19" i="14"/>
  <c r="G18" i="14"/>
  <c r="B19" i="13"/>
  <c r="G18" i="13"/>
  <c r="D19" i="22" l="1"/>
  <c r="D19" i="21"/>
  <c r="D19" i="20"/>
  <c r="D19" i="19"/>
  <c r="D19" i="18"/>
  <c r="D19" i="17"/>
  <c r="D19" i="16"/>
  <c r="D19" i="15"/>
  <c r="D19" i="14"/>
  <c r="D19" i="13"/>
  <c r="E19" i="22" l="1"/>
  <c r="F19" i="22" s="1"/>
  <c r="E19" i="21"/>
  <c r="F19" i="21" s="1"/>
  <c r="E19" i="20"/>
  <c r="F19" i="20" s="1"/>
  <c r="E19" i="19"/>
  <c r="F19" i="19" s="1"/>
  <c r="E19" i="18"/>
  <c r="F19" i="18" s="1"/>
  <c r="E19" i="17"/>
  <c r="F19" i="17" s="1"/>
  <c r="E19" i="16"/>
  <c r="F19" i="16" s="1"/>
  <c r="E19" i="15"/>
  <c r="F19" i="15" s="1"/>
  <c r="E19" i="14"/>
  <c r="F19" i="14" s="1"/>
  <c r="E19" i="13"/>
  <c r="F19" i="13" s="1"/>
  <c r="B20" i="22" l="1"/>
  <c r="D20" i="22" s="1"/>
  <c r="G19" i="22"/>
  <c r="B20" i="21"/>
  <c r="D20" i="21" s="1"/>
  <c r="G19" i="21"/>
  <c r="B20" i="20"/>
  <c r="D20" i="20" s="1"/>
  <c r="G19" i="20"/>
  <c r="B20" i="19"/>
  <c r="D20" i="19" s="1"/>
  <c r="G19" i="19"/>
  <c r="B20" i="18"/>
  <c r="D20" i="18" s="1"/>
  <c r="G19" i="18"/>
  <c r="B20" i="17"/>
  <c r="D20" i="17" s="1"/>
  <c r="G19" i="17"/>
  <c r="B20" i="16"/>
  <c r="D20" i="16" s="1"/>
  <c r="G19" i="16"/>
  <c r="B20" i="15"/>
  <c r="D20" i="15" s="1"/>
  <c r="G19" i="15"/>
  <c r="B20" i="14"/>
  <c r="D20" i="14" s="1"/>
  <c r="G19" i="14"/>
  <c r="B20" i="13"/>
  <c r="D20" i="13" s="1"/>
  <c r="G19" i="13"/>
  <c r="E20" i="22" l="1"/>
  <c r="F20" i="22" s="1"/>
  <c r="B21" i="22" s="1"/>
  <c r="E20" i="21"/>
  <c r="F20" i="21" s="1"/>
  <c r="B21" i="21" s="1"/>
  <c r="E20" i="20"/>
  <c r="F20" i="20" s="1"/>
  <c r="B21" i="20" s="1"/>
  <c r="E20" i="19"/>
  <c r="F20" i="19" s="1"/>
  <c r="B21" i="19" s="1"/>
  <c r="E20" i="18"/>
  <c r="F20" i="18" s="1"/>
  <c r="B21" i="18" s="1"/>
  <c r="E20" i="17"/>
  <c r="F20" i="17" s="1"/>
  <c r="B21" i="17" s="1"/>
  <c r="E20" i="16"/>
  <c r="F20" i="16" s="1"/>
  <c r="B21" i="16" s="1"/>
  <c r="E20" i="15"/>
  <c r="F20" i="15" s="1"/>
  <c r="B21" i="15" s="1"/>
  <c r="E20" i="14"/>
  <c r="F20" i="14" s="1"/>
  <c r="B21" i="14" s="1"/>
  <c r="E20" i="13"/>
  <c r="F20" i="13" s="1"/>
  <c r="B21" i="13" s="1"/>
  <c r="D21" i="22" l="1"/>
  <c r="D21" i="21"/>
  <c r="D21" i="20"/>
  <c r="D21" i="19"/>
  <c r="D21" i="18"/>
  <c r="D21" i="17"/>
  <c r="D21" i="16"/>
  <c r="D21" i="15"/>
  <c r="D21" i="14"/>
  <c r="D21" i="13"/>
  <c r="E21" i="22" l="1"/>
  <c r="F21" i="22"/>
  <c r="E21" i="21"/>
  <c r="F21" i="21" s="1"/>
  <c r="E21" i="20"/>
  <c r="F21" i="20" s="1"/>
  <c r="E21" i="19"/>
  <c r="F21" i="19"/>
  <c r="E21" i="18"/>
  <c r="F21" i="18" s="1"/>
  <c r="E21" i="17"/>
  <c r="F21" i="17" s="1"/>
  <c r="E21" i="16"/>
  <c r="F21" i="16" s="1"/>
  <c r="E21" i="15"/>
  <c r="F21" i="15"/>
  <c r="E21" i="14"/>
  <c r="F21" i="14" s="1"/>
  <c r="E21" i="13"/>
  <c r="F21" i="13" s="1"/>
  <c r="B22" i="22" l="1"/>
  <c r="G21" i="22"/>
  <c r="B22" i="21"/>
  <c r="G21" i="21"/>
  <c r="B22" i="20"/>
  <c r="G21" i="20"/>
  <c r="B22" i="19"/>
  <c r="G21" i="19"/>
  <c r="B22" i="18"/>
  <c r="G21" i="18"/>
  <c r="B22" i="17"/>
  <c r="G21" i="17"/>
  <c r="B22" i="16"/>
  <c r="G21" i="16"/>
  <c r="B22" i="15"/>
  <c r="G21" i="15"/>
  <c r="B22" i="14"/>
  <c r="G21" i="14"/>
  <c r="B22" i="13"/>
  <c r="G21" i="13"/>
  <c r="D22" i="22" l="1"/>
  <c r="D22" i="21"/>
  <c r="D22" i="20"/>
  <c r="D22" i="19"/>
  <c r="D22" i="18"/>
  <c r="D22" i="17"/>
  <c r="D22" i="16"/>
  <c r="D22" i="15"/>
  <c r="D22" i="14"/>
  <c r="D22" i="13"/>
  <c r="E22" i="22" l="1"/>
  <c r="F22" i="22"/>
  <c r="E22" i="21"/>
  <c r="F22" i="21" s="1"/>
  <c r="E22" i="20"/>
  <c r="F22" i="20" s="1"/>
  <c r="E22" i="19"/>
  <c r="F22" i="19" s="1"/>
  <c r="E22" i="18"/>
  <c r="F22" i="18" s="1"/>
  <c r="E22" i="17"/>
  <c r="F22" i="17" s="1"/>
  <c r="E22" i="16"/>
  <c r="F22" i="16" s="1"/>
  <c r="E22" i="15"/>
  <c r="F22" i="15" s="1"/>
  <c r="E22" i="14"/>
  <c r="F22" i="14" s="1"/>
  <c r="E22" i="13"/>
  <c r="F22" i="13" s="1"/>
  <c r="B23" i="22" l="1"/>
  <c r="G22" i="22"/>
  <c r="B23" i="21"/>
  <c r="G22" i="21"/>
  <c r="B23" i="20"/>
  <c r="G22" i="20"/>
  <c r="B23" i="19"/>
  <c r="G22" i="19"/>
  <c r="B23" i="18"/>
  <c r="G22" i="18"/>
  <c r="B23" i="17"/>
  <c r="G22" i="17"/>
  <c r="B23" i="16"/>
  <c r="G22" i="16"/>
  <c r="B23" i="15"/>
  <c r="G22" i="15"/>
  <c r="B23" i="14"/>
  <c r="G22" i="14"/>
  <c r="B23" i="13"/>
  <c r="G22" i="13"/>
  <c r="D23" i="22" l="1"/>
  <c r="D23" i="21"/>
  <c r="D23" i="20"/>
  <c r="D23" i="19"/>
  <c r="D23" i="18"/>
  <c r="D23" i="17"/>
  <c r="D23" i="16"/>
  <c r="D23" i="15"/>
  <c r="D23" i="14"/>
  <c r="D23" i="13"/>
  <c r="E23" i="22" l="1"/>
  <c r="F23" i="22"/>
  <c r="E23" i="21"/>
  <c r="F23" i="21" s="1"/>
  <c r="E23" i="20"/>
  <c r="F23" i="20" s="1"/>
  <c r="E23" i="19"/>
  <c r="F23" i="19"/>
  <c r="E23" i="18"/>
  <c r="F23" i="18" s="1"/>
  <c r="E23" i="17"/>
  <c r="F23" i="17" s="1"/>
  <c r="E23" i="16"/>
  <c r="F23" i="16" s="1"/>
  <c r="E23" i="15"/>
  <c r="F23" i="15"/>
  <c r="E23" i="14"/>
  <c r="F23" i="14" s="1"/>
  <c r="E23" i="13"/>
  <c r="F23" i="13" s="1"/>
  <c r="B24" i="22" l="1"/>
  <c r="G23" i="22"/>
  <c r="B24" i="21"/>
  <c r="G23" i="21"/>
  <c r="B24" i="20"/>
  <c r="G23" i="20"/>
  <c r="B24" i="19"/>
  <c r="G23" i="19"/>
  <c r="B24" i="18"/>
  <c r="G23" i="18"/>
  <c r="B24" i="17"/>
  <c r="G23" i="17"/>
  <c r="B24" i="16"/>
  <c r="G23" i="16"/>
  <c r="B24" i="15"/>
  <c r="G23" i="15"/>
  <c r="B24" i="14"/>
  <c r="G23" i="14"/>
  <c r="B24" i="13"/>
  <c r="G23" i="13"/>
  <c r="D24" i="22" l="1"/>
  <c r="D24" i="21"/>
  <c r="D24" i="20"/>
  <c r="D24" i="19"/>
  <c r="D24" i="18"/>
  <c r="D24" i="17"/>
  <c r="D24" i="16"/>
  <c r="D24" i="15"/>
  <c r="D24" i="14"/>
  <c r="D24" i="13"/>
  <c r="E24" i="22" l="1"/>
  <c r="F24" i="22"/>
  <c r="E24" i="21"/>
  <c r="F24" i="21" s="1"/>
  <c r="E24" i="20"/>
  <c r="F24" i="20" s="1"/>
  <c r="E24" i="19"/>
  <c r="F24" i="19"/>
  <c r="E24" i="18"/>
  <c r="F24" i="18" s="1"/>
  <c r="E24" i="17"/>
  <c r="F24" i="17" s="1"/>
  <c r="E24" i="16"/>
  <c r="F24" i="16" s="1"/>
  <c r="E24" i="15"/>
  <c r="F24" i="15" s="1"/>
  <c r="E24" i="14"/>
  <c r="F24" i="14" s="1"/>
  <c r="E24" i="13"/>
  <c r="F24" i="13" s="1"/>
  <c r="B25" i="22" l="1"/>
  <c r="G24" i="22"/>
  <c r="B25" i="21"/>
  <c r="G24" i="21"/>
  <c r="B25" i="20"/>
  <c r="G24" i="20"/>
  <c r="B25" i="19"/>
  <c r="G24" i="19"/>
  <c r="B25" i="18"/>
  <c r="G24" i="18"/>
  <c r="B25" i="17"/>
  <c r="G24" i="17"/>
  <c r="B25" i="16"/>
  <c r="G24" i="16"/>
  <c r="B25" i="15"/>
  <c r="G24" i="15"/>
  <c r="B25" i="14"/>
  <c r="G24" i="14"/>
  <c r="B25" i="13"/>
  <c r="G24" i="13"/>
  <c r="D25" i="22" l="1"/>
  <c r="D25" i="21"/>
  <c r="D25" i="20"/>
  <c r="D25" i="19"/>
  <c r="D25" i="18"/>
  <c r="D25" i="17"/>
  <c r="D25" i="16"/>
  <c r="D25" i="15"/>
  <c r="D25" i="14"/>
  <c r="D25" i="13"/>
  <c r="E25" i="22" l="1"/>
  <c r="F25" i="22" s="1"/>
  <c r="E25" i="21"/>
  <c r="F25" i="21" s="1"/>
  <c r="E25" i="20"/>
  <c r="F25" i="20" s="1"/>
  <c r="E25" i="19"/>
  <c r="F25" i="19" s="1"/>
  <c r="E25" i="18"/>
  <c r="F25" i="18" s="1"/>
  <c r="E25" i="17"/>
  <c r="F25" i="17" s="1"/>
  <c r="E25" i="16"/>
  <c r="F25" i="16" s="1"/>
  <c r="E25" i="15"/>
  <c r="F25" i="15" s="1"/>
  <c r="E25" i="14"/>
  <c r="F25" i="14" s="1"/>
  <c r="E25" i="13"/>
  <c r="F25" i="13" s="1"/>
  <c r="B26" i="22" l="1"/>
  <c r="G25" i="22"/>
  <c r="B26" i="21"/>
  <c r="G25" i="21"/>
  <c r="B26" i="20"/>
  <c r="G25" i="20"/>
  <c r="B26" i="19"/>
  <c r="G25" i="19"/>
  <c r="B26" i="18"/>
  <c r="G25" i="18"/>
  <c r="B26" i="17"/>
  <c r="G25" i="17"/>
  <c r="B26" i="16"/>
  <c r="G25" i="16"/>
  <c r="B26" i="15"/>
  <c r="G25" i="15"/>
  <c r="B26" i="14"/>
  <c r="G25" i="14"/>
  <c r="B26" i="13"/>
  <c r="G25" i="13"/>
  <c r="D26" i="22" l="1"/>
  <c r="D26" i="21"/>
  <c r="D26" i="20"/>
  <c r="D26" i="19"/>
  <c r="D26" i="18"/>
  <c r="D26" i="17"/>
  <c r="D26" i="16"/>
  <c r="D26" i="15"/>
  <c r="D26" i="14"/>
  <c r="D26" i="13"/>
  <c r="E26" i="22" l="1"/>
  <c r="F26" i="22"/>
  <c r="E26" i="21"/>
  <c r="F26" i="21" s="1"/>
  <c r="E26" i="20"/>
  <c r="F26" i="20" s="1"/>
  <c r="E26" i="19"/>
  <c r="F26" i="19"/>
  <c r="E26" i="18"/>
  <c r="F26" i="18" s="1"/>
  <c r="E26" i="17"/>
  <c r="F26" i="17" s="1"/>
  <c r="E26" i="16"/>
  <c r="F26" i="16" s="1"/>
  <c r="E26" i="15"/>
  <c r="F26" i="15"/>
  <c r="E26" i="14"/>
  <c r="F26" i="14" s="1"/>
  <c r="E26" i="13"/>
  <c r="F26" i="13" s="1"/>
  <c r="B27" i="22" l="1"/>
  <c r="G26" i="22"/>
  <c r="B27" i="21"/>
  <c r="G26" i="21"/>
  <c r="B27" i="20"/>
  <c r="G26" i="20"/>
  <c r="B27" i="19"/>
  <c r="G26" i="19"/>
  <c r="B27" i="18"/>
  <c r="G26" i="18"/>
  <c r="B27" i="17"/>
  <c r="G26" i="17"/>
  <c r="B27" i="16"/>
  <c r="G26" i="16"/>
  <c r="B27" i="15"/>
  <c r="G26" i="15"/>
  <c r="B27" i="14"/>
  <c r="G26" i="14"/>
  <c r="B27" i="13"/>
  <c r="G26" i="13"/>
  <c r="D27" i="22" l="1"/>
  <c r="D27" i="21"/>
  <c r="D27" i="20"/>
  <c r="D27" i="19"/>
  <c r="D27" i="18"/>
  <c r="D27" i="17"/>
  <c r="D27" i="16"/>
  <c r="D27" i="15"/>
  <c r="D27" i="14"/>
  <c r="D27" i="13"/>
  <c r="E27" i="22" l="1"/>
  <c r="F27" i="22" s="1"/>
  <c r="E27" i="21"/>
  <c r="F27" i="21" s="1"/>
  <c r="E27" i="20"/>
  <c r="F27" i="20" s="1"/>
  <c r="E27" i="19"/>
  <c r="F27" i="19" s="1"/>
  <c r="E27" i="18"/>
  <c r="F27" i="18" s="1"/>
  <c r="E27" i="17"/>
  <c r="F27" i="17" s="1"/>
  <c r="E27" i="16"/>
  <c r="F27" i="16" s="1"/>
  <c r="E27" i="15"/>
  <c r="F27" i="15" s="1"/>
  <c r="E27" i="14"/>
  <c r="F27" i="14" s="1"/>
  <c r="E27" i="13"/>
  <c r="F27" i="13" s="1"/>
  <c r="B28" i="22" l="1"/>
  <c r="G27" i="22"/>
  <c r="B28" i="21"/>
  <c r="G27" i="21"/>
  <c r="B28" i="20"/>
  <c r="G27" i="20"/>
  <c r="B28" i="19"/>
  <c r="G27" i="19"/>
  <c r="B28" i="18"/>
  <c r="G27" i="18"/>
  <c r="B28" i="17"/>
  <c r="G27" i="17"/>
  <c r="B28" i="16"/>
  <c r="G27" i="16"/>
  <c r="B28" i="15"/>
  <c r="G27" i="15"/>
  <c r="B28" i="14"/>
  <c r="G27" i="14"/>
  <c r="B28" i="13"/>
  <c r="G27" i="13"/>
  <c r="D28" i="22" l="1"/>
  <c r="D28" i="21"/>
  <c r="D28" i="20"/>
  <c r="D28" i="19"/>
  <c r="D28" i="18"/>
  <c r="D28" i="17"/>
  <c r="D28" i="16"/>
  <c r="D28" i="15"/>
  <c r="D28" i="14"/>
  <c r="D28" i="13"/>
  <c r="E28" i="22" l="1"/>
  <c r="F28" i="22" s="1"/>
  <c r="E28" i="21"/>
  <c r="F28" i="21" s="1"/>
  <c r="E28" i="20"/>
  <c r="F28" i="20" s="1"/>
  <c r="E28" i="19"/>
  <c r="F28" i="19" s="1"/>
  <c r="E28" i="18"/>
  <c r="F28" i="18" s="1"/>
  <c r="E28" i="17"/>
  <c r="F28" i="17" s="1"/>
  <c r="E28" i="16"/>
  <c r="F28" i="16" s="1"/>
  <c r="E28" i="15"/>
  <c r="F28" i="15" s="1"/>
  <c r="E28" i="14"/>
  <c r="F28" i="14" s="1"/>
  <c r="E28" i="13"/>
  <c r="F28" i="13" s="1"/>
  <c r="B29" i="22" l="1"/>
  <c r="G28" i="22"/>
  <c r="B29" i="21"/>
  <c r="G28" i="21"/>
  <c r="B29" i="20"/>
  <c r="G28" i="20"/>
  <c r="B29" i="19"/>
  <c r="G28" i="19"/>
  <c r="B29" i="18"/>
  <c r="G28" i="18"/>
  <c r="B29" i="17"/>
  <c r="G28" i="17"/>
  <c r="B29" i="16"/>
  <c r="G28" i="16"/>
  <c r="B29" i="15"/>
  <c r="G28" i="15"/>
  <c r="B29" i="14"/>
  <c r="G28" i="14"/>
  <c r="B29" i="13"/>
  <c r="G28" i="13"/>
  <c r="D29" i="22" l="1"/>
  <c r="D29" i="21"/>
  <c r="D29" i="20"/>
  <c r="D29" i="19"/>
  <c r="D29" i="18"/>
  <c r="D29" i="17"/>
  <c r="D29" i="16"/>
  <c r="D29" i="15"/>
  <c r="D29" i="14"/>
  <c r="D29" i="13"/>
  <c r="E29" i="22" l="1"/>
  <c r="F29" i="22" s="1"/>
  <c r="E29" i="21"/>
  <c r="F29" i="21" s="1"/>
  <c r="E29" i="20"/>
  <c r="F29" i="20" s="1"/>
  <c r="E29" i="19"/>
  <c r="F29" i="19" s="1"/>
  <c r="E29" i="18"/>
  <c r="F29" i="18" s="1"/>
  <c r="E29" i="17"/>
  <c r="F29" i="17" s="1"/>
  <c r="E29" i="16"/>
  <c r="F29" i="16" s="1"/>
  <c r="E29" i="15"/>
  <c r="F29" i="15" s="1"/>
  <c r="E29" i="14"/>
  <c r="F29" i="14" s="1"/>
  <c r="E29" i="13"/>
  <c r="F29" i="13" s="1"/>
  <c r="B30" i="22" l="1"/>
  <c r="G29" i="22"/>
  <c r="B30" i="21"/>
  <c r="G29" i="21"/>
  <c r="B30" i="20"/>
  <c r="G29" i="20"/>
  <c r="B30" i="19"/>
  <c r="G29" i="19"/>
  <c r="B30" i="18"/>
  <c r="G29" i="18"/>
  <c r="B30" i="17"/>
  <c r="G29" i="17"/>
  <c r="B30" i="16"/>
  <c r="G29" i="16"/>
  <c r="B30" i="15"/>
  <c r="G29" i="15"/>
  <c r="B30" i="14"/>
  <c r="G29" i="14"/>
  <c r="B30" i="13"/>
  <c r="G29" i="13"/>
  <c r="D30" i="22" l="1"/>
  <c r="D30" i="21"/>
  <c r="D30" i="20"/>
  <c r="D30" i="19"/>
  <c r="D30" i="18"/>
  <c r="D30" i="17"/>
  <c r="D30" i="16"/>
  <c r="D30" i="15"/>
  <c r="D30" i="14"/>
  <c r="D30" i="13"/>
  <c r="E30" i="22" l="1"/>
  <c r="F30" i="22" s="1"/>
  <c r="E30" i="21"/>
  <c r="F30" i="21" s="1"/>
  <c r="E30" i="20"/>
  <c r="F30" i="20" s="1"/>
  <c r="E30" i="19"/>
  <c r="F30" i="19" s="1"/>
  <c r="E30" i="18"/>
  <c r="F30" i="18" s="1"/>
  <c r="E30" i="17"/>
  <c r="F30" i="17" s="1"/>
  <c r="E30" i="16"/>
  <c r="F30" i="16" s="1"/>
  <c r="E30" i="15"/>
  <c r="F30" i="15" s="1"/>
  <c r="E30" i="14"/>
  <c r="F30" i="14" s="1"/>
  <c r="E30" i="13"/>
  <c r="F30" i="13" s="1"/>
  <c r="B31" i="22" l="1"/>
  <c r="G30" i="22"/>
  <c r="B31" i="21"/>
  <c r="G30" i="21"/>
  <c r="B31" i="20"/>
  <c r="G30" i="20"/>
  <c r="B31" i="19"/>
  <c r="G30" i="19"/>
  <c r="B31" i="18"/>
  <c r="G30" i="18"/>
  <c r="B31" i="17"/>
  <c r="G30" i="17"/>
  <c r="B31" i="16"/>
  <c r="G30" i="16"/>
  <c r="B31" i="15"/>
  <c r="G30" i="15"/>
  <c r="B31" i="14"/>
  <c r="G30" i="14"/>
  <c r="B31" i="13"/>
  <c r="G30" i="13"/>
  <c r="D31" i="22" l="1"/>
  <c r="D31" i="21"/>
  <c r="D31" i="20"/>
  <c r="D31" i="19"/>
  <c r="D31" i="18"/>
  <c r="D31" i="17"/>
  <c r="D31" i="16"/>
  <c r="D31" i="15"/>
  <c r="D31" i="14"/>
  <c r="D31" i="13"/>
  <c r="E31" i="22" l="1"/>
  <c r="F31" i="22"/>
  <c r="E31" i="21"/>
  <c r="F31" i="21" s="1"/>
  <c r="E31" i="20"/>
  <c r="F31" i="20" s="1"/>
  <c r="E31" i="19"/>
  <c r="F31" i="19"/>
  <c r="E31" i="18"/>
  <c r="F31" i="18" s="1"/>
  <c r="E31" i="17"/>
  <c r="F31" i="17" s="1"/>
  <c r="E31" i="16"/>
  <c r="F31" i="16" s="1"/>
  <c r="E31" i="15"/>
  <c r="F31" i="15" s="1"/>
  <c r="E31" i="14"/>
  <c r="F31" i="14" s="1"/>
  <c r="E31" i="13"/>
  <c r="F31" i="13" s="1"/>
  <c r="B32" i="22" l="1"/>
  <c r="G31" i="22"/>
  <c r="B32" i="21"/>
  <c r="G31" i="21"/>
  <c r="B32" i="20"/>
  <c r="G31" i="20"/>
  <c r="B32" i="19"/>
  <c r="G31" i="19"/>
  <c r="B32" i="18"/>
  <c r="G31" i="18"/>
  <c r="B32" i="17"/>
  <c r="G31" i="17"/>
  <c r="B32" i="16"/>
  <c r="G31" i="16"/>
  <c r="B32" i="15"/>
  <c r="G31" i="15"/>
  <c r="B32" i="14"/>
  <c r="G31" i="14"/>
  <c r="B32" i="13"/>
  <c r="G31" i="13"/>
  <c r="D32" i="22" l="1"/>
  <c r="D32" i="21"/>
  <c r="D32" i="20"/>
  <c r="D32" i="19"/>
  <c r="D32" i="18"/>
  <c r="D32" i="17"/>
  <c r="D32" i="16"/>
  <c r="D32" i="15"/>
  <c r="D32" i="14"/>
  <c r="D32" i="13"/>
  <c r="E32" i="22" l="1"/>
  <c r="F32" i="22" s="1"/>
  <c r="G32" i="22" s="1"/>
  <c r="E32" i="21"/>
  <c r="F32" i="21" s="1"/>
  <c r="G32" i="21" s="1"/>
  <c r="E32" i="20"/>
  <c r="F32" i="20" s="1"/>
  <c r="G32" i="20" s="1"/>
  <c r="E32" i="19"/>
  <c r="F32" i="19" s="1"/>
  <c r="G32" i="19" s="1"/>
  <c r="E32" i="18"/>
  <c r="F32" i="18" s="1"/>
  <c r="G32" i="18" s="1"/>
  <c r="E32" i="17"/>
  <c r="F32" i="17"/>
  <c r="G32" i="17" s="1"/>
  <c r="E32" i="16"/>
  <c r="F32" i="16" s="1"/>
  <c r="G32" i="16" s="1"/>
  <c r="E32" i="15"/>
  <c r="F32" i="15" s="1"/>
  <c r="G32" i="15" s="1"/>
  <c r="E32" i="14"/>
  <c r="F32" i="14" s="1"/>
  <c r="G32" i="14" s="1"/>
  <c r="E32" i="13"/>
  <c r="F32" i="13" s="1"/>
  <c r="G32" i="13" s="1"/>
  <c r="L3" i="7" l="1"/>
  <c r="L3" i="9"/>
  <c r="J11" i="9" s="1"/>
  <c r="D21" i="12" s="1"/>
  <c r="L3" i="8"/>
  <c r="J11" i="8" s="1"/>
  <c r="D20" i="12" s="1"/>
  <c r="L3" i="10"/>
  <c r="J11" i="10" s="1"/>
  <c r="D22" i="12" s="1"/>
  <c r="L3" i="6"/>
  <c r="J11" i="6" s="1"/>
  <c r="D18" i="12" s="1"/>
  <c r="L3" i="5"/>
  <c r="J11" i="5" s="1"/>
  <c r="D17" i="12" s="1"/>
  <c r="L3" i="4"/>
  <c r="J11" i="4" s="1"/>
  <c r="D16" i="12" s="1"/>
  <c r="L3" i="3"/>
  <c r="J11" i="3" s="1"/>
  <c r="D15" i="12" s="1"/>
  <c r="L3" i="2"/>
  <c r="J11" i="2" s="1"/>
  <c r="D14" i="12" s="1"/>
  <c r="L3" i="1"/>
  <c r="C19" i="1"/>
  <c r="J11" i="7"/>
  <c r="D19" i="12" s="1"/>
  <c r="C32" i="10"/>
  <c r="C31" i="10"/>
  <c r="C30" i="10"/>
  <c r="C29" i="10"/>
  <c r="C28" i="10"/>
  <c r="C27" i="10"/>
  <c r="C26" i="10"/>
  <c r="C25" i="10"/>
  <c r="C24" i="10"/>
  <c r="C23" i="10"/>
  <c r="C22" i="10"/>
  <c r="C21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D3" i="10" s="1"/>
  <c r="E3" i="10" s="1"/>
  <c r="C32" i="9"/>
  <c r="C31" i="9"/>
  <c r="C30" i="9"/>
  <c r="C29" i="9"/>
  <c r="C28" i="9"/>
  <c r="C27" i="9"/>
  <c r="C26" i="9"/>
  <c r="C25" i="9"/>
  <c r="C24" i="9"/>
  <c r="C23" i="9"/>
  <c r="C22" i="9"/>
  <c r="C21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D3" i="9" s="1"/>
  <c r="E3" i="9" s="1"/>
  <c r="C32" i="8"/>
  <c r="C31" i="8"/>
  <c r="C30" i="8"/>
  <c r="C29" i="8"/>
  <c r="C28" i="8"/>
  <c r="C27" i="8"/>
  <c r="C26" i="8"/>
  <c r="C25" i="8"/>
  <c r="C24" i="8"/>
  <c r="C23" i="8"/>
  <c r="C22" i="8"/>
  <c r="C21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D3" i="8" s="1"/>
  <c r="E3" i="8" s="1"/>
  <c r="C32" i="7"/>
  <c r="C31" i="7"/>
  <c r="C30" i="7"/>
  <c r="C29" i="7"/>
  <c r="C28" i="7"/>
  <c r="C27" i="7"/>
  <c r="C26" i="7"/>
  <c r="C25" i="7"/>
  <c r="C24" i="7"/>
  <c r="C23" i="7"/>
  <c r="C22" i="7"/>
  <c r="C21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D3" i="7" s="1"/>
  <c r="E3" i="7" s="1"/>
  <c r="C32" i="6"/>
  <c r="C31" i="6"/>
  <c r="C30" i="6"/>
  <c r="C29" i="6"/>
  <c r="C28" i="6"/>
  <c r="C27" i="6"/>
  <c r="C26" i="6"/>
  <c r="C25" i="6"/>
  <c r="C24" i="6"/>
  <c r="C23" i="6"/>
  <c r="C22" i="6"/>
  <c r="C21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3" i="6" s="1"/>
  <c r="E3" i="6" s="1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D3" i="5" s="1"/>
  <c r="E3" i="5" s="1"/>
  <c r="C32" i="4"/>
  <c r="C31" i="4"/>
  <c r="C30" i="4"/>
  <c r="C29" i="4"/>
  <c r="C28" i="4"/>
  <c r="C27" i="4"/>
  <c r="C26" i="4"/>
  <c r="C25" i="4"/>
  <c r="C24" i="4"/>
  <c r="C23" i="4"/>
  <c r="C22" i="4"/>
  <c r="C21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3" i="4" s="1"/>
  <c r="E3" i="4" s="1"/>
  <c r="C32" i="3"/>
  <c r="C31" i="3"/>
  <c r="C30" i="3"/>
  <c r="C29" i="3"/>
  <c r="C28" i="3"/>
  <c r="C27" i="3"/>
  <c r="C26" i="3"/>
  <c r="C25" i="3"/>
  <c r="C24" i="3"/>
  <c r="C23" i="3"/>
  <c r="C22" i="3"/>
  <c r="C21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3" i="3" s="1"/>
  <c r="E3" i="3" s="1"/>
  <c r="C32" i="1"/>
  <c r="C31" i="1"/>
  <c r="C30" i="1"/>
  <c r="C29" i="1"/>
  <c r="C28" i="1"/>
  <c r="C27" i="1"/>
  <c r="C26" i="1"/>
  <c r="C25" i="1"/>
  <c r="C24" i="1"/>
  <c r="C23" i="1"/>
  <c r="C22" i="1"/>
  <c r="C21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3" i="1" s="1"/>
  <c r="E3" i="1" s="1"/>
  <c r="C32" i="2"/>
  <c r="C31" i="2"/>
  <c r="C30" i="2"/>
  <c r="C29" i="2"/>
  <c r="C28" i="2"/>
  <c r="C27" i="2"/>
  <c r="C26" i="2"/>
  <c r="C25" i="2"/>
  <c r="C24" i="2"/>
  <c r="C23" i="2"/>
  <c r="C22" i="2"/>
  <c r="C21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3" i="2" s="1"/>
  <c r="E3" i="2" s="1"/>
  <c r="J11" i="1" l="1"/>
  <c r="D13" i="12" s="1"/>
  <c r="C20" i="10"/>
  <c r="C20" i="9"/>
  <c r="C20" i="8"/>
  <c r="C20" i="7"/>
  <c r="C20" i="6"/>
  <c r="C20" i="5"/>
  <c r="C20" i="4"/>
  <c r="C20" i="3"/>
  <c r="C20" i="1"/>
  <c r="C20" i="2"/>
  <c r="F3" i="10"/>
  <c r="B4" i="10" s="1"/>
  <c r="F3" i="9"/>
  <c r="B4" i="9" s="1"/>
  <c r="F3" i="8"/>
  <c r="B4" i="8" s="1"/>
  <c r="F3" i="7"/>
  <c r="B4" i="7" s="1"/>
  <c r="F3" i="6"/>
  <c r="B4" i="6" s="1"/>
  <c r="F3" i="5"/>
  <c r="B4" i="5" s="1"/>
  <c r="F3" i="4"/>
  <c r="B4" i="4" s="1"/>
  <c r="F3" i="3"/>
  <c r="B4" i="3" s="1"/>
  <c r="F3" i="1"/>
  <c r="B4" i="1" s="1"/>
  <c r="F3" i="2"/>
  <c r="B4" i="2" s="1"/>
  <c r="D4" i="10" l="1"/>
  <c r="E4" i="10" s="1"/>
  <c r="D4" i="9"/>
  <c r="E4" i="9" s="1"/>
  <c r="D4" i="8"/>
  <c r="E4" i="8" s="1"/>
  <c r="D4" i="7"/>
  <c r="E4" i="7" s="1"/>
  <c r="D4" i="6"/>
  <c r="E4" i="6" s="1"/>
  <c r="D4" i="5"/>
  <c r="E4" i="5" s="1"/>
  <c r="D4" i="4"/>
  <c r="E4" i="4" s="1"/>
  <c r="D4" i="3"/>
  <c r="E4" i="3" s="1"/>
  <c r="D4" i="1"/>
  <c r="E4" i="1" s="1"/>
  <c r="D4" i="2"/>
  <c r="E4" i="2" s="1"/>
  <c r="F4" i="10" l="1"/>
  <c r="F4" i="9"/>
  <c r="F4" i="8"/>
  <c r="F4" i="7"/>
  <c r="F4" i="6"/>
  <c r="F4" i="5"/>
  <c r="F4" i="4"/>
  <c r="F4" i="3"/>
  <c r="F4" i="1"/>
  <c r="F4" i="2"/>
  <c r="B5" i="10" l="1"/>
  <c r="G4" i="10"/>
  <c r="B5" i="9"/>
  <c r="G4" i="9"/>
  <c r="B5" i="8"/>
  <c r="G4" i="8"/>
  <c r="B5" i="7"/>
  <c r="G4" i="7"/>
  <c r="B5" i="6"/>
  <c r="G4" i="6"/>
  <c r="B5" i="5"/>
  <c r="G4" i="5"/>
  <c r="B5" i="4"/>
  <c r="G4" i="4"/>
  <c r="B5" i="3"/>
  <c r="G4" i="3"/>
  <c r="B5" i="1"/>
  <c r="G4" i="1"/>
  <c r="B5" i="2"/>
  <c r="G4" i="2"/>
  <c r="D5" i="10" l="1"/>
  <c r="E5" i="10" s="1"/>
  <c r="D5" i="9"/>
  <c r="E5" i="9" s="1"/>
  <c r="D5" i="8"/>
  <c r="E5" i="8" s="1"/>
  <c r="D5" i="7"/>
  <c r="E5" i="7" s="1"/>
  <c r="D5" i="6"/>
  <c r="E5" i="6" s="1"/>
  <c r="D5" i="5"/>
  <c r="E5" i="5" s="1"/>
  <c r="D5" i="4"/>
  <c r="E5" i="4" s="1"/>
  <c r="D5" i="3"/>
  <c r="E5" i="3" s="1"/>
  <c r="D5" i="1"/>
  <c r="E5" i="1" s="1"/>
  <c r="D5" i="2"/>
  <c r="E5" i="2" s="1"/>
  <c r="F5" i="10" l="1"/>
  <c r="F5" i="9"/>
  <c r="F5" i="8"/>
  <c r="F5" i="7"/>
  <c r="F5" i="6"/>
  <c r="F5" i="5"/>
  <c r="F5" i="4"/>
  <c r="F5" i="3"/>
  <c r="F5" i="1"/>
  <c r="F5" i="2"/>
  <c r="B6" i="10" l="1"/>
  <c r="G5" i="10"/>
  <c r="B6" i="9"/>
  <c r="G5" i="9"/>
  <c r="B6" i="8"/>
  <c r="G5" i="8"/>
  <c r="B6" i="7"/>
  <c r="G5" i="7"/>
  <c r="B6" i="6"/>
  <c r="G5" i="6"/>
  <c r="B6" i="5"/>
  <c r="G5" i="5"/>
  <c r="B6" i="4"/>
  <c r="G5" i="4"/>
  <c r="B6" i="3"/>
  <c r="G5" i="3"/>
  <c r="B6" i="1"/>
  <c r="G5" i="1"/>
  <c r="B6" i="2"/>
  <c r="G5" i="2"/>
  <c r="D6" i="10" l="1"/>
  <c r="E6" i="10" s="1"/>
  <c r="D6" i="9"/>
  <c r="E6" i="9" s="1"/>
  <c r="D6" i="8"/>
  <c r="E6" i="8" s="1"/>
  <c r="D6" i="7"/>
  <c r="E6" i="7" s="1"/>
  <c r="D6" i="6"/>
  <c r="E6" i="6" s="1"/>
  <c r="D6" i="5"/>
  <c r="E6" i="5" s="1"/>
  <c r="D6" i="4"/>
  <c r="E6" i="4" s="1"/>
  <c r="D6" i="3"/>
  <c r="E6" i="3" s="1"/>
  <c r="D6" i="1"/>
  <c r="E6" i="1" s="1"/>
  <c r="D6" i="2"/>
  <c r="E6" i="2" s="1"/>
  <c r="F6" i="10" l="1"/>
  <c r="F6" i="9"/>
  <c r="F6" i="8"/>
  <c r="F6" i="7"/>
  <c r="F6" i="6"/>
  <c r="F6" i="5"/>
  <c r="F6" i="4"/>
  <c r="F6" i="3"/>
  <c r="F6" i="1"/>
  <c r="F6" i="2"/>
  <c r="B7" i="10" l="1"/>
  <c r="G6" i="10"/>
  <c r="B7" i="9"/>
  <c r="G6" i="9"/>
  <c r="B7" i="8"/>
  <c r="G6" i="8"/>
  <c r="B7" i="7"/>
  <c r="G6" i="7"/>
  <c r="B7" i="6"/>
  <c r="G6" i="6"/>
  <c r="B7" i="5"/>
  <c r="G6" i="5"/>
  <c r="B7" i="4"/>
  <c r="G6" i="4"/>
  <c r="B7" i="3"/>
  <c r="G6" i="3"/>
  <c r="B7" i="1"/>
  <c r="G6" i="1"/>
  <c r="B7" i="2"/>
  <c r="G6" i="2"/>
  <c r="D7" i="10" l="1"/>
  <c r="E7" i="10" s="1"/>
  <c r="D7" i="9"/>
  <c r="E7" i="9" s="1"/>
  <c r="D7" i="8"/>
  <c r="E7" i="8" s="1"/>
  <c r="D7" i="7"/>
  <c r="E7" i="7" s="1"/>
  <c r="D7" i="6"/>
  <c r="E7" i="6" s="1"/>
  <c r="D7" i="5"/>
  <c r="E7" i="5" s="1"/>
  <c r="D7" i="4"/>
  <c r="E7" i="4" s="1"/>
  <c r="D7" i="3"/>
  <c r="E7" i="3" s="1"/>
  <c r="D7" i="1"/>
  <c r="E7" i="1" s="1"/>
  <c r="D7" i="2"/>
  <c r="E7" i="2" s="1"/>
  <c r="F7" i="10" l="1"/>
  <c r="F7" i="9"/>
  <c r="F7" i="8"/>
  <c r="F7" i="7"/>
  <c r="F7" i="6"/>
  <c r="F7" i="5"/>
  <c r="F7" i="4"/>
  <c r="F7" i="3"/>
  <c r="F7" i="1"/>
  <c r="F7" i="2"/>
  <c r="B8" i="10" l="1"/>
  <c r="G7" i="10"/>
  <c r="B8" i="9"/>
  <c r="G7" i="9"/>
  <c r="B8" i="8"/>
  <c r="G7" i="8"/>
  <c r="B8" i="7"/>
  <c r="G7" i="7"/>
  <c r="B8" i="6"/>
  <c r="G7" i="6"/>
  <c r="B8" i="5"/>
  <c r="G7" i="5"/>
  <c r="B8" i="4"/>
  <c r="G7" i="4"/>
  <c r="B8" i="3"/>
  <c r="G7" i="3"/>
  <c r="B8" i="1"/>
  <c r="G7" i="1"/>
  <c r="B8" i="2"/>
  <c r="G7" i="2"/>
  <c r="D8" i="10" l="1"/>
  <c r="E8" i="10" s="1"/>
  <c r="D8" i="9"/>
  <c r="E8" i="9" s="1"/>
  <c r="D8" i="8"/>
  <c r="E8" i="8" s="1"/>
  <c r="D8" i="7"/>
  <c r="E8" i="7" s="1"/>
  <c r="D8" i="6"/>
  <c r="E8" i="6" s="1"/>
  <c r="D8" i="5"/>
  <c r="E8" i="5" s="1"/>
  <c r="D8" i="4"/>
  <c r="E8" i="4" s="1"/>
  <c r="D8" i="3"/>
  <c r="E8" i="3" s="1"/>
  <c r="D8" i="1"/>
  <c r="E8" i="1" s="1"/>
  <c r="D8" i="2"/>
  <c r="E8" i="2" s="1"/>
  <c r="F8" i="10" l="1"/>
  <c r="F8" i="9"/>
  <c r="F8" i="8"/>
  <c r="F8" i="7"/>
  <c r="F8" i="6"/>
  <c r="F8" i="5"/>
  <c r="F8" i="4"/>
  <c r="F8" i="3"/>
  <c r="F8" i="1"/>
  <c r="F8" i="2"/>
  <c r="B9" i="10" l="1"/>
  <c r="G8" i="10"/>
  <c r="B9" i="9"/>
  <c r="G8" i="9"/>
  <c r="B9" i="8"/>
  <c r="G8" i="8"/>
  <c r="B9" i="7"/>
  <c r="G8" i="7"/>
  <c r="B9" i="6"/>
  <c r="G8" i="6"/>
  <c r="B9" i="5"/>
  <c r="G8" i="5"/>
  <c r="B9" i="4"/>
  <c r="G8" i="4"/>
  <c r="B9" i="3"/>
  <c r="G8" i="3"/>
  <c r="B9" i="1"/>
  <c r="G8" i="1"/>
  <c r="B9" i="2"/>
  <c r="G8" i="2"/>
  <c r="D9" i="10" l="1"/>
  <c r="E9" i="10" s="1"/>
  <c r="D9" i="9"/>
  <c r="E9" i="9" s="1"/>
  <c r="D9" i="8"/>
  <c r="E9" i="8" s="1"/>
  <c r="D9" i="7"/>
  <c r="E9" i="7" s="1"/>
  <c r="D9" i="6"/>
  <c r="E9" i="6" s="1"/>
  <c r="D9" i="5"/>
  <c r="E9" i="5" s="1"/>
  <c r="D9" i="4"/>
  <c r="E9" i="4" s="1"/>
  <c r="D9" i="3"/>
  <c r="E9" i="3" s="1"/>
  <c r="D9" i="1"/>
  <c r="E9" i="1" s="1"/>
  <c r="D9" i="2"/>
  <c r="E9" i="2" s="1"/>
  <c r="F9" i="10" l="1"/>
  <c r="F9" i="9"/>
  <c r="F9" i="8"/>
  <c r="F9" i="7"/>
  <c r="F9" i="6"/>
  <c r="F9" i="5"/>
  <c r="F9" i="4"/>
  <c r="F9" i="3"/>
  <c r="F9" i="1"/>
  <c r="F9" i="2"/>
  <c r="B10" i="10" l="1"/>
  <c r="G9" i="10"/>
  <c r="B10" i="9"/>
  <c r="G9" i="9"/>
  <c r="B10" i="8"/>
  <c r="G9" i="8"/>
  <c r="B10" i="7"/>
  <c r="G9" i="7"/>
  <c r="B10" i="6"/>
  <c r="G9" i="6"/>
  <c r="B10" i="5"/>
  <c r="G9" i="5"/>
  <c r="B10" i="4"/>
  <c r="G9" i="4"/>
  <c r="B10" i="3"/>
  <c r="G9" i="3"/>
  <c r="B10" i="1"/>
  <c r="G9" i="1"/>
  <c r="B10" i="2"/>
  <c r="G9" i="2"/>
  <c r="D10" i="10" l="1"/>
  <c r="E10" i="10" s="1"/>
  <c r="D10" i="9"/>
  <c r="E10" i="9" s="1"/>
  <c r="D10" i="8"/>
  <c r="E10" i="8" s="1"/>
  <c r="D10" i="7"/>
  <c r="E10" i="7" s="1"/>
  <c r="D10" i="6"/>
  <c r="E10" i="6" s="1"/>
  <c r="D10" i="5"/>
  <c r="E10" i="5" s="1"/>
  <c r="D10" i="4"/>
  <c r="E10" i="4" s="1"/>
  <c r="D10" i="3"/>
  <c r="E10" i="3" s="1"/>
  <c r="D10" i="1"/>
  <c r="E10" i="1" s="1"/>
  <c r="D10" i="2"/>
  <c r="E10" i="2" s="1"/>
  <c r="F10" i="10" l="1"/>
  <c r="F10" i="9"/>
  <c r="F10" i="8"/>
  <c r="F10" i="7"/>
  <c r="F10" i="6"/>
  <c r="F10" i="5"/>
  <c r="F10" i="4"/>
  <c r="F10" i="3"/>
  <c r="F10" i="1"/>
  <c r="F10" i="2"/>
  <c r="B11" i="10" l="1"/>
  <c r="G10" i="10"/>
  <c r="B11" i="9"/>
  <c r="G10" i="9"/>
  <c r="B11" i="8"/>
  <c r="G10" i="8"/>
  <c r="B11" i="7"/>
  <c r="G10" i="7"/>
  <c r="B11" i="6"/>
  <c r="G10" i="6"/>
  <c r="B11" i="5"/>
  <c r="G10" i="5"/>
  <c r="B11" i="4"/>
  <c r="G10" i="4"/>
  <c r="B11" i="3"/>
  <c r="G10" i="3"/>
  <c r="B11" i="1"/>
  <c r="G10" i="1"/>
  <c r="B11" i="2"/>
  <c r="G10" i="2"/>
  <c r="D11" i="10" l="1"/>
  <c r="E11" i="10" s="1"/>
  <c r="D11" i="9"/>
  <c r="E11" i="9" s="1"/>
  <c r="D11" i="8"/>
  <c r="E11" i="8" s="1"/>
  <c r="D11" i="7"/>
  <c r="E11" i="7" s="1"/>
  <c r="D11" i="6"/>
  <c r="E11" i="6" s="1"/>
  <c r="D11" i="5"/>
  <c r="E11" i="5" s="1"/>
  <c r="D11" i="4"/>
  <c r="E11" i="4" s="1"/>
  <c r="D11" i="3"/>
  <c r="E11" i="3" s="1"/>
  <c r="D11" i="1"/>
  <c r="E11" i="1" s="1"/>
  <c r="D11" i="2"/>
  <c r="E11" i="2" s="1"/>
  <c r="F11" i="10" l="1"/>
  <c r="F11" i="9"/>
  <c r="F11" i="8"/>
  <c r="F11" i="7"/>
  <c r="F11" i="6"/>
  <c r="F11" i="5"/>
  <c r="F11" i="4"/>
  <c r="F11" i="3"/>
  <c r="F11" i="1"/>
  <c r="F11" i="2"/>
  <c r="B12" i="10" l="1"/>
  <c r="G11" i="10"/>
  <c r="B12" i="9"/>
  <c r="G11" i="9"/>
  <c r="B12" i="8"/>
  <c r="G11" i="8"/>
  <c r="B12" i="7"/>
  <c r="G11" i="7"/>
  <c r="B12" i="6"/>
  <c r="G11" i="6"/>
  <c r="B12" i="5"/>
  <c r="G11" i="5"/>
  <c r="B12" i="4"/>
  <c r="G11" i="4"/>
  <c r="B12" i="3"/>
  <c r="G11" i="3"/>
  <c r="B12" i="1"/>
  <c r="G11" i="1"/>
  <c r="B12" i="2"/>
  <c r="G11" i="2"/>
  <c r="D12" i="10" l="1"/>
  <c r="E12" i="10" s="1"/>
  <c r="D12" i="9"/>
  <c r="E12" i="9" s="1"/>
  <c r="D12" i="8"/>
  <c r="E12" i="8" s="1"/>
  <c r="D12" i="7"/>
  <c r="E12" i="7" s="1"/>
  <c r="D12" i="6"/>
  <c r="E12" i="6" s="1"/>
  <c r="D12" i="5"/>
  <c r="E12" i="5" s="1"/>
  <c r="D12" i="4"/>
  <c r="E12" i="4" s="1"/>
  <c r="D12" i="3"/>
  <c r="E12" i="3" s="1"/>
  <c r="D12" i="1"/>
  <c r="E12" i="1" s="1"/>
  <c r="D12" i="2"/>
  <c r="E12" i="2" s="1"/>
  <c r="F12" i="10" l="1"/>
  <c r="F12" i="9"/>
  <c r="F12" i="8"/>
  <c r="F12" i="7"/>
  <c r="F12" i="6"/>
  <c r="F12" i="5"/>
  <c r="F12" i="4"/>
  <c r="F12" i="3"/>
  <c r="F12" i="1"/>
  <c r="F12" i="2"/>
  <c r="B13" i="10" l="1"/>
  <c r="G12" i="10"/>
  <c r="B13" i="9"/>
  <c r="G12" i="9"/>
  <c r="B13" i="8"/>
  <c r="G12" i="8"/>
  <c r="B13" i="7"/>
  <c r="G12" i="7"/>
  <c r="B13" i="6"/>
  <c r="G12" i="6"/>
  <c r="B13" i="5"/>
  <c r="G12" i="5"/>
  <c r="B13" i="4"/>
  <c r="G12" i="4"/>
  <c r="B13" i="3"/>
  <c r="G12" i="3"/>
  <c r="B13" i="1"/>
  <c r="G12" i="1"/>
  <c r="B13" i="2"/>
  <c r="G12" i="2"/>
  <c r="D13" i="10" l="1"/>
  <c r="E13" i="10" s="1"/>
  <c r="D13" i="9"/>
  <c r="E13" i="9" s="1"/>
  <c r="D13" i="8"/>
  <c r="E13" i="8" s="1"/>
  <c r="D13" i="7"/>
  <c r="E13" i="7" s="1"/>
  <c r="D13" i="6"/>
  <c r="E13" i="6" s="1"/>
  <c r="D13" i="5"/>
  <c r="E13" i="5" s="1"/>
  <c r="D13" i="4"/>
  <c r="E13" i="4" s="1"/>
  <c r="D13" i="3"/>
  <c r="E13" i="3" s="1"/>
  <c r="D13" i="1"/>
  <c r="E13" i="1" s="1"/>
  <c r="D13" i="2"/>
  <c r="E13" i="2" s="1"/>
  <c r="F13" i="10" l="1"/>
  <c r="F13" i="9"/>
  <c r="F13" i="8"/>
  <c r="F13" i="7"/>
  <c r="F13" i="6"/>
  <c r="F13" i="5"/>
  <c r="F13" i="4"/>
  <c r="F13" i="3"/>
  <c r="F13" i="1"/>
  <c r="F13" i="2"/>
  <c r="B14" i="10" l="1"/>
  <c r="G13" i="10"/>
  <c r="B14" i="9"/>
  <c r="G13" i="9"/>
  <c r="B14" i="8"/>
  <c r="G13" i="8"/>
  <c r="B14" i="7"/>
  <c r="G13" i="7"/>
  <c r="B14" i="6"/>
  <c r="G13" i="6"/>
  <c r="B14" i="5"/>
  <c r="G13" i="5"/>
  <c r="B14" i="4"/>
  <c r="G13" i="4"/>
  <c r="B14" i="3"/>
  <c r="G13" i="3"/>
  <c r="B14" i="1"/>
  <c r="G13" i="1"/>
  <c r="B14" i="2"/>
  <c r="G13" i="2"/>
  <c r="D14" i="10" l="1"/>
  <c r="E14" i="10" s="1"/>
  <c r="D14" i="9"/>
  <c r="E14" i="9" s="1"/>
  <c r="D14" i="8"/>
  <c r="E14" i="8" s="1"/>
  <c r="D14" i="7"/>
  <c r="E14" i="7" s="1"/>
  <c r="D14" i="6"/>
  <c r="E14" i="6" s="1"/>
  <c r="D14" i="5"/>
  <c r="E14" i="5" s="1"/>
  <c r="D14" i="4"/>
  <c r="E14" i="4" s="1"/>
  <c r="D14" i="3"/>
  <c r="E14" i="3" s="1"/>
  <c r="D14" i="1"/>
  <c r="E14" i="1" s="1"/>
  <c r="D14" i="2"/>
  <c r="E14" i="2" s="1"/>
  <c r="F14" i="10" l="1"/>
  <c r="F14" i="9"/>
  <c r="F14" i="8"/>
  <c r="F14" i="7"/>
  <c r="F14" i="6"/>
  <c r="F14" i="5"/>
  <c r="F14" i="4"/>
  <c r="F14" i="3"/>
  <c r="F14" i="1"/>
  <c r="F14" i="2"/>
  <c r="B15" i="10" l="1"/>
  <c r="G14" i="10"/>
  <c r="B15" i="9"/>
  <c r="G14" i="9"/>
  <c r="B15" i="8"/>
  <c r="G14" i="8"/>
  <c r="B15" i="7"/>
  <c r="G14" i="7"/>
  <c r="B15" i="6"/>
  <c r="G14" i="6"/>
  <c r="B15" i="5"/>
  <c r="G14" i="5"/>
  <c r="B15" i="4"/>
  <c r="G14" i="4"/>
  <c r="B15" i="3"/>
  <c r="G14" i="3"/>
  <c r="B15" i="1"/>
  <c r="G14" i="1"/>
  <c r="B15" i="2"/>
  <c r="G14" i="2"/>
  <c r="D15" i="10" l="1"/>
  <c r="E15" i="10" s="1"/>
  <c r="D15" i="9"/>
  <c r="E15" i="9" s="1"/>
  <c r="D15" i="8"/>
  <c r="E15" i="8" s="1"/>
  <c r="D15" i="7"/>
  <c r="E15" i="7" s="1"/>
  <c r="D15" i="6"/>
  <c r="E15" i="6" s="1"/>
  <c r="D15" i="5"/>
  <c r="E15" i="5" s="1"/>
  <c r="D15" i="4"/>
  <c r="E15" i="4" s="1"/>
  <c r="D15" i="3"/>
  <c r="E15" i="3" s="1"/>
  <c r="D15" i="1"/>
  <c r="E15" i="1" s="1"/>
  <c r="D15" i="2"/>
  <c r="E15" i="2" s="1"/>
  <c r="F15" i="10" l="1"/>
  <c r="F15" i="9"/>
  <c r="F15" i="8"/>
  <c r="F15" i="7"/>
  <c r="F15" i="6"/>
  <c r="F15" i="5"/>
  <c r="F15" i="4"/>
  <c r="F15" i="3"/>
  <c r="F15" i="1"/>
  <c r="F15" i="2"/>
  <c r="B16" i="10" l="1"/>
  <c r="G15" i="10"/>
  <c r="B16" i="9"/>
  <c r="G15" i="9"/>
  <c r="B16" i="8"/>
  <c r="G15" i="8"/>
  <c r="B16" i="7"/>
  <c r="G15" i="7"/>
  <c r="B16" i="6"/>
  <c r="G15" i="6"/>
  <c r="B16" i="5"/>
  <c r="G15" i="5"/>
  <c r="B16" i="4"/>
  <c r="G15" i="4"/>
  <c r="B16" i="3"/>
  <c r="G15" i="3"/>
  <c r="B16" i="1"/>
  <c r="G15" i="1"/>
  <c r="B16" i="2"/>
  <c r="G15" i="2"/>
  <c r="D16" i="10" l="1"/>
  <c r="E16" i="10" s="1"/>
  <c r="D16" i="9"/>
  <c r="E16" i="9" s="1"/>
  <c r="D16" i="8"/>
  <c r="E16" i="8" s="1"/>
  <c r="D16" i="7"/>
  <c r="E16" i="7" s="1"/>
  <c r="D16" i="6"/>
  <c r="E16" i="6" s="1"/>
  <c r="D16" i="5"/>
  <c r="E16" i="5" s="1"/>
  <c r="D16" i="4"/>
  <c r="E16" i="4" s="1"/>
  <c r="D16" i="3"/>
  <c r="E16" i="3" s="1"/>
  <c r="D16" i="1"/>
  <c r="E16" i="1" s="1"/>
  <c r="D16" i="2"/>
  <c r="E16" i="2" s="1"/>
  <c r="F16" i="10" l="1"/>
  <c r="F16" i="9"/>
  <c r="F16" i="8"/>
  <c r="F16" i="7"/>
  <c r="F16" i="6"/>
  <c r="F16" i="5"/>
  <c r="F16" i="4"/>
  <c r="F16" i="3"/>
  <c r="F16" i="1"/>
  <c r="F16" i="2"/>
  <c r="B17" i="10" l="1"/>
  <c r="G16" i="10"/>
  <c r="B17" i="9"/>
  <c r="G16" i="9"/>
  <c r="B17" i="8"/>
  <c r="G16" i="8"/>
  <c r="B17" i="7"/>
  <c r="G16" i="7"/>
  <c r="B17" i="6"/>
  <c r="G16" i="6"/>
  <c r="B17" i="5"/>
  <c r="G16" i="5"/>
  <c r="B17" i="4"/>
  <c r="G16" i="4"/>
  <c r="B17" i="3"/>
  <c r="G16" i="3"/>
  <c r="B17" i="1"/>
  <c r="G16" i="1"/>
  <c r="B17" i="2"/>
  <c r="G16" i="2"/>
  <c r="D17" i="10" l="1"/>
  <c r="E17" i="10" s="1"/>
  <c r="D17" i="9"/>
  <c r="E17" i="9" s="1"/>
  <c r="D17" i="8"/>
  <c r="E17" i="8" s="1"/>
  <c r="D17" i="7"/>
  <c r="E17" i="7" s="1"/>
  <c r="D17" i="6"/>
  <c r="E17" i="6" s="1"/>
  <c r="D17" i="5"/>
  <c r="E17" i="5" s="1"/>
  <c r="D17" i="4"/>
  <c r="E17" i="4" s="1"/>
  <c r="D17" i="3"/>
  <c r="E17" i="3" s="1"/>
  <c r="D17" i="1"/>
  <c r="E17" i="1" s="1"/>
  <c r="D17" i="2"/>
  <c r="E17" i="2" s="1"/>
  <c r="F17" i="10" l="1"/>
  <c r="F17" i="9"/>
  <c r="F17" i="8"/>
  <c r="F17" i="7"/>
  <c r="F17" i="6"/>
  <c r="F17" i="5"/>
  <c r="F17" i="4"/>
  <c r="F17" i="3"/>
  <c r="F17" i="1"/>
  <c r="F17" i="2"/>
  <c r="B18" i="10" l="1"/>
  <c r="G17" i="10"/>
  <c r="B18" i="9"/>
  <c r="G17" i="9"/>
  <c r="B18" i="8"/>
  <c r="G17" i="8"/>
  <c r="B18" i="7"/>
  <c r="G17" i="7"/>
  <c r="B18" i="6"/>
  <c r="G17" i="6"/>
  <c r="B18" i="5"/>
  <c r="G17" i="5"/>
  <c r="B18" i="4"/>
  <c r="G17" i="4"/>
  <c r="B18" i="3"/>
  <c r="G17" i="3"/>
  <c r="B18" i="1"/>
  <c r="G17" i="1"/>
  <c r="B18" i="2"/>
  <c r="G17" i="2"/>
  <c r="D18" i="10" l="1"/>
  <c r="E18" i="10" s="1"/>
  <c r="D18" i="9"/>
  <c r="E18" i="9" s="1"/>
  <c r="D18" i="8"/>
  <c r="E18" i="8" s="1"/>
  <c r="D18" i="7"/>
  <c r="E18" i="7" s="1"/>
  <c r="D18" i="6"/>
  <c r="E18" i="6" s="1"/>
  <c r="D18" i="5"/>
  <c r="E18" i="5" s="1"/>
  <c r="D18" i="4"/>
  <c r="E18" i="4" s="1"/>
  <c r="D18" i="3"/>
  <c r="E18" i="3" s="1"/>
  <c r="D18" i="1"/>
  <c r="E18" i="1" s="1"/>
  <c r="D18" i="2"/>
  <c r="E18" i="2" s="1"/>
  <c r="F18" i="10" l="1"/>
  <c r="F18" i="9"/>
  <c r="F18" i="8"/>
  <c r="F18" i="7"/>
  <c r="F18" i="6"/>
  <c r="F18" i="5"/>
  <c r="F18" i="4"/>
  <c r="F18" i="3"/>
  <c r="F18" i="1"/>
  <c r="B19" i="1" s="1"/>
  <c r="D19" i="1" s="1"/>
  <c r="E19" i="1" s="1"/>
  <c r="F18" i="2"/>
  <c r="F19" i="1" l="1"/>
  <c r="G19" i="1" s="1"/>
  <c r="B19" i="10"/>
  <c r="G18" i="10"/>
  <c r="B19" i="9"/>
  <c r="G18" i="9"/>
  <c r="B19" i="8"/>
  <c r="G18" i="8"/>
  <c r="B19" i="7"/>
  <c r="G18" i="7"/>
  <c r="B19" i="6"/>
  <c r="G18" i="6"/>
  <c r="B19" i="5"/>
  <c r="G18" i="5"/>
  <c r="B19" i="4"/>
  <c r="G18" i="4"/>
  <c r="B19" i="3"/>
  <c r="G18" i="3"/>
  <c r="G18" i="1"/>
  <c r="B19" i="2"/>
  <c r="G18" i="2"/>
  <c r="D19" i="10" l="1"/>
  <c r="E19" i="10" s="1"/>
  <c r="D19" i="9"/>
  <c r="E19" i="9" s="1"/>
  <c r="D19" i="8"/>
  <c r="E19" i="8" s="1"/>
  <c r="D19" i="7"/>
  <c r="E19" i="7" s="1"/>
  <c r="D19" i="6"/>
  <c r="E19" i="6" s="1"/>
  <c r="D19" i="5"/>
  <c r="E19" i="5" s="1"/>
  <c r="D19" i="4"/>
  <c r="E19" i="4" s="1"/>
  <c r="D19" i="3"/>
  <c r="E19" i="3" s="1"/>
  <c r="D19" i="2"/>
  <c r="E19" i="2" s="1"/>
  <c r="F19" i="10" l="1"/>
  <c r="F19" i="9"/>
  <c r="F19" i="8"/>
  <c r="F19" i="7"/>
  <c r="F19" i="6"/>
  <c r="F19" i="5"/>
  <c r="F19" i="4"/>
  <c r="F19" i="3"/>
  <c r="B20" i="1"/>
  <c r="F19" i="2"/>
  <c r="B20" i="10" l="1"/>
  <c r="D20" i="10" s="1"/>
  <c r="E20" i="10" s="1"/>
  <c r="G19" i="10"/>
  <c r="B20" i="9"/>
  <c r="D20" i="9" s="1"/>
  <c r="E20" i="9" s="1"/>
  <c r="G19" i="9"/>
  <c r="B20" i="8"/>
  <c r="D20" i="8" s="1"/>
  <c r="E20" i="8" s="1"/>
  <c r="G19" i="8"/>
  <c r="B20" i="7"/>
  <c r="D20" i="7" s="1"/>
  <c r="E20" i="7" s="1"/>
  <c r="G19" i="7"/>
  <c r="B20" i="6"/>
  <c r="D20" i="6" s="1"/>
  <c r="E20" i="6" s="1"/>
  <c r="G19" i="6"/>
  <c r="B20" i="5"/>
  <c r="D20" i="5" s="1"/>
  <c r="E20" i="5" s="1"/>
  <c r="G19" i="5"/>
  <c r="B20" i="4"/>
  <c r="D20" i="4" s="1"/>
  <c r="E20" i="4" s="1"/>
  <c r="G19" i="4"/>
  <c r="B20" i="3"/>
  <c r="D20" i="3" s="1"/>
  <c r="E20" i="3" s="1"/>
  <c r="G19" i="3"/>
  <c r="D20" i="1"/>
  <c r="E20" i="1" s="1"/>
  <c r="B20" i="2"/>
  <c r="D20" i="2" s="1"/>
  <c r="G19" i="2"/>
  <c r="F20" i="10" l="1"/>
  <c r="B21" i="10" s="1"/>
  <c r="F20" i="9"/>
  <c r="B21" i="9" s="1"/>
  <c r="F20" i="8"/>
  <c r="B21" i="8" s="1"/>
  <c r="F20" i="7"/>
  <c r="B21" i="7" s="1"/>
  <c r="F20" i="6"/>
  <c r="B21" i="6" s="1"/>
  <c r="F20" i="5"/>
  <c r="B21" i="5" s="1"/>
  <c r="F20" i="4"/>
  <c r="B21" i="4" s="1"/>
  <c r="F20" i="3"/>
  <c r="B21" i="3" s="1"/>
  <c r="F20" i="1"/>
  <c r="B21" i="1" s="1"/>
  <c r="E20" i="2"/>
  <c r="F20" i="2" s="1"/>
  <c r="B21" i="2" s="1"/>
  <c r="D21" i="10" l="1"/>
  <c r="E21" i="10" s="1"/>
  <c r="D21" i="9"/>
  <c r="E21" i="9" s="1"/>
  <c r="D21" i="8"/>
  <c r="E21" i="8" s="1"/>
  <c r="D21" i="7"/>
  <c r="E21" i="7" s="1"/>
  <c r="D21" i="6"/>
  <c r="E21" i="6" s="1"/>
  <c r="D21" i="5"/>
  <c r="E21" i="5" s="1"/>
  <c r="D21" i="4"/>
  <c r="E21" i="4" s="1"/>
  <c r="D21" i="3"/>
  <c r="E21" i="3" s="1"/>
  <c r="D21" i="1"/>
  <c r="E21" i="1" s="1"/>
  <c r="D21" i="2"/>
  <c r="F21" i="10" l="1"/>
  <c r="F21" i="9"/>
  <c r="F21" i="8"/>
  <c r="F21" i="7"/>
  <c r="F21" i="6"/>
  <c r="F21" i="5"/>
  <c r="F21" i="4"/>
  <c r="F21" i="3"/>
  <c r="F21" i="1"/>
  <c r="E21" i="2"/>
  <c r="F21" i="2" s="1"/>
  <c r="B22" i="10" l="1"/>
  <c r="G21" i="10"/>
  <c r="B22" i="9"/>
  <c r="G21" i="9"/>
  <c r="B22" i="8"/>
  <c r="G21" i="8"/>
  <c r="B22" i="7"/>
  <c r="G21" i="7"/>
  <c r="B22" i="6"/>
  <c r="G21" i="6"/>
  <c r="B22" i="5"/>
  <c r="G21" i="5"/>
  <c r="B22" i="4"/>
  <c r="G21" i="4"/>
  <c r="B22" i="3"/>
  <c r="G21" i="3"/>
  <c r="B22" i="1"/>
  <c r="G21" i="1"/>
  <c r="B22" i="2"/>
  <c r="G21" i="2"/>
  <c r="D22" i="10" l="1"/>
  <c r="E22" i="10" s="1"/>
  <c r="D22" i="9"/>
  <c r="E22" i="9" s="1"/>
  <c r="D22" i="8"/>
  <c r="E22" i="8" s="1"/>
  <c r="D22" i="7"/>
  <c r="E22" i="7" s="1"/>
  <c r="D22" i="6"/>
  <c r="E22" i="6" s="1"/>
  <c r="D22" i="5"/>
  <c r="E22" i="5" s="1"/>
  <c r="D22" i="4"/>
  <c r="E22" i="4" s="1"/>
  <c r="D22" i="3"/>
  <c r="E22" i="3" s="1"/>
  <c r="D22" i="1"/>
  <c r="E22" i="1" s="1"/>
  <c r="D22" i="2"/>
  <c r="F22" i="10" l="1"/>
  <c r="F22" i="9"/>
  <c r="F22" i="8"/>
  <c r="F22" i="7"/>
  <c r="F22" i="6"/>
  <c r="F22" i="5"/>
  <c r="F22" i="4"/>
  <c r="F22" i="3"/>
  <c r="F22" i="1"/>
  <c r="E22" i="2"/>
  <c r="F22" i="2" s="1"/>
  <c r="B23" i="10" l="1"/>
  <c r="G22" i="10"/>
  <c r="B23" i="9"/>
  <c r="G22" i="9"/>
  <c r="B23" i="8"/>
  <c r="G22" i="8"/>
  <c r="B23" i="7"/>
  <c r="G22" i="7"/>
  <c r="B23" i="6"/>
  <c r="G22" i="6"/>
  <c r="B23" i="5"/>
  <c r="G22" i="5"/>
  <c r="B23" i="4"/>
  <c r="G22" i="4"/>
  <c r="B23" i="3"/>
  <c r="G22" i="3"/>
  <c r="B23" i="1"/>
  <c r="G22" i="1"/>
  <c r="B23" i="2"/>
  <c r="G22" i="2"/>
  <c r="D23" i="10" l="1"/>
  <c r="E23" i="10" s="1"/>
  <c r="D23" i="9"/>
  <c r="E23" i="9" s="1"/>
  <c r="D23" i="8"/>
  <c r="E23" i="8" s="1"/>
  <c r="D23" i="7"/>
  <c r="E23" i="7" s="1"/>
  <c r="D23" i="6"/>
  <c r="E23" i="6" s="1"/>
  <c r="D23" i="5"/>
  <c r="E23" i="5" s="1"/>
  <c r="D23" i="4"/>
  <c r="E23" i="4" s="1"/>
  <c r="D23" i="3"/>
  <c r="E23" i="3" s="1"/>
  <c r="D23" i="1"/>
  <c r="E23" i="1" s="1"/>
  <c r="D23" i="2"/>
  <c r="F23" i="10" l="1"/>
  <c r="F23" i="9"/>
  <c r="F23" i="8"/>
  <c r="F23" i="7"/>
  <c r="F23" i="6"/>
  <c r="F23" i="5"/>
  <c r="F23" i="4"/>
  <c r="F23" i="3"/>
  <c r="F23" i="1"/>
  <c r="E23" i="2"/>
  <c r="F23" i="2" s="1"/>
  <c r="B24" i="10" l="1"/>
  <c r="G23" i="10"/>
  <c r="B24" i="9"/>
  <c r="G23" i="9"/>
  <c r="B24" i="8"/>
  <c r="G23" i="8"/>
  <c r="B24" i="7"/>
  <c r="G23" i="7"/>
  <c r="B24" i="6"/>
  <c r="G23" i="6"/>
  <c r="B24" i="5"/>
  <c r="G23" i="5"/>
  <c r="B24" i="4"/>
  <c r="G23" i="4"/>
  <c r="B24" i="3"/>
  <c r="G23" i="3"/>
  <c r="B24" i="1"/>
  <c r="G23" i="1"/>
  <c r="B24" i="2"/>
  <c r="G23" i="2"/>
  <c r="D24" i="10" l="1"/>
  <c r="E24" i="10" s="1"/>
  <c r="D24" i="9"/>
  <c r="E24" i="9" s="1"/>
  <c r="D24" i="8"/>
  <c r="E24" i="8" s="1"/>
  <c r="D24" i="7"/>
  <c r="E24" i="7" s="1"/>
  <c r="D24" i="6"/>
  <c r="E24" i="6" s="1"/>
  <c r="D24" i="5"/>
  <c r="E24" i="5" s="1"/>
  <c r="D24" i="4"/>
  <c r="E24" i="4" s="1"/>
  <c r="D24" i="3"/>
  <c r="E24" i="3" s="1"/>
  <c r="D24" i="1"/>
  <c r="E24" i="1" s="1"/>
  <c r="D24" i="2"/>
  <c r="F24" i="10" l="1"/>
  <c r="F24" i="9"/>
  <c r="F24" i="8"/>
  <c r="F24" i="7"/>
  <c r="F24" i="6"/>
  <c r="F24" i="5"/>
  <c r="F24" i="4"/>
  <c r="F24" i="3"/>
  <c r="F24" i="1"/>
  <c r="E24" i="2"/>
  <c r="F24" i="2" s="1"/>
  <c r="B25" i="10" l="1"/>
  <c r="G24" i="10"/>
  <c r="B25" i="9"/>
  <c r="G24" i="9"/>
  <c r="B25" i="8"/>
  <c r="G24" i="8"/>
  <c r="B25" i="7"/>
  <c r="G24" i="7"/>
  <c r="B25" i="6"/>
  <c r="G24" i="6"/>
  <c r="B25" i="5"/>
  <c r="G24" i="5"/>
  <c r="B25" i="4"/>
  <c r="G24" i="4"/>
  <c r="B25" i="3"/>
  <c r="G24" i="3"/>
  <c r="B25" i="1"/>
  <c r="G24" i="1"/>
  <c r="B25" i="2"/>
  <c r="G24" i="2"/>
  <c r="D25" i="10" l="1"/>
  <c r="E25" i="10" s="1"/>
  <c r="D25" i="9"/>
  <c r="E25" i="9" s="1"/>
  <c r="D25" i="8"/>
  <c r="E25" i="8" s="1"/>
  <c r="D25" i="7"/>
  <c r="E25" i="7" s="1"/>
  <c r="D25" i="6"/>
  <c r="E25" i="6" s="1"/>
  <c r="D25" i="5"/>
  <c r="E25" i="5" s="1"/>
  <c r="D25" i="4"/>
  <c r="E25" i="4" s="1"/>
  <c r="D25" i="3"/>
  <c r="E25" i="3" s="1"/>
  <c r="D25" i="1"/>
  <c r="E25" i="1" s="1"/>
  <c r="D25" i="2"/>
  <c r="F25" i="10" l="1"/>
  <c r="F25" i="9"/>
  <c r="F25" i="8"/>
  <c r="F25" i="7"/>
  <c r="F25" i="6"/>
  <c r="F25" i="5"/>
  <c r="F25" i="4"/>
  <c r="F25" i="3"/>
  <c r="F25" i="1"/>
  <c r="E25" i="2"/>
  <c r="F25" i="2" s="1"/>
  <c r="B26" i="10" l="1"/>
  <c r="G25" i="10"/>
  <c r="B26" i="9"/>
  <c r="G25" i="9"/>
  <c r="B26" i="8"/>
  <c r="G25" i="8"/>
  <c r="B26" i="7"/>
  <c r="G25" i="7"/>
  <c r="B26" i="6"/>
  <c r="G25" i="6"/>
  <c r="B26" i="5"/>
  <c r="G25" i="5"/>
  <c r="B26" i="4"/>
  <c r="G25" i="4"/>
  <c r="B26" i="3"/>
  <c r="G25" i="3"/>
  <c r="B26" i="1"/>
  <c r="G25" i="1"/>
  <c r="B26" i="2"/>
  <c r="G25" i="2"/>
  <c r="D26" i="10" l="1"/>
  <c r="E26" i="10" s="1"/>
  <c r="D26" i="9"/>
  <c r="E26" i="9" s="1"/>
  <c r="D26" i="8"/>
  <c r="E26" i="8" s="1"/>
  <c r="D26" i="7"/>
  <c r="E26" i="7" s="1"/>
  <c r="D26" i="6"/>
  <c r="E26" i="6" s="1"/>
  <c r="D26" i="5"/>
  <c r="E26" i="5" s="1"/>
  <c r="D26" i="4"/>
  <c r="E26" i="4" s="1"/>
  <c r="D26" i="3"/>
  <c r="E26" i="3" s="1"/>
  <c r="D26" i="1"/>
  <c r="E26" i="1" s="1"/>
  <c r="D26" i="2"/>
  <c r="F26" i="10" l="1"/>
  <c r="F26" i="9"/>
  <c r="F26" i="8"/>
  <c r="F26" i="7"/>
  <c r="F26" i="6"/>
  <c r="F26" i="5"/>
  <c r="F26" i="4"/>
  <c r="F26" i="3"/>
  <c r="F26" i="1"/>
  <c r="E26" i="2"/>
  <c r="F26" i="2" s="1"/>
  <c r="B27" i="10" l="1"/>
  <c r="G26" i="10"/>
  <c r="B27" i="9"/>
  <c r="G26" i="9"/>
  <c r="B27" i="8"/>
  <c r="G26" i="8"/>
  <c r="B27" i="7"/>
  <c r="G26" i="7"/>
  <c r="B27" i="6"/>
  <c r="G26" i="6"/>
  <c r="B27" i="5"/>
  <c r="G26" i="5"/>
  <c r="B27" i="4"/>
  <c r="G26" i="4"/>
  <c r="B27" i="3"/>
  <c r="G26" i="3"/>
  <c r="B27" i="1"/>
  <c r="G26" i="1"/>
  <c r="B27" i="2"/>
  <c r="G26" i="2"/>
  <c r="D27" i="10" l="1"/>
  <c r="E27" i="10" s="1"/>
  <c r="D27" i="9"/>
  <c r="E27" i="9" s="1"/>
  <c r="D27" i="8"/>
  <c r="E27" i="8" s="1"/>
  <c r="D27" i="7"/>
  <c r="E27" i="7" s="1"/>
  <c r="D27" i="6"/>
  <c r="E27" i="6" s="1"/>
  <c r="D27" i="5"/>
  <c r="E27" i="5" s="1"/>
  <c r="D27" i="4"/>
  <c r="E27" i="4" s="1"/>
  <c r="D27" i="3"/>
  <c r="E27" i="3" s="1"/>
  <c r="D27" i="1"/>
  <c r="E27" i="1" s="1"/>
  <c r="D27" i="2"/>
  <c r="F27" i="10" l="1"/>
  <c r="F27" i="9"/>
  <c r="F27" i="8"/>
  <c r="F27" i="7"/>
  <c r="F27" i="6"/>
  <c r="F27" i="5"/>
  <c r="F27" i="4"/>
  <c r="F27" i="3"/>
  <c r="F27" i="1"/>
  <c r="E27" i="2"/>
  <c r="F27" i="2" s="1"/>
  <c r="B28" i="10" l="1"/>
  <c r="G27" i="10"/>
  <c r="B28" i="9"/>
  <c r="G27" i="9"/>
  <c r="B28" i="8"/>
  <c r="G27" i="8"/>
  <c r="B28" i="7"/>
  <c r="G27" i="7"/>
  <c r="B28" i="6"/>
  <c r="G27" i="6"/>
  <c r="B28" i="5"/>
  <c r="G27" i="5"/>
  <c r="B28" i="4"/>
  <c r="G27" i="4"/>
  <c r="B28" i="3"/>
  <c r="G27" i="3"/>
  <c r="B28" i="1"/>
  <c r="G27" i="1"/>
  <c r="B28" i="2"/>
  <c r="G27" i="2"/>
  <c r="D28" i="10" l="1"/>
  <c r="E28" i="10" s="1"/>
  <c r="D28" i="9"/>
  <c r="E28" i="9" s="1"/>
  <c r="D28" i="8"/>
  <c r="E28" i="8" s="1"/>
  <c r="D28" i="7"/>
  <c r="E28" i="7" s="1"/>
  <c r="D28" i="6"/>
  <c r="E28" i="6" s="1"/>
  <c r="D28" i="5"/>
  <c r="E28" i="5" s="1"/>
  <c r="D28" i="4"/>
  <c r="E28" i="4" s="1"/>
  <c r="D28" i="3"/>
  <c r="E28" i="3" s="1"/>
  <c r="D28" i="1"/>
  <c r="E28" i="1" s="1"/>
  <c r="D28" i="2"/>
  <c r="F28" i="10" l="1"/>
  <c r="F28" i="9"/>
  <c r="F28" i="8"/>
  <c r="F28" i="7"/>
  <c r="F28" i="6"/>
  <c r="F28" i="5"/>
  <c r="F28" i="4"/>
  <c r="F28" i="3"/>
  <c r="F28" i="1"/>
  <c r="E28" i="2"/>
  <c r="F28" i="2" s="1"/>
  <c r="B29" i="10" l="1"/>
  <c r="G28" i="10"/>
  <c r="B29" i="9"/>
  <c r="G28" i="9"/>
  <c r="B29" i="8"/>
  <c r="G28" i="8"/>
  <c r="B29" i="7"/>
  <c r="G28" i="7"/>
  <c r="B29" i="6"/>
  <c r="G28" i="6"/>
  <c r="B29" i="5"/>
  <c r="G28" i="5"/>
  <c r="B29" i="4"/>
  <c r="G28" i="4"/>
  <c r="B29" i="3"/>
  <c r="G28" i="3"/>
  <c r="B29" i="1"/>
  <c r="G28" i="1"/>
  <c r="B29" i="2"/>
  <c r="G28" i="2"/>
  <c r="D29" i="10" l="1"/>
  <c r="E29" i="10" s="1"/>
  <c r="D29" i="9"/>
  <c r="E29" i="9" s="1"/>
  <c r="D29" i="8"/>
  <c r="E29" i="8" s="1"/>
  <c r="D29" i="7"/>
  <c r="E29" i="7" s="1"/>
  <c r="D29" i="6"/>
  <c r="E29" i="6" s="1"/>
  <c r="D29" i="5"/>
  <c r="E29" i="5" s="1"/>
  <c r="D29" i="4"/>
  <c r="E29" i="4" s="1"/>
  <c r="D29" i="3"/>
  <c r="E29" i="3" s="1"/>
  <c r="D29" i="1"/>
  <c r="E29" i="1" s="1"/>
  <c r="D29" i="2"/>
  <c r="F29" i="10" l="1"/>
  <c r="F29" i="9"/>
  <c r="F29" i="8"/>
  <c r="F29" i="7"/>
  <c r="F29" i="6"/>
  <c r="F29" i="5"/>
  <c r="F29" i="4"/>
  <c r="F29" i="3"/>
  <c r="F29" i="1"/>
  <c r="E29" i="2"/>
  <c r="F29" i="2" s="1"/>
  <c r="B30" i="10" l="1"/>
  <c r="G29" i="10"/>
  <c r="B30" i="9"/>
  <c r="G29" i="9"/>
  <c r="B30" i="8"/>
  <c r="G29" i="8"/>
  <c r="B30" i="7"/>
  <c r="G29" i="7"/>
  <c r="B30" i="6"/>
  <c r="G29" i="6"/>
  <c r="B30" i="5"/>
  <c r="G29" i="5"/>
  <c r="B30" i="4"/>
  <c r="G29" i="4"/>
  <c r="B30" i="3"/>
  <c r="G29" i="3"/>
  <c r="B30" i="1"/>
  <c r="G29" i="1"/>
  <c r="B30" i="2"/>
  <c r="G29" i="2"/>
  <c r="D30" i="10" l="1"/>
  <c r="E30" i="10" s="1"/>
  <c r="D30" i="9"/>
  <c r="E30" i="9" s="1"/>
  <c r="D30" i="8"/>
  <c r="E30" i="8" s="1"/>
  <c r="D30" i="7"/>
  <c r="E30" i="7" s="1"/>
  <c r="D30" i="6"/>
  <c r="E30" i="6" s="1"/>
  <c r="D30" i="5"/>
  <c r="E30" i="5" s="1"/>
  <c r="D30" i="4"/>
  <c r="E30" i="4" s="1"/>
  <c r="D30" i="3"/>
  <c r="E30" i="3" s="1"/>
  <c r="D30" i="1"/>
  <c r="E30" i="1" s="1"/>
  <c r="D30" i="2"/>
  <c r="F30" i="10" l="1"/>
  <c r="F30" i="9"/>
  <c r="F30" i="8"/>
  <c r="F30" i="7"/>
  <c r="F30" i="6"/>
  <c r="F30" i="5"/>
  <c r="F30" i="4"/>
  <c r="F30" i="3"/>
  <c r="F30" i="1"/>
  <c r="E30" i="2"/>
  <c r="F30" i="2" s="1"/>
  <c r="B31" i="10" l="1"/>
  <c r="G30" i="10"/>
  <c r="B31" i="9"/>
  <c r="G30" i="9"/>
  <c r="B31" i="8"/>
  <c r="G30" i="8"/>
  <c r="B31" i="7"/>
  <c r="G30" i="7"/>
  <c r="B31" i="6"/>
  <c r="G30" i="6"/>
  <c r="B31" i="5"/>
  <c r="G30" i="5"/>
  <c r="B31" i="4"/>
  <c r="G30" i="4"/>
  <c r="B31" i="3"/>
  <c r="G30" i="3"/>
  <c r="B31" i="1"/>
  <c r="G30" i="1"/>
  <c r="B31" i="2"/>
  <c r="G30" i="2"/>
  <c r="D31" i="10" l="1"/>
  <c r="E31" i="10" s="1"/>
  <c r="D31" i="9"/>
  <c r="E31" i="9" s="1"/>
  <c r="D31" i="8"/>
  <c r="E31" i="8" s="1"/>
  <c r="D31" i="7"/>
  <c r="E31" i="7" s="1"/>
  <c r="D31" i="6"/>
  <c r="E31" i="6" s="1"/>
  <c r="D31" i="5"/>
  <c r="E31" i="5" s="1"/>
  <c r="D31" i="4"/>
  <c r="E31" i="4" s="1"/>
  <c r="D31" i="3"/>
  <c r="E31" i="3" s="1"/>
  <c r="D31" i="1"/>
  <c r="E31" i="1" s="1"/>
  <c r="D31" i="2"/>
  <c r="F31" i="10" l="1"/>
  <c r="F31" i="9"/>
  <c r="F31" i="8"/>
  <c r="F31" i="7"/>
  <c r="F31" i="6"/>
  <c r="F31" i="5"/>
  <c r="F31" i="4"/>
  <c r="F31" i="3"/>
  <c r="F31" i="1"/>
  <c r="E31" i="2"/>
  <c r="F31" i="2" s="1"/>
  <c r="B32" i="10" l="1"/>
  <c r="G31" i="10"/>
  <c r="B32" i="9"/>
  <c r="G31" i="9"/>
  <c r="B32" i="8"/>
  <c r="G31" i="8"/>
  <c r="B32" i="7"/>
  <c r="G31" i="7"/>
  <c r="B32" i="6"/>
  <c r="G31" i="6"/>
  <c r="B32" i="5"/>
  <c r="G31" i="5"/>
  <c r="B32" i="4"/>
  <c r="G31" i="4"/>
  <c r="B32" i="3"/>
  <c r="G31" i="3"/>
  <c r="B32" i="1"/>
  <c r="G31" i="1"/>
  <c r="B32" i="2"/>
  <c r="G31" i="2"/>
  <c r="D32" i="10" l="1"/>
  <c r="E32" i="10" s="1"/>
  <c r="D32" i="9"/>
  <c r="E32" i="9" s="1"/>
  <c r="D32" i="8"/>
  <c r="E32" i="8" s="1"/>
  <c r="D32" i="7"/>
  <c r="E32" i="7" s="1"/>
  <c r="D32" i="6"/>
  <c r="E32" i="6" s="1"/>
  <c r="D32" i="5"/>
  <c r="E32" i="5" s="1"/>
  <c r="D32" i="4"/>
  <c r="E32" i="4" s="1"/>
  <c r="D32" i="3"/>
  <c r="E32" i="3" s="1"/>
  <c r="D32" i="1"/>
  <c r="E32" i="1" s="1"/>
  <c r="D32" i="2"/>
  <c r="F32" i="10" l="1"/>
  <c r="F32" i="9"/>
  <c r="F32" i="8"/>
  <c r="F32" i="7"/>
  <c r="F32" i="6"/>
  <c r="F32" i="5"/>
  <c r="F32" i="4"/>
  <c r="F32" i="3"/>
  <c r="F32" i="1"/>
  <c r="G32" i="1" s="1"/>
  <c r="E32" i="2"/>
  <c r="F32" i="2" s="1"/>
  <c r="G32" i="2" l="1"/>
  <c r="G32" i="10"/>
  <c r="G32" i="9"/>
  <c r="G32" i="8"/>
  <c r="G32" i="7"/>
  <c r="G32" i="6"/>
  <c r="G32" i="5"/>
  <c r="G32" i="4"/>
  <c r="G32" i="3"/>
</calcChain>
</file>

<file path=xl/sharedStrings.xml><?xml version="1.0" encoding="utf-8"?>
<sst xmlns="http://schemas.openxmlformats.org/spreadsheetml/2006/main" count="1727" uniqueCount="171">
  <si>
    <t>Beg. T</t>
  </si>
  <si>
    <t>T Added</t>
  </si>
  <si>
    <t>Peak T</t>
  </si>
  <si>
    <t>T Used</t>
  </si>
  <si>
    <t>End. T</t>
  </si>
  <si>
    <t>Stability</t>
  </si>
  <si>
    <t>Question Prompts:</t>
  </si>
  <si>
    <t>(Clinical Steady State Acheived) 6</t>
  </si>
  <si>
    <t>To achieve steady state the fastest, your next injection should be replaced with a single dose (mg) of:</t>
  </si>
  <si>
    <t>(Full Steady State Achieved) 17</t>
  </si>
  <si>
    <r>
      <t>(</t>
    </r>
    <r>
      <rPr>
        <b/>
        <sz val="11"/>
        <color theme="1"/>
        <rFont val="Calibri"/>
        <family val="2"/>
        <scheme val="minor"/>
      </rPr>
      <t>Intervention:</t>
    </r>
    <r>
      <rPr>
        <sz val="12"/>
        <color theme="1"/>
        <rFont val="Calibri"/>
        <family val="2"/>
        <scheme val="minor"/>
      </rPr>
      <t xml:space="preserve"> Front Unloading Dose) 18</t>
    </r>
  </si>
  <si>
    <t>(New Dose) 19</t>
  </si>
  <si>
    <t>(Current Dose) 1</t>
  </si>
  <si>
    <t>What Testosterone dose (mg) per injection have you achieved steady state on?</t>
  </si>
  <si>
    <t>What Testosterone dose (mg) per injection do you want to change to?</t>
  </si>
  <si>
    <t>Periods</t>
  </si>
  <si>
    <t>E8D Algorithm:</t>
  </si>
  <si>
    <t>E8D to E6D Algorithm:</t>
  </si>
  <si>
    <t>E8D to E5D Algorithm:</t>
  </si>
  <si>
    <t>E8D to E7D Algorithm:</t>
  </si>
  <si>
    <t>E8D to E4D Algorithm:</t>
  </si>
  <si>
    <t>E8D to 2xW Algorithm:</t>
  </si>
  <si>
    <t>E8D to E3D Algorithm:</t>
  </si>
  <si>
    <t>E8D to 3xW Algorithm:</t>
  </si>
  <si>
    <t>E8D to EOD Algorithm:</t>
  </si>
  <si>
    <t>E8D to ED Algorithm:</t>
  </si>
  <si>
    <t>Every 8 Days</t>
  </si>
  <si>
    <t>Every 7 Days</t>
  </si>
  <si>
    <t>Every 6 Days</t>
  </si>
  <si>
    <t>Every 5 Days</t>
  </si>
  <si>
    <t>Every 4 Days</t>
  </si>
  <si>
    <t>2X Week</t>
  </si>
  <si>
    <t>Every 3 Days</t>
  </si>
  <si>
    <t>3X Week</t>
  </si>
  <si>
    <t>Every Other Day</t>
  </si>
  <si>
    <t>Every Day</t>
  </si>
  <si>
    <t>Current Dose</t>
  </si>
  <si>
    <t>New Dose</t>
  </si>
  <si>
    <t>Output</t>
  </si>
  <si>
    <t>Current Injection Frequency ---&gt;</t>
  </si>
  <si>
    <t>New Injection Frequency ---&gt;</t>
  </si>
  <si>
    <t xml:space="preserve"> -----&gt;</t>
  </si>
  <si>
    <t>Every 8 Days to</t>
  </si>
  <si>
    <t>Every 7 Days to</t>
  </si>
  <si>
    <t>Every 6 Days to</t>
  </si>
  <si>
    <t>Every 5 Days to</t>
  </si>
  <si>
    <t>Every 4 Days to</t>
  </si>
  <si>
    <t>2X Week to</t>
  </si>
  <si>
    <t>Every 3 Days to</t>
  </si>
  <si>
    <t>3X Week to</t>
  </si>
  <si>
    <t>Every Other Day to</t>
  </si>
  <si>
    <t>Every Day to</t>
  </si>
  <si>
    <t>E7D to E8D Algorithm:</t>
  </si>
  <si>
    <t>7 Day Algorithm:</t>
  </si>
  <si>
    <t>E7D to E6D Algorithm:</t>
  </si>
  <si>
    <t>E7D to E5D Algorithm:</t>
  </si>
  <si>
    <t>E7D to E4D Algorithm:</t>
  </si>
  <si>
    <t>E7D to 2xW Algorithm:</t>
  </si>
  <si>
    <t>E7D to E3D Algorithm:</t>
  </si>
  <si>
    <t>E7D to 3xW Algorithm:</t>
  </si>
  <si>
    <t>E7D to EOD Algorithm:</t>
  </si>
  <si>
    <t>E7D to ED Algorithm:</t>
  </si>
  <si>
    <t>(New Dose) 21</t>
  </si>
  <si>
    <r>
      <t>(</t>
    </r>
    <r>
      <rPr>
        <b/>
        <sz val="11"/>
        <color theme="1"/>
        <rFont val="Calibri"/>
        <family val="2"/>
        <scheme val="minor"/>
      </rPr>
      <t>Intervention:</t>
    </r>
    <r>
      <rPr>
        <sz val="12"/>
        <color theme="1"/>
        <rFont val="Calibri"/>
        <family val="2"/>
        <scheme val="minor"/>
      </rPr>
      <t xml:space="preserve"> Front Unloading Dose) 20</t>
    </r>
  </si>
  <si>
    <t>(Full Steady State Achieved) 19</t>
  </si>
  <si>
    <t>E6D to E8D Algorithm:</t>
  </si>
  <si>
    <t>E6D to E7D Algorithm:</t>
  </si>
  <si>
    <t>E6D Algorithm:</t>
  </si>
  <si>
    <t>E6D to E5D Algorithm:</t>
  </si>
  <si>
    <t>E6D to E4D Algorithm:</t>
  </si>
  <si>
    <t>E6D to 2xW Algorithm:</t>
  </si>
  <si>
    <t>E6D to E3D Algorithm:</t>
  </si>
  <si>
    <t>E6D to 3xW Algorithm:</t>
  </si>
  <si>
    <t>E6D to EOD Algorithm:</t>
  </si>
  <si>
    <t>E6D to ED Algorithm:</t>
  </si>
  <si>
    <t>(New Dose) 24</t>
  </si>
  <si>
    <r>
      <t>(</t>
    </r>
    <r>
      <rPr>
        <b/>
        <sz val="11"/>
        <color theme="1"/>
        <rFont val="Calibri"/>
        <family val="2"/>
        <scheme val="minor"/>
      </rPr>
      <t>Intervention:</t>
    </r>
    <r>
      <rPr>
        <sz val="12"/>
        <color theme="1"/>
        <rFont val="Calibri"/>
        <family val="2"/>
        <scheme val="minor"/>
      </rPr>
      <t xml:space="preserve"> Front Unloading Dose) 23</t>
    </r>
  </si>
  <si>
    <t>(Full Steady State Achieved) 22</t>
  </si>
  <si>
    <t>E5D to E8D Algorithm:</t>
  </si>
  <si>
    <t>E5D to E7D Algorithm:</t>
  </si>
  <si>
    <t>E5D to E6D Algorithm:</t>
  </si>
  <si>
    <t>E5D Algorithm:</t>
  </si>
  <si>
    <t>E5D to E4D Algorithm:</t>
  </si>
  <si>
    <t>E5D to 2xW Algorithm:</t>
  </si>
  <si>
    <t>E5D to E3D Algorithm:</t>
  </si>
  <si>
    <t>E5D to 3xW Algorithm:</t>
  </si>
  <si>
    <t>E5D to EOD Algorithm:</t>
  </si>
  <si>
    <t>E5D to ED Algorithm:</t>
  </si>
  <si>
    <t>(New Dose) 29</t>
  </si>
  <si>
    <r>
      <t>(</t>
    </r>
    <r>
      <rPr>
        <b/>
        <sz val="11"/>
        <color theme="1"/>
        <rFont val="Calibri"/>
        <family val="2"/>
        <scheme val="minor"/>
      </rPr>
      <t>Intervention:</t>
    </r>
    <r>
      <rPr>
        <sz val="12"/>
        <color theme="1"/>
        <rFont val="Calibri"/>
        <family val="2"/>
        <scheme val="minor"/>
      </rPr>
      <t xml:space="preserve"> Front Unloading Dose) 28</t>
    </r>
  </si>
  <si>
    <t>(Full Steady State Achieved) 27</t>
  </si>
  <si>
    <t>(Clinical Steady State Acheived) 7</t>
  </si>
  <si>
    <t>E4D to E8D Algorithm:</t>
  </si>
  <si>
    <t>E4D to E7D Algorithm:</t>
  </si>
  <si>
    <t>E4D to E6D Algorithm:</t>
  </si>
  <si>
    <t>E4D to E5D Algorithm:</t>
  </si>
  <si>
    <t>E4D Algorithm:</t>
  </si>
  <si>
    <t>E4D to 2xW Algorithm:</t>
  </si>
  <si>
    <t>E4D to E3D Algorithm:</t>
  </si>
  <si>
    <t>E4D to 3xW Algorithm:</t>
  </si>
  <si>
    <t>E4D to EOD Algorithm:</t>
  </si>
  <si>
    <t>E4D to ED Algorithm:</t>
  </si>
  <si>
    <t>(New Dose) 32</t>
  </si>
  <si>
    <r>
      <t>(</t>
    </r>
    <r>
      <rPr>
        <b/>
        <sz val="11"/>
        <color theme="1"/>
        <rFont val="Calibri"/>
        <family val="2"/>
        <scheme val="minor"/>
      </rPr>
      <t>Intervention:</t>
    </r>
    <r>
      <rPr>
        <sz val="12"/>
        <color theme="1"/>
        <rFont val="Calibri"/>
        <family val="2"/>
        <scheme val="minor"/>
      </rPr>
      <t xml:space="preserve"> Front Unloading Dose) 31</t>
    </r>
  </si>
  <si>
    <t>(Full Steady State Achieved) 30</t>
  </si>
  <si>
    <t>2XW to E8D Algorithm:</t>
  </si>
  <si>
    <t>2XW to E7D Algorithm:</t>
  </si>
  <si>
    <t>2XW to E6D Algorithm:</t>
  </si>
  <si>
    <t>2XW to E5D Algorithm:</t>
  </si>
  <si>
    <t>2XW to E4D Algorithm:</t>
  </si>
  <si>
    <t>2xW Algorithm:</t>
  </si>
  <si>
    <t>2XW to E3D Algorithm:</t>
  </si>
  <si>
    <t>2XW to 3xW Algorithm:</t>
  </si>
  <si>
    <t>2XW to EOD Algorithm:</t>
  </si>
  <si>
    <t>2XW to ED Algorithm:</t>
  </si>
  <si>
    <t>(New Dose) 36</t>
  </si>
  <si>
    <r>
      <t>(</t>
    </r>
    <r>
      <rPr>
        <b/>
        <sz val="11"/>
        <color theme="1"/>
        <rFont val="Calibri"/>
        <family val="2"/>
        <scheme val="minor"/>
      </rPr>
      <t>Intervention:</t>
    </r>
    <r>
      <rPr>
        <sz val="12"/>
        <color theme="1"/>
        <rFont val="Calibri"/>
        <family val="2"/>
        <scheme val="minor"/>
      </rPr>
      <t xml:space="preserve"> Front Unloading Dose) 35</t>
    </r>
  </si>
  <si>
    <t>(Full Steady State Achieved) 34</t>
  </si>
  <si>
    <t>(Clinical Steady State Acheived) 8</t>
  </si>
  <si>
    <t>E3D to E8D Algorithm:</t>
  </si>
  <si>
    <t>E3D to E7D Algorithm:</t>
  </si>
  <si>
    <t>E3D to E6D Algorithm:</t>
  </si>
  <si>
    <t>E3D to E5D Algorithm:</t>
  </si>
  <si>
    <t>E3D to E4D Algorithm:</t>
  </si>
  <si>
    <t>E3D to 2xW Algorithm:</t>
  </si>
  <si>
    <t>E3D Algorithm:</t>
  </si>
  <si>
    <t>E3D to 3xW Algorithm:</t>
  </si>
  <si>
    <t>E3D to EOD Algorithm:</t>
  </si>
  <si>
    <t>E3D to ED Algorithm:</t>
  </si>
  <si>
    <t>(New Dose) 44</t>
  </si>
  <si>
    <r>
      <t>(</t>
    </r>
    <r>
      <rPr>
        <b/>
        <sz val="11"/>
        <color theme="1"/>
        <rFont val="Calibri"/>
        <family val="2"/>
        <scheme val="minor"/>
      </rPr>
      <t>Intervention:</t>
    </r>
    <r>
      <rPr>
        <sz val="12"/>
        <color theme="1"/>
        <rFont val="Calibri"/>
        <family val="2"/>
        <scheme val="minor"/>
      </rPr>
      <t xml:space="preserve"> Front Unloading Dose) 43</t>
    </r>
  </si>
  <si>
    <t>(Full Steady State Achieved) 42</t>
  </si>
  <si>
    <t>(Clinical Steady State Acheived) 9</t>
  </si>
  <si>
    <t>3XW to E8D Algorithm:</t>
  </si>
  <si>
    <t>3XW to E7D Algorithm:</t>
  </si>
  <si>
    <t>3XW to E6D Algorithm:</t>
  </si>
  <si>
    <t>3XW to E5D Algorithm:</t>
  </si>
  <si>
    <t>3XW to E4D Algorithm:</t>
  </si>
  <si>
    <t>3XW to 2XW Algorithm:</t>
  </si>
  <si>
    <t>3XW to E3D Algorithm:</t>
  </si>
  <si>
    <t>3XW Algorithm:</t>
  </si>
  <si>
    <t>3XW to EOD Algorithm:</t>
  </si>
  <si>
    <t>3XW to ED Algorithm:</t>
  </si>
  <si>
    <t>(New Dose) 50</t>
  </si>
  <si>
    <r>
      <t>(</t>
    </r>
    <r>
      <rPr>
        <b/>
        <sz val="11"/>
        <color theme="1"/>
        <rFont val="Calibri"/>
        <family val="2"/>
        <scheme val="minor"/>
      </rPr>
      <t>Intervention:</t>
    </r>
    <r>
      <rPr>
        <sz val="12"/>
        <color theme="1"/>
        <rFont val="Calibri"/>
        <family val="2"/>
        <scheme val="minor"/>
      </rPr>
      <t xml:space="preserve"> Front Unloading Dose) 49</t>
    </r>
  </si>
  <si>
    <t>(Full Steady State Achieved) 48</t>
  </si>
  <si>
    <t>EOD to E8D Algorithm:</t>
  </si>
  <si>
    <t>EOD to E7D Algorithm:</t>
  </si>
  <si>
    <t>EOD to E6D Algorithm:</t>
  </si>
  <si>
    <t>EOD to E5D Algorithm:</t>
  </si>
  <si>
    <t>EOD to E4D Algorithm:</t>
  </si>
  <si>
    <t>EOD to 2XW Algorithm:</t>
  </si>
  <si>
    <t>EOD to E3D Algorithm:</t>
  </si>
  <si>
    <t>EOD to 3xW Algorithm:</t>
  </si>
  <si>
    <t>EOD Algorithm:</t>
  </si>
  <si>
    <t>EOD to ED Algorithm:</t>
  </si>
  <si>
    <t>(New Dose) 89</t>
  </si>
  <si>
    <r>
      <t>(</t>
    </r>
    <r>
      <rPr>
        <b/>
        <sz val="11"/>
        <color theme="1"/>
        <rFont val="Calibri"/>
        <family val="2"/>
        <scheme val="minor"/>
      </rPr>
      <t>Intervention:</t>
    </r>
    <r>
      <rPr>
        <sz val="12"/>
        <color theme="1"/>
        <rFont val="Calibri"/>
        <family val="2"/>
        <scheme val="minor"/>
      </rPr>
      <t xml:space="preserve"> Front Unloading Dose) 88</t>
    </r>
  </si>
  <si>
    <t>(Full Steady State Achieved) 87</t>
  </si>
  <si>
    <t>(Clinical Steady State Acheived) 12</t>
  </si>
  <si>
    <t>ED to E8D Algorithm:</t>
  </si>
  <si>
    <t>ED to E7D Algorithm:</t>
  </si>
  <si>
    <t>ED to E6D Algorithm:</t>
  </si>
  <si>
    <t>ED to E5D Algorithm:</t>
  </si>
  <si>
    <t>ED to E4D Algorithm:</t>
  </si>
  <si>
    <t>ED to 2XW Algorithm:</t>
  </si>
  <si>
    <t>ED to E3D Algorithm:</t>
  </si>
  <si>
    <t>ED to 3XW Algorithm:</t>
  </si>
  <si>
    <t>ED to EOD Algorithm:</t>
  </si>
  <si>
    <t>ED Algorithm: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</si>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</sst>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00"/>
    <numFmt numFmtId="165" formatCode="0.000000000000000"/>
    <numFmt numFmtId="166" formatCode="0.000000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9" xfId="0" applyFont="1" applyBorder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right"/>
      <protection hidden="1"/>
    </xf>
    <xf numFmtId="1" fontId="0" fillId="2" borderId="0" xfId="0" applyNumberFormat="1" applyFill="1" applyAlignment="1" applyProtection="1">
      <alignment horizontal="right"/>
      <protection hidden="1"/>
    </xf>
    <xf numFmtId="1" fontId="0" fillId="3" borderId="0" xfId="0" applyNumberFormat="1" applyFill="1" applyAlignment="1" applyProtection="1">
      <alignment horizontal="right"/>
      <protection hidden="1"/>
    </xf>
    <xf numFmtId="9" fontId="0" fillId="0" borderId="5" xfId="2" applyFont="1" applyBorder="1" applyProtection="1">
      <protection hidden="1"/>
    </xf>
    <xf numFmtId="1" fontId="0" fillId="4" borderId="5" xfId="0" applyNumberFormat="1" applyFill="1" applyBorder="1" applyProtection="1">
      <protection hidden="1"/>
    </xf>
    <xf numFmtId="0" fontId="0" fillId="0" borderId="4" xfId="0" applyBorder="1" applyAlignment="1" applyProtection="1">
      <alignment horizontal="right"/>
      <protection hidden="1"/>
    </xf>
    <xf numFmtId="1" fontId="0" fillId="0" borderId="0" xfId="0" applyNumberFormat="1" applyAlignment="1" applyProtection="1">
      <alignment horizontal="right"/>
      <protection hidden="1"/>
    </xf>
    <xf numFmtId="10" fontId="0" fillId="0" borderId="5" xfId="2" applyNumberFormat="1" applyFont="1" applyBorder="1" applyProtection="1">
      <protection hidden="1"/>
    </xf>
    <xf numFmtId="0" fontId="0" fillId="6" borderId="4" xfId="0" applyFill="1" applyBorder="1" applyAlignment="1" applyProtection="1">
      <alignment horizontal="right"/>
      <protection hidden="1"/>
    </xf>
    <xf numFmtId="1" fontId="0" fillId="6" borderId="0" xfId="0" applyNumberFormat="1" applyFill="1" applyAlignment="1" applyProtection="1">
      <alignment horizontal="right"/>
      <protection hidden="1"/>
    </xf>
    <xf numFmtId="10" fontId="0" fillId="6" borderId="5" xfId="2" applyNumberFormat="1" applyFont="1" applyFill="1" applyBorder="1" applyProtection="1">
      <protection hidden="1"/>
    </xf>
    <xf numFmtId="10" fontId="0" fillId="0" borderId="5" xfId="2" applyNumberFormat="1" applyFont="1" applyFill="1" applyBorder="1" applyProtection="1">
      <protection hidden="1"/>
    </xf>
    <xf numFmtId="1" fontId="0" fillId="4" borderId="0" xfId="0" applyNumberFormat="1" applyFill="1" applyAlignment="1" applyProtection="1">
      <alignment horizontal="right"/>
      <protection hidden="1"/>
    </xf>
    <xf numFmtId="1" fontId="0" fillId="5" borderId="0" xfId="0" applyNumberFormat="1" applyFill="1" applyAlignment="1" applyProtection="1">
      <alignment horizontal="right"/>
      <protection hidden="1"/>
    </xf>
    <xf numFmtId="0" fontId="0" fillId="0" borderId="6" xfId="0" applyBorder="1" applyAlignment="1" applyProtection="1">
      <alignment horizontal="right"/>
      <protection hidden="1"/>
    </xf>
    <xf numFmtId="1" fontId="0" fillId="0" borderId="7" xfId="0" applyNumberFormat="1" applyBorder="1" applyAlignment="1" applyProtection="1">
      <alignment horizontal="right"/>
      <protection hidden="1"/>
    </xf>
    <xf numFmtId="10" fontId="0" fillId="0" borderId="8" xfId="2" applyNumberFormat="1" applyFont="1" applyBorder="1" applyProtection="1">
      <protection hidden="1"/>
    </xf>
    <xf numFmtId="1" fontId="0" fillId="0" borderId="0" xfId="0" applyNumberFormat="1" applyFill="1" applyBorder="1" applyProtection="1">
      <protection hidden="1"/>
    </xf>
    <xf numFmtId="1" fontId="0" fillId="0" borderId="0" xfId="0" applyNumberForma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right"/>
      <protection hidden="1"/>
    </xf>
    <xf numFmtId="10" fontId="0" fillId="0" borderId="0" xfId="2" applyNumberFormat="1" applyFont="1" applyBorder="1" applyProtection="1">
      <protection hidden="1"/>
    </xf>
    <xf numFmtId="1" fontId="0" fillId="2" borderId="0" xfId="0" applyNumberFormat="1" applyFill="1" applyBorder="1" applyAlignment="1" applyProtection="1">
      <alignment horizontal="right"/>
      <protection hidden="1"/>
    </xf>
    <xf numFmtId="1" fontId="0" fillId="3" borderId="0" xfId="0" applyNumberFormat="1" applyFill="1" applyBorder="1" applyAlignment="1" applyProtection="1">
      <alignment horizontal="right"/>
      <protection hidden="1"/>
    </xf>
    <xf numFmtId="1" fontId="0" fillId="6" borderId="0" xfId="0" applyNumberFormat="1" applyFill="1" applyBorder="1" applyAlignment="1" applyProtection="1">
      <alignment horizontal="right"/>
      <protection hidden="1"/>
    </xf>
    <xf numFmtId="1" fontId="0" fillId="4" borderId="0" xfId="0" applyNumberFormat="1" applyFill="1" applyBorder="1" applyAlignment="1" applyProtection="1">
      <alignment horizontal="right"/>
      <protection hidden="1"/>
    </xf>
    <xf numFmtId="1" fontId="0" fillId="5" borderId="0" xfId="0" applyNumberFormat="1" applyFill="1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  <xf numFmtId="1" fontId="0" fillId="0" borderId="0" xfId="0" applyNumberFormat="1" applyFill="1" applyBorder="1" applyAlignment="1" applyProtection="1">
      <alignment horizontal="right"/>
      <protection hidden="1"/>
    </xf>
    <xf numFmtId="10" fontId="0" fillId="0" borderId="0" xfId="2" applyNumberFormat="1" applyFont="1" applyFill="1" applyBorder="1" applyProtection="1">
      <protection hidden="1"/>
    </xf>
    <xf numFmtId="1" fontId="0" fillId="0" borderId="0" xfId="0" applyNumberFormat="1" applyProtection="1">
      <protection hidden="1"/>
    </xf>
    <xf numFmtId="0" fontId="0" fillId="0" borderId="0" xfId="0" applyAlignment="1" applyProtection="1">
      <alignment horizontal="right"/>
      <protection hidden="1"/>
    </xf>
    <xf numFmtId="10" fontId="0" fillId="0" borderId="8" xfId="2" applyNumberFormat="1" applyFont="1" applyFill="1" applyBorder="1" applyProtection="1">
      <protection hidden="1"/>
    </xf>
    <xf numFmtId="1" fontId="0" fillId="4" borderId="0" xfId="0" applyNumberFormat="1" applyFill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0" borderId="1" xfId="0" applyFont="1" applyBorder="1" applyProtection="1">
      <protection hidden="1"/>
    </xf>
    <xf numFmtId="0" fontId="0" fillId="0" borderId="2" xfId="0" applyBorder="1" applyProtection="1">
      <protection hidden="1"/>
    </xf>
    <xf numFmtId="0" fontId="3" fillId="0" borderId="3" xfId="0" applyFont="1" applyBorder="1" applyAlignment="1" applyProtection="1">
      <alignment horizontal="center"/>
      <protection hidden="1"/>
    </xf>
    <xf numFmtId="0" fontId="0" fillId="0" borderId="4" xfId="0" applyBorder="1" applyProtection="1">
      <protection hidden="1"/>
    </xf>
    <xf numFmtId="43" fontId="0" fillId="0" borderId="0" xfId="1" applyFont="1" applyProtection="1">
      <protection hidden="1"/>
    </xf>
    <xf numFmtId="0" fontId="0" fillId="0" borderId="5" xfId="0" applyBorder="1" applyProtection="1">
      <protection hidden="1"/>
    </xf>
    <xf numFmtId="0" fontId="0" fillId="3" borderId="4" xfId="0" applyFill="1" applyBorder="1" applyProtection="1">
      <protection hidden="1"/>
    </xf>
    <xf numFmtId="0" fontId="0" fillId="5" borderId="4" xfId="0" applyFill="1" applyBorder="1" applyProtection="1">
      <protection hidden="1"/>
    </xf>
    <xf numFmtId="1" fontId="0" fillId="4" borderId="6" xfId="0" applyNumberFormat="1" applyFill="1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165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  <xf numFmtId="166" fontId="0" fillId="0" borderId="0" xfId="0" applyNumberFormat="1" applyProtection="1">
      <protection hidden="1"/>
    </xf>
    <xf numFmtId="0" fontId="0" fillId="5" borderId="4" xfId="0" quotePrefix="1" applyFill="1" applyBorder="1" applyProtection="1"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15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2" fillId="0" borderId="17" xfId="0" applyFont="1" applyBorder="1" applyAlignment="1" applyProtection="1">
      <alignment horizontal="center"/>
      <protection hidden="1"/>
    </xf>
    <xf numFmtId="0" fontId="2" fillId="7" borderId="24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18" xfId="0" applyBorder="1" applyProtection="1">
      <protection hidden="1"/>
    </xf>
    <xf numFmtId="0" fontId="2" fillId="0" borderId="19" xfId="0" applyFont="1" applyFill="1" applyBorder="1" applyAlignment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0" xfId="0" applyFill="1" applyBorder="1" applyProtection="1">
      <protection hidden="1"/>
    </xf>
    <xf numFmtId="0" fontId="2" fillId="8" borderId="21" xfId="0" applyFont="1" applyFill="1" applyBorder="1" applyProtection="1">
      <protection hidden="1"/>
    </xf>
    <xf numFmtId="0" fontId="2" fillId="8" borderId="0" xfId="0" applyFont="1" applyFill="1" applyBorder="1" applyAlignment="1" applyProtection="1">
      <alignment horizontal="center"/>
      <protection hidden="1"/>
    </xf>
    <xf numFmtId="0" fontId="2" fillId="8" borderId="12" xfId="0" applyFont="1" applyFill="1" applyBorder="1" applyAlignment="1" applyProtection="1">
      <alignment horizontal="center"/>
      <protection hidden="1"/>
    </xf>
    <xf numFmtId="0" fontId="2" fillId="8" borderId="25" xfId="0" applyFont="1" applyFill="1" applyBorder="1" applyAlignment="1" applyProtection="1">
      <alignment horizontal="center"/>
      <protection hidden="1"/>
    </xf>
    <xf numFmtId="0" fontId="0" fillId="0" borderId="21" xfId="0" applyBorder="1" applyProtection="1">
      <protection hidden="1"/>
    </xf>
    <xf numFmtId="0" fontId="0" fillId="9" borderId="14" xfId="0" applyFont="1" applyFill="1" applyBorder="1" applyAlignment="1" applyProtection="1">
      <alignment horizontal="left"/>
      <protection hidden="1"/>
    </xf>
    <xf numFmtId="1" fontId="0" fillId="10" borderId="13" xfId="0" applyNumberFormat="1" applyFill="1" applyBorder="1" applyAlignment="1" applyProtection="1">
      <alignment horizontal="center"/>
      <protection hidden="1"/>
    </xf>
    <xf numFmtId="1" fontId="0" fillId="10" borderId="26" xfId="0" applyNumberFormat="1" applyFill="1" applyBorder="1" applyAlignment="1" applyProtection="1">
      <alignment horizontal="center"/>
      <protection hidden="1"/>
    </xf>
    <xf numFmtId="0" fontId="0" fillId="9" borderId="13" xfId="0" applyFont="1" applyFill="1" applyBorder="1" applyAlignment="1" applyProtection="1">
      <alignment horizontal="left"/>
      <protection hidden="1"/>
    </xf>
    <xf numFmtId="0" fontId="2" fillId="9" borderId="21" xfId="0" applyFont="1" applyFill="1" applyBorder="1" applyAlignment="1" applyProtection="1">
      <protection hidden="1"/>
    </xf>
    <xf numFmtId="0" fontId="0" fillId="0" borderId="22" xfId="0" applyBorder="1" applyProtection="1">
      <protection hidden="1"/>
    </xf>
    <xf numFmtId="0" fontId="0" fillId="9" borderId="23" xfId="0" applyFont="1" applyFill="1" applyBorder="1" applyAlignment="1" applyProtection="1">
      <alignment horizontal="left"/>
      <protection hidden="1"/>
    </xf>
    <xf numFmtId="1" fontId="0" fillId="10" borderId="23" xfId="0" applyNumberFormat="1" applyFill="1" applyBorder="1" applyAlignment="1" applyProtection="1">
      <alignment horizontal="center"/>
      <protection hidden="1"/>
    </xf>
    <xf numFmtId="1" fontId="0" fillId="10" borderId="27" xfId="0" applyNumberForma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5" borderId="17" xfId="0" applyFill="1" applyBorder="1" applyAlignment="1" applyProtection="1">
      <protection locked="0"/>
    </xf>
    <xf numFmtId="0" fontId="0" fillId="5" borderId="16" xfId="0" applyFill="1" applyBorder="1" applyAlignment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6887-78DE-5B4C-A71B-FB8026584FC9}">
  <dimension ref="B2:Q42"/>
  <sheetViews>
    <sheetView tabSelected="1" workbookViewId="0"/>
  </sheetViews>
  <sheetFormatPr baseColWidth="10" defaultRowHeight="16" x14ac:dyDescent="0.2"/>
  <cols>
    <col min="1" max="1" width="10.83203125" style="38" customWidth="1"/>
    <col min="2" max="2" width="33" style="38" customWidth="1"/>
    <col min="3" max="13" width="17.83203125" style="38" customWidth="1"/>
    <col min="14" max="17" width="14.1640625" style="38" bestFit="1" customWidth="1"/>
    <col min="18" max="16384" width="10.83203125" style="38"/>
  </cols>
  <sheetData>
    <row r="2" spans="2:17" ht="17" thickBot="1" x14ac:dyDescent="0.25">
      <c r="B2" s="55" t="s">
        <v>170</v>
      </c>
      <c r="D2" s="56"/>
    </row>
    <row r="3" spans="2:17" x14ac:dyDescent="0.2">
      <c r="B3" s="57" t="s">
        <v>36</v>
      </c>
    </row>
    <row r="4" spans="2:17" x14ac:dyDescent="0.2">
      <c r="B4" s="84"/>
    </row>
    <row r="5" spans="2:17" x14ac:dyDescent="0.2">
      <c r="B5" s="58"/>
    </row>
    <row r="6" spans="2:17" x14ac:dyDescent="0.2">
      <c r="B6" s="59" t="s">
        <v>37</v>
      </c>
    </row>
    <row r="7" spans="2:17" ht="17" thickBot="1" x14ac:dyDescent="0.25">
      <c r="B7" s="85"/>
    </row>
    <row r="10" spans="2:17" ht="17" thickBot="1" x14ac:dyDescent="0.25">
      <c r="B10" s="60" t="s">
        <v>38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1"/>
      <c r="Q10" s="37"/>
    </row>
    <row r="11" spans="2:17" ht="17" thickBot="1" x14ac:dyDescent="0.25">
      <c r="B11" s="62"/>
      <c r="C11" s="63"/>
      <c r="D11" s="64"/>
      <c r="E11" s="64"/>
      <c r="F11" s="64"/>
      <c r="G11" s="64"/>
      <c r="H11" s="64"/>
      <c r="I11" s="64"/>
      <c r="J11" s="64"/>
      <c r="K11" s="64"/>
      <c r="L11" s="64"/>
      <c r="M11" s="65"/>
      <c r="N11" s="66"/>
    </row>
    <row r="12" spans="2:17" ht="17" thickBot="1" x14ac:dyDescent="0.25">
      <c r="B12" s="67" t="s">
        <v>39</v>
      </c>
      <c r="C12" s="68" t="s">
        <v>41</v>
      </c>
      <c r="D12" s="69" t="s">
        <v>42</v>
      </c>
      <c r="E12" s="69" t="s">
        <v>43</v>
      </c>
      <c r="F12" s="69" t="s">
        <v>44</v>
      </c>
      <c r="G12" s="69" t="s">
        <v>45</v>
      </c>
      <c r="H12" s="69" t="s">
        <v>46</v>
      </c>
      <c r="I12" s="69" t="s">
        <v>47</v>
      </c>
      <c r="J12" s="69" t="s">
        <v>48</v>
      </c>
      <c r="K12" s="69" t="s">
        <v>49</v>
      </c>
      <c r="L12" s="69" t="s">
        <v>50</v>
      </c>
      <c r="M12" s="70" t="s">
        <v>51</v>
      </c>
      <c r="N12" s="66"/>
    </row>
    <row r="13" spans="2:17" x14ac:dyDescent="0.2">
      <c r="B13" s="71"/>
      <c r="C13" s="72" t="s">
        <v>26</v>
      </c>
      <c r="D13" s="73">
        <f>'E8D to Every 8 Days'!J11</f>
        <v>0</v>
      </c>
      <c r="E13" s="73">
        <f>'E7D to Every 8 Days'!J11</f>
        <v>0</v>
      </c>
      <c r="F13" s="73">
        <f>'E6D to Every 8 Days'!J11</f>
        <v>0</v>
      </c>
      <c r="G13" s="73">
        <f>'E5D to Every 8 Days'!J11</f>
        <v>0</v>
      </c>
      <c r="H13" s="73">
        <f>'E4D to Every 8 Days'!J11</f>
        <v>0</v>
      </c>
      <c r="I13" s="73">
        <f>'2XW to Every 8 Days'!J11</f>
        <v>0</v>
      </c>
      <c r="J13" s="73">
        <f>'E3D to Every 8 Days'!J11</f>
        <v>0</v>
      </c>
      <c r="K13" s="73">
        <f>'3XW to Every 8 Days'!J11</f>
        <v>0</v>
      </c>
      <c r="L13" s="73">
        <f>'EOD to Every 8 Days'!J11</f>
        <v>0</v>
      </c>
      <c r="M13" s="74">
        <f>'ED to Every 8 Days'!J11</f>
        <v>0</v>
      </c>
      <c r="N13" s="66"/>
    </row>
    <row r="14" spans="2:17" x14ac:dyDescent="0.2">
      <c r="B14" s="71"/>
      <c r="C14" s="75" t="s">
        <v>27</v>
      </c>
      <c r="D14" s="73">
        <f>'E8D to Every 7 Days'!J11</f>
        <v>0</v>
      </c>
      <c r="E14" s="73">
        <f>'E7D to Every 7 Days'!J11</f>
        <v>0</v>
      </c>
      <c r="F14" s="73">
        <f>'E6D to Every 7 Days'!J11</f>
        <v>0</v>
      </c>
      <c r="G14" s="73">
        <f>'E5D to Every 7 Days'!J11</f>
        <v>0</v>
      </c>
      <c r="H14" s="73">
        <f>'E4D to Every 7 Days'!J11</f>
        <v>0</v>
      </c>
      <c r="I14" s="73">
        <f>'2XW to Every 7 Days'!J11</f>
        <v>0</v>
      </c>
      <c r="J14" s="73">
        <f>'E3D to Every 7 Days'!J11</f>
        <v>0</v>
      </c>
      <c r="K14" s="73">
        <f>'3XW to Every 7 Days'!J11</f>
        <v>0</v>
      </c>
      <c r="L14" s="73">
        <f>'EOD to Every 7 Days'!J11</f>
        <v>0</v>
      </c>
      <c r="M14" s="74">
        <f>'ED to Every 7 Days'!J11</f>
        <v>0</v>
      </c>
      <c r="N14" s="66"/>
    </row>
    <row r="15" spans="2:17" x14ac:dyDescent="0.2">
      <c r="B15" s="71"/>
      <c r="C15" s="75" t="s">
        <v>28</v>
      </c>
      <c r="D15" s="73">
        <f>'E8D to Every 6 Days'!J11</f>
        <v>0</v>
      </c>
      <c r="E15" s="73">
        <f>'E7D to Every 6 Days'!J11</f>
        <v>0</v>
      </c>
      <c r="F15" s="73">
        <f>'E6D to Every 6 Days'!J11</f>
        <v>0</v>
      </c>
      <c r="G15" s="73">
        <f>'E5D to Every 6 Days'!J11</f>
        <v>0</v>
      </c>
      <c r="H15" s="73">
        <f>'E4D to Every 6 Days'!J11</f>
        <v>0</v>
      </c>
      <c r="I15" s="73">
        <f>'2XW to Every 6 Days'!J11</f>
        <v>0</v>
      </c>
      <c r="J15" s="73">
        <f>'E3D to Every 6 Days'!J11</f>
        <v>0</v>
      </c>
      <c r="K15" s="73">
        <f>'3XW to Every 6 Days'!J11</f>
        <v>0</v>
      </c>
      <c r="L15" s="73">
        <f>'EOD to Every 6 Days'!J11</f>
        <v>0</v>
      </c>
      <c r="M15" s="74">
        <f>'ED to Every 6 Days'!J11</f>
        <v>0</v>
      </c>
      <c r="N15" s="66"/>
    </row>
    <row r="16" spans="2:17" x14ac:dyDescent="0.2">
      <c r="B16" s="71"/>
      <c r="C16" s="75" t="s">
        <v>29</v>
      </c>
      <c r="D16" s="73">
        <f>'E8D to Every 5 Days'!J11</f>
        <v>0</v>
      </c>
      <c r="E16" s="73">
        <f>'E7D to Every 5 Days'!J11</f>
        <v>0</v>
      </c>
      <c r="F16" s="73">
        <f>'E6D to Every 5 Days'!J11</f>
        <v>0</v>
      </c>
      <c r="G16" s="73">
        <f>'E5D to Every 5 Days'!J11</f>
        <v>0</v>
      </c>
      <c r="H16" s="73">
        <f>'E4D to Every 5 Days'!J11</f>
        <v>0</v>
      </c>
      <c r="I16" s="73">
        <f>'2XW to Every 5 Days'!J11</f>
        <v>0</v>
      </c>
      <c r="J16" s="73">
        <f>'E3D to Every 5 Days'!J11</f>
        <v>0</v>
      </c>
      <c r="K16" s="73">
        <f>'3XW to Every 5 Days'!J11</f>
        <v>0</v>
      </c>
      <c r="L16" s="73">
        <f>'EOD to Every 5 Days'!J11</f>
        <v>0</v>
      </c>
      <c r="M16" s="74">
        <f>'ED to Every 5 Days'!J11</f>
        <v>0</v>
      </c>
      <c r="N16" s="66"/>
    </row>
    <row r="17" spans="2:17" x14ac:dyDescent="0.2">
      <c r="B17" s="76" t="s">
        <v>40</v>
      </c>
      <c r="C17" s="75" t="s">
        <v>30</v>
      </c>
      <c r="D17" s="73">
        <f>'E8D to Every 4 Days'!J11</f>
        <v>0</v>
      </c>
      <c r="E17" s="73">
        <f>'E7D to Every 4 Days'!J11</f>
        <v>0</v>
      </c>
      <c r="F17" s="73">
        <f>'E6D to Every 4 Days'!J11</f>
        <v>0</v>
      </c>
      <c r="G17" s="73">
        <f>'E5D to Every 4 Days'!J11</f>
        <v>0</v>
      </c>
      <c r="H17" s="73">
        <f>'E4D to Every 4 Days'!J11</f>
        <v>0</v>
      </c>
      <c r="I17" s="73">
        <f>'2XW to Every 4 Days'!J11</f>
        <v>0</v>
      </c>
      <c r="J17" s="73">
        <f>'E3D to Every 4 Days'!J11</f>
        <v>0</v>
      </c>
      <c r="K17" s="73">
        <f>'3XW to Every 4 Days'!J11</f>
        <v>0</v>
      </c>
      <c r="L17" s="73">
        <f>'EOD to Every 4 Days'!J11</f>
        <v>0</v>
      </c>
      <c r="M17" s="74">
        <f>'ED to Every 4 Days'!J11</f>
        <v>0</v>
      </c>
      <c r="N17" s="66"/>
    </row>
    <row r="18" spans="2:17" x14ac:dyDescent="0.2">
      <c r="B18" s="71"/>
      <c r="C18" s="75" t="s">
        <v>31</v>
      </c>
      <c r="D18" s="73">
        <f>'E8D to 2x Per Week'!J11</f>
        <v>0</v>
      </c>
      <c r="E18" s="73">
        <f>'E7D to 2x Per Week'!J11</f>
        <v>0</v>
      </c>
      <c r="F18" s="73">
        <f>'E6D to 2x Per Week'!J11</f>
        <v>0</v>
      </c>
      <c r="G18" s="73">
        <f>'E5D to 2x Per Week'!J11</f>
        <v>0</v>
      </c>
      <c r="H18" s="73">
        <f>'E4D to 2x Per Week'!J11</f>
        <v>0</v>
      </c>
      <c r="I18" s="73">
        <f>'2XW to 2x Per Week'!J11</f>
        <v>0</v>
      </c>
      <c r="J18" s="73">
        <f>'E3D to 2x Per Week'!J11</f>
        <v>0</v>
      </c>
      <c r="K18" s="73">
        <f>'3XW to 2x Per Week'!J11</f>
        <v>0</v>
      </c>
      <c r="L18" s="73">
        <f>'EOD to 2x Per Week'!J11</f>
        <v>0</v>
      </c>
      <c r="M18" s="74">
        <f>'ED to 2x Per Week'!J11</f>
        <v>0</v>
      </c>
      <c r="N18" s="66"/>
    </row>
    <row r="19" spans="2:17" x14ac:dyDescent="0.2">
      <c r="B19" s="71"/>
      <c r="C19" s="75" t="s">
        <v>32</v>
      </c>
      <c r="D19" s="73">
        <f>'E8D to Every 3 Days'!J11</f>
        <v>0</v>
      </c>
      <c r="E19" s="73">
        <f>'E7D to Every 3 Days'!J11</f>
        <v>0</v>
      </c>
      <c r="F19" s="73">
        <f>'E6D to Every 3 Days'!J11</f>
        <v>0</v>
      </c>
      <c r="G19" s="73">
        <f>'E5D to Every 3 Days'!J11</f>
        <v>0</v>
      </c>
      <c r="H19" s="73">
        <f>'E4D to Every 3 Days'!J11</f>
        <v>0</v>
      </c>
      <c r="I19" s="73">
        <f>'2XW to Every 3 Days'!J11</f>
        <v>0</v>
      </c>
      <c r="J19" s="73">
        <f>'E3D to Every 3 Days'!J11</f>
        <v>0</v>
      </c>
      <c r="K19" s="73">
        <f>'3XW to Every 3 Days'!J11</f>
        <v>0</v>
      </c>
      <c r="L19" s="73">
        <f>'EOD to Every 3 Days'!J11</f>
        <v>0</v>
      </c>
      <c r="M19" s="74">
        <f>'ED to Every 3 Days'!J11</f>
        <v>0</v>
      </c>
      <c r="N19" s="66"/>
    </row>
    <row r="20" spans="2:17" x14ac:dyDescent="0.2">
      <c r="B20" s="71"/>
      <c r="C20" s="75" t="s">
        <v>33</v>
      </c>
      <c r="D20" s="73">
        <f>'E8D to 3x Per Week'!J11</f>
        <v>0</v>
      </c>
      <c r="E20" s="73">
        <f>'E7D to 3x Per Week'!J11</f>
        <v>0</v>
      </c>
      <c r="F20" s="73">
        <f>'E6D to 3x Per Week'!J11</f>
        <v>0</v>
      </c>
      <c r="G20" s="73">
        <f>'E5D to 3x Per Week'!J11</f>
        <v>0</v>
      </c>
      <c r="H20" s="73">
        <f>'E4D to 3x Per Week'!J11</f>
        <v>0</v>
      </c>
      <c r="I20" s="73">
        <f>'2XW to 3x Per Week'!J11</f>
        <v>0</v>
      </c>
      <c r="J20" s="73">
        <f>'E3D to 3x Per Week'!J11</f>
        <v>0</v>
      </c>
      <c r="K20" s="73">
        <f>'3XW to 3x Per Week'!J11</f>
        <v>0</v>
      </c>
      <c r="L20" s="73">
        <f>'EOD to 3x Per Week'!J11</f>
        <v>0</v>
      </c>
      <c r="M20" s="74">
        <f>'ED to 3x Per Week'!J11</f>
        <v>0</v>
      </c>
      <c r="N20" s="66"/>
    </row>
    <row r="21" spans="2:17" x14ac:dyDescent="0.2">
      <c r="B21" s="71"/>
      <c r="C21" s="75" t="s">
        <v>34</v>
      </c>
      <c r="D21" s="73">
        <f>'E8D to Every Other Day'!J11</f>
        <v>0</v>
      </c>
      <c r="E21" s="73">
        <f>'E7D to Every Other Day'!J11</f>
        <v>0</v>
      </c>
      <c r="F21" s="73">
        <f>'E6D to Every Other Day'!J11</f>
        <v>0</v>
      </c>
      <c r="G21" s="73">
        <f>'E5D to Every Other Day'!J11</f>
        <v>0</v>
      </c>
      <c r="H21" s="73">
        <f>'E4D to Every Other Day'!J11</f>
        <v>0</v>
      </c>
      <c r="I21" s="73">
        <f>'2XW to Every Other Day'!J11</f>
        <v>0</v>
      </c>
      <c r="J21" s="73">
        <f>'E3D to Every Other Day'!J11</f>
        <v>0</v>
      </c>
      <c r="K21" s="73">
        <f>'3XW to Every Other Day'!J11</f>
        <v>0</v>
      </c>
      <c r="L21" s="73">
        <f>'EOD to Every Other Day'!J11</f>
        <v>0</v>
      </c>
      <c r="M21" s="74">
        <f>'ED to Every Other Day'!J11</f>
        <v>0</v>
      </c>
      <c r="N21" s="66"/>
    </row>
    <row r="22" spans="2:17" ht="17" thickBot="1" x14ac:dyDescent="0.25">
      <c r="B22" s="77"/>
      <c r="C22" s="78" t="s">
        <v>35</v>
      </c>
      <c r="D22" s="79">
        <f>'E8D to Every Day'!J11</f>
        <v>0</v>
      </c>
      <c r="E22" s="79">
        <f>'E7D to Every Day'!J11</f>
        <v>0</v>
      </c>
      <c r="F22" s="79">
        <f>'E6D to Every Day'!J11</f>
        <v>0</v>
      </c>
      <c r="G22" s="79">
        <f>'E5D to Every Day'!J11</f>
        <v>0</v>
      </c>
      <c r="H22" s="79">
        <f>'E4D to Every Day'!J11</f>
        <v>0</v>
      </c>
      <c r="I22" s="79">
        <f>'2XW to Every Day'!J11</f>
        <v>0</v>
      </c>
      <c r="J22" s="79">
        <f>'E3D to Every Day'!J11</f>
        <v>0</v>
      </c>
      <c r="K22" s="79">
        <f>'3XW to Every Day'!J11</f>
        <v>0</v>
      </c>
      <c r="L22" s="79">
        <f>'EOD to Every Day'!J11</f>
        <v>0</v>
      </c>
      <c r="M22" s="80">
        <f>'ED to Every Day'!J11</f>
        <v>0</v>
      </c>
      <c r="N22" s="66"/>
      <c r="Q22" s="37"/>
    </row>
    <row r="23" spans="2:17" x14ac:dyDescent="0.2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66"/>
      <c r="Q23" s="37"/>
    </row>
    <row r="24" spans="2:17" x14ac:dyDescent="0.2">
      <c r="Q24" s="37"/>
    </row>
    <row r="25" spans="2:17" x14ac:dyDescent="0.2">
      <c r="Q25" s="37"/>
    </row>
    <row r="26" spans="2:17" x14ac:dyDescent="0.2">
      <c r="Q26" s="37"/>
    </row>
    <row r="27" spans="2:17" x14ac:dyDescent="0.2">
      <c r="Q27" s="37"/>
    </row>
    <row r="28" spans="2:17" ht="17" customHeight="1" x14ac:dyDescent="0.2">
      <c r="Q28" s="37"/>
    </row>
    <row r="29" spans="2:17" ht="17" customHeight="1" x14ac:dyDescent="0.2">
      <c r="Q29" s="37"/>
    </row>
    <row r="30" spans="2:17" ht="17" customHeight="1" x14ac:dyDescent="0.2"/>
    <row r="31" spans="2:17" ht="17" customHeight="1" x14ac:dyDescent="0.2"/>
    <row r="32" spans="2:17" ht="17" customHeight="1" x14ac:dyDescent="0.2"/>
    <row r="33" spans="2:14" ht="17" customHeight="1" x14ac:dyDescent="0.2"/>
    <row r="34" spans="2:14" ht="17" customHeight="1" x14ac:dyDescent="0.2"/>
    <row r="35" spans="2:14" ht="17" customHeight="1" x14ac:dyDescent="0.2"/>
    <row r="36" spans="2:14" ht="17" customHeight="1" x14ac:dyDescent="0.2"/>
    <row r="37" spans="2:14" ht="17" customHeight="1" x14ac:dyDescent="0.2">
      <c r="B37" s="66"/>
      <c r="C37" s="81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66"/>
    </row>
    <row r="38" spans="2:14" ht="17" customHeight="1" x14ac:dyDescent="0.2">
      <c r="B38" s="66"/>
      <c r="C38" s="81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66"/>
    </row>
    <row r="39" spans="2:14" x14ac:dyDescent="0.2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66"/>
      <c r="N39" s="66"/>
    </row>
    <row r="40" spans="2:14" x14ac:dyDescent="0.2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2:14" x14ac:dyDescent="0.2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2:14" x14ac:dyDescent="0.2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</sheetData>
  <sheetProtection algorithmName="SHA-512" hashValue="NICkKnyG8GX3w8jWHz0kjsh36rbiNoaEqgfi/fpOj+BsNBz3OPWJcjrqv5IAy9lKiZWZ84WsDpip6j6KAIsgIA==" saltValue="pWvabJLLPPLq8iru06aRCw==" spinCount="100000" sheet="1" objects="1" scenarios="1"/>
  <mergeCells count="1">
    <mergeCell ref="B10:M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E7B2-87E8-604B-BE63-7E0B2DD25F80}">
  <dimension ref="A1:L50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s="37" customFormat="1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24</v>
      </c>
    </row>
    <row r="3" spans="1:12" x14ac:dyDescent="0.2">
      <c r="A3" s="4" t="s">
        <v>12</v>
      </c>
      <c r="B3" s="25">
        <v>0</v>
      </c>
      <c r="C3" s="26">
        <f t="shared" ref="C3:C17" si="0">$J$5</f>
        <v>0</v>
      </c>
      <c r="D3" s="25">
        <f t="shared" ref="D3:D32" si="1">B3+C3</f>
        <v>0</v>
      </c>
      <c r="E3" s="25">
        <f>0.5*D3</f>
        <v>0</v>
      </c>
      <c r="F3" s="25">
        <f t="shared" ref="F3:F32" si="2">D3-E3</f>
        <v>0</v>
      </c>
      <c r="G3" s="7"/>
      <c r="J3" s="43"/>
      <c r="K3" s="37"/>
      <c r="L3" s="8">
        <f>IF((-((J5*0.1892)+(J8*(-2))))-4.2865*((J5*0.1892)-J8)&lt;0,0,(-((J5*0.1892)+(J8*(-2))))-4.2865*((J5*0.1892)-J8))</f>
        <v>0</v>
      </c>
    </row>
    <row r="4" spans="1:12" x14ac:dyDescent="0.2">
      <c r="A4" s="9">
        <v>2</v>
      </c>
      <c r="B4" s="22">
        <f t="shared" ref="B4:B14" si="3">F3</f>
        <v>0</v>
      </c>
      <c r="C4" s="22">
        <f t="shared" si="0"/>
        <v>0</v>
      </c>
      <c r="D4" s="22">
        <f t="shared" si="1"/>
        <v>0</v>
      </c>
      <c r="E4" s="22">
        <f t="shared" ref="E4:E19" si="4">0.5*D4</f>
        <v>0</v>
      </c>
      <c r="F4" s="22">
        <f t="shared" si="2"/>
        <v>0</v>
      </c>
      <c r="G4" s="11" t="e">
        <f t="shared" ref="G4:G17" si="5">IF(1-((B4-F4)/B4*-1)&gt;1,1+((B4-F4)/B4*-1),1-(((B4-F4)/B4*-1)))</f>
        <v>#DIV/0!</v>
      </c>
      <c r="H4" s="44"/>
      <c r="J4" s="43" t="s">
        <v>13</v>
      </c>
      <c r="K4" s="37"/>
      <c r="L4" s="45"/>
    </row>
    <row r="5" spans="1:12" x14ac:dyDescent="0.2">
      <c r="A5" s="4">
        <v>3</v>
      </c>
      <c r="B5" s="25">
        <f t="shared" si="3"/>
        <v>0</v>
      </c>
      <c r="C5" s="25">
        <f t="shared" si="0"/>
        <v>0</v>
      </c>
      <c r="D5" s="25">
        <f t="shared" si="1"/>
        <v>0</v>
      </c>
      <c r="E5" s="25">
        <f t="shared" si="4"/>
        <v>0</v>
      </c>
      <c r="F5" s="25">
        <f t="shared" si="2"/>
        <v>0</v>
      </c>
      <c r="G5" s="11" t="e">
        <f t="shared" si="5"/>
        <v>#DIV/0!</v>
      </c>
      <c r="H5" s="44"/>
      <c r="J5" s="46">
        <f>'Master Sheet'!B4</f>
        <v>0</v>
      </c>
      <c r="K5" s="37"/>
      <c r="L5" s="45"/>
    </row>
    <row r="6" spans="1:12" x14ac:dyDescent="0.2">
      <c r="A6" s="9">
        <v>4</v>
      </c>
      <c r="B6" s="22">
        <f t="shared" si="3"/>
        <v>0</v>
      </c>
      <c r="C6" s="22">
        <f t="shared" si="0"/>
        <v>0</v>
      </c>
      <c r="D6" s="22">
        <f t="shared" si="1"/>
        <v>0</v>
      </c>
      <c r="E6" s="22">
        <f t="shared" si="4"/>
        <v>0</v>
      </c>
      <c r="F6" s="22">
        <f t="shared" si="2"/>
        <v>0</v>
      </c>
      <c r="G6" s="11" t="e">
        <f t="shared" si="5"/>
        <v>#DIV/0!</v>
      </c>
      <c r="H6" s="44"/>
      <c r="J6" s="43"/>
      <c r="K6" s="37"/>
      <c r="L6" s="45"/>
    </row>
    <row r="7" spans="1:12" x14ac:dyDescent="0.2">
      <c r="A7" s="4">
        <v>5</v>
      </c>
      <c r="B7" s="25">
        <f t="shared" si="3"/>
        <v>0</v>
      </c>
      <c r="C7" s="25">
        <f t="shared" si="0"/>
        <v>0</v>
      </c>
      <c r="D7" s="25">
        <f t="shared" si="1"/>
        <v>0</v>
      </c>
      <c r="E7" s="25">
        <f t="shared" si="4"/>
        <v>0</v>
      </c>
      <c r="F7" s="25">
        <f t="shared" si="2"/>
        <v>0</v>
      </c>
      <c r="G7" s="11" t="e">
        <f t="shared" si="5"/>
        <v>#DIV/0!</v>
      </c>
      <c r="H7" s="44"/>
      <c r="J7" s="43" t="s">
        <v>14</v>
      </c>
      <c r="K7" s="37"/>
      <c r="L7" s="45"/>
    </row>
    <row r="8" spans="1:12" x14ac:dyDescent="0.2">
      <c r="A8" s="9" t="s">
        <v>7</v>
      </c>
      <c r="B8" s="22">
        <f t="shared" si="3"/>
        <v>0</v>
      </c>
      <c r="C8" s="22">
        <f t="shared" si="0"/>
        <v>0</v>
      </c>
      <c r="D8" s="22">
        <f t="shared" si="1"/>
        <v>0</v>
      </c>
      <c r="E8" s="22">
        <f t="shared" si="4"/>
        <v>0</v>
      </c>
      <c r="F8" s="22">
        <f t="shared" si="2"/>
        <v>0</v>
      </c>
      <c r="G8" s="11" t="e">
        <f t="shared" si="5"/>
        <v>#DIV/0!</v>
      </c>
      <c r="H8" s="44"/>
      <c r="J8" s="47">
        <f>'Master Sheet'!B7</f>
        <v>0</v>
      </c>
      <c r="K8" s="37"/>
      <c r="L8" s="45"/>
    </row>
    <row r="9" spans="1:12" x14ac:dyDescent="0.2">
      <c r="A9" s="4">
        <v>7</v>
      </c>
      <c r="B9" s="25">
        <f t="shared" si="3"/>
        <v>0</v>
      </c>
      <c r="C9" s="25">
        <f t="shared" si="0"/>
        <v>0</v>
      </c>
      <c r="D9" s="25">
        <f t="shared" si="1"/>
        <v>0</v>
      </c>
      <c r="E9" s="25">
        <f t="shared" si="4"/>
        <v>0</v>
      </c>
      <c r="F9" s="25">
        <f t="shared" si="2"/>
        <v>0</v>
      </c>
      <c r="G9" s="11" t="e">
        <f t="shared" si="5"/>
        <v>#DIV/0!</v>
      </c>
      <c r="H9" s="44"/>
      <c r="J9" s="43"/>
      <c r="K9" s="37"/>
      <c r="L9" s="45"/>
    </row>
    <row r="10" spans="1:12" x14ac:dyDescent="0.2">
      <c r="A10" s="9">
        <v>8</v>
      </c>
      <c r="B10" s="22">
        <f t="shared" si="3"/>
        <v>0</v>
      </c>
      <c r="C10" s="22">
        <f t="shared" si="0"/>
        <v>0</v>
      </c>
      <c r="D10" s="22">
        <f t="shared" si="1"/>
        <v>0</v>
      </c>
      <c r="E10" s="22">
        <f t="shared" si="4"/>
        <v>0</v>
      </c>
      <c r="F10" s="22">
        <f t="shared" si="2"/>
        <v>0</v>
      </c>
      <c r="G10" s="11" t="e">
        <f t="shared" si="5"/>
        <v>#DIV/0!</v>
      </c>
      <c r="H10" s="44"/>
      <c r="J10" s="43" t="s">
        <v>8</v>
      </c>
      <c r="K10" s="37"/>
      <c r="L10" s="45"/>
    </row>
    <row r="11" spans="1:12" ht="17" thickBot="1" x14ac:dyDescent="0.25">
      <c r="A11" s="4">
        <v>9</v>
      </c>
      <c r="B11" s="25">
        <f t="shared" si="3"/>
        <v>0</v>
      </c>
      <c r="C11" s="25">
        <f t="shared" si="0"/>
        <v>0</v>
      </c>
      <c r="D11" s="25">
        <f t="shared" si="1"/>
        <v>0</v>
      </c>
      <c r="E11" s="25">
        <f t="shared" si="4"/>
        <v>0</v>
      </c>
      <c r="F11" s="25">
        <f t="shared" si="2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22">
        <f t="shared" si="3"/>
        <v>0</v>
      </c>
      <c r="C12" s="22">
        <f t="shared" si="0"/>
        <v>0</v>
      </c>
      <c r="D12" s="22">
        <f t="shared" si="1"/>
        <v>0</v>
      </c>
      <c r="E12" s="22">
        <f t="shared" si="4"/>
        <v>0</v>
      </c>
      <c r="F12" s="22">
        <f t="shared" si="2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25">
        <f t="shared" si="3"/>
        <v>0</v>
      </c>
      <c r="C13" s="25">
        <f t="shared" si="0"/>
        <v>0</v>
      </c>
      <c r="D13" s="25">
        <f t="shared" si="1"/>
        <v>0</v>
      </c>
      <c r="E13" s="25">
        <f t="shared" si="4"/>
        <v>0</v>
      </c>
      <c r="F13" s="25">
        <f t="shared" si="2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27">
        <f t="shared" si="3"/>
        <v>0</v>
      </c>
      <c r="C14" s="27">
        <f t="shared" si="0"/>
        <v>0</v>
      </c>
      <c r="D14" s="27">
        <f t="shared" si="1"/>
        <v>0</v>
      </c>
      <c r="E14" s="27">
        <f t="shared" si="4"/>
        <v>0</v>
      </c>
      <c r="F14" s="27">
        <f t="shared" si="2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25">
        <f>F14</f>
        <v>0</v>
      </c>
      <c r="C15" s="25">
        <f t="shared" si="0"/>
        <v>0</v>
      </c>
      <c r="D15" s="25">
        <f t="shared" si="1"/>
        <v>0</v>
      </c>
      <c r="E15" s="25">
        <f t="shared" si="4"/>
        <v>0</v>
      </c>
      <c r="F15" s="25">
        <f t="shared" si="2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22">
        <f t="shared" ref="B16:B32" si="6">F15</f>
        <v>0</v>
      </c>
      <c r="C16" s="22">
        <f t="shared" si="0"/>
        <v>0</v>
      </c>
      <c r="D16" s="22">
        <f t="shared" si="1"/>
        <v>0</v>
      </c>
      <c r="E16" s="22">
        <f t="shared" si="4"/>
        <v>0</v>
      </c>
      <c r="F16" s="22">
        <f t="shared" si="2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25">
        <f t="shared" si="6"/>
        <v>0</v>
      </c>
      <c r="C17" s="25">
        <f t="shared" si="0"/>
        <v>0</v>
      </c>
      <c r="D17" s="25">
        <f t="shared" si="1"/>
        <v>0</v>
      </c>
      <c r="E17" s="25">
        <f t="shared" si="4"/>
        <v>0</v>
      </c>
      <c r="F17" s="25">
        <f t="shared" si="2"/>
        <v>0</v>
      </c>
      <c r="G17" s="11" t="e">
        <f t="shared" si="5"/>
        <v>#DIV/0!</v>
      </c>
      <c r="H17" s="44"/>
      <c r="J17" s="52"/>
    </row>
    <row r="18" spans="1:12" x14ac:dyDescent="0.2">
      <c r="A18" s="9">
        <v>16</v>
      </c>
      <c r="B18" s="22">
        <f t="shared" si="6"/>
        <v>0</v>
      </c>
      <c r="C18" s="22">
        <f>$J$5</f>
        <v>0</v>
      </c>
      <c r="D18" s="22">
        <f t="shared" si="1"/>
        <v>0</v>
      </c>
      <c r="E18" s="22">
        <f t="shared" si="4"/>
        <v>0</v>
      </c>
      <c r="F18" s="22">
        <f t="shared" si="2"/>
        <v>0</v>
      </c>
      <c r="G18" s="11" t="e">
        <f>IF(1-((B18-F18)/B18*-1)&gt;1,1+((B18-F18)/B18*-1),1-(((B18-F18)/B18*-1)))</f>
        <v>#DIV/0!</v>
      </c>
      <c r="H18" s="44"/>
      <c r="J18" s="33"/>
    </row>
    <row r="19" spans="1:12" x14ac:dyDescent="0.2">
      <c r="A19" s="4" t="s">
        <v>9</v>
      </c>
      <c r="B19" s="25">
        <f t="shared" si="6"/>
        <v>0</v>
      </c>
      <c r="C19" s="25">
        <f>$J$5</f>
        <v>0</v>
      </c>
      <c r="D19" s="25">
        <f t="shared" si="1"/>
        <v>0</v>
      </c>
      <c r="E19" s="25">
        <f t="shared" si="4"/>
        <v>0</v>
      </c>
      <c r="F19" s="25">
        <f t="shared" si="2"/>
        <v>0</v>
      </c>
      <c r="G19" s="11" t="e">
        <f>IF(1-((B19-F19)/B19*-1)&gt;1,1+((B19-F19)/B19*-1),1-(((B19-F19)/B19*-1)))</f>
        <v>#DIV/0!</v>
      </c>
      <c r="H19" s="44"/>
      <c r="J19" s="33"/>
    </row>
    <row r="20" spans="1:12" x14ac:dyDescent="0.2">
      <c r="A20" s="9" t="s">
        <v>10</v>
      </c>
      <c r="B20" s="22">
        <f t="shared" si="6"/>
        <v>0</v>
      </c>
      <c r="C20" s="28">
        <f>$J$11</f>
        <v>0</v>
      </c>
      <c r="D20" s="22">
        <f t="shared" si="1"/>
        <v>0</v>
      </c>
      <c r="E20" s="22">
        <f>0.159103584746286*D20</f>
        <v>0</v>
      </c>
      <c r="F20" s="22">
        <f t="shared" si="2"/>
        <v>0</v>
      </c>
      <c r="G20" s="11"/>
      <c r="H20" s="44"/>
    </row>
    <row r="21" spans="1:12" x14ac:dyDescent="0.2">
      <c r="A21" s="4" t="s">
        <v>11</v>
      </c>
      <c r="B21" s="25">
        <f t="shared" si="6"/>
        <v>0</v>
      </c>
      <c r="C21" s="29">
        <f t="shared" ref="C21:C32" si="7">$J$8</f>
        <v>0</v>
      </c>
      <c r="D21" s="25">
        <f t="shared" si="1"/>
        <v>0</v>
      </c>
      <c r="E21" s="25">
        <f t="shared" ref="E21:E32" si="8">0.159103584746286*D21</f>
        <v>0</v>
      </c>
      <c r="F21" s="25">
        <f t="shared" si="2"/>
        <v>0</v>
      </c>
      <c r="G21" s="11" t="e">
        <f t="shared" ref="G21:G32" si="9">IF(1-((B21-F21)/B21*-1)&gt;1,1+((B21-F21)/B21*-1),1-(((B21-F21)/B21*-1)))</f>
        <v>#DIV/0!</v>
      </c>
      <c r="H21" s="44"/>
    </row>
    <row r="22" spans="1:12" x14ac:dyDescent="0.2">
      <c r="A22" s="9">
        <v>20</v>
      </c>
      <c r="B22" s="22">
        <f t="shared" si="6"/>
        <v>0</v>
      </c>
      <c r="C22" s="22">
        <f t="shared" si="7"/>
        <v>0</v>
      </c>
      <c r="D22" s="22">
        <f t="shared" si="1"/>
        <v>0</v>
      </c>
      <c r="E22" s="22">
        <f t="shared" si="8"/>
        <v>0</v>
      </c>
      <c r="F22" s="22">
        <f t="shared" si="2"/>
        <v>0</v>
      </c>
      <c r="G22" s="11" t="e">
        <f t="shared" si="9"/>
        <v>#DIV/0!</v>
      </c>
      <c r="H22" s="44"/>
    </row>
    <row r="23" spans="1:12" x14ac:dyDescent="0.2">
      <c r="A23" s="4">
        <v>21</v>
      </c>
      <c r="B23" s="25">
        <f t="shared" si="6"/>
        <v>0</v>
      </c>
      <c r="C23" s="25">
        <f t="shared" si="7"/>
        <v>0</v>
      </c>
      <c r="D23" s="25">
        <f t="shared" si="1"/>
        <v>0</v>
      </c>
      <c r="E23" s="25">
        <f t="shared" si="8"/>
        <v>0</v>
      </c>
      <c r="F23" s="25">
        <f t="shared" si="2"/>
        <v>0</v>
      </c>
      <c r="G23" s="11" t="e">
        <f t="shared" si="9"/>
        <v>#DIV/0!</v>
      </c>
      <c r="H23" s="44"/>
      <c r="L23" s="33"/>
    </row>
    <row r="24" spans="1:12" x14ac:dyDescent="0.2">
      <c r="A24" s="9">
        <v>22</v>
      </c>
      <c r="B24" s="22">
        <f t="shared" si="6"/>
        <v>0</v>
      </c>
      <c r="C24" s="22">
        <f t="shared" si="7"/>
        <v>0</v>
      </c>
      <c r="D24" s="22">
        <f t="shared" si="1"/>
        <v>0</v>
      </c>
      <c r="E24" s="22">
        <f t="shared" si="8"/>
        <v>0</v>
      </c>
      <c r="F24" s="22">
        <f t="shared" si="2"/>
        <v>0</v>
      </c>
      <c r="G24" s="11" t="e">
        <f t="shared" si="9"/>
        <v>#DIV/0!</v>
      </c>
      <c r="H24" s="44"/>
    </row>
    <row r="25" spans="1:12" x14ac:dyDescent="0.2">
      <c r="A25" s="4">
        <v>23</v>
      </c>
      <c r="B25" s="25">
        <f t="shared" si="6"/>
        <v>0</v>
      </c>
      <c r="C25" s="25">
        <f t="shared" si="7"/>
        <v>0</v>
      </c>
      <c r="D25" s="25">
        <f t="shared" si="1"/>
        <v>0</v>
      </c>
      <c r="E25" s="25">
        <f t="shared" si="8"/>
        <v>0</v>
      </c>
      <c r="F25" s="25">
        <f t="shared" si="2"/>
        <v>0</v>
      </c>
      <c r="G25" s="11" t="e">
        <f t="shared" si="9"/>
        <v>#DIV/0!</v>
      </c>
      <c r="H25" s="44"/>
    </row>
    <row r="26" spans="1:12" x14ac:dyDescent="0.2">
      <c r="A26" s="9">
        <v>24</v>
      </c>
      <c r="B26" s="22">
        <f t="shared" si="6"/>
        <v>0</v>
      </c>
      <c r="C26" s="22">
        <f t="shared" si="7"/>
        <v>0</v>
      </c>
      <c r="D26" s="22">
        <f t="shared" si="1"/>
        <v>0</v>
      </c>
      <c r="E26" s="22">
        <f t="shared" si="8"/>
        <v>0</v>
      </c>
      <c r="F26" s="22">
        <f t="shared" si="2"/>
        <v>0</v>
      </c>
      <c r="G26" s="11" t="e">
        <f t="shared" si="9"/>
        <v>#DIV/0!</v>
      </c>
      <c r="H26" s="44"/>
    </row>
    <row r="27" spans="1:12" x14ac:dyDescent="0.2">
      <c r="A27" s="4">
        <v>25</v>
      </c>
      <c r="B27" s="25">
        <f t="shared" si="6"/>
        <v>0</v>
      </c>
      <c r="C27" s="25">
        <f t="shared" si="7"/>
        <v>0</v>
      </c>
      <c r="D27" s="25">
        <f t="shared" si="1"/>
        <v>0</v>
      </c>
      <c r="E27" s="25">
        <f t="shared" si="8"/>
        <v>0</v>
      </c>
      <c r="F27" s="25">
        <f t="shared" si="2"/>
        <v>0</v>
      </c>
      <c r="G27" s="11" t="e">
        <f t="shared" si="9"/>
        <v>#DIV/0!</v>
      </c>
      <c r="H27" s="44"/>
    </row>
    <row r="28" spans="1:12" x14ac:dyDescent="0.2">
      <c r="A28" s="9">
        <v>26</v>
      </c>
      <c r="B28" s="22">
        <f t="shared" si="6"/>
        <v>0</v>
      </c>
      <c r="C28" s="22">
        <f t="shared" si="7"/>
        <v>0</v>
      </c>
      <c r="D28" s="22">
        <f t="shared" si="1"/>
        <v>0</v>
      </c>
      <c r="E28" s="22">
        <f t="shared" si="8"/>
        <v>0</v>
      </c>
      <c r="F28" s="22">
        <f t="shared" si="2"/>
        <v>0</v>
      </c>
      <c r="G28" s="11" t="e">
        <f t="shared" si="9"/>
        <v>#DIV/0!</v>
      </c>
      <c r="H28" s="44"/>
    </row>
    <row r="29" spans="1:12" x14ac:dyDescent="0.2">
      <c r="A29" s="4">
        <v>27</v>
      </c>
      <c r="B29" s="25">
        <f t="shared" si="6"/>
        <v>0</v>
      </c>
      <c r="C29" s="25">
        <f t="shared" si="7"/>
        <v>0</v>
      </c>
      <c r="D29" s="25">
        <f t="shared" si="1"/>
        <v>0</v>
      </c>
      <c r="E29" s="25">
        <f t="shared" si="8"/>
        <v>0</v>
      </c>
      <c r="F29" s="25">
        <f t="shared" si="2"/>
        <v>0</v>
      </c>
      <c r="G29" s="11" t="e">
        <f t="shared" si="9"/>
        <v>#DIV/0!</v>
      </c>
      <c r="H29" s="44"/>
    </row>
    <row r="30" spans="1:12" x14ac:dyDescent="0.2">
      <c r="A30" s="9">
        <v>28</v>
      </c>
      <c r="B30" s="22">
        <f t="shared" si="6"/>
        <v>0</v>
      </c>
      <c r="C30" s="22">
        <f t="shared" si="7"/>
        <v>0</v>
      </c>
      <c r="D30" s="22">
        <f t="shared" si="1"/>
        <v>0</v>
      </c>
      <c r="E30" s="22">
        <f t="shared" si="8"/>
        <v>0</v>
      </c>
      <c r="F30" s="22">
        <f t="shared" si="2"/>
        <v>0</v>
      </c>
      <c r="G30" s="11" t="e">
        <f t="shared" si="9"/>
        <v>#DIV/0!</v>
      </c>
      <c r="H30" s="44"/>
    </row>
    <row r="31" spans="1:12" x14ac:dyDescent="0.2">
      <c r="A31" s="4">
        <v>29</v>
      </c>
      <c r="B31" s="25">
        <f t="shared" si="6"/>
        <v>0</v>
      </c>
      <c r="C31" s="25">
        <f t="shared" si="7"/>
        <v>0</v>
      </c>
      <c r="D31" s="25">
        <f t="shared" si="1"/>
        <v>0</v>
      </c>
      <c r="E31" s="25">
        <f t="shared" si="8"/>
        <v>0</v>
      </c>
      <c r="F31" s="25">
        <f t="shared" si="2"/>
        <v>0</v>
      </c>
      <c r="G31" s="11" t="e">
        <f t="shared" si="9"/>
        <v>#DIV/0!</v>
      </c>
      <c r="H31" s="44"/>
    </row>
    <row r="32" spans="1:12" ht="17" thickBot="1" x14ac:dyDescent="0.25">
      <c r="A32" s="18">
        <v>30</v>
      </c>
      <c r="B32" s="19">
        <f t="shared" si="6"/>
        <v>0</v>
      </c>
      <c r="C32" s="19">
        <f t="shared" si="7"/>
        <v>0</v>
      </c>
      <c r="D32" s="19">
        <f t="shared" si="1"/>
        <v>0</v>
      </c>
      <c r="E32" s="19">
        <f t="shared" si="8"/>
        <v>0</v>
      </c>
      <c r="F32" s="19">
        <f t="shared" si="2"/>
        <v>0</v>
      </c>
      <c r="G32" s="20" t="e">
        <f t="shared" si="9"/>
        <v>#DIV/0!</v>
      </c>
      <c r="H32" s="44"/>
    </row>
    <row r="33" spans="1:7" x14ac:dyDescent="0.2">
      <c r="A33" s="23"/>
      <c r="B33" s="22"/>
      <c r="C33" s="22"/>
      <c r="D33" s="22"/>
      <c r="E33" s="22"/>
      <c r="F33" s="22"/>
      <c r="G33" s="24"/>
    </row>
    <row r="34" spans="1:7" x14ac:dyDescent="0.2">
      <c r="A34" s="23"/>
      <c r="B34" s="22"/>
      <c r="C34" s="22"/>
      <c r="D34" s="22"/>
      <c r="E34" s="22"/>
      <c r="F34" s="22"/>
      <c r="G34" s="24"/>
    </row>
    <row r="35" spans="1:7" x14ac:dyDescent="0.2">
      <c r="A35" s="23"/>
      <c r="B35" s="22"/>
      <c r="C35" s="22"/>
      <c r="D35" s="22"/>
      <c r="E35" s="22"/>
      <c r="F35" s="22"/>
      <c r="G35" s="24"/>
    </row>
    <row r="36" spans="1:7" x14ac:dyDescent="0.2">
      <c r="A36" s="23"/>
      <c r="B36" s="22"/>
      <c r="C36" s="22"/>
      <c r="D36" s="22"/>
      <c r="E36" s="22"/>
      <c r="F36" s="22"/>
      <c r="G36" s="24"/>
    </row>
    <row r="37" spans="1:7" x14ac:dyDescent="0.2">
      <c r="A37" s="23"/>
      <c r="B37" s="22"/>
      <c r="C37" s="22"/>
      <c r="D37" s="22"/>
      <c r="E37" s="22"/>
      <c r="F37" s="22"/>
      <c r="G37" s="24"/>
    </row>
    <row r="38" spans="1:7" x14ac:dyDescent="0.2">
      <c r="A38" s="23"/>
      <c r="B38" s="22"/>
      <c r="C38" s="22"/>
      <c r="D38" s="22"/>
      <c r="E38" s="22"/>
      <c r="F38" s="22"/>
      <c r="G38" s="24"/>
    </row>
    <row r="39" spans="1:7" x14ac:dyDescent="0.2">
      <c r="A39" s="23"/>
      <c r="B39" s="22"/>
      <c r="C39" s="22"/>
      <c r="D39" s="22"/>
      <c r="E39" s="22"/>
      <c r="F39" s="22"/>
      <c r="G39" s="24"/>
    </row>
    <row r="40" spans="1:7" x14ac:dyDescent="0.2">
      <c r="A40" s="23"/>
      <c r="B40" s="22"/>
      <c r="C40" s="22"/>
      <c r="D40" s="22"/>
      <c r="E40" s="22"/>
      <c r="F40" s="22"/>
      <c r="G40" s="24"/>
    </row>
    <row r="41" spans="1:7" x14ac:dyDescent="0.2">
      <c r="A41" s="23"/>
      <c r="B41" s="22"/>
      <c r="C41" s="22"/>
      <c r="D41" s="22"/>
      <c r="E41" s="22"/>
      <c r="F41" s="22"/>
      <c r="G41" s="24"/>
    </row>
    <row r="42" spans="1:7" x14ac:dyDescent="0.2">
      <c r="A42" s="23"/>
      <c r="B42" s="22"/>
      <c r="C42" s="22"/>
      <c r="D42" s="22"/>
      <c r="E42" s="22"/>
      <c r="F42" s="22"/>
      <c r="G42" s="24"/>
    </row>
    <row r="43" spans="1:7" x14ac:dyDescent="0.2">
      <c r="A43" s="23"/>
      <c r="B43" s="22"/>
      <c r="C43" s="22"/>
      <c r="D43" s="22"/>
      <c r="E43" s="22"/>
      <c r="F43" s="22"/>
      <c r="G43" s="24"/>
    </row>
    <row r="44" spans="1:7" x14ac:dyDescent="0.2">
      <c r="A44" s="23"/>
      <c r="B44" s="22"/>
      <c r="C44" s="22"/>
      <c r="D44" s="22"/>
      <c r="E44" s="22"/>
      <c r="F44" s="22"/>
      <c r="G44" s="24"/>
    </row>
    <row r="45" spans="1:7" x14ac:dyDescent="0.2">
      <c r="A45" s="23"/>
      <c r="B45" s="22"/>
      <c r="C45" s="22"/>
      <c r="D45" s="22"/>
      <c r="E45" s="22"/>
      <c r="F45" s="22"/>
      <c r="G45" s="24"/>
    </row>
    <row r="46" spans="1:7" x14ac:dyDescent="0.2">
      <c r="A46" s="23"/>
      <c r="B46" s="22"/>
      <c r="C46" s="22"/>
      <c r="D46" s="22"/>
      <c r="E46" s="22"/>
      <c r="F46" s="22"/>
      <c r="G46" s="24"/>
    </row>
    <row r="47" spans="1:7" x14ac:dyDescent="0.2">
      <c r="A47" s="23"/>
      <c r="B47" s="22"/>
      <c r="C47" s="22"/>
      <c r="D47" s="22"/>
      <c r="E47" s="22"/>
      <c r="F47" s="22"/>
      <c r="G47" s="24"/>
    </row>
    <row r="48" spans="1:7" x14ac:dyDescent="0.2">
      <c r="A48" s="23"/>
      <c r="B48" s="22"/>
      <c r="C48" s="22"/>
      <c r="D48" s="22"/>
      <c r="E48" s="22"/>
      <c r="F48" s="22"/>
      <c r="G48" s="24"/>
    </row>
    <row r="49" spans="1:7" x14ac:dyDescent="0.2">
      <c r="A49" s="23"/>
      <c r="B49" s="22"/>
      <c r="C49" s="22"/>
      <c r="D49" s="22"/>
      <c r="E49" s="22"/>
      <c r="F49" s="22"/>
      <c r="G49" s="24"/>
    </row>
    <row r="50" spans="1:7" x14ac:dyDescent="0.2">
      <c r="A50" s="23"/>
      <c r="B50" s="22"/>
      <c r="C50" s="22"/>
      <c r="D50" s="22"/>
      <c r="E50" s="22"/>
      <c r="F50" s="22"/>
      <c r="G50" s="24"/>
    </row>
  </sheetData>
  <sheetProtection algorithmName="SHA-512" hashValue="bXhNG5j6o8Elmwb1u4XWhESfPY25U8LZLnj5SPzWsURE5xnBkwAQUfhUuBRa+8b3FqglRhpU4UHJ7olSQq/M3Q==" saltValue="PRFw3bQb+dwxCbmGJ+qWBA==" spinCount="100000" sheet="1" objects="1" scenarios="1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9C1A-E814-284D-8112-5DEB80A5B71A}">
  <dimension ref="A1:L173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168</v>
      </c>
    </row>
    <row r="3" spans="1:12" x14ac:dyDescent="0.2">
      <c r="A3" s="4" t="s">
        <v>12</v>
      </c>
      <c r="B3" s="5">
        <v>0</v>
      </c>
      <c r="C3" s="6">
        <f t="shared" ref="C3:C34" si="0">$J$5</f>
        <v>0</v>
      </c>
      <c r="D3" s="5">
        <f t="shared" ref="D3:D34" si="1">B3+C3</f>
        <v>0</v>
      </c>
      <c r="E3" s="5">
        <f t="shared" ref="E3:E34" si="2">0.0829959567953289*D3</f>
        <v>0</v>
      </c>
      <c r="F3" s="5">
        <f t="shared" ref="F3:F34" si="3">D3-E3</f>
        <v>0</v>
      </c>
      <c r="G3" s="7"/>
      <c r="J3" s="43"/>
      <c r="L3" s="8">
        <f>IF((-((J5*2.089291218)+(J8*(-2))))-4.2865*((J5*2.089291218)-J8)&lt;0,0,(-((J5*2.089291218)+(J8*(-2))))-4.2865*((J5*2.089291218)-J8))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5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 t="s">
        <v>159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52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ref="C35:C66" si="6">$J$5</f>
        <v>0</v>
      </c>
      <c r="D35" s="5">
        <f t="shared" ref="D35:D66" si="7">B35+C35</f>
        <v>0</v>
      </c>
      <c r="E35" s="5">
        <f t="shared" ref="E35:E66" si="8">0.0829959567953289*D35</f>
        <v>0</v>
      </c>
      <c r="F35" s="5">
        <f t="shared" ref="F35:F66" si="9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7" si="10">F35</f>
        <v>0</v>
      </c>
      <c r="C36" s="10">
        <f t="shared" si="6"/>
        <v>0</v>
      </c>
      <c r="D36" s="10">
        <f t="shared" si="7"/>
        <v>0</v>
      </c>
      <c r="E36" s="10">
        <f t="shared" si="8"/>
        <v>0</v>
      </c>
      <c r="F36" s="10">
        <f t="shared" si="9"/>
        <v>0</v>
      </c>
      <c r="G36" s="11" t="e">
        <f t="shared" ref="G36:G67" si="11">IF(1-((B36-F36)/B36*-1)&gt;1,1+((B36-F36)/B36*-1),1-(((B36-F36)/B36*-1)))</f>
        <v>#DIV/0!</v>
      </c>
    </row>
    <row r="37" spans="1:7" x14ac:dyDescent="0.2">
      <c r="A37" s="4">
        <v>35</v>
      </c>
      <c r="B37" s="5">
        <f t="shared" si="10"/>
        <v>0</v>
      </c>
      <c r="C37" s="5">
        <f t="shared" si="6"/>
        <v>0</v>
      </c>
      <c r="D37" s="5">
        <f t="shared" si="7"/>
        <v>0</v>
      </c>
      <c r="E37" s="5">
        <f t="shared" si="8"/>
        <v>0</v>
      </c>
      <c r="F37" s="5">
        <f t="shared" si="9"/>
        <v>0</v>
      </c>
      <c r="G37" s="11" t="e">
        <f t="shared" si="11"/>
        <v>#DIV/0!</v>
      </c>
    </row>
    <row r="38" spans="1:7" x14ac:dyDescent="0.2">
      <c r="A38" s="9">
        <v>36</v>
      </c>
      <c r="B38" s="10">
        <f t="shared" si="10"/>
        <v>0</v>
      </c>
      <c r="C38" s="10">
        <f t="shared" si="6"/>
        <v>0</v>
      </c>
      <c r="D38" s="10">
        <f t="shared" si="7"/>
        <v>0</v>
      </c>
      <c r="E38" s="10">
        <f t="shared" si="8"/>
        <v>0</v>
      </c>
      <c r="F38" s="10">
        <f t="shared" si="9"/>
        <v>0</v>
      </c>
      <c r="G38" s="11" t="e">
        <f t="shared" si="11"/>
        <v>#DIV/0!</v>
      </c>
    </row>
    <row r="39" spans="1:7" x14ac:dyDescent="0.2">
      <c r="A39" s="4">
        <v>37</v>
      </c>
      <c r="B39" s="5">
        <f t="shared" si="10"/>
        <v>0</v>
      </c>
      <c r="C39" s="5">
        <f t="shared" si="6"/>
        <v>0</v>
      </c>
      <c r="D39" s="5">
        <f t="shared" si="7"/>
        <v>0</v>
      </c>
      <c r="E39" s="5">
        <f t="shared" si="8"/>
        <v>0</v>
      </c>
      <c r="F39" s="5">
        <f t="shared" si="9"/>
        <v>0</v>
      </c>
      <c r="G39" s="11" t="e">
        <f t="shared" si="11"/>
        <v>#DIV/0!</v>
      </c>
    </row>
    <row r="40" spans="1:7" x14ac:dyDescent="0.2">
      <c r="A40" s="9">
        <v>38</v>
      </c>
      <c r="B40" s="10">
        <f t="shared" si="10"/>
        <v>0</v>
      </c>
      <c r="C40" s="10">
        <f t="shared" si="6"/>
        <v>0</v>
      </c>
      <c r="D40" s="10">
        <f t="shared" si="7"/>
        <v>0</v>
      </c>
      <c r="E40" s="10">
        <f t="shared" si="8"/>
        <v>0</v>
      </c>
      <c r="F40" s="10">
        <f t="shared" si="9"/>
        <v>0</v>
      </c>
      <c r="G40" s="11" t="e">
        <f t="shared" si="11"/>
        <v>#DIV/0!</v>
      </c>
    </row>
    <row r="41" spans="1:7" x14ac:dyDescent="0.2">
      <c r="A41" s="4">
        <v>39</v>
      </c>
      <c r="B41" s="5">
        <f t="shared" si="10"/>
        <v>0</v>
      </c>
      <c r="C41" s="5">
        <f t="shared" si="6"/>
        <v>0</v>
      </c>
      <c r="D41" s="5">
        <f t="shared" si="7"/>
        <v>0</v>
      </c>
      <c r="E41" s="5">
        <f t="shared" si="8"/>
        <v>0</v>
      </c>
      <c r="F41" s="5">
        <f t="shared" si="9"/>
        <v>0</v>
      </c>
      <c r="G41" s="11" t="e">
        <f t="shared" si="11"/>
        <v>#DIV/0!</v>
      </c>
    </row>
    <row r="42" spans="1:7" x14ac:dyDescent="0.2">
      <c r="A42" s="9">
        <v>40</v>
      </c>
      <c r="B42" s="10">
        <f t="shared" si="10"/>
        <v>0</v>
      </c>
      <c r="C42" s="10">
        <f t="shared" si="6"/>
        <v>0</v>
      </c>
      <c r="D42" s="10">
        <f t="shared" si="7"/>
        <v>0</v>
      </c>
      <c r="E42" s="10">
        <f t="shared" si="8"/>
        <v>0</v>
      </c>
      <c r="F42" s="10">
        <f t="shared" si="9"/>
        <v>0</v>
      </c>
      <c r="G42" s="11" t="e">
        <f t="shared" si="11"/>
        <v>#DIV/0!</v>
      </c>
    </row>
    <row r="43" spans="1:7" x14ac:dyDescent="0.2">
      <c r="A43" s="4">
        <v>41</v>
      </c>
      <c r="B43" s="5">
        <f t="shared" si="10"/>
        <v>0</v>
      </c>
      <c r="C43" s="5">
        <f t="shared" si="6"/>
        <v>0</v>
      </c>
      <c r="D43" s="5">
        <f t="shared" si="7"/>
        <v>0</v>
      </c>
      <c r="E43" s="5">
        <f t="shared" si="8"/>
        <v>0</v>
      </c>
      <c r="F43" s="5">
        <f t="shared" si="9"/>
        <v>0</v>
      </c>
      <c r="G43" s="11" t="e">
        <f t="shared" si="11"/>
        <v>#DIV/0!</v>
      </c>
    </row>
    <row r="44" spans="1:7" x14ac:dyDescent="0.2">
      <c r="A44" s="9">
        <v>42</v>
      </c>
      <c r="B44" s="10">
        <f t="shared" si="10"/>
        <v>0</v>
      </c>
      <c r="C44" s="10">
        <f t="shared" si="6"/>
        <v>0</v>
      </c>
      <c r="D44" s="10">
        <f t="shared" si="7"/>
        <v>0</v>
      </c>
      <c r="E44" s="10">
        <f t="shared" si="8"/>
        <v>0</v>
      </c>
      <c r="F44" s="10">
        <f t="shared" si="9"/>
        <v>0</v>
      </c>
      <c r="G44" s="11" t="e">
        <f t="shared" si="11"/>
        <v>#DIV/0!</v>
      </c>
    </row>
    <row r="45" spans="1:7" x14ac:dyDescent="0.2">
      <c r="A45" s="4">
        <v>43</v>
      </c>
      <c r="B45" s="5">
        <f t="shared" si="10"/>
        <v>0</v>
      </c>
      <c r="C45" s="5">
        <f t="shared" si="6"/>
        <v>0</v>
      </c>
      <c r="D45" s="5">
        <f t="shared" si="7"/>
        <v>0</v>
      </c>
      <c r="E45" s="5">
        <f t="shared" si="8"/>
        <v>0</v>
      </c>
      <c r="F45" s="5">
        <f t="shared" si="9"/>
        <v>0</v>
      </c>
      <c r="G45" s="11" t="e">
        <f t="shared" si="11"/>
        <v>#DIV/0!</v>
      </c>
    </row>
    <row r="46" spans="1:7" x14ac:dyDescent="0.2">
      <c r="A46" s="9">
        <v>44</v>
      </c>
      <c r="B46" s="10">
        <f t="shared" si="10"/>
        <v>0</v>
      </c>
      <c r="C46" s="10">
        <f t="shared" si="6"/>
        <v>0</v>
      </c>
      <c r="D46" s="10">
        <f t="shared" si="7"/>
        <v>0</v>
      </c>
      <c r="E46" s="10">
        <f t="shared" si="8"/>
        <v>0</v>
      </c>
      <c r="F46" s="10">
        <f t="shared" si="9"/>
        <v>0</v>
      </c>
      <c r="G46" s="11" t="e">
        <f t="shared" si="11"/>
        <v>#DIV/0!</v>
      </c>
    </row>
    <row r="47" spans="1:7" x14ac:dyDescent="0.2">
      <c r="A47" s="4">
        <v>45</v>
      </c>
      <c r="B47" s="5">
        <f t="shared" si="10"/>
        <v>0</v>
      </c>
      <c r="C47" s="5">
        <f t="shared" si="6"/>
        <v>0</v>
      </c>
      <c r="D47" s="5">
        <f t="shared" si="7"/>
        <v>0</v>
      </c>
      <c r="E47" s="5">
        <f t="shared" si="8"/>
        <v>0</v>
      </c>
      <c r="F47" s="5">
        <f t="shared" si="9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10"/>
        <v>0</v>
      </c>
      <c r="C48" s="10">
        <f t="shared" si="6"/>
        <v>0</v>
      </c>
      <c r="D48" s="10">
        <f t="shared" si="7"/>
        <v>0</v>
      </c>
      <c r="E48" s="10">
        <f t="shared" si="8"/>
        <v>0</v>
      </c>
      <c r="F48" s="10">
        <f t="shared" si="9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10"/>
        <v>0</v>
      </c>
      <c r="C49" s="5">
        <f t="shared" si="6"/>
        <v>0</v>
      </c>
      <c r="D49" s="5">
        <f t="shared" si="7"/>
        <v>0</v>
      </c>
      <c r="E49" s="5">
        <f t="shared" si="8"/>
        <v>0</v>
      </c>
      <c r="F49" s="5">
        <f t="shared" si="9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10"/>
        <v>0</v>
      </c>
      <c r="C50" s="10">
        <f t="shared" si="6"/>
        <v>0</v>
      </c>
      <c r="D50" s="10">
        <f t="shared" si="7"/>
        <v>0</v>
      </c>
      <c r="E50" s="10">
        <f t="shared" si="8"/>
        <v>0</v>
      </c>
      <c r="F50" s="10">
        <f t="shared" si="9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10"/>
        <v>0</v>
      </c>
      <c r="C51" s="5">
        <f t="shared" si="6"/>
        <v>0</v>
      </c>
      <c r="D51" s="5">
        <f t="shared" si="7"/>
        <v>0</v>
      </c>
      <c r="E51" s="5">
        <f t="shared" si="8"/>
        <v>0</v>
      </c>
      <c r="F51" s="5">
        <f t="shared" si="9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10"/>
        <v>0</v>
      </c>
      <c r="C52" s="10">
        <f t="shared" si="6"/>
        <v>0</v>
      </c>
      <c r="D52" s="10">
        <f t="shared" si="7"/>
        <v>0</v>
      </c>
      <c r="E52" s="10">
        <f t="shared" si="8"/>
        <v>0</v>
      </c>
      <c r="F52" s="10">
        <f t="shared" si="9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10"/>
        <v>0</v>
      </c>
      <c r="C53" s="5">
        <f t="shared" si="6"/>
        <v>0</v>
      </c>
      <c r="D53" s="5">
        <f t="shared" si="7"/>
        <v>0</v>
      </c>
      <c r="E53" s="5">
        <f t="shared" si="8"/>
        <v>0</v>
      </c>
      <c r="F53" s="5">
        <f t="shared" si="9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10"/>
        <v>0</v>
      </c>
      <c r="C54" s="10">
        <f t="shared" si="6"/>
        <v>0</v>
      </c>
      <c r="D54" s="10">
        <f t="shared" si="7"/>
        <v>0</v>
      </c>
      <c r="E54" s="10">
        <f t="shared" si="8"/>
        <v>0</v>
      </c>
      <c r="F54" s="10">
        <f t="shared" si="9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10"/>
        <v>0</v>
      </c>
      <c r="C55" s="5">
        <f t="shared" si="6"/>
        <v>0</v>
      </c>
      <c r="D55" s="5">
        <f t="shared" si="7"/>
        <v>0</v>
      </c>
      <c r="E55" s="5">
        <f t="shared" si="8"/>
        <v>0</v>
      </c>
      <c r="F55" s="5">
        <f t="shared" si="9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10"/>
        <v>0</v>
      </c>
      <c r="C56" s="10">
        <f t="shared" si="6"/>
        <v>0</v>
      </c>
      <c r="D56" s="10">
        <f t="shared" si="7"/>
        <v>0</v>
      </c>
      <c r="E56" s="10">
        <f t="shared" si="8"/>
        <v>0</v>
      </c>
      <c r="F56" s="10">
        <f t="shared" si="9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10"/>
        <v>0</v>
      </c>
      <c r="C57" s="5">
        <f t="shared" si="6"/>
        <v>0</v>
      </c>
      <c r="D57" s="5">
        <f t="shared" si="7"/>
        <v>0</v>
      </c>
      <c r="E57" s="5">
        <f t="shared" si="8"/>
        <v>0</v>
      </c>
      <c r="F57" s="5">
        <f t="shared" si="9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10"/>
        <v>0</v>
      </c>
      <c r="C58" s="10">
        <f t="shared" si="6"/>
        <v>0</v>
      </c>
      <c r="D58" s="10">
        <f t="shared" si="7"/>
        <v>0</v>
      </c>
      <c r="E58" s="10">
        <f t="shared" si="8"/>
        <v>0</v>
      </c>
      <c r="F58" s="10">
        <f t="shared" si="9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10"/>
        <v>0</v>
      </c>
      <c r="C59" s="5">
        <f t="shared" si="6"/>
        <v>0</v>
      </c>
      <c r="D59" s="5">
        <f t="shared" si="7"/>
        <v>0</v>
      </c>
      <c r="E59" s="5">
        <f t="shared" si="8"/>
        <v>0</v>
      </c>
      <c r="F59" s="5">
        <f t="shared" si="9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10"/>
        <v>0</v>
      </c>
      <c r="C60" s="10">
        <f t="shared" si="6"/>
        <v>0</v>
      </c>
      <c r="D60" s="10">
        <f t="shared" si="7"/>
        <v>0</v>
      </c>
      <c r="E60" s="10">
        <f t="shared" si="8"/>
        <v>0</v>
      </c>
      <c r="F60" s="10">
        <f t="shared" si="9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10"/>
        <v>0</v>
      </c>
      <c r="C61" s="5">
        <f t="shared" si="6"/>
        <v>0</v>
      </c>
      <c r="D61" s="5">
        <f t="shared" si="7"/>
        <v>0</v>
      </c>
      <c r="E61" s="5">
        <f t="shared" si="8"/>
        <v>0</v>
      </c>
      <c r="F61" s="5">
        <f t="shared" si="9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10"/>
        <v>0</v>
      </c>
      <c r="C62" s="10">
        <f t="shared" si="6"/>
        <v>0</v>
      </c>
      <c r="D62" s="10">
        <f t="shared" si="7"/>
        <v>0</v>
      </c>
      <c r="E62" s="10">
        <f t="shared" si="8"/>
        <v>0</v>
      </c>
      <c r="F62" s="10">
        <f t="shared" si="9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10"/>
        <v>0</v>
      </c>
      <c r="C63" s="5">
        <f t="shared" si="6"/>
        <v>0</v>
      </c>
      <c r="D63" s="5">
        <f t="shared" si="7"/>
        <v>0</v>
      </c>
      <c r="E63" s="5">
        <f t="shared" si="8"/>
        <v>0</v>
      </c>
      <c r="F63" s="5">
        <f t="shared" si="9"/>
        <v>0</v>
      </c>
      <c r="G63" s="11" t="e">
        <f t="shared" si="11"/>
        <v>#DIV/0!</v>
      </c>
    </row>
    <row r="64" spans="1:7" x14ac:dyDescent="0.2">
      <c r="A64" s="9">
        <v>62</v>
      </c>
      <c r="B64" s="10">
        <f t="shared" si="10"/>
        <v>0</v>
      </c>
      <c r="C64" s="10">
        <f t="shared" si="6"/>
        <v>0</v>
      </c>
      <c r="D64" s="10">
        <f t="shared" si="7"/>
        <v>0</v>
      </c>
      <c r="E64" s="10">
        <f t="shared" si="8"/>
        <v>0</v>
      </c>
      <c r="F64" s="10">
        <f t="shared" si="9"/>
        <v>0</v>
      </c>
      <c r="G64" s="11" t="e">
        <f t="shared" si="11"/>
        <v>#DIV/0!</v>
      </c>
    </row>
    <row r="65" spans="1:7" x14ac:dyDescent="0.2">
      <c r="A65" s="4">
        <v>63</v>
      </c>
      <c r="B65" s="5">
        <f t="shared" si="10"/>
        <v>0</v>
      </c>
      <c r="C65" s="5">
        <f t="shared" si="6"/>
        <v>0</v>
      </c>
      <c r="D65" s="5">
        <f t="shared" si="7"/>
        <v>0</v>
      </c>
      <c r="E65" s="5">
        <f t="shared" si="8"/>
        <v>0</v>
      </c>
      <c r="F65" s="5">
        <f t="shared" si="9"/>
        <v>0</v>
      </c>
      <c r="G65" s="11" t="e">
        <f t="shared" si="11"/>
        <v>#DIV/0!</v>
      </c>
    </row>
    <row r="66" spans="1:7" x14ac:dyDescent="0.2">
      <c r="A66" s="9">
        <v>64</v>
      </c>
      <c r="B66" s="10">
        <f t="shared" si="10"/>
        <v>0</v>
      </c>
      <c r="C66" s="10">
        <f t="shared" si="6"/>
        <v>0</v>
      </c>
      <c r="D66" s="10">
        <f t="shared" si="7"/>
        <v>0</v>
      </c>
      <c r="E66" s="10">
        <f t="shared" si="8"/>
        <v>0</v>
      </c>
      <c r="F66" s="10">
        <f t="shared" si="9"/>
        <v>0</v>
      </c>
      <c r="G66" s="11" t="e">
        <f t="shared" si="11"/>
        <v>#DIV/0!</v>
      </c>
    </row>
    <row r="67" spans="1:7" x14ac:dyDescent="0.2">
      <c r="A67" s="4">
        <v>65</v>
      </c>
      <c r="B67" s="5">
        <f t="shared" si="10"/>
        <v>0</v>
      </c>
      <c r="C67" s="5">
        <f t="shared" ref="C67:C89" si="12">$J$5</f>
        <v>0</v>
      </c>
      <c r="D67" s="5">
        <f t="shared" ref="D67:D98" si="13">B67+C67</f>
        <v>0</v>
      </c>
      <c r="E67" s="5">
        <f t="shared" ref="E67:E89" si="14">0.0829959567953289*D67</f>
        <v>0</v>
      </c>
      <c r="F67" s="5">
        <f t="shared" ref="F67:F98" si="15">D67-E67</f>
        <v>0</v>
      </c>
      <c r="G67" s="11" t="e">
        <f t="shared" si="11"/>
        <v>#DIV/0!</v>
      </c>
    </row>
    <row r="68" spans="1:7" x14ac:dyDescent="0.2">
      <c r="A68" s="9">
        <v>66</v>
      </c>
      <c r="B68" s="10">
        <f t="shared" ref="B68:B102" si="16">F67</f>
        <v>0</v>
      </c>
      <c r="C68" s="10">
        <f t="shared" si="12"/>
        <v>0</v>
      </c>
      <c r="D68" s="10">
        <f t="shared" si="13"/>
        <v>0</v>
      </c>
      <c r="E68" s="10">
        <f t="shared" si="14"/>
        <v>0</v>
      </c>
      <c r="F68" s="10">
        <f t="shared" si="15"/>
        <v>0</v>
      </c>
      <c r="G68" s="11" t="e">
        <f t="shared" ref="G68:G89" si="17">IF(1-((B68-F68)/B68*-1)&gt;1,1+((B68-F68)/B68*-1),1-(((B68-F68)/B68*-1)))</f>
        <v>#DIV/0!</v>
      </c>
    </row>
    <row r="69" spans="1:7" x14ac:dyDescent="0.2">
      <c r="A69" s="4">
        <v>67</v>
      </c>
      <c r="B69" s="5">
        <f t="shared" si="16"/>
        <v>0</v>
      </c>
      <c r="C69" s="5">
        <f t="shared" si="12"/>
        <v>0</v>
      </c>
      <c r="D69" s="5">
        <f t="shared" si="13"/>
        <v>0</v>
      </c>
      <c r="E69" s="5">
        <f t="shared" si="14"/>
        <v>0</v>
      </c>
      <c r="F69" s="5">
        <f t="shared" si="15"/>
        <v>0</v>
      </c>
      <c r="G69" s="11" t="e">
        <f t="shared" si="17"/>
        <v>#DIV/0!</v>
      </c>
    </row>
    <row r="70" spans="1:7" x14ac:dyDescent="0.2">
      <c r="A70" s="9">
        <v>68</v>
      </c>
      <c r="B70" s="10">
        <f t="shared" si="16"/>
        <v>0</v>
      </c>
      <c r="C70" s="10">
        <f t="shared" si="12"/>
        <v>0</v>
      </c>
      <c r="D70" s="10">
        <f t="shared" si="13"/>
        <v>0</v>
      </c>
      <c r="E70" s="10">
        <f t="shared" si="14"/>
        <v>0</v>
      </c>
      <c r="F70" s="10">
        <f t="shared" si="15"/>
        <v>0</v>
      </c>
      <c r="G70" s="11" t="e">
        <f t="shared" si="17"/>
        <v>#DIV/0!</v>
      </c>
    </row>
    <row r="71" spans="1:7" x14ac:dyDescent="0.2">
      <c r="A71" s="4">
        <v>69</v>
      </c>
      <c r="B71" s="5">
        <f t="shared" si="16"/>
        <v>0</v>
      </c>
      <c r="C71" s="5">
        <f t="shared" si="12"/>
        <v>0</v>
      </c>
      <c r="D71" s="5">
        <f t="shared" si="13"/>
        <v>0</v>
      </c>
      <c r="E71" s="5">
        <f t="shared" si="14"/>
        <v>0</v>
      </c>
      <c r="F71" s="5">
        <f t="shared" si="15"/>
        <v>0</v>
      </c>
      <c r="G71" s="11" t="e">
        <f t="shared" si="17"/>
        <v>#DIV/0!</v>
      </c>
    </row>
    <row r="72" spans="1:7" x14ac:dyDescent="0.2">
      <c r="A72" s="9">
        <v>70</v>
      </c>
      <c r="B72" s="10">
        <f t="shared" si="16"/>
        <v>0</v>
      </c>
      <c r="C72" s="10">
        <f t="shared" si="12"/>
        <v>0</v>
      </c>
      <c r="D72" s="10">
        <f t="shared" si="13"/>
        <v>0</v>
      </c>
      <c r="E72" s="10">
        <f t="shared" si="14"/>
        <v>0</v>
      </c>
      <c r="F72" s="10">
        <f t="shared" si="15"/>
        <v>0</v>
      </c>
      <c r="G72" s="11" t="e">
        <f t="shared" si="17"/>
        <v>#DIV/0!</v>
      </c>
    </row>
    <row r="73" spans="1:7" x14ac:dyDescent="0.2">
      <c r="A73" s="4">
        <v>71</v>
      </c>
      <c r="B73" s="5">
        <f t="shared" si="16"/>
        <v>0</v>
      </c>
      <c r="C73" s="5">
        <f t="shared" si="12"/>
        <v>0</v>
      </c>
      <c r="D73" s="5">
        <f t="shared" si="13"/>
        <v>0</v>
      </c>
      <c r="E73" s="5">
        <f t="shared" si="14"/>
        <v>0</v>
      </c>
      <c r="F73" s="5">
        <f t="shared" si="15"/>
        <v>0</v>
      </c>
      <c r="G73" s="11" t="e">
        <f t="shared" si="17"/>
        <v>#DIV/0!</v>
      </c>
    </row>
    <row r="74" spans="1:7" x14ac:dyDescent="0.2">
      <c r="A74" s="9">
        <v>72</v>
      </c>
      <c r="B74" s="10">
        <f t="shared" si="16"/>
        <v>0</v>
      </c>
      <c r="C74" s="10">
        <f t="shared" si="12"/>
        <v>0</v>
      </c>
      <c r="D74" s="10">
        <f t="shared" si="13"/>
        <v>0</v>
      </c>
      <c r="E74" s="10">
        <f t="shared" si="14"/>
        <v>0</v>
      </c>
      <c r="F74" s="10">
        <f t="shared" si="15"/>
        <v>0</v>
      </c>
      <c r="G74" s="11" t="e">
        <f t="shared" si="17"/>
        <v>#DIV/0!</v>
      </c>
    </row>
    <row r="75" spans="1:7" x14ac:dyDescent="0.2">
      <c r="A75" s="4">
        <v>73</v>
      </c>
      <c r="B75" s="5">
        <f t="shared" si="16"/>
        <v>0</v>
      </c>
      <c r="C75" s="5">
        <f t="shared" si="12"/>
        <v>0</v>
      </c>
      <c r="D75" s="5">
        <f t="shared" si="13"/>
        <v>0</v>
      </c>
      <c r="E75" s="5">
        <f t="shared" si="14"/>
        <v>0</v>
      </c>
      <c r="F75" s="5">
        <f t="shared" si="15"/>
        <v>0</v>
      </c>
      <c r="G75" s="11" t="e">
        <f t="shared" si="17"/>
        <v>#DIV/0!</v>
      </c>
    </row>
    <row r="76" spans="1:7" x14ac:dyDescent="0.2">
      <c r="A76" s="9">
        <v>74</v>
      </c>
      <c r="B76" s="10">
        <f t="shared" si="16"/>
        <v>0</v>
      </c>
      <c r="C76" s="10">
        <f t="shared" si="12"/>
        <v>0</v>
      </c>
      <c r="D76" s="10">
        <f t="shared" si="13"/>
        <v>0</v>
      </c>
      <c r="E76" s="10">
        <f t="shared" si="14"/>
        <v>0</v>
      </c>
      <c r="F76" s="10">
        <f t="shared" si="15"/>
        <v>0</v>
      </c>
      <c r="G76" s="11" t="e">
        <f t="shared" si="17"/>
        <v>#DIV/0!</v>
      </c>
    </row>
    <row r="77" spans="1:7" x14ac:dyDescent="0.2">
      <c r="A77" s="4">
        <v>75</v>
      </c>
      <c r="B77" s="5">
        <f t="shared" si="16"/>
        <v>0</v>
      </c>
      <c r="C77" s="5">
        <f t="shared" si="12"/>
        <v>0</v>
      </c>
      <c r="D77" s="5">
        <f t="shared" si="13"/>
        <v>0</v>
      </c>
      <c r="E77" s="5">
        <f t="shared" si="14"/>
        <v>0</v>
      </c>
      <c r="F77" s="5">
        <f t="shared" si="15"/>
        <v>0</v>
      </c>
      <c r="G77" s="11" t="e">
        <f t="shared" si="17"/>
        <v>#DIV/0!</v>
      </c>
    </row>
    <row r="78" spans="1:7" x14ac:dyDescent="0.2">
      <c r="A78" s="9">
        <v>76</v>
      </c>
      <c r="B78" s="10">
        <f t="shared" si="16"/>
        <v>0</v>
      </c>
      <c r="C78" s="10">
        <f t="shared" si="12"/>
        <v>0</v>
      </c>
      <c r="D78" s="10">
        <f t="shared" si="13"/>
        <v>0</v>
      </c>
      <c r="E78" s="10">
        <f t="shared" si="14"/>
        <v>0</v>
      </c>
      <c r="F78" s="10">
        <f t="shared" si="15"/>
        <v>0</v>
      </c>
      <c r="G78" s="11" t="e">
        <f t="shared" si="17"/>
        <v>#DIV/0!</v>
      </c>
    </row>
    <row r="79" spans="1:7" x14ac:dyDescent="0.2">
      <c r="A79" s="4">
        <v>77</v>
      </c>
      <c r="B79" s="5">
        <f t="shared" si="16"/>
        <v>0</v>
      </c>
      <c r="C79" s="5">
        <f t="shared" si="12"/>
        <v>0</v>
      </c>
      <c r="D79" s="5">
        <f t="shared" si="13"/>
        <v>0</v>
      </c>
      <c r="E79" s="5">
        <f t="shared" si="14"/>
        <v>0</v>
      </c>
      <c r="F79" s="5">
        <f t="shared" si="15"/>
        <v>0</v>
      </c>
      <c r="G79" s="11" t="e">
        <f t="shared" si="17"/>
        <v>#DIV/0!</v>
      </c>
    </row>
    <row r="80" spans="1:7" x14ac:dyDescent="0.2">
      <c r="A80" s="9">
        <v>78</v>
      </c>
      <c r="B80" s="10">
        <f t="shared" si="16"/>
        <v>0</v>
      </c>
      <c r="C80" s="10">
        <f t="shared" si="12"/>
        <v>0</v>
      </c>
      <c r="D80" s="10">
        <f t="shared" si="13"/>
        <v>0</v>
      </c>
      <c r="E80" s="10">
        <f t="shared" si="14"/>
        <v>0</v>
      </c>
      <c r="F80" s="10">
        <f t="shared" si="15"/>
        <v>0</v>
      </c>
      <c r="G80" s="11" t="e">
        <f t="shared" si="17"/>
        <v>#DIV/0!</v>
      </c>
    </row>
    <row r="81" spans="1:7" x14ac:dyDescent="0.2">
      <c r="A81" s="4">
        <v>79</v>
      </c>
      <c r="B81" s="5">
        <f t="shared" si="16"/>
        <v>0</v>
      </c>
      <c r="C81" s="5">
        <f t="shared" si="12"/>
        <v>0</v>
      </c>
      <c r="D81" s="5">
        <f t="shared" si="13"/>
        <v>0</v>
      </c>
      <c r="E81" s="5">
        <f t="shared" si="14"/>
        <v>0</v>
      </c>
      <c r="F81" s="5">
        <f t="shared" si="15"/>
        <v>0</v>
      </c>
      <c r="G81" s="11" t="e">
        <f t="shared" si="17"/>
        <v>#DIV/0!</v>
      </c>
    </row>
    <row r="82" spans="1:7" x14ac:dyDescent="0.2">
      <c r="A82" s="9">
        <v>80</v>
      </c>
      <c r="B82" s="10">
        <f t="shared" si="16"/>
        <v>0</v>
      </c>
      <c r="C82" s="10">
        <f t="shared" si="12"/>
        <v>0</v>
      </c>
      <c r="D82" s="10">
        <f t="shared" si="13"/>
        <v>0</v>
      </c>
      <c r="E82" s="10">
        <f t="shared" si="14"/>
        <v>0</v>
      </c>
      <c r="F82" s="10">
        <f t="shared" si="15"/>
        <v>0</v>
      </c>
      <c r="G82" s="11" t="e">
        <f t="shared" si="17"/>
        <v>#DIV/0!</v>
      </c>
    </row>
    <row r="83" spans="1:7" x14ac:dyDescent="0.2">
      <c r="A83" s="4">
        <v>81</v>
      </c>
      <c r="B83" s="5">
        <f t="shared" si="16"/>
        <v>0</v>
      </c>
      <c r="C83" s="5">
        <f t="shared" si="12"/>
        <v>0</v>
      </c>
      <c r="D83" s="5">
        <f t="shared" si="13"/>
        <v>0</v>
      </c>
      <c r="E83" s="5">
        <f t="shared" si="14"/>
        <v>0</v>
      </c>
      <c r="F83" s="5">
        <f t="shared" si="15"/>
        <v>0</v>
      </c>
      <c r="G83" s="11" t="e">
        <f t="shared" si="17"/>
        <v>#DIV/0!</v>
      </c>
    </row>
    <row r="84" spans="1:7" x14ac:dyDescent="0.2">
      <c r="A84" s="9">
        <v>82</v>
      </c>
      <c r="B84" s="10">
        <f t="shared" si="16"/>
        <v>0</v>
      </c>
      <c r="C84" s="10">
        <f t="shared" si="12"/>
        <v>0</v>
      </c>
      <c r="D84" s="10">
        <f t="shared" si="13"/>
        <v>0</v>
      </c>
      <c r="E84" s="10">
        <f t="shared" si="14"/>
        <v>0</v>
      </c>
      <c r="F84" s="10">
        <f t="shared" si="15"/>
        <v>0</v>
      </c>
      <c r="G84" s="11" t="e">
        <f t="shared" si="17"/>
        <v>#DIV/0!</v>
      </c>
    </row>
    <row r="85" spans="1:7" x14ac:dyDescent="0.2">
      <c r="A85" s="4">
        <v>83</v>
      </c>
      <c r="B85" s="5">
        <f t="shared" si="16"/>
        <v>0</v>
      </c>
      <c r="C85" s="5">
        <f t="shared" si="12"/>
        <v>0</v>
      </c>
      <c r="D85" s="5">
        <f t="shared" si="13"/>
        <v>0</v>
      </c>
      <c r="E85" s="5">
        <f t="shared" si="14"/>
        <v>0</v>
      </c>
      <c r="F85" s="5">
        <f t="shared" si="15"/>
        <v>0</v>
      </c>
      <c r="G85" s="11" t="e">
        <f t="shared" si="17"/>
        <v>#DIV/0!</v>
      </c>
    </row>
    <row r="86" spans="1:7" x14ac:dyDescent="0.2">
      <c r="A86" s="9">
        <v>84</v>
      </c>
      <c r="B86" s="10">
        <f t="shared" si="16"/>
        <v>0</v>
      </c>
      <c r="C86" s="10">
        <f t="shared" si="12"/>
        <v>0</v>
      </c>
      <c r="D86" s="10">
        <f t="shared" si="13"/>
        <v>0</v>
      </c>
      <c r="E86" s="10">
        <f t="shared" si="14"/>
        <v>0</v>
      </c>
      <c r="F86" s="10">
        <f t="shared" si="15"/>
        <v>0</v>
      </c>
      <c r="G86" s="11" t="e">
        <f t="shared" si="17"/>
        <v>#DIV/0!</v>
      </c>
    </row>
    <row r="87" spans="1:7" x14ac:dyDescent="0.2">
      <c r="A87" s="4">
        <v>85</v>
      </c>
      <c r="B87" s="5">
        <f t="shared" si="16"/>
        <v>0</v>
      </c>
      <c r="C87" s="5">
        <f t="shared" si="12"/>
        <v>0</v>
      </c>
      <c r="D87" s="5">
        <f t="shared" si="13"/>
        <v>0</v>
      </c>
      <c r="E87" s="5">
        <f t="shared" si="14"/>
        <v>0</v>
      </c>
      <c r="F87" s="5">
        <f t="shared" si="15"/>
        <v>0</v>
      </c>
      <c r="G87" s="11" t="e">
        <f t="shared" si="17"/>
        <v>#DIV/0!</v>
      </c>
    </row>
    <row r="88" spans="1:7" x14ac:dyDescent="0.2">
      <c r="A88" s="9">
        <v>86</v>
      </c>
      <c r="B88" s="10">
        <f t="shared" si="16"/>
        <v>0</v>
      </c>
      <c r="C88" s="10">
        <f t="shared" si="12"/>
        <v>0</v>
      </c>
      <c r="D88" s="10">
        <f t="shared" si="13"/>
        <v>0</v>
      </c>
      <c r="E88" s="10">
        <f t="shared" si="14"/>
        <v>0</v>
      </c>
      <c r="F88" s="10">
        <f t="shared" si="15"/>
        <v>0</v>
      </c>
      <c r="G88" s="11" t="e">
        <f t="shared" si="17"/>
        <v>#DIV/0!</v>
      </c>
    </row>
    <row r="89" spans="1:7" x14ac:dyDescent="0.2">
      <c r="A89" s="4" t="s">
        <v>158</v>
      </c>
      <c r="B89" s="5">
        <f t="shared" si="16"/>
        <v>0</v>
      </c>
      <c r="C89" s="5">
        <f t="shared" si="12"/>
        <v>0</v>
      </c>
      <c r="D89" s="5">
        <f t="shared" si="13"/>
        <v>0</v>
      </c>
      <c r="E89" s="5">
        <f t="shared" si="14"/>
        <v>0</v>
      </c>
      <c r="F89" s="5">
        <f t="shared" si="15"/>
        <v>0</v>
      </c>
      <c r="G89" s="11" t="e">
        <f t="shared" si="17"/>
        <v>#DIV/0!</v>
      </c>
    </row>
    <row r="90" spans="1:7" x14ac:dyDescent="0.2">
      <c r="A90" s="9" t="s">
        <v>157</v>
      </c>
      <c r="B90" s="10">
        <f t="shared" si="16"/>
        <v>0</v>
      </c>
      <c r="C90" s="16">
        <f>L3</f>
        <v>0</v>
      </c>
      <c r="D90" s="10">
        <f t="shared" si="13"/>
        <v>0</v>
      </c>
      <c r="E90" s="10">
        <f t="shared" ref="E90:E102" si="18">0.159103584746286*D90</f>
        <v>0</v>
      </c>
      <c r="F90" s="10">
        <f t="shared" si="15"/>
        <v>0</v>
      </c>
      <c r="G90" s="11"/>
    </row>
    <row r="91" spans="1:7" x14ac:dyDescent="0.2">
      <c r="A91" s="4" t="s">
        <v>156</v>
      </c>
      <c r="B91" s="5">
        <f t="shared" si="16"/>
        <v>0</v>
      </c>
      <c r="C91" s="17">
        <f t="shared" ref="C91:C102" si="19">$J$8</f>
        <v>0</v>
      </c>
      <c r="D91" s="5">
        <f t="shared" si="13"/>
        <v>0</v>
      </c>
      <c r="E91" s="5">
        <f t="shared" si="18"/>
        <v>0</v>
      </c>
      <c r="F91" s="5">
        <f t="shared" si="15"/>
        <v>0</v>
      </c>
      <c r="G91" s="11" t="e">
        <f t="shared" ref="G91:G102" si="20">IF(1-((B91-F91)/B91*-1)&gt;1,1+((B91-F91)/B91*-1),1-(((B91-F91)/B91*-1)))</f>
        <v>#DIV/0!</v>
      </c>
    </row>
    <row r="92" spans="1:7" x14ac:dyDescent="0.2">
      <c r="A92" s="9">
        <v>90</v>
      </c>
      <c r="B92" s="10">
        <f t="shared" si="16"/>
        <v>0</v>
      </c>
      <c r="C92" s="10">
        <f t="shared" si="19"/>
        <v>0</v>
      </c>
      <c r="D92" s="10">
        <f t="shared" si="13"/>
        <v>0</v>
      </c>
      <c r="E92" s="10">
        <f t="shared" si="18"/>
        <v>0</v>
      </c>
      <c r="F92" s="10">
        <f t="shared" si="15"/>
        <v>0</v>
      </c>
      <c r="G92" s="11" t="e">
        <f t="shared" si="20"/>
        <v>#DIV/0!</v>
      </c>
    </row>
    <row r="93" spans="1:7" x14ac:dyDescent="0.2">
      <c r="A93" s="4">
        <v>91</v>
      </c>
      <c r="B93" s="5">
        <f t="shared" si="16"/>
        <v>0</v>
      </c>
      <c r="C93" s="5">
        <f t="shared" si="19"/>
        <v>0</v>
      </c>
      <c r="D93" s="5">
        <f t="shared" si="13"/>
        <v>0</v>
      </c>
      <c r="E93" s="5">
        <f t="shared" si="18"/>
        <v>0</v>
      </c>
      <c r="F93" s="5">
        <f t="shared" si="15"/>
        <v>0</v>
      </c>
      <c r="G93" s="11" t="e">
        <f t="shared" si="20"/>
        <v>#DIV/0!</v>
      </c>
    </row>
    <row r="94" spans="1:7" x14ac:dyDescent="0.2">
      <c r="A94" s="9">
        <v>92</v>
      </c>
      <c r="B94" s="10">
        <f t="shared" si="16"/>
        <v>0</v>
      </c>
      <c r="C94" s="10">
        <f t="shared" si="19"/>
        <v>0</v>
      </c>
      <c r="D94" s="10">
        <f t="shared" si="13"/>
        <v>0</v>
      </c>
      <c r="E94" s="10">
        <f t="shared" si="18"/>
        <v>0</v>
      </c>
      <c r="F94" s="10">
        <f t="shared" si="15"/>
        <v>0</v>
      </c>
      <c r="G94" s="11" t="e">
        <f t="shared" si="20"/>
        <v>#DIV/0!</v>
      </c>
    </row>
    <row r="95" spans="1:7" x14ac:dyDescent="0.2">
      <c r="A95" s="4">
        <v>93</v>
      </c>
      <c r="B95" s="5">
        <f t="shared" si="16"/>
        <v>0</v>
      </c>
      <c r="C95" s="5">
        <f t="shared" si="19"/>
        <v>0</v>
      </c>
      <c r="D95" s="5">
        <f t="shared" si="13"/>
        <v>0</v>
      </c>
      <c r="E95" s="5">
        <f t="shared" si="18"/>
        <v>0</v>
      </c>
      <c r="F95" s="5">
        <f t="shared" si="15"/>
        <v>0</v>
      </c>
      <c r="G95" s="11" t="e">
        <f t="shared" si="20"/>
        <v>#DIV/0!</v>
      </c>
    </row>
    <row r="96" spans="1:7" x14ac:dyDescent="0.2">
      <c r="A96" s="9">
        <v>94</v>
      </c>
      <c r="B96" s="10">
        <f t="shared" si="16"/>
        <v>0</v>
      </c>
      <c r="C96" s="10">
        <f t="shared" si="19"/>
        <v>0</v>
      </c>
      <c r="D96" s="10">
        <f t="shared" si="13"/>
        <v>0</v>
      </c>
      <c r="E96" s="10">
        <f t="shared" si="18"/>
        <v>0</v>
      </c>
      <c r="F96" s="10">
        <f t="shared" si="15"/>
        <v>0</v>
      </c>
      <c r="G96" s="11" t="e">
        <f t="shared" si="20"/>
        <v>#DIV/0!</v>
      </c>
    </row>
    <row r="97" spans="1:7" x14ac:dyDescent="0.2">
      <c r="A97" s="4">
        <v>95</v>
      </c>
      <c r="B97" s="5">
        <f t="shared" si="16"/>
        <v>0</v>
      </c>
      <c r="C97" s="5">
        <f t="shared" si="19"/>
        <v>0</v>
      </c>
      <c r="D97" s="5">
        <f t="shared" si="13"/>
        <v>0</v>
      </c>
      <c r="E97" s="5">
        <f t="shared" si="18"/>
        <v>0</v>
      </c>
      <c r="F97" s="5">
        <f t="shared" si="15"/>
        <v>0</v>
      </c>
      <c r="G97" s="11" t="e">
        <f t="shared" si="20"/>
        <v>#DIV/0!</v>
      </c>
    </row>
    <row r="98" spans="1:7" x14ac:dyDescent="0.2">
      <c r="A98" s="9">
        <v>96</v>
      </c>
      <c r="B98" s="10">
        <f t="shared" si="16"/>
        <v>0</v>
      </c>
      <c r="C98" s="10">
        <f t="shared" si="19"/>
        <v>0</v>
      </c>
      <c r="D98" s="10">
        <f t="shared" si="13"/>
        <v>0</v>
      </c>
      <c r="E98" s="10">
        <f t="shared" si="18"/>
        <v>0</v>
      </c>
      <c r="F98" s="10">
        <f t="shared" si="15"/>
        <v>0</v>
      </c>
      <c r="G98" s="11" t="e">
        <f t="shared" si="20"/>
        <v>#DIV/0!</v>
      </c>
    </row>
    <row r="99" spans="1:7" x14ac:dyDescent="0.2">
      <c r="A99" s="4">
        <v>97</v>
      </c>
      <c r="B99" s="5">
        <f t="shared" si="16"/>
        <v>0</v>
      </c>
      <c r="C99" s="5">
        <f t="shared" si="19"/>
        <v>0</v>
      </c>
      <c r="D99" s="5">
        <f t="shared" ref="D99:D102" si="21">B99+C99</f>
        <v>0</v>
      </c>
      <c r="E99" s="5">
        <f t="shared" si="18"/>
        <v>0</v>
      </c>
      <c r="F99" s="5">
        <f t="shared" ref="F99:F102" si="22">D99-E99</f>
        <v>0</v>
      </c>
      <c r="G99" s="11" t="e">
        <f t="shared" si="20"/>
        <v>#DIV/0!</v>
      </c>
    </row>
    <row r="100" spans="1:7" x14ac:dyDescent="0.2">
      <c r="A100" s="9">
        <v>98</v>
      </c>
      <c r="B100" s="10">
        <f t="shared" si="16"/>
        <v>0</v>
      </c>
      <c r="C100" s="10">
        <f t="shared" si="19"/>
        <v>0</v>
      </c>
      <c r="D100" s="10">
        <f t="shared" si="21"/>
        <v>0</v>
      </c>
      <c r="E100" s="10">
        <f t="shared" si="18"/>
        <v>0</v>
      </c>
      <c r="F100" s="10">
        <f t="shared" si="22"/>
        <v>0</v>
      </c>
      <c r="G100" s="11" t="e">
        <f t="shared" si="20"/>
        <v>#DIV/0!</v>
      </c>
    </row>
    <row r="101" spans="1:7" x14ac:dyDescent="0.2">
      <c r="A101" s="4">
        <v>99</v>
      </c>
      <c r="B101" s="5">
        <f t="shared" si="16"/>
        <v>0</v>
      </c>
      <c r="C101" s="5">
        <f t="shared" si="19"/>
        <v>0</v>
      </c>
      <c r="D101" s="5">
        <f t="shared" si="21"/>
        <v>0</v>
      </c>
      <c r="E101" s="5">
        <f t="shared" si="18"/>
        <v>0</v>
      </c>
      <c r="F101" s="5">
        <f t="shared" si="22"/>
        <v>0</v>
      </c>
      <c r="G101" s="11" t="e">
        <f t="shared" si="20"/>
        <v>#DIV/0!</v>
      </c>
    </row>
    <row r="102" spans="1:7" ht="17" thickBot="1" x14ac:dyDescent="0.25">
      <c r="A102" s="18">
        <v>100</v>
      </c>
      <c r="B102" s="19">
        <f t="shared" si="16"/>
        <v>0</v>
      </c>
      <c r="C102" s="19">
        <f t="shared" si="19"/>
        <v>0</v>
      </c>
      <c r="D102" s="19">
        <f t="shared" si="21"/>
        <v>0</v>
      </c>
      <c r="E102" s="19">
        <f t="shared" si="18"/>
        <v>0</v>
      </c>
      <c r="F102" s="19">
        <f t="shared" si="22"/>
        <v>0</v>
      </c>
      <c r="G102" s="20" t="e">
        <f t="shared" si="20"/>
        <v>#DIV/0!</v>
      </c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  <row r="131" spans="1:7" x14ac:dyDescent="0.2">
      <c r="A131" s="34"/>
      <c r="B131" s="10"/>
      <c r="C131" s="10"/>
      <c r="D131" s="10"/>
      <c r="E131" s="10"/>
      <c r="F131" s="10"/>
      <c r="G131" s="24"/>
    </row>
    <row r="132" spans="1:7" x14ac:dyDescent="0.2">
      <c r="A132" s="34"/>
      <c r="B132" s="10"/>
      <c r="C132" s="10"/>
      <c r="D132" s="10"/>
      <c r="E132" s="10"/>
      <c r="F132" s="10"/>
      <c r="G132" s="24"/>
    </row>
    <row r="133" spans="1:7" x14ac:dyDescent="0.2">
      <c r="A133" s="34"/>
      <c r="B133" s="10"/>
      <c r="C133" s="10"/>
      <c r="D133" s="10"/>
      <c r="E133" s="10"/>
      <c r="F133" s="10"/>
      <c r="G133" s="24"/>
    </row>
    <row r="134" spans="1:7" x14ac:dyDescent="0.2">
      <c r="A134" s="34"/>
      <c r="B134" s="10"/>
      <c r="C134" s="10"/>
      <c r="D134" s="10"/>
      <c r="E134" s="10"/>
      <c r="F134" s="10"/>
      <c r="G134" s="24"/>
    </row>
    <row r="135" spans="1:7" x14ac:dyDescent="0.2">
      <c r="A135" s="34"/>
      <c r="B135" s="10"/>
      <c r="C135" s="10"/>
      <c r="D135" s="10"/>
      <c r="E135" s="10"/>
      <c r="F135" s="10"/>
      <c r="G135" s="24"/>
    </row>
    <row r="136" spans="1:7" x14ac:dyDescent="0.2">
      <c r="A136" s="34"/>
      <c r="B136" s="10"/>
      <c r="C136" s="10"/>
      <c r="D136" s="10"/>
      <c r="E136" s="10"/>
      <c r="F136" s="10"/>
      <c r="G136" s="24"/>
    </row>
    <row r="137" spans="1:7" x14ac:dyDescent="0.2">
      <c r="A137" s="34"/>
      <c r="B137" s="10"/>
      <c r="C137" s="10"/>
      <c r="D137" s="10"/>
      <c r="E137" s="10"/>
      <c r="F137" s="10"/>
      <c r="G137" s="24"/>
    </row>
    <row r="138" spans="1:7" x14ac:dyDescent="0.2">
      <c r="A138" s="34"/>
      <c r="B138" s="10"/>
      <c r="C138" s="10"/>
      <c r="D138" s="10"/>
      <c r="E138" s="10"/>
      <c r="F138" s="10"/>
      <c r="G138" s="24"/>
    </row>
    <row r="139" spans="1:7" x14ac:dyDescent="0.2">
      <c r="A139" s="34"/>
      <c r="B139" s="10"/>
      <c r="C139" s="10"/>
      <c r="D139" s="10"/>
      <c r="E139" s="10"/>
      <c r="F139" s="10"/>
      <c r="G139" s="24"/>
    </row>
    <row r="140" spans="1:7" x14ac:dyDescent="0.2">
      <c r="A140" s="34"/>
      <c r="B140" s="10"/>
      <c r="C140" s="10"/>
      <c r="D140" s="10"/>
      <c r="E140" s="10"/>
      <c r="F140" s="10"/>
      <c r="G140" s="24"/>
    </row>
    <row r="141" spans="1:7" x14ac:dyDescent="0.2">
      <c r="A141" s="34"/>
      <c r="B141" s="10"/>
      <c r="C141" s="10"/>
      <c r="D141" s="10"/>
      <c r="E141" s="10"/>
      <c r="F141" s="10"/>
      <c r="G141" s="24"/>
    </row>
    <row r="142" spans="1:7" x14ac:dyDescent="0.2">
      <c r="A142" s="34"/>
      <c r="B142" s="10"/>
      <c r="C142" s="10"/>
      <c r="D142" s="10"/>
      <c r="E142" s="10"/>
      <c r="F142" s="10"/>
      <c r="G142" s="24"/>
    </row>
    <row r="143" spans="1:7" x14ac:dyDescent="0.2">
      <c r="A143" s="34"/>
      <c r="B143" s="10"/>
      <c r="C143" s="10"/>
      <c r="D143" s="10"/>
      <c r="E143" s="10"/>
      <c r="F143" s="10"/>
      <c r="G143" s="24"/>
    </row>
    <row r="144" spans="1:7" x14ac:dyDescent="0.2">
      <c r="A144" s="34"/>
      <c r="B144" s="10"/>
      <c r="C144" s="10"/>
      <c r="D144" s="10"/>
      <c r="E144" s="10"/>
      <c r="F144" s="10"/>
      <c r="G144" s="24"/>
    </row>
    <row r="145" spans="1:7" x14ac:dyDescent="0.2">
      <c r="A145" s="34"/>
      <c r="B145" s="10"/>
      <c r="C145" s="10"/>
      <c r="D145" s="10"/>
      <c r="E145" s="10"/>
      <c r="F145" s="10"/>
      <c r="G145" s="24"/>
    </row>
    <row r="146" spans="1:7" x14ac:dyDescent="0.2">
      <c r="A146" s="34"/>
      <c r="B146" s="10"/>
      <c r="C146" s="10"/>
      <c r="D146" s="10"/>
      <c r="E146" s="10"/>
      <c r="F146" s="10"/>
      <c r="G146" s="24"/>
    </row>
    <row r="147" spans="1:7" x14ac:dyDescent="0.2">
      <c r="A147" s="34"/>
      <c r="B147" s="10"/>
      <c r="C147" s="10"/>
      <c r="D147" s="10"/>
      <c r="E147" s="10"/>
      <c r="F147" s="10"/>
      <c r="G147" s="24"/>
    </row>
    <row r="148" spans="1:7" x14ac:dyDescent="0.2">
      <c r="A148" s="34"/>
      <c r="B148" s="10"/>
      <c r="C148" s="10"/>
      <c r="D148" s="10"/>
      <c r="E148" s="10"/>
      <c r="F148" s="10"/>
      <c r="G148" s="24"/>
    </row>
    <row r="149" spans="1:7" x14ac:dyDescent="0.2">
      <c r="A149" s="34"/>
      <c r="B149" s="10"/>
      <c r="C149" s="10"/>
      <c r="D149" s="10"/>
      <c r="E149" s="10"/>
      <c r="F149" s="10"/>
      <c r="G149" s="24"/>
    </row>
    <row r="150" spans="1:7" x14ac:dyDescent="0.2">
      <c r="A150" s="34"/>
      <c r="B150" s="10"/>
      <c r="C150" s="10"/>
      <c r="D150" s="10"/>
      <c r="E150" s="10"/>
      <c r="F150" s="10"/>
      <c r="G150" s="24"/>
    </row>
    <row r="151" spans="1:7" x14ac:dyDescent="0.2">
      <c r="A151" s="34"/>
      <c r="B151" s="10"/>
      <c r="C151" s="10"/>
      <c r="D151" s="10"/>
      <c r="E151" s="10"/>
      <c r="F151" s="10"/>
      <c r="G151" s="24"/>
    </row>
    <row r="152" spans="1:7" x14ac:dyDescent="0.2">
      <c r="A152" s="34"/>
      <c r="B152" s="10"/>
      <c r="C152" s="10"/>
      <c r="D152" s="10"/>
      <c r="E152" s="10"/>
      <c r="F152" s="10"/>
      <c r="G152" s="24"/>
    </row>
    <row r="153" spans="1:7" x14ac:dyDescent="0.2">
      <c r="A153" s="34"/>
      <c r="B153" s="10"/>
      <c r="C153" s="10"/>
      <c r="D153" s="10"/>
      <c r="E153" s="10"/>
      <c r="F153" s="10"/>
      <c r="G153" s="24"/>
    </row>
    <row r="154" spans="1:7" x14ac:dyDescent="0.2">
      <c r="A154" s="34"/>
      <c r="B154" s="10"/>
      <c r="C154" s="10"/>
      <c r="D154" s="10"/>
      <c r="E154" s="10"/>
      <c r="F154" s="10"/>
      <c r="G154" s="24"/>
    </row>
    <row r="155" spans="1:7" x14ac:dyDescent="0.2">
      <c r="A155" s="34"/>
      <c r="B155" s="10"/>
      <c r="C155" s="10"/>
      <c r="D155" s="10"/>
      <c r="E155" s="10"/>
      <c r="F155" s="10"/>
      <c r="G155" s="24"/>
    </row>
    <row r="156" spans="1:7" x14ac:dyDescent="0.2">
      <c r="A156" s="34"/>
      <c r="B156" s="10"/>
      <c r="C156" s="10"/>
      <c r="D156" s="10"/>
      <c r="E156" s="10"/>
      <c r="F156" s="10"/>
      <c r="G156" s="24"/>
    </row>
    <row r="157" spans="1:7" x14ac:dyDescent="0.2">
      <c r="A157" s="34"/>
      <c r="B157" s="10"/>
      <c r="C157" s="10"/>
      <c r="D157" s="10"/>
      <c r="E157" s="10"/>
      <c r="F157" s="10"/>
      <c r="G157" s="24"/>
    </row>
    <row r="158" spans="1:7" x14ac:dyDescent="0.2">
      <c r="A158" s="34"/>
      <c r="B158" s="10"/>
      <c r="C158" s="10"/>
      <c r="D158" s="10"/>
      <c r="E158" s="10"/>
      <c r="F158" s="10"/>
      <c r="G158" s="24"/>
    </row>
    <row r="159" spans="1:7" x14ac:dyDescent="0.2">
      <c r="A159" s="34"/>
      <c r="B159" s="10"/>
      <c r="C159" s="10"/>
      <c r="D159" s="10"/>
      <c r="E159" s="10"/>
      <c r="F159" s="10"/>
      <c r="G159" s="24"/>
    </row>
    <row r="160" spans="1:7" x14ac:dyDescent="0.2">
      <c r="A160" s="34"/>
      <c r="B160" s="10"/>
      <c r="C160" s="10"/>
      <c r="D160" s="10"/>
      <c r="E160" s="10"/>
      <c r="F160" s="10"/>
      <c r="G160" s="24"/>
    </row>
    <row r="161" spans="1:7" x14ac:dyDescent="0.2">
      <c r="A161" s="34"/>
      <c r="B161" s="10"/>
      <c r="C161" s="10"/>
      <c r="D161" s="10"/>
      <c r="E161" s="10"/>
      <c r="F161" s="10"/>
      <c r="G161" s="24"/>
    </row>
    <row r="162" spans="1:7" x14ac:dyDescent="0.2">
      <c r="A162" s="34"/>
      <c r="B162" s="10"/>
      <c r="C162" s="10"/>
      <c r="D162" s="10"/>
      <c r="E162" s="10"/>
      <c r="F162" s="10"/>
      <c r="G162" s="24"/>
    </row>
    <row r="163" spans="1:7" x14ac:dyDescent="0.2">
      <c r="A163" s="34"/>
      <c r="B163" s="10"/>
      <c r="C163" s="10"/>
      <c r="D163" s="10"/>
      <c r="E163" s="10"/>
      <c r="F163" s="10"/>
      <c r="G163" s="24"/>
    </row>
    <row r="164" spans="1:7" x14ac:dyDescent="0.2">
      <c r="A164" s="34"/>
      <c r="B164" s="10"/>
      <c r="C164" s="10"/>
      <c r="D164" s="10"/>
      <c r="E164" s="10"/>
      <c r="F164" s="10"/>
      <c r="G164" s="24"/>
    </row>
    <row r="165" spans="1:7" x14ac:dyDescent="0.2">
      <c r="A165" s="34"/>
      <c r="B165" s="10"/>
      <c r="C165" s="10"/>
      <c r="D165" s="10"/>
      <c r="E165" s="10"/>
      <c r="F165" s="10"/>
      <c r="G165" s="24"/>
    </row>
    <row r="166" spans="1:7" x14ac:dyDescent="0.2">
      <c r="A166" s="34"/>
      <c r="B166" s="10"/>
      <c r="C166" s="10"/>
      <c r="D166" s="10"/>
      <c r="E166" s="10"/>
      <c r="F166" s="10"/>
      <c r="G166" s="24"/>
    </row>
    <row r="167" spans="1:7" x14ac:dyDescent="0.2">
      <c r="A167" s="34"/>
      <c r="B167" s="10"/>
      <c r="C167" s="10"/>
      <c r="D167" s="10"/>
      <c r="E167" s="10"/>
      <c r="F167" s="10"/>
      <c r="G167" s="24"/>
    </row>
    <row r="168" spans="1:7" x14ac:dyDescent="0.2">
      <c r="A168" s="34"/>
      <c r="B168" s="10"/>
      <c r="C168" s="10"/>
      <c r="D168" s="10"/>
      <c r="E168" s="10"/>
      <c r="F168" s="10"/>
      <c r="G168" s="24"/>
    </row>
    <row r="169" spans="1:7" x14ac:dyDescent="0.2">
      <c r="A169" s="34"/>
      <c r="B169" s="10"/>
      <c r="C169" s="10"/>
      <c r="D169" s="10"/>
      <c r="E169" s="10"/>
      <c r="F169" s="10"/>
      <c r="G169" s="24"/>
    </row>
    <row r="170" spans="1:7" x14ac:dyDescent="0.2">
      <c r="A170" s="34"/>
      <c r="B170" s="10"/>
      <c r="C170" s="10"/>
      <c r="D170" s="10"/>
      <c r="E170" s="10"/>
      <c r="F170" s="10"/>
      <c r="G170" s="24"/>
    </row>
    <row r="171" spans="1:7" x14ac:dyDescent="0.2">
      <c r="A171" s="34"/>
      <c r="B171" s="10"/>
      <c r="C171" s="10"/>
      <c r="D171" s="10"/>
      <c r="E171" s="10"/>
      <c r="F171" s="10"/>
      <c r="G171" s="24"/>
    </row>
    <row r="172" spans="1:7" x14ac:dyDescent="0.2">
      <c r="A172" s="34"/>
      <c r="B172" s="10"/>
      <c r="C172" s="10"/>
      <c r="D172" s="10"/>
      <c r="E172" s="10"/>
      <c r="F172" s="10"/>
      <c r="G172" s="24"/>
    </row>
    <row r="173" spans="1:7" x14ac:dyDescent="0.2">
      <c r="A173" s="34"/>
      <c r="B173" s="10"/>
      <c r="C173" s="10"/>
      <c r="D173" s="10"/>
      <c r="E173" s="10"/>
      <c r="F173" s="10"/>
      <c r="G173" s="24"/>
    </row>
  </sheetData>
  <sheetProtection algorithmName="SHA-512" hashValue="RaAcwjxe6bySyNxVtk4ui18VhyAW4Xw1pCDmZd8toP1W7l9Jj+UymPlUEjErtjunx158LxVqkmjA2yf4uc7+eQ==" saltValue="7v6IWzRZwyv9kmoZ5MX2bA==" spinCount="100000" sheet="1" objects="1" scenarios="1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80EB-5C38-8144-90EC-37A6D71CA771}">
  <dimension ref="A1:L10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169</v>
      </c>
    </row>
    <row r="3" spans="1:12" x14ac:dyDescent="0.2">
      <c r="A3" s="4" t="s">
        <v>12</v>
      </c>
      <c r="B3" s="5">
        <v>0</v>
      </c>
      <c r="C3" s="6">
        <f t="shared" ref="C3:C34" si="0">$J$5</f>
        <v>0</v>
      </c>
      <c r="D3" s="5">
        <f t="shared" ref="D3:D34" si="1">B3+C3</f>
        <v>0</v>
      </c>
      <c r="E3" s="5">
        <f t="shared" ref="E3:E34" si="2">0.0829959567953289*D3</f>
        <v>0</v>
      </c>
      <c r="F3" s="5">
        <f t="shared" ref="F3:F34" si="3">D3-E3</f>
        <v>0</v>
      </c>
      <c r="G3" s="7"/>
      <c r="J3" s="43"/>
      <c r="L3" s="8">
        <f>IF((-(J5+(J8*(-2))))-10.05*(J5-J8)&lt;0,0,(-(J5+(J8*(-2))))-10.05*(J5-J8))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5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 t="s">
        <v>159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ref="C35:C66" si="6">$J$5</f>
        <v>0</v>
      </c>
      <c r="D35" s="5">
        <f t="shared" ref="D35:D66" si="7">B35+C35</f>
        <v>0</v>
      </c>
      <c r="E35" s="5">
        <f t="shared" ref="E35:E66" si="8">0.0829959567953289*D35</f>
        <v>0</v>
      </c>
      <c r="F35" s="5">
        <f t="shared" ref="F35:F66" si="9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7" si="10">F35</f>
        <v>0</v>
      </c>
      <c r="C36" s="10">
        <f t="shared" si="6"/>
        <v>0</v>
      </c>
      <c r="D36" s="10">
        <f t="shared" si="7"/>
        <v>0</v>
      </c>
      <c r="E36" s="10">
        <f t="shared" si="8"/>
        <v>0</v>
      </c>
      <c r="F36" s="10">
        <f t="shared" si="9"/>
        <v>0</v>
      </c>
      <c r="G36" s="11" t="e">
        <f t="shared" ref="G36:G67" si="11">IF(1-((B36-F36)/B36*-1)&gt;1,1+((B36-F36)/B36*-1),1-(((B36-F36)/B36*-1)))</f>
        <v>#DIV/0!</v>
      </c>
    </row>
    <row r="37" spans="1:7" x14ac:dyDescent="0.2">
      <c r="A37" s="4">
        <v>35</v>
      </c>
      <c r="B37" s="5">
        <f t="shared" si="10"/>
        <v>0</v>
      </c>
      <c r="C37" s="5">
        <f t="shared" si="6"/>
        <v>0</v>
      </c>
      <c r="D37" s="5">
        <f t="shared" si="7"/>
        <v>0</v>
      </c>
      <c r="E37" s="5">
        <f t="shared" si="8"/>
        <v>0</v>
      </c>
      <c r="F37" s="5">
        <f t="shared" si="9"/>
        <v>0</v>
      </c>
      <c r="G37" s="11" t="e">
        <f t="shared" si="11"/>
        <v>#DIV/0!</v>
      </c>
    </row>
    <row r="38" spans="1:7" x14ac:dyDescent="0.2">
      <c r="A38" s="9">
        <v>36</v>
      </c>
      <c r="B38" s="10">
        <f t="shared" si="10"/>
        <v>0</v>
      </c>
      <c r="C38" s="10">
        <f t="shared" si="6"/>
        <v>0</v>
      </c>
      <c r="D38" s="10">
        <f t="shared" si="7"/>
        <v>0</v>
      </c>
      <c r="E38" s="10">
        <f t="shared" si="8"/>
        <v>0</v>
      </c>
      <c r="F38" s="10">
        <f t="shared" si="9"/>
        <v>0</v>
      </c>
      <c r="G38" s="11" t="e">
        <f t="shared" si="11"/>
        <v>#DIV/0!</v>
      </c>
    </row>
    <row r="39" spans="1:7" x14ac:dyDescent="0.2">
      <c r="A39" s="4">
        <v>37</v>
      </c>
      <c r="B39" s="5">
        <f t="shared" si="10"/>
        <v>0</v>
      </c>
      <c r="C39" s="5">
        <f t="shared" si="6"/>
        <v>0</v>
      </c>
      <c r="D39" s="5">
        <f t="shared" si="7"/>
        <v>0</v>
      </c>
      <c r="E39" s="5">
        <f t="shared" si="8"/>
        <v>0</v>
      </c>
      <c r="F39" s="5">
        <f t="shared" si="9"/>
        <v>0</v>
      </c>
      <c r="G39" s="11" t="e">
        <f t="shared" si="11"/>
        <v>#DIV/0!</v>
      </c>
    </row>
    <row r="40" spans="1:7" x14ac:dyDescent="0.2">
      <c r="A40" s="9">
        <v>38</v>
      </c>
      <c r="B40" s="10">
        <f t="shared" si="10"/>
        <v>0</v>
      </c>
      <c r="C40" s="10">
        <f t="shared" si="6"/>
        <v>0</v>
      </c>
      <c r="D40" s="10">
        <f t="shared" si="7"/>
        <v>0</v>
      </c>
      <c r="E40" s="10">
        <f t="shared" si="8"/>
        <v>0</v>
      </c>
      <c r="F40" s="10">
        <f t="shared" si="9"/>
        <v>0</v>
      </c>
      <c r="G40" s="11" t="e">
        <f t="shared" si="11"/>
        <v>#DIV/0!</v>
      </c>
    </row>
    <row r="41" spans="1:7" x14ac:dyDescent="0.2">
      <c r="A41" s="4">
        <v>39</v>
      </c>
      <c r="B41" s="5">
        <f t="shared" si="10"/>
        <v>0</v>
      </c>
      <c r="C41" s="5">
        <f t="shared" si="6"/>
        <v>0</v>
      </c>
      <c r="D41" s="5">
        <f t="shared" si="7"/>
        <v>0</v>
      </c>
      <c r="E41" s="5">
        <f t="shared" si="8"/>
        <v>0</v>
      </c>
      <c r="F41" s="5">
        <f t="shared" si="9"/>
        <v>0</v>
      </c>
      <c r="G41" s="11" t="e">
        <f t="shared" si="11"/>
        <v>#DIV/0!</v>
      </c>
    </row>
    <row r="42" spans="1:7" x14ac:dyDescent="0.2">
      <c r="A42" s="9">
        <v>40</v>
      </c>
      <c r="B42" s="10">
        <f t="shared" si="10"/>
        <v>0</v>
      </c>
      <c r="C42" s="10">
        <f t="shared" si="6"/>
        <v>0</v>
      </c>
      <c r="D42" s="10">
        <f t="shared" si="7"/>
        <v>0</v>
      </c>
      <c r="E42" s="10">
        <f t="shared" si="8"/>
        <v>0</v>
      </c>
      <c r="F42" s="10">
        <f t="shared" si="9"/>
        <v>0</v>
      </c>
      <c r="G42" s="11" t="e">
        <f t="shared" si="11"/>
        <v>#DIV/0!</v>
      </c>
    </row>
    <row r="43" spans="1:7" x14ac:dyDescent="0.2">
      <c r="A43" s="4">
        <v>41</v>
      </c>
      <c r="B43" s="5">
        <f t="shared" si="10"/>
        <v>0</v>
      </c>
      <c r="C43" s="5">
        <f t="shared" si="6"/>
        <v>0</v>
      </c>
      <c r="D43" s="5">
        <f t="shared" si="7"/>
        <v>0</v>
      </c>
      <c r="E43" s="5">
        <f t="shared" si="8"/>
        <v>0</v>
      </c>
      <c r="F43" s="5">
        <f t="shared" si="9"/>
        <v>0</v>
      </c>
      <c r="G43" s="11" t="e">
        <f t="shared" si="11"/>
        <v>#DIV/0!</v>
      </c>
    </row>
    <row r="44" spans="1:7" x14ac:dyDescent="0.2">
      <c r="A44" s="9">
        <v>42</v>
      </c>
      <c r="B44" s="10">
        <f t="shared" si="10"/>
        <v>0</v>
      </c>
      <c r="C44" s="10">
        <f t="shared" si="6"/>
        <v>0</v>
      </c>
      <c r="D44" s="10">
        <f t="shared" si="7"/>
        <v>0</v>
      </c>
      <c r="E44" s="10">
        <f t="shared" si="8"/>
        <v>0</v>
      </c>
      <c r="F44" s="10">
        <f t="shared" si="9"/>
        <v>0</v>
      </c>
      <c r="G44" s="11" t="e">
        <f t="shared" si="11"/>
        <v>#DIV/0!</v>
      </c>
    </row>
    <row r="45" spans="1:7" x14ac:dyDescent="0.2">
      <c r="A45" s="4">
        <v>43</v>
      </c>
      <c r="B45" s="5">
        <f t="shared" si="10"/>
        <v>0</v>
      </c>
      <c r="C45" s="5">
        <f t="shared" si="6"/>
        <v>0</v>
      </c>
      <c r="D45" s="5">
        <f t="shared" si="7"/>
        <v>0</v>
      </c>
      <c r="E45" s="5">
        <f t="shared" si="8"/>
        <v>0</v>
      </c>
      <c r="F45" s="5">
        <f t="shared" si="9"/>
        <v>0</v>
      </c>
      <c r="G45" s="11" t="e">
        <f t="shared" si="11"/>
        <v>#DIV/0!</v>
      </c>
    </row>
    <row r="46" spans="1:7" x14ac:dyDescent="0.2">
      <c r="A46" s="9">
        <v>44</v>
      </c>
      <c r="B46" s="10">
        <f t="shared" si="10"/>
        <v>0</v>
      </c>
      <c r="C46" s="10">
        <f t="shared" si="6"/>
        <v>0</v>
      </c>
      <c r="D46" s="10">
        <f t="shared" si="7"/>
        <v>0</v>
      </c>
      <c r="E46" s="10">
        <f t="shared" si="8"/>
        <v>0</v>
      </c>
      <c r="F46" s="10">
        <f t="shared" si="9"/>
        <v>0</v>
      </c>
      <c r="G46" s="11" t="e">
        <f t="shared" si="11"/>
        <v>#DIV/0!</v>
      </c>
    </row>
    <row r="47" spans="1:7" x14ac:dyDescent="0.2">
      <c r="A47" s="4">
        <v>45</v>
      </c>
      <c r="B47" s="5">
        <f t="shared" si="10"/>
        <v>0</v>
      </c>
      <c r="C47" s="5">
        <f t="shared" si="6"/>
        <v>0</v>
      </c>
      <c r="D47" s="5">
        <f t="shared" si="7"/>
        <v>0</v>
      </c>
      <c r="E47" s="5">
        <f t="shared" si="8"/>
        <v>0</v>
      </c>
      <c r="F47" s="5">
        <f t="shared" si="9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10"/>
        <v>0</v>
      </c>
      <c r="C48" s="10">
        <f t="shared" si="6"/>
        <v>0</v>
      </c>
      <c r="D48" s="10">
        <f t="shared" si="7"/>
        <v>0</v>
      </c>
      <c r="E48" s="10">
        <f t="shared" si="8"/>
        <v>0</v>
      </c>
      <c r="F48" s="10">
        <f t="shared" si="9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10"/>
        <v>0</v>
      </c>
      <c r="C49" s="5">
        <f t="shared" si="6"/>
        <v>0</v>
      </c>
      <c r="D49" s="5">
        <f t="shared" si="7"/>
        <v>0</v>
      </c>
      <c r="E49" s="5">
        <f t="shared" si="8"/>
        <v>0</v>
      </c>
      <c r="F49" s="5">
        <f t="shared" si="9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10"/>
        <v>0</v>
      </c>
      <c r="C50" s="10">
        <f t="shared" si="6"/>
        <v>0</v>
      </c>
      <c r="D50" s="10">
        <f t="shared" si="7"/>
        <v>0</v>
      </c>
      <c r="E50" s="10">
        <f t="shared" si="8"/>
        <v>0</v>
      </c>
      <c r="F50" s="10">
        <f t="shared" si="9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10"/>
        <v>0</v>
      </c>
      <c r="C51" s="5">
        <f t="shared" si="6"/>
        <v>0</v>
      </c>
      <c r="D51" s="5">
        <f t="shared" si="7"/>
        <v>0</v>
      </c>
      <c r="E51" s="5">
        <f t="shared" si="8"/>
        <v>0</v>
      </c>
      <c r="F51" s="5">
        <f t="shared" si="9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10"/>
        <v>0</v>
      </c>
      <c r="C52" s="10">
        <f t="shared" si="6"/>
        <v>0</v>
      </c>
      <c r="D52" s="10">
        <f t="shared" si="7"/>
        <v>0</v>
      </c>
      <c r="E52" s="10">
        <f t="shared" si="8"/>
        <v>0</v>
      </c>
      <c r="F52" s="10">
        <f t="shared" si="9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10"/>
        <v>0</v>
      </c>
      <c r="C53" s="5">
        <f t="shared" si="6"/>
        <v>0</v>
      </c>
      <c r="D53" s="5">
        <f t="shared" si="7"/>
        <v>0</v>
      </c>
      <c r="E53" s="5">
        <f t="shared" si="8"/>
        <v>0</v>
      </c>
      <c r="F53" s="5">
        <f t="shared" si="9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10"/>
        <v>0</v>
      </c>
      <c r="C54" s="10">
        <f t="shared" si="6"/>
        <v>0</v>
      </c>
      <c r="D54" s="10">
        <f t="shared" si="7"/>
        <v>0</v>
      </c>
      <c r="E54" s="10">
        <f t="shared" si="8"/>
        <v>0</v>
      </c>
      <c r="F54" s="10">
        <f t="shared" si="9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10"/>
        <v>0</v>
      </c>
      <c r="C55" s="5">
        <f t="shared" si="6"/>
        <v>0</v>
      </c>
      <c r="D55" s="5">
        <f t="shared" si="7"/>
        <v>0</v>
      </c>
      <c r="E55" s="5">
        <f t="shared" si="8"/>
        <v>0</v>
      </c>
      <c r="F55" s="5">
        <f t="shared" si="9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10"/>
        <v>0</v>
      </c>
      <c r="C56" s="10">
        <f t="shared" si="6"/>
        <v>0</v>
      </c>
      <c r="D56" s="10">
        <f t="shared" si="7"/>
        <v>0</v>
      </c>
      <c r="E56" s="10">
        <f t="shared" si="8"/>
        <v>0</v>
      </c>
      <c r="F56" s="10">
        <f t="shared" si="9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10"/>
        <v>0</v>
      </c>
      <c r="C57" s="5">
        <f t="shared" si="6"/>
        <v>0</v>
      </c>
      <c r="D57" s="5">
        <f t="shared" si="7"/>
        <v>0</v>
      </c>
      <c r="E57" s="5">
        <f t="shared" si="8"/>
        <v>0</v>
      </c>
      <c r="F57" s="5">
        <f t="shared" si="9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10"/>
        <v>0</v>
      </c>
      <c r="C58" s="10">
        <f t="shared" si="6"/>
        <v>0</v>
      </c>
      <c r="D58" s="10">
        <f t="shared" si="7"/>
        <v>0</v>
      </c>
      <c r="E58" s="10">
        <f t="shared" si="8"/>
        <v>0</v>
      </c>
      <c r="F58" s="10">
        <f t="shared" si="9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10"/>
        <v>0</v>
      </c>
      <c r="C59" s="5">
        <f t="shared" si="6"/>
        <v>0</v>
      </c>
      <c r="D59" s="5">
        <f t="shared" si="7"/>
        <v>0</v>
      </c>
      <c r="E59" s="5">
        <f t="shared" si="8"/>
        <v>0</v>
      </c>
      <c r="F59" s="5">
        <f t="shared" si="9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10"/>
        <v>0</v>
      </c>
      <c r="C60" s="10">
        <f t="shared" si="6"/>
        <v>0</v>
      </c>
      <c r="D60" s="10">
        <f t="shared" si="7"/>
        <v>0</v>
      </c>
      <c r="E60" s="10">
        <f t="shared" si="8"/>
        <v>0</v>
      </c>
      <c r="F60" s="10">
        <f t="shared" si="9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10"/>
        <v>0</v>
      </c>
      <c r="C61" s="5">
        <f t="shared" si="6"/>
        <v>0</v>
      </c>
      <c r="D61" s="5">
        <f t="shared" si="7"/>
        <v>0</v>
      </c>
      <c r="E61" s="5">
        <f t="shared" si="8"/>
        <v>0</v>
      </c>
      <c r="F61" s="5">
        <f t="shared" si="9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10"/>
        <v>0</v>
      </c>
      <c r="C62" s="10">
        <f t="shared" si="6"/>
        <v>0</v>
      </c>
      <c r="D62" s="10">
        <f t="shared" si="7"/>
        <v>0</v>
      </c>
      <c r="E62" s="10">
        <f t="shared" si="8"/>
        <v>0</v>
      </c>
      <c r="F62" s="10">
        <f t="shared" si="9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10"/>
        <v>0</v>
      </c>
      <c r="C63" s="5">
        <f t="shared" si="6"/>
        <v>0</v>
      </c>
      <c r="D63" s="5">
        <f t="shared" si="7"/>
        <v>0</v>
      </c>
      <c r="E63" s="5">
        <f t="shared" si="8"/>
        <v>0</v>
      </c>
      <c r="F63" s="5">
        <f t="shared" si="9"/>
        <v>0</v>
      </c>
      <c r="G63" s="11" t="e">
        <f t="shared" si="11"/>
        <v>#DIV/0!</v>
      </c>
    </row>
    <row r="64" spans="1:7" x14ac:dyDescent="0.2">
      <c r="A64" s="9">
        <v>62</v>
      </c>
      <c r="B64" s="10">
        <f t="shared" si="10"/>
        <v>0</v>
      </c>
      <c r="C64" s="10">
        <f t="shared" si="6"/>
        <v>0</v>
      </c>
      <c r="D64" s="10">
        <f t="shared" si="7"/>
        <v>0</v>
      </c>
      <c r="E64" s="10">
        <f t="shared" si="8"/>
        <v>0</v>
      </c>
      <c r="F64" s="10">
        <f t="shared" si="9"/>
        <v>0</v>
      </c>
      <c r="G64" s="11" t="e">
        <f t="shared" si="11"/>
        <v>#DIV/0!</v>
      </c>
    </row>
    <row r="65" spans="1:7" x14ac:dyDescent="0.2">
      <c r="A65" s="4">
        <v>63</v>
      </c>
      <c r="B65" s="5">
        <f t="shared" si="10"/>
        <v>0</v>
      </c>
      <c r="C65" s="5">
        <f t="shared" si="6"/>
        <v>0</v>
      </c>
      <c r="D65" s="5">
        <f t="shared" si="7"/>
        <v>0</v>
      </c>
      <c r="E65" s="5">
        <f t="shared" si="8"/>
        <v>0</v>
      </c>
      <c r="F65" s="5">
        <f t="shared" si="9"/>
        <v>0</v>
      </c>
      <c r="G65" s="11" t="e">
        <f t="shared" si="11"/>
        <v>#DIV/0!</v>
      </c>
    </row>
    <row r="66" spans="1:7" x14ac:dyDescent="0.2">
      <c r="A66" s="9">
        <v>64</v>
      </c>
      <c r="B66" s="10">
        <f t="shared" si="10"/>
        <v>0</v>
      </c>
      <c r="C66" s="10">
        <f t="shared" si="6"/>
        <v>0</v>
      </c>
      <c r="D66" s="10">
        <f t="shared" si="7"/>
        <v>0</v>
      </c>
      <c r="E66" s="10">
        <f t="shared" si="8"/>
        <v>0</v>
      </c>
      <c r="F66" s="10">
        <f t="shared" si="9"/>
        <v>0</v>
      </c>
      <c r="G66" s="11" t="e">
        <f t="shared" si="11"/>
        <v>#DIV/0!</v>
      </c>
    </row>
    <row r="67" spans="1:7" x14ac:dyDescent="0.2">
      <c r="A67" s="4">
        <v>65</v>
      </c>
      <c r="B67" s="5">
        <f t="shared" si="10"/>
        <v>0</v>
      </c>
      <c r="C67" s="5">
        <f t="shared" ref="C67:C89" si="12">$J$5</f>
        <v>0</v>
      </c>
      <c r="D67" s="5">
        <f t="shared" ref="D67:D98" si="13">B67+C67</f>
        <v>0</v>
      </c>
      <c r="E67" s="5">
        <f t="shared" ref="E67:E98" si="14">0.0829959567953289*D67</f>
        <v>0</v>
      </c>
      <c r="F67" s="5">
        <f t="shared" ref="F67:F98" si="15">D67-E67</f>
        <v>0</v>
      </c>
      <c r="G67" s="11" t="e">
        <f t="shared" si="11"/>
        <v>#DIV/0!</v>
      </c>
    </row>
    <row r="68" spans="1:7" x14ac:dyDescent="0.2">
      <c r="A68" s="9">
        <v>66</v>
      </c>
      <c r="B68" s="10">
        <f t="shared" ref="B68:B102" si="16">F67</f>
        <v>0</v>
      </c>
      <c r="C68" s="10">
        <f t="shared" si="12"/>
        <v>0</v>
      </c>
      <c r="D68" s="10">
        <f t="shared" si="13"/>
        <v>0</v>
      </c>
      <c r="E68" s="10">
        <f t="shared" si="14"/>
        <v>0</v>
      </c>
      <c r="F68" s="10">
        <f t="shared" si="15"/>
        <v>0</v>
      </c>
      <c r="G68" s="11" t="e">
        <f t="shared" ref="G68:G89" si="17">IF(1-((B68-F68)/B68*-1)&gt;1,1+((B68-F68)/B68*-1),1-(((B68-F68)/B68*-1)))</f>
        <v>#DIV/0!</v>
      </c>
    </row>
    <row r="69" spans="1:7" x14ac:dyDescent="0.2">
      <c r="A69" s="4">
        <v>67</v>
      </c>
      <c r="B69" s="5">
        <f t="shared" si="16"/>
        <v>0</v>
      </c>
      <c r="C69" s="5">
        <f t="shared" si="12"/>
        <v>0</v>
      </c>
      <c r="D69" s="5">
        <f t="shared" si="13"/>
        <v>0</v>
      </c>
      <c r="E69" s="5">
        <f t="shared" si="14"/>
        <v>0</v>
      </c>
      <c r="F69" s="5">
        <f t="shared" si="15"/>
        <v>0</v>
      </c>
      <c r="G69" s="11" t="e">
        <f t="shared" si="17"/>
        <v>#DIV/0!</v>
      </c>
    </row>
    <row r="70" spans="1:7" x14ac:dyDescent="0.2">
      <c r="A70" s="9">
        <v>68</v>
      </c>
      <c r="B70" s="10">
        <f t="shared" si="16"/>
        <v>0</v>
      </c>
      <c r="C70" s="10">
        <f t="shared" si="12"/>
        <v>0</v>
      </c>
      <c r="D70" s="10">
        <f t="shared" si="13"/>
        <v>0</v>
      </c>
      <c r="E70" s="10">
        <f t="shared" si="14"/>
        <v>0</v>
      </c>
      <c r="F70" s="10">
        <f t="shared" si="15"/>
        <v>0</v>
      </c>
      <c r="G70" s="11" t="e">
        <f t="shared" si="17"/>
        <v>#DIV/0!</v>
      </c>
    </row>
    <row r="71" spans="1:7" x14ac:dyDescent="0.2">
      <c r="A71" s="4">
        <v>69</v>
      </c>
      <c r="B71" s="5">
        <f t="shared" si="16"/>
        <v>0</v>
      </c>
      <c r="C71" s="5">
        <f t="shared" si="12"/>
        <v>0</v>
      </c>
      <c r="D71" s="5">
        <f t="shared" si="13"/>
        <v>0</v>
      </c>
      <c r="E71" s="5">
        <f t="shared" si="14"/>
        <v>0</v>
      </c>
      <c r="F71" s="5">
        <f t="shared" si="15"/>
        <v>0</v>
      </c>
      <c r="G71" s="11" t="e">
        <f t="shared" si="17"/>
        <v>#DIV/0!</v>
      </c>
    </row>
    <row r="72" spans="1:7" x14ac:dyDescent="0.2">
      <c r="A72" s="9">
        <v>70</v>
      </c>
      <c r="B72" s="10">
        <f t="shared" si="16"/>
        <v>0</v>
      </c>
      <c r="C72" s="10">
        <f t="shared" si="12"/>
        <v>0</v>
      </c>
      <c r="D72" s="10">
        <f t="shared" si="13"/>
        <v>0</v>
      </c>
      <c r="E72" s="10">
        <f t="shared" si="14"/>
        <v>0</v>
      </c>
      <c r="F72" s="10">
        <f t="shared" si="15"/>
        <v>0</v>
      </c>
      <c r="G72" s="11" t="e">
        <f t="shared" si="17"/>
        <v>#DIV/0!</v>
      </c>
    </row>
    <row r="73" spans="1:7" x14ac:dyDescent="0.2">
      <c r="A73" s="4">
        <v>71</v>
      </c>
      <c r="B73" s="5">
        <f t="shared" si="16"/>
        <v>0</v>
      </c>
      <c r="C73" s="5">
        <f t="shared" si="12"/>
        <v>0</v>
      </c>
      <c r="D73" s="5">
        <f t="shared" si="13"/>
        <v>0</v>
      </c>
      <c r="E73" s="5">
        <f t="shared" si="14"/>
        <v>0</v>
      </c>
      <c r="F73" s="5">
        <f t="shared" si="15"/>
        <v>0</v>
      </c>
      <c r="G73" s="11" t="e">
        <f t="shared" si="17"/>
        <v>#DIV/0!</v>
      </c>
    </row>
    <row r="74" spans="1:7" x14ac:dyDescent="0.2">
      <c r="A74" s="9">
        <v>72</v>
      </c>
      <c r="B74" s="10">
        <f t="shared" si="16"/>
        <v>0</v>
      </c>
      <c r="C74" s="10">
        <f t="shared" si="12"/>
        <v>0</v>
      </c>
      <c r="D74" s="10">
        <f t="shared" si="13"/>
        <v>0</v>
      </c>
      <c r="E74" s="10">
        <f t="shared" si="14"/>
        <v>0</v>
      </c>
      <c r="F74" s="10">
        <f t="shared" si="15"/>
        <v>0</v>
      </c>
      <c r="G74" s="11" t="e">
        <f t="shared" si="17"/>
        <v>#DIV/0!</v>
      </c>
    </row>
    <row r="75" spans="1:7" x14ac:dyDescent="0.2">
      <c r="A75" s="4">
        <v>73</v>
      </c>
      <c r="B75" s="5">
        <f t="shared" si="16"/>
        <v>0</v>
      </c>
      <c r="C75" s="5">
        <f t="shared" si="12"/>
        <v>0</v>
      </c>
      <c r="D75" s="5">
        <f t="shared" si="13"/>
        <v>0</v>
      </c>
      <c r="E75" s="5">
        <f t="shared" si="14"/>
        <v>0</v>
      </c>
      <c r="F75" s="5">
        <f t="shared" si="15"/>
        <v>0</v>
      </c>
      <c r="G75" s="11" t="e">
        <f t="shared" si="17"/>
        <v>#DIV/0!</v>
      </c>
    </row>
    <row r="76" spans="1:7" x14ac:dyDescent="0.2">
      <c r="A76" s="9">
        <v>74</v>
      </c>
      <c r="B76" s="10">
        <f t="shared" si="16"/>
        <v>0</v>
      </c>
      <c r="C76" s="10">
        <f t="shared" si="12"/>
        <v>0</v>
      </c>
      <c r="D76" s="10">
        <f t="shared" si="13"/>
        <v>0</v>
      </c>
      <c r="E76" s="10">
        <f t="shared" si="14"/>
        <v>0</v>
      </c>
      <c r="F76" s="10">
        <f t="shared" si="15"/>
        <v>0</v>
      </c>
      <c r="G76" s="11" t="e">
        <f t="shared" si="17"/>
        <v>#DIV/0!</v>
      </c>
    </row>
    <row r="77" spans="1:7" x14ac:dyDescent="0.2">
      <c r="A77" s="4">
        <v>75</v>
      </c>
      <c r="B77" s="5">
        <f t="shared" si="16"/>
        <v>0</v>
      </c>
      <c r="C77" s="5">
        <f t="shared" si="12"/>
        <v>0</v>
      </c>
      <c r="D77" s="5">
        <f t="shared" si="13"/>
        <v>0</v>
      </c>
      <c r="E77" s="5">
        <f t="shared" si="14"/>
        <v>0</v>
      </c>
      <c r="F77" s="5">
        <f t="shared" si="15"/>
        <v>0</v>
      </c>
      <c r="G77" s="11" t="e">
        <f t="shared" si="17"/>
        <v>#DIV/0!</v>
      </c>
    </row>
    <row r="78" spans="1:7" x14ac:dyDescent="0.2">
      <c r="A78" s="9">
        <v>76</v>
      </c>
      <c r="B78" s="10">
        <f t="shared" si="16"/>
        <v>0</v>
      </c>
      <c r="C78" s="10">
        <f t="shared" si="12"/>
        <v>0</v>
      </c>
      <c r="D78" s="10">
        <f t="shared" si="13"/>
        <v>0</v>
      </c>
      <c r="E78" s="10">
        <f t="shared" si="14"/>
        <v>0</v>
      </c>
      <c r="F78" s="10">
        <f t="shared" si="15"/>
        <v>0</v>
      </c>
      <c r="G78" s="11" t="e">
        <f t="shared" si="17"/>
        <v>#DIV/0!</v>
      </c>
    </row>
    <row r="79" spans="1:7" x14ac:dyDescent="0.2">
      <c r="A79" s="4">
        <v>77</v>
      </c>
      <c r="B79" s="5">
        <f t="shared" si="16"/>
        <v>0</v>
      </c>
      <c r="C79" s="5">
        <f t="shared" si="12"/>
        <v>0</v>
      </c>
      <c r="D79" s="5">
        <f t="shared" si="13"/>
        <v>0</v>
      </c>
      <c r="E79" s="5">
        <f t="shared" si="14"/>
        <v>0</v>
      </c>
      <c r="F79" s="5">
        <f t="shared" si="15"/>
        <v>0</v>
      </c>
      <c r="G79" s="11" t="e">
        <f t="shared" si="17"/>
        <v>#DIV/0!</v>
      </c>
    </row>
    <row r="80" spans="1:7" x14ac:dyDescent="0.2">
      <c r="A80" s="9">
        <v>78</v>
      </c>
      <c r="B80" s="10">
        <f t="shared" si="16"/>
        <v>0</v>
      </c>
      <c r="C80" s="10">
        <f t="shared" si="12"/>
        <v>0</v>
      </c>
      <c r="D80" s="10">
        <f t="shared" si="13"/>
        <v>0</v>
      </c>
      <c r="E80" s="10">
        <f t="shared" si="14"/>
        <v>0</v>
      </c>
      <c r="F80" s="10">
        <f t="shared" si="15"/>
        <v>0</v>
      </c>
      <c r="G80" s="11" t="e">
        <f t="shared" si="17"/>
        <v>#DIV/0!</v>
      </c>
    </row>
    <row r="81" spans="1:7" x14ac:dyDescent="0.2">
      <c r="A81" s="4">
        <v>79</v>
      </c>
      <c r="B81" s="5">
        <f t="shared" si="16"/>
        <v>0</v>
      </c>
      <c r="C81" s="5">
        <f t="shared" si="12"/>
        <v>0</v>
      </c>
      <c r="D81" s="5">
        <f t="shared" si="13"/>
        <v>0</v>
      </c>
      <c r="E81" s="5">
        <f t="shared" si="14"/>
        <v>0</v>
      </c>
      <c r="F81" s="5">
        <f t="shared" si="15"/>
        <v>0</v>
      </c>
      <c r="G81" s="11" t="e">
        <f t="shared" si="17"/>
        <v>#DIV/0!</v>
      </c>
    </row>
    <row r="82" spans="1:7" x14ac:dyDescent="0.2">
      <c r="A82" s="9">
        <v>80</v>
      </c>
      <c r="B82" s="10">
        <f t="shared" si="16"/>
        <v>0</v>
      </c>
      <c r="C82" s="10">
        <f t="shared" si="12"/>
        <v>0</v>
      </c>
      <c r="D82" s="10">
        <f t="shared" si="13"/>
        <v>0</v>
      </c>
      <c r="E82" s="10">
        <f t="shared" si="14"/>
        <v>0</v>
      </c>
      <c r="F82" s="10">
        <f t="shared" si="15"/>
        <v>0</v>
      </c>
      <c r="G82" s="11" t="e">
        <f t="shared" si="17"/>
        <v>#DIV/0!</v>
      </c>
    </row>
    <row r="83" spans="1:7" x14ac:dyDescent="0.2">
      <c r="A83" s="4">
        <v>81</v>
      </c>
      <c r="B83" s="5">
        <f t="shared" si="16"/>
        <v>0</v>
      </c>
      <c r="C83" s="5">
        <f t="shared" si="12"/>
        <v>0</v>
      </c>
      <c r="D83" s="5">
        <f t="shared" si="13"/>
        <v>0</v>
      </c>
      <c r="E83" s="5">
        <f t="shared" si="14"/>
        <v>0</v>
      </c>
      <c r="F83" s="5">
        <f t="shared" si="15"/>
        <v>0</v>
      </c>
      <c r="G83" s="11" t="e">
        <f t="shared" si="17"/>
        <v>#DIV/0!</v>
      </c>
    </row>
    <row r="84" spans="1:7" x14ac:dyDescent="0.2">
      <c r="A84" s="9">
        <v>82</v>
      </c>
      <c r="B84" s="10">
        <f t="shared" si="16"/>
        <v>0</v>
      </c>
      <c r="C84" s="10">
        <f t="shared" si="12"/>
        <v>0</v>
      </c>
      <c r="D84" s="10">
        <f t="shared" si="13"/>
        <v>0</v>
      </c>
      <c r="E84" s="10">
        <f t="shared" si="14"/>
        <v>0</v>
      </c>
      <c r="F84" s="10">
        <f t="shared" si="15"/>
        <v>0</v>
      </c>
      <c r="G84" s="11" t="e">
        <f t="shared" si="17"/>
        <v>#DIV/0!</v>
      </c>
    </row>
    <row r="85" spans="1:7" x14ac:dyDescent="0.2">
      <c r="A85" s="4">
        <v>83</v>
      </c>
      <c r="B85" s="5">
        <f t="shared" si="16"/>
        <v>0</v>
      </c>
      <c r="C85" s="5">
        <f t="shared" si="12"/>
        <v>0</v>
      </c>
      <c r="D85" s="5">
        <f t="shared" si="13"/>
        <v>0</v>
      </c>
      <c r="E85" s="5">
        <f t="shared" si="14"/>
        <v>0</v>
      </c>
      <c r="F85" s="5">
        <f t="shared" si="15"/>
        <v>0</v>
      </c>
      <c r="G85" s="11" t="e">
        <f t="shared" si="17"/>
        <v>#DIV/0!</v>
      </c>
    </row>
    <row r="86" spans="1:7" x14ac:dyDescent="0.2">
      <c r="A86" s="9">
        <v>84</v>
      </c>
      <c r="B86" s="10">
        <f t="shared" si="16"/>
        <v>0</v>
      </c>
      <c r="C86" s="10">
        <f t="shared" si="12"/>
        <v>0</v>
      </c>
      <c r="D86" s="10">
        <f t="shared" si="13"/>
        <v>0</v>
      </c>
      <c r="E86" s="10">
        <f t="shared" si="14"/>
        <v>0</v>
      </c>
      <c r="F86" s="10">
        <f t="shared" si="15"/>
        <v>0</v>
      </c>
      <c r="G86" s="11" t="e">
        <f t="shared" si="17"/>
        <v>#DIV/0!</v>
      </c>
    </row>
    <row r="87" spans="1:7" x14ac:dyDescent="0.2">
      <c r="A87" s="4">
        <v>85</v>
      </c>
      <c r="B87" s="5">
        <f t="shared" si="16"/>
        <v>0</v>
      </c>
      <c r="C87" s="5">
        <f t="shared" si="12"/>
        <v>0</v>
      </c>
      <c r="D87" s="5">
        <f t="shared" si="13"/>
        <v>0</v>
      </c>
      <c r="E87" s="5">
        <f t="shared" si="14"/>
        <v>0</v>
      </c>
      <c r="F87" s="5">
        <f t="shared" si="15"/>
        <v>0</v>
      </c>
      <c r="G87" s="11" t="e">
        <f t="shared" si="17"/>
        <v>#DIV/0!</v>
      </c>
    </row>
    <row r="88" spans="1:7" x14ac:dyDescent="0.2">
      <c r="A88" s="9">
        <v>86</v>
      </c>
      <c r="B88" s="10">
        <f t="shared" si="16"/>
        <v>0</v>
      </c>
      <c r="C88" s="10">
        <f t="shared" si="12"/>
        <v>0</v>
      </c>
      <c r="D88" s="10">
        <f t="shared" si="13"/>
        <v>0</v>
      </c>
      <c r="E88" s="10">
        <f t="shared" si="14"/>
        <v>0</v>
      </c>
      <c r="F88" s="10">
        <f t="shared" si="15"/>
        <v>0</v>
      </c>
      <c r="G88" s="11" t="e">
        <f t="shared" si="17"/>
        <v>#DIV/0!</v>
      </c>
    </row>
    <row r="89" spans="1:7" x14ac:dyDescent="0.2">
      <c r="A89" s="4" t="s">
        <v>158</v>
      </c>
      <c r="B89" s="5">
        <f t="shared" si="16"/>
        <v>0</v>
      </c>
      <c r="C89" s="5">
        <f t="shared" si="12"/>
        <v>0</v>
      </c>
      <c r="D89" s="5">
        <f t="shared" si="13"/>
        <v>0</v>
      </c>
      <c r="E89" s="5">
        <f t="shared" si="14"/>
        <v>0</v>
      </c>
      <c r="F89" s="5">
        <f t="shared" si="15"/>
        <v>0</v>
      </c>
      <c r="G89" s="11" t="e">
        <f t="shared" si="17"/>
        <v>#DIV/0!</v>
      </c>
    </row>
    <row r="90" spans="1:7" x14ac:dyDescent="0.2">
      <c r="A90" s="9" t="s">
        <v>157</v>
      </c>
      <c r="B90" s="10">
        <f t="shared" si="16"/>
        <v>0</v>
      </c>
      <c r="C90" s="16">
        <f>L3</f>
        <v>0</v>
      </c>
      <c r="D90" s="10">
        <f t="shared" si="13"/>
        <v>0</v>
      </c>
      <c r="E90" s="10">
        <f t="shared" si="14"/>
        <v>0</v>
      </c>
      <c r="F90" s="10">
        <f t="shared" si="15"/>
        <v>0</v>
      </c>
      <c r="G90" s="11"/>
    </row>
    <row r="91" spans="1:7" x14ac:dyDescent="0.2">
      <c r="A91" s="4" t="s">
        <v>156</v>
      </c>
      <c r="B91" s="5">
        <f t="shared" si="16"/>
        <v>0</v>
      </c>
      <c r="C91" s="17">
        <f t="shared" ref="C91:C102" si="18">$J$8</f>
        <v>0</v>
      </c>
      <c r="D91" s="5">
        <f t="shared" si="13"/>
        <v>0</v>
      </c>
      <c r="E91" s="5">
        <f t="shared" si="14"/>
        <v>0</v>
      </c>
      <c r="F91" s="5">
        <f t="shared" si="15"/>
        <v>0</v>
      </c>
      <c r="G91" s="11" t="e">
        <f t="shared" ref="G91:G102" si="19">IF(1-((B91-F91)/B91*-1)&gt;1,1+((B91-F91)/B91*-1),1-(((B91-F91)/B91*-1)))</f>
        <v>#DIV/0!</v>
      </c>
    </row>
    <row r="92" spans="1:7" x14ac:dyDescent="0.2">
      <c r="A92" s="9">
        <v>90</v>
      </c>
      <c r="B92" s="10">
        <f t="shared" si="16"/>
        <v>0</v>
      </c>
      <c r="C92" s="10">
        <f t="shared" si="18"/>
        <v>0</v>
      </c>
      <c r="D92" s="10">
        <f t="shared" si="13"/>
        <v>0</v>
      </c>
      <c r="E92" s="10">
        <f t="shared" si="14"/>
        <v>0</v>
      </c>
      <c r="F92" s="10">
        <f t="shared" si="15"/>
        <v>0</v>
      </c>
      <c r="G92" s="11" t="e">
        <f t="shared" si="19"/>
        <v>#DIV/0!</v>
      </c>
    </row>
    <row r="93" spans="1:7" x14ac:dyDescent="0.2">
      <c r="A93" s="4">
        <v>91</v>
      </c>
      <c r="B93" s="5">
        <f t="shared" si="16"/>
        <v>0</v>
      </c>
      <c r="C93" s="5">
        <f t="shared" si="18"/>
        <v>0</v>
      </c>
      <c r="D93" s="5">
        <f t="shared" si="13"/>
        <v>0</v>
      </c>
      <c r="E93" s="5">
        <f t="shared" si="14"/>
        <v>0</v>
      </c>
      <c r="F93" s="5">
        <f t="shared" si="15"/>
        <v>0</v>
      </c>
      <c r="G93" s="11" t="e">
        <f t="shared" si="19"/>
        <v>#DIV/0!</v>
      </c>
    </row>
    <row r="94" spans="1:7" x14ac:dyDescent="0.2">
      <c r="A94" s="9">
        <v>92</v>
      </c>
      <c r="B94" s="10">
        <f t="shared" si="16"/>
        <v>0</v>
      </c>
      <c r="C94" s="10">
        <f t="shared" si="18"/>
        <v>0</v>
      </c>
      <c r="D94" s="10">
        <f t="shared" si="13"/>
        <v>0</v>
      </c>
      <c r="E94" s="10">
        <f t="shared" si="14"/>
        <v>0</v>
      </c>
      <c r="F94" s="10">
        <f t="shared" si="15"/>
        <v>0</v>
      </c>
      <c r="G94" s="11" t="e">
        <f t="shared" si="19"/>
        <v>#DIV/0!</v>
      </c>
    </row>
    <row r="95" spans="1:7" x14ac:dyDescent="0.2">
      <c r="A95" s="4">
        <v>93</v>
      </c>
      <c r="B95" s="5">
        <f t="shared" si="16"/>
        <v>0</v>
      </c>
      <c r="C95" s="5">
        <f t="shared" si="18"/>
        <v>0</v>
      </c>
      <c r="D95" s="5">
        <f t="shared" si="13"/>
        <v>0</v>
      </c>
      <c r="E95" s="5">
        <f t="shared" si="14"/>
        <v>0</v>
      </c>
      <c r="F95" s="5">
        <f t="shared" si="15"/>
        <v>0</v>
      </c>
      <c r="G95" s="11" t="e">
        <f t="shared" si="19"/>
        <v>#DIV/0!</v>
      </c>
    </row>
    <row r="96" spans="1:7" x14ac:dyDescent="0.2">
      <c r="A96" s="9">
        <v>94</v>
      </c>
      <c r="B96" s="10">
        <f t="shared" si="16"/>
        <v>0</v>
      </c>
      <c r="C96" s="10">
        <f t="shared" si="18"/>
        <v>0</v>
      </c>
      <c r="D96" s="10">
        <f t="shared" si="13"/>
        <v>0</v>
      </c>
      <c r="E96" s="10">
        <f t="shared" si="14"/>
        <v>0</v>
      </c>
      <c r="F96" s="10">
        <f t="shared" si="15"/>
        <v>0</v>
      </c>
      <c r="G96" s="11" t="e">
        <f t="shared" si="19"/>
        <v>#DIV/0!</v>
      </c>
    </row>
    <row r="97" spans="1:7" x14ac:dyDescent="0.2">
      <c r="A97" s="4">
        <v>95</v>
      </c>
      <c r="B97" s="5">
        <f t="shared" si="16"/>
        <v>0</v>
      </c>
      <c r="C97" s="5">
        <f t="shared" si="18"/>
        <v>0</v>
      </c>
      <c r="D97" s="5">
        <f t="shared" si="13"/>
        <v>0</v>
      </c>
      <c r="E97" s="5">
        <f t="shared" si="14"/>
        <v>0</v>
      </c>
      <c r="F97" s="5">
        <f t="shared" si="15"/>
        <v>0</v>
      </c>
      <c r="G97" s="11" t="e">
        <f t="shared" si="19"/>
        <v>#DIV/0!</v>
      </c>
    </row>
    <row r="98" spans="1:7" x14ac:dyDescent="0.2">
      <c r="A98" s="9">
        <v>96</v>
      </c>
      <c r="B98" s="10">
        <f t="shared" si="16"/>
        <v>0</v>
      </c>
      <c r="C98" s="10">
        <f t="shared" si="18"/>
        <v>0</v>
      </c>
      <c r="D98" s="10">
        <f t="shared" si="13"/>
        <v>0</v>
      </c>
      <c r="E98" s="10">
        <f t="shared" si="14"/>
        <v>0</v>
      </c>
      <c r="F98" s="10">
        <f t="shared" si="15"/>
        <v>0</v>
      </c>
      <c r="G98" s="11" t="e">
        <f t="shared" si="19"/>
        <v>#DIV/0!</v>
      </c>
    </row>
    <row r="99" spans="1:7" x14ac:dyDescent="0.2">
      <c r="A99" s="4">
        <v>97</v>
      </c>
      <c r="B99" s="5">
        <f t="shared" si="16"/>
        <v>0</v>
      </c>
      <c r="C99" s="5">
        <f t="shared" si="18"/>
        <v>0</v>
      </c>
      <c r="D99" s="5">
        <f t="shared" ref="D99:D102" si="20">B99+C99</f>
        <v>0</v>
      </c>
      <c r="E99" s="5">
        <f t="shared" ref="E99:E102" si="21">0.0829959567953289*D99</f>
        <v>0</v>
      </c>
      <c r="F99" s="5">
        <f t="shared" ref="F99:F102" si="22">D99-E99</f>
        <v>0</v>
      </c>
      <c r="G99" s="11" t="e">
        <f t="shared" si="19"/>
        <v>#DIV/0!</v>
      </c>
    </row>
    <row r="100" spans="1:7" x14ac:dyDescent="0.2">
      <c r="A100" s="9">
        <v>98</v>
      </c>
      <c r="B100" s="10">
        <f t="shared" si="16"/>
        <v>0</v>
      </c>
      <c r="C100" s="10">
        <f t="shared" si="18"/>
        <v>0</v>
      </c>
      <c r="D100" s="10">
        <f t="shared" si="20"/>
        <v>0</v>
      </c>
      <c r="E100" s="10">
        <f t="shared" si="21"/>
        <v>0</v>
      </c>
      <c r="F100" s="10">
        <f t="shared" si="22"/>
        <v>0</v>
      </c>
      <c r="G100" s="11" t="e">
        <f t="shared" si="19"/>
        <v>#DIV/0!</v>
      </c>
    </row>
    <row r="101" spans="1:7" x14ac:dyDescent="0.2">
      <c r="A101" s="4">
        <v>99</v>
      </c>
      <c r="B101" s="5">
        <f t="shared" si="16"/>
        <v>0</v>
      </c>
      <c r="C101" s="5">
        <f t="shared" si="18"/>
        <v>0</v>
      </c>
      <c r="D101" s="5">
        <f t="shared" si="20"/>
        <v>0</v>
      </c>
      <c r="E101" s="5">
        <f t="shared" si="21"/>
        <v>0</v>
      </c>
      <c r="F101" s="5">
        <f t="shared" si="22"/>
        <v>0</v>
      </c>
      <c r="G101" s="11" t="e">
        <f t="shared" si="19"/>
        <v>#DIV/0!</v>
      </c>
    </row>
    <row r="102" spans="1:7" ht="17" thickBot="1" x14ac:dyDescent="0.25">
      <c r="A102" s="18">
        <v>100</v>
      </c>
      <c r="B102" s="19">
        <f t="shared" si="16"/>
        <v>0</v>
      </c>
      <c r="C102" s="19">
        <f t="shared" si="18"/>
        <v>0</v>
      </c>
      <c r="D102" s="19">
        <f t="shared" si="20"/>
        <v>0</v>
      </c>
      <c r="E102" s="19">
        <f t="shared" si="21"/>
        <v>0</v>
      </c>
      <c r="F102" s="19">
        <f t="shared" si="22"/>
        <v>0</v>
      </c>
      <c r="G102" s="20" t="e">
        <f t="shared" si="19"/>
        <v>#DIV/0!</v>
      </c>
    </row>
  </sheetData>
  <sheetProtection algorithmName="SHA-512" hashValue="66bhFe7TjH6DprCFvquj5fWDsQbK86X9/6Tf+p4A0FFQNpW5Gr5R+q4EF3odDoKbTbLbh8vzxWqA74rbwvP+jA==" saltValue="taUwyyfx8rnWdpv7vMAI+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03F7-9F93-1048-8CCD-476244CE9392}">
  <dimension ref="A1:L69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25</v>
      </c>
    </row>
    <row r="3" spans="1:12" x14ac:dyDescent="0.2">
      <c r="A3" s="4" t="s">
        <v>12</v>
      </c>
      <c r="B3" s="25">
        <v>0</v>
      </c>
      <c r="C3" s="26">
        <f t="shared" ref="C3:C17" si="0">$J$5</f>
        <v>0</v>
      </c>
      <c r="D3" s="25">
        <f t="shared" ref="D3:D32" si="1">B3+C3</f>
        <v>0</v>
      </c>
      <c r="E3" s="25">
        <f>0.5*D3</f>
        <v>0</v>
      </c>
      <c r="F3" s="25">
        <f t="shared" ref="F3:F32" si="2">D3-E3</f>
        <v>0</v>
      </c>
      <c r="G3" s="7"/>
      <c r="J3" s="43"/>
      <c r="L3" s="8">
        <f>IF((-((J5*0.0905)+(J8*(-2))))-10.05*((J5*0.0905)-J8)&lt;0,0,(-((J5*0.0905)+(J8*(-2))))-10.05*((J5*0.0905)-J8))</f>
        <v>0</v>
      </c>
    </row>
    <row r="4" spans="1:12" x14ac:dyDescent="0.2">
      <c r="A4" s="9">
        <v>2</v>
      </c>
      <c r="B4" s="22">
        <f t="shared" ref="B4:B14" si="3">F3</f>
        <v>0</v>
      </c>
      <c r="C4" s="22">
        <f t="shared" si="0"/>
        <v>0</v>
      </c>
      <c r="D4" s="22">
        <f t="shared" si="1"/>
        <v>0</v>
      </c>
      <c r="E4" s="22">
        <f t="shared" ref="E4:E19" si="4">0.5*D4</f>
        <v>0</v>
      </c>
      <c r="F4" s="22">
        <f t="shared" si="2"/>
        <v>0</v>
      </c>
      <c r="G4" s="11" t="e">
        <f t="shared" ref="G4:G17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25">
        <f t="shared" si="3"/>
        <v>0</v>
      </c>
      <c r="C5" s="25">
        <f t="shared" si="0"/>
        <v>0</v>
      </c>
      <c r="D5" s="25">
        <f t="shared" si="1"/>
        <v>0</v>
      </c>
      <c r="E5" s="25">
        <f t="shared" si="4"/>
        <v>0</v>
      </c>
      <c r="F5" s="25">
        <f t="shared" si="2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22">
        <f t="shared" si="3"/>
        <v>0</v>
      </c>
      <c r="C6" s="22">
        <f t="shared" si="0"/>
        <v>0</v>
      </c>
      <c r="D6" s="22">
        <f t="shared" si="1"/>
        <v>0</v>
      </c>
      <c r="E6" s="22">
        <f t="shared" si="4"/>
        <v>0</v>
      </c>
      <c r="F6" s="22">
        <f t="shared" si="2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25">
        <f t="shared" si="3"/>
        <v>0</v>
      </c>
      <c r="C7" s="25">
        <f t="shared" si="0"/>
        <v>0</v>
      </c>
      <c r="D7" s="25">
        <f t="shared" si="1"/>
        <v>0</v>
      </c>
      <c r="E7" s="25">
        <f t="shared" si="4"/>
        <v>0</v>
      </c>
      <c r="F7" s="25">
        <f t="shared" si="2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22">
        <f t="shared" si="3"/>
        <v>0</v>
      </c>
      <c r="C8" s="22">
        <f t="shared" si="0"/>
        <v>0</v>
      </c>
      <c r="D8" s="22">
        <f t="shared" si="1"/>
        <v>0</v>
      </c>
      <c r="E8" s="22">
        <f t="shared" si="4"/>
        <v>0</v>
      </c>
      <c r="F8" s="22">
        <f t="shared" si="2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25">
        <f t="shared" si="3"/>
        <v>0</v>
      </c>
      <c r="C9" s="25">
        <f t="shared" si="0"/>
        <v>0</v>
      </c>
      <c r="D9" s="25">
        <f t="shared" si="1"/>
        <v>0</v>
      </c>
      <c r="E9" s="25">
        <f t="shared" si="4"/>
        <v>0</v>
      </c>
      <c r="F9" s="25">
        <f t="shared" si="2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22">
        <f t="shared" si="3"/>
        <v>0</v>
      </c>
      <c r="C10" s="22">
        <f t="shared" si="0"/>
        <v>0</v>
      </c>
      <c r="D10" s="22">
        <f t="shared" si="1"/>
        <v>0</v>
      </c>
      <c r="E10" s="22">
        <f t="shared" si="4"/>
        <v>0</v>
      </c>
      <c r="F10" s="22">
        <f t="shared" si="2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25">
        <f t="shared" si="3"/>
        <v>0</v>
      </c>
      <c r="C11" s="25">
        <f t="shared" si="0"/>
        <v>0</v>
      </c>
      <c r="D11" s="25">
        <f t="shared" si="1"/>
        <v>0</v>
      </c>
      <c r="E11" s="25">
        <f t="shared" si="4"/>
        <v>0</v>
      </c>
      <c r="F11" s="25">
        <f t="shared" si="2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22">
        <f t="shared" si="3"/>
        <v>0</v>
      </c>
      <c r="C12" s="22">
        <f t="shared" si="0"/>
        <v>0</v>
      </c>
      <c r="D12" s="22">
        <f t="shared" si="1"/>
        <v>0</v>
      </c>
      <c r="E12" s="22">
        <f t="shared" si="4"/>
        <v>0</v>
      </c>
      <c r="F12" s="22">
        <f t="shared" si="2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25">
        <f t="shared" si="3"/>
        <v>0</v>
      </c>
      <c r="C13" s="25">
        <f t="shared" si="0"/>
        <v>0</v>
      </c>
      <c r="D13" s="25">
        <f t="shared" si="1"/>
        <v>0</v>
      </c>
      <c r="E13" s="25">
        <f t="shared" si="4"/>
        <v>0</v>
      </c>
      <c r="F13" s="25">
        <f t="shared" si="2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27">
        <f t="shared" si="3"/>
        <v>0</v>
      </c>
      <c r="C14" s="27">
        <f t="shared" si="0"/>
        <v>0</v>
      </c>
      <c r="D14" s="27">
        <f t="shared" si="1"/>
        <v>0</v>
      </c>
      <c r="E14" s="27">
        <f t="shared" si="4"/>
        <v>0</v>
      </c>
      <c r="F14" s="27">
        <f t="shared" si="2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25">
        <f>F14</f>
        <v>0</v>
      </c>
      <c r="C15" s="25">
        <f t="shared" si="0"/>
        <v>0</v>
      </c>
      <c r="D15" s="25">
        <f t="shared" si="1"/>
        <v>0</v>
      </c>
      <c r="E15" s="25">
        <f t="shared" si="4"/>
        <v>0</v>
      </c>
      <c r="F15" s="25">
        <f t="shared" si="2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22">
        <f t="shared" ref="B16:B32" si="6">F15</f>
        <v>0</v>
      </c>
      <c r="C16" s="22">
        <f t="shared" si="0"/>
        <v>0</v>
      </c>
      <c r="D16" s="22">
        <f t="shared" si="1"/>
        <v>0</v>
      </c>
      <c r="E16" s="22">
        <f t="shared" si="4"/>
        <v>0</v>
      </c>
      <c r="F16" s="22">
        <f t="shared" si="2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25">
        <f t="shared" si="6"/>
        <v>0</v>
      </c>
      <c r="C17" s="25">
        <f t="shared" si="0"/>
        <v>0</v>
      </c>
      <c r="D17" s="25">
        <f t="shared" si="1"/>
        <v>0</v>
      </c>
      <c r="E17" s="25">
        <f t="shared" si="4"/>
        <v>0</v>
      </c>
      <c r="F17" s="25">
        <f t="shared" si="2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22">
        <f t="shared" si="6"/>
        <v>0</v>
      </c>
      <c r="C18" s="22">
        <f>$J$5</f>
        <v>0</v>
      </c>
      <c r="D18" s="22">
        <f t="shared" si="1"/>
        <v>0</v>
      </c>
      <c r="E18" s="22">
        <f t="shared" si="4"/>
        <v>0</v>
      </c>
      <c r="F18" s="22">
        <f t="shared" si="2"/>
        <v>0</v>
      </c>
      <c r="G18" s="11" t="e">
        <f>IF(1-((B18-F18)/B18*-1)&gt;1,1+((B18-F18)/B18*-1),1-(((B18-F18)/B18*-1)))</f>
        <v>#DIV/0!</v>
      </c>
      <c r="H18" s="44"/>
      <c r="J18" s="33"/>
    </row>
    <row r="19" spans="1:12" x14ac:dyDescent="0.2">
      <c r="A19" s="4" t="s">
        <v>9</v>
      </c>
      <c r="B19" s="25">
        <f t="shared" si="6"/>
        <v>0</v>
      </c>
      <c r="C19" s="25">
        <f>$J$5</f>
        <v>0</v>
      </c>
      <c r="D19" s="25">
        <f t="shared" si="1"/>
        <v>0</v>
      </c>
      <c r="E19" s="25">
        <f t="shared" si="4"/>
        <v>0</v>
      </c>
      <c r="F19" s="25">
        <f t="shared" si="2"/>
        <v>0</v>
      </c>
      <c r="G19" s="11" t="e">
        <f>IF(1-((B19-F19)/B19*-1)&gt;1,1+((B19-F19)/B19*-1),1-(((B19-F19)/B19*-1)))</f>
        <v>#DIV/0!</v>
      </c>
      <c r="H19" s="44"/>
      <c r="J19" s="33"/>
    </row>
    <row r="20" spans="1:12" x14ac:dyDescent="0.2">
      <c r="A20" s="9" t="s">
        <v>10</v>
      </c>
      <c r="B20" s="22">
        <f t="shared" si="6"/>
        <v>0</v>
      </c>
      <c r="C20" s="28">
        <f>$J$11</f>
        <v>0</v>
      </c>
      <c r="D20" s="22">
        <f t="shared" si="1"/>
        <v>0</v>
      </c>
      <c r="E20" s="22">
        <f>0.0829959567953289*D20</f>
        <v>0</v>
      </c>
      <c r="F20" s="22">
        <f t="shared" si="2"/>
        <v>0</v>
      </c>
      <c r="G20" s="11"/>
      <c r="H20" s="44"/>
    </row>
    <row r="21" spans="1:12" x14ac:dyDescent="0.2">
      <c r="A21" s="4" t="s">
        <v>11</v>
      </c>
      <c r="B21" s="25">
        <f t="shared" si="6"/>
        <v>0</v>
      </c>
      <c r="C21" s="29">
        <f t="shared" ref="C21:C32" si="7">$J$8</f>
        <v>0</v>
      </c>
      <c r="D21" s="25">
        <f t="shared" si="1"/>
        <v>0</v>
      </c>
      <c r="E21" s="25">
        <f t="shared" ref="E21:E32" si="8">0.0829959567953289*D21</f>
        <v>0</v>
      </c>
      <c r="F21" s="25">
        <f t="shared" si="2"/>
        <v>0</v>
      </c>
      <c r="G21" s="11" t="e">
        <f t="shared" ref="G21:G32" si="9">IF(1-((B21-F21)/B21*-1)&gt;1,1+((B21-F21)/B21*-1),1-(((B21-F21)/B21*-1)))</f>
        <v>#DIV/0!</v>
      </c>
      <c r="H21" s="44"/>
    </row>
    <row r="22" spans="1:12" x14ac:dyDescent="0.2">
      <c r="A22" s="9">
        <v>20</v>
      </c>
      <c r="B22" s="22">
        <f t="shared" si="6"/>
        <v>0</v>
      </c>
      <c r="C22" s="22">
        <f t="shared" si="7"/>
        <v>0</v>
      </c>
      <c r="D22" s="22">
        <f t="shared" si="1"/>
        <v>0</v>
      </c>
      <c r="E22" s="22">
        <f t="shared" si="8"/>
        <v>0</v>
      </c>
      <c r="F22" s="22">
        <f t="shared" si="2"/>
        <v>0</v>
      </c>
      <c r="G22" s="11" t="e">
        <f t="shared" si="9"/>
        <v>#DIV/0!</v>
      </c>
      <c r="H22" s="44"/>
    </row>
    <row r="23" spans="1:12" x14ac:dyDescent="0.2">
      <c r="A23" s="4">
        <v>21</v>
      </c>
      <c r="B23" s="25">
        <f t="shared" si="6"/>
        <v>0</v>
      </c>
      <c r="C23" s="25">
        <f t="shared" si="7"/>
        <v>0</v>
      </c>
      <c r="D23" s="25">
        <f t="shared" si="1"/>
        <v>0</v>
      </c>
      <c r="E23" s="25">
        <f t="shared" si="8"/>
        <v>0</v>
      </c>
      <c r="F23" s="25">
        <f t="shared" si="2"/>
        <v>0</v>
      </c>
      <c r="G23" s="11" t="e">
        <f t="shared" si="9"/>
        <v>#DIV/0!</v>
      </c>
      <c r="H23" s="44"/>
      <c r="L23" s="33"/>
    </row>
    <row r="24" spans="1:12" x14ac:dyDescent="0.2">
      <c r="A24" s="9">
        <v>22</v>
      </c>
      <c r="B24" s="22">
        <f t="shared" si="6"/>
        <v>0</v>
      </c>
      <c r="C24" s="22">
        <f t="shared" si="7"/>
        <v>0</v>
      </c>
      <c r="D24" s="22">
        <f t="shared" si="1"/>
        <v>0</v>
      </c>
      <c r="E24" s="22">
        <f t="shared" si="8"/>
        <v>0</v>
      </c>
      <c r="F24" s="22">
        <f t="shared" si="2"/>
        <v>0</v>
      </c>
      <c r="G24" s="11" t="e">
        <f t="shared" si="9"/>
        <v>#DIV/0!</v>
      </c>
      <c r="H24" s="44"/>
    </row>
    <row r="25" spans="1:12" x14ac:dyDescent="0.2">
      <c r="A25" s="4">
        <v>23</v>
      </c>
      <c r="B25" s="25">
        <f t="shared" si="6"/>
        <v>0</v>
      </c>
      <c r="C25" s="25">
        <f t="shared" si="7"/>
        <v>0</v>
      </c>
      <c r="D25" s="25">
        <f t="shared" si="1"/>
        <v>0</v>
      </c>
      <c r="E25" s="25">
        <f t="shared" si="8"/>
        <v>0</v>
      </c>
      <c r="F25" s="25">
        <f t="shared" si="2"/>
        <v>0</v>
      </c>
      <c r="G25" s="11" t="e">
        <f t="shared" si="9"/>
        <v>#DIV/0!</v>
      </c>
      <c r="H25" s="44"/>
    </row>
    <row r="26" spans="1:12" x14ac:dyDescent="0.2">
      <c r="A26" s="9">
        <v>24</v>
      </c>
      <c r="B26" s="22">
        <f t="shared" si="6"/>
        <v>0</v>
      </c>
      <c r="C26" s="22">
        <f t="shared" si="7"/>
        <v>0</v>
      </c>
      <c r="D26" s="22">
        <f t="shared" si="1"/>
        <v>0</v>
      </c>
      <c r="E26" s="22">
        <f t="shared" si="8"/>
        <v>0</v>
      </c>
      <c r="F26" s="22">
        <f t="shared" si="2"/>
        <v>0</v>
      </c>
      <c r="G26" s="11" t="e">
        <f t="shared" si="9"/>
        <v>#DIV/0!</v>
      </c>
      <c r="H26" s="44"/>
    </row>
    <row r="27" spans="1:12" x14ac:dyDescent="0.2">
      <c r="A27" s="4">
        <v>25</v>
      </c>
      <c r="B27" s="25">
        <f t="shared" si="6"/>
        <v>0</v>
      </c>
      <c r="C27" s="25">
        <f t="shared" si="7"/>
        <v>0</v>
      </c>
      <c r="D27" s="25">
        <f t="shared" si="1"/>
        <v>0</v>
      </c>
      <c r="E27" s="25">
        <f t="shared" si="8"/>
        <v>0</v>
      </c>
      <c r="F27" s="25">
        <f t="shared" si="2"/>
        <v>0</v>
      </c>
      <c r="G27" s="11" t="e">
        <f t="shared" si="9"/>
        <v>#DIV/0!</v>
      </c>
      <c r="H27" s="44"/>
    </row>
    <row r="28" spans="1:12" x14ac:dyDescent="0.2">
      <c r="A28" s="9">
        <v>26</v>
      </c>
      <c r="B28" s="22">
        <f t="shared" si="6"/>
        <v>0</v>
      </c>
      <c r="C28" s="22">
        <f t="shared" si="7"/>
        <v>0</v>
      </c>
      <c r="D28" s="22">
        <f t="shared" si="1"/>
        <v>0</v>
      </c>
      <c r="E28" s="22">
        <f t="shared" si="8"/>
        <v>0</v>
      </c>
      <c r="F28" s="22">
        <f t="shared" si="2"/>
        <v>0</v>
      </c>
      <c r="G28" s="11" t="e">
        <f t="shared" si="9"/>
        <v>#DIV/0!</v>
      </c>
      <c r="H28" s="44"/>
    </row>
    <row r="29" spans="1:12" x14ac:dyDescent="0.2">
      <c r="A29" s="4">
        <v>27</v>
      </c>
      <c r="B29" s="25">
        <f t="shared" si="6"/>
        <v>0</v>
      </c>
      <c r="C29" s="25">
        <f t="shared" si="7"/>
        <v>0</v>
      </c>
      <c r="D29" s="25">
        <f t="shared" si="1"/>
        <v>0</v>
      </c>
      <c r="E29" s="25">
        <f t="shared" si="8"/>
        <v>0</v>
      </c>
      <c r="F29" s="25">
        <f t="shared" si="2"/>
        <v>0</v>
      </c>
      <c r="G29" s="11" t="e">
        <f t="shared" si="9"/>
        <v>#DIV/0!</v>
      </c>
      <c r="H29" s="44"/>
    </row>
    <row r="30" spans="1:12" x14ac:dyDescent="0.2">
      <c r="A30" s="9">
        <v>28</v>
      </c>
      <c r="B30" s="22">
        <f t="shared" si="6"/>
        <v>0</v>
      </c>
      <c r="C30" s="22">
        <f t="shared" si="7"/>
        <v>0</v>
      </c>
      <c r="D30" s="22">
        <f t="shared" si="1"/>
        <v>0</v>
      </c>
      <c r="E30" s="22">
        <f t="shared" si="8"/>
        <v>0</v>
      </c>
      <c r="F30" s="22">
        <f t="shared" si="2"/>
        <v>0</v>
      </c>
      <c r="G30" s="11" t="e">
        <f t="shared" si="9"/>
        <v>#DIV/0!</v>
      </c>
      <c r="H30" s="44"/>
    </row>
    <row r="31" spans="1:12" x14ac:dyDescent="0.2">
      <c r="A31" s="4">
        <v>29</v>
      </c>
      <c r="B31" s="25">
        <f t="shared" si="6"/>
        <v>0</v>
      </c>
      <c r="C31" s="25">
        <f t="shared" si="7"/>
        <v>0</v>
      </c>
      <c r="D31" s="25">
        <f t="shared" si="1"/>
        <v>0</v>
      </c>
      <c r="E31" s="25">
        <f t="shared" si="8"/>
        <v>0</v>
      </c>
      <c r="F31" s="25">
        <f t="shared" si="2"/>
        <v>0</v>
      </c>
      <c r="G31" s="11" t="e">
        <f t="shared" si="9"/>
        <v>#DIV/0!</v>
      </c>
      <c r="H31" s="44"/>
    </row>
    <row r="32" spans="1:12" ht="17" thickBot="1" x14ac:dyDescent="0.25">
      <c r="A32" s="18">
        <v>30</v>
      </c>
      <c r="B32" s="19">
        <f t="shared" si="6"/>
        <v>0</v>
      </c>
      <c r="C32" s="19">
        <f t="shared" si="7"/>
        <v>0</v>
      </c>
      <c r="D32" s="19">
        <f t="shared" si="1"/>
        <v>0</v>
      </c>
      <c r="E32" s="19">
        <f t="shared" si="8"/>
        <v>0</v>
      </c>
      <c r="F32" s="19">
        <f t="shared" si="2"/>
        <v>0</v>
      </c>
      <c r="G32" s="20" t="e">
        <f t="shared" si="9"/>
        <v>#DIV/0!</v>
      </c>
      <c r="H32" s="44"/>
    </row>
    <row r="33" spans="1:10" x14ac:dyDescent="0.2">
      <c r="A33" s="23"/>
      <c r="B33" s="22"/>
      <c r="C33" s="22"/>
      <c r="D33" s="22"/>
      <c r="E33" s="22"/>
      <c r="F33" s="22"/>
      <c r="G33" s="24"/>
      <c r="H33" s="37"/>
      <c r="I33" s="37"/>
      <c r="J33" s="37"/>
    </row>
    <row r="34" spans="1:10" x14ac:dyDescent="0.2">
      <c r="A34" s="23"/>
      <c r="B34" s="22"/>
      <c r="C34" s="22"/>
      <c r="D34" s="22"/>
      <c r="E34" s="22"/>
      <c r="F34" s="22"/>
      <c r="G34" s="24"/>
      <c r="H34" s="37"/>
      <c r="I34" s="37"/>
      <c r="J34" s="37"/>
    </row>
    <row r="35" spans="1:10" x14ac:dyDescent="0.2">
      <c r="A35" s="23"/>
      <c r="B35" s="22"/>
      <c r="C35" s="22"/>
      <c r="D35" s="22"/>
      <c r="E35" s="22"/>
      <c r="F35" s="22"/>
      <c r="G35" s="24"/>
      <c r="H35" s="37"/>
      <c r="I35" s="37"/>
      <c r="J35" s="37"/>
    </row>
    <row r="36" spans="1:10" x14ac:dyDescent="0.2">
      <c r="A36" s="23"/>
      <c r="B36" s="22"/>
      <c r="C36" s="22"/>
      <c r="D36" s="22"/>
      <c r="E36" s="22"/>
      <c r="F36" s="22"/>
      <c r="G36" s="24"/>
      <c r="H36" s="37"/>
      <c r="I36" s="37"/>
      <c r="J36" s="37"/>
    </row>
    <row r="37" spans="1:10" x14ac:dyDescent="0.2">
      <c r="A37" s="23"/>
      <c r="B37" s="22"/>
      <c r="C37" s="22"/>
      <c r="D37" s="22"/>
      <c r="E37" s="22"/>
      <c r="F37" s="22"/>
      <c r="G37" s="24"/>
      <c r="H37" s="37"/>
      <c r="I37" s="37"/>
      <c r="J37" s="37"/>
    </row>
    <row r="38" spans="1:10" x14ac:dyDescent="0.2">
      <c r="A38" s="23"/>
      <c r="B38" s="22"/>
      <c r="C38" s="22"/>
      <c r="D38" s="22"/>
      <c r="E38" s="22"/>
      <c r="F38" s="22"/>
      <c r="G38" s="24"/>
      <c r="H38" s="37"/>
      <c r="I38" s="37"/>
      <c r="J38" s="37"/>
    </row>
    <row r="39" spans="1:10" x14ac:dyDescent="0.2">
      <c r="A39" s="23"/>
      <c r="B39" s="22"/>
      <c r="C39" s="22"/>
      <c r="D39" s="22"/>
      <c r="E39" s="22"/>
      <c r="F39" s="22"/>
      <c r="G39" s="24"/>
      <c r="H39" s="37"/>
      <c r="I39" s="37"/>
      <c r="J39" s="37"/>
    </row>
    <row r="40" spans="1:10" x14ac:dyDescent="0.2">
      <c r="A40" s="23"/>
      <c r="B40" s="22"/>
      <c r="C40" s="22"/>
      <c r="D40" s="22"/>
      <c r="E40" s="22"/>
      <c r="F40" s="22"/>
      <c r="G40" s="24"/>
      <c r="H40" s="37"/>
      <c r="I40" s="37"/>
      <c r="J40" s="37"/>
    </row>
    <row r="41" spans="1:10" x14ac:dyDescent="0.2">
      <c r="A41" s="23"/>
      <c r="B41" s="22"/>
      <c r="C41" s="22"/>
      <c r="D41" s="22"/>
      <c r="E41" s="22"/>
      <c r="F41" s="22"/>
      <c r="G41" s="24"/>
      <c r="H41" s="37"/>
      <c r="I41" s="37"/>
      <c r="J41" s="37"/>
    </row>
    <row r="42" spans="1:10" x14ac:dyDescent="0.2">
      <c r="A42" s="23"/>
      <c r="B42" s="22"/>
      <c r="C42" s="22"/>
      <c r="D42" s="22"/>
      <c r="E42" s="22"/>
      <c r="F42" s="22"/>
      <c r="G42" s="24"/>
      <c r="H42" s="37"/>
      <c r="I42" s="37"/>
      <c r="J42" s="37"/>
    </row>
    <row r="43" spans="1:10" x14ac:dyDescent="0.2">
      <c r="A43" s="23"/>
      <c r="B43" s="22"/>
      <c r="C43" s="22"/>
      <c r="D43" s="22"/>
      <c r="E43" s="22"/>
      <c r="F43" s="22"/>
      <c r="G43" s="24"/>
      <c r="H43" s="37"/>
      <c r="I43" s="37"/>
      <c r="J43" s="37"/>
    </row>
    <row r="44" spans="1:10" x14ac:dyDescent="0.2">
      <c r="A44" s="23"/>
      <c r="B44" s="22"/>
      <c r="C44" s="22"/>
      <c r="D44" s="22"/>
      <c r="E44" s="22"/>
      <c r="F44" s="22"/>
      <c r="G44" s="24"/>
      <c r="H44" s="37"/>
      <c r="I44" s="37"/>
      <c r="J44" s="37"/>
    </row>
    <row r="45" spans="1:10" x14ac:dyDescent="0.2">
      <c r="A45" s="23"/>
      <c r="B45" s="22"/>
      <c r="C45" s="22"/>
      <c r="D45" s="22"/>
      <c r="E45" s="22"/>
      <c r="F45" s="22"/>
      <c r="G45" s="24"/>
      <c r="H45" s="37"/>
      <c r="I45" s="37"/>
      <c r="J45" s="37"/>
    </row>
    <row r="46" spans="1:10" x14ac:dyDescent="0.2">
      <c r="A46" s="23"/>
      <c r="B46" s="22"/>
      <c r="C46" s="22"/>
      <c r="D46" s="22"/>
      <c r="E46" s="22"/>
      <c r="F46" s="22"/>
      <c r="G46" s="24"/>
      <c r="H46" s="37"/>
      <c r="I46" s="37"/>
      <c r="J46" s="37"/>
    </row>
    <row r="47" spans="1:10" x14ac:dyDescent="0.2">
      <c r="A47" s="23"/>
      <c r="B47" s="22"/>
      <c r="C47" s="22"/>
      <c r="D47" s="22"/>
      <c r="E47" s="22"/>
      <c r="F47" s="22"/>
      <c r="G47" s="24"/>
      <c r="H47" s="37"/>
      <c r="I47" s="37"/>
      <c r="J47" s="37"/>
    </row>
    <row r="48" spans="1:10" x14ac:dyDescent="0.2">
      <c r="A48" s="23"/>
      <c r="B48" s="22"/>
      <c r="C48" s="22"/>
      <c r="D48" s="22"/>
      <c r="E48" s="22"/>
      <c r="F48" s="22"/>
      <c r="G48" s="24"/>
      <c r="H48" s="37"/>
      <c r="I48" s="37"/>
      <c r="J48" s="37"/>
    </row>
    <row r="49" spans="1:10" x14ac:dyDescent="0.2">
      <c r="A49" s="23"/>
      <c r="B49" s="22"/>
      <c r="C49" s="22"/>
      <c r="D49" s="22"/>
      <c r="E49" s="22"/>
      <c r="F49" s="22"/>
      <c r="G49" s="24"/>
      <c r="H49" s="37"/>
      <c r="I49" s="37"/>
      <c r="J49" s="37"/>
    </row>
    <row r="50" spans="1:10" x14ac:dyDescent="0.2">
      <c r="A50" s="23"/>
      <c r="B50" s="22"/>
      <c r="C50" s="22"/>
      <c r="D50" s="22"/>
      <c r="E50" s="22"/>
      <c r="F50" s="22"/>
      <c r="G50" s="24"/>
      <c r="H50" s="37"/>
      <c r="I50" s="37"/>
      <c r="J50" s="37"/>
    </row>
    <row r="51" spans="1:10" x14ac:dyDescent="0.2">
      <c r="A51" s="23"/>
      <c r="B51" s="22"/>
      <c r="C51" s="22"/>
      <c r="D51" s="22"/>
      <c r="E51" s="22"/>
      <c r="F51" s="22"/>
      <c r="G51" s="24"/>
      <c r="H51" s="37"/>
      <c r="I51" s="37"/>
      <c r="J51" s="37"/>
    </row>
    <row r="52" spans="1:10" x14ac:dyDescent="0.2">
      <c r="A52" s="23"/>
      <c r="B52" s="22"/>
      <c r="C52" s="22"/>
      <c r="D52" s="22"/>
      <c r="E52" s="22"/>
      <c r="F52" s="22"/>
      <c r="G52" s="24"/>
      <c r="H52" s="37"/>
      <c r="I52" s="37"/>
      <c r="J52" s="37"/>
    </row>
    <row r="53" spans="1:10" x14ac:dyDescent="0.2">
      <c r="A53" s="23"/>
      <c r="B53" s="22"/>
      <c r="C53" s="22"/>
      <c r="D53" s="22"/>
      <c r="E53" s="22"/>
      <c r="F53" s="22"/>
      <c r="G53" s="24"/>
      <c r="H53" s="37"/>
      <c r="I53" s="37"/>
      <c r="J53" s="37"/>
    </row>
    <row r="54" spans="1:10" x14ac:dyDescent="0.2">
      <c r="A54" s="23"/>
      <c r="B54" s="22"/>
      <c r="C54" s="22"/>
      <c r="D54" s="22"/>
      <c r="E54" s="22"/>
      <c r="F54" s="22"/>
      <c r="G54" s="24"/>
      <c r="H54" s="37"/>
      <c r="I54" s="37"/>
      <c r="J54" s="37"/>
    </row>
    <row r="55" spans="1:10" x14ac:dyDescent="0.2">
      <c r="A55" s="23"/>
      <c r="B55" s="22"/>
      <c r="C55" s="22"/>
      <c r="D55" s="22"/>
      <c r="E55" s="22"/>
      <c r="F55" s="22"/>
      <c r="G55" s="24"/>
      <c r="H55" s="37"/>
      <c r="I55" s="37"/>
      <c r="J55" s="37"/>
    </row>
    <row r="56" spans="1:10" x14ac:dyDescent="0.2">
      <c r="A56" s="23"/>
      <c r="B56" s="22"/>
      <c r="C56" s="22"/>
      <c r="D56" s="22"/>
      <c r="E56" s="22"/>
      <c r="F56" s="22"/>
      <c r="G56" s="24"/>
      <c r="H56" s="37"/>
      <c r="I56" s="37"/>
      <c r="J56" s="37"/>
    </row>
    <row r="57" spans="1:10" x14ac:dyDescent="0.2">
      <c r="A57" s="23"/>
      <c r="B57" s="22"/>
      <c r="C57" s="22"/>
      <c r="D57" s="22"/>
      <c r="E57" s="22"/>
      <c r="F57" s="22"/>
      <c r="G57" s="24"/>
      <c r="H57" s="37"/>
      <c r="I57" s="37"/>
      <c r="J57" s="37"/>
    </row>
    <row r="58" spans="1:10" x14ac:dyDescent="0.2">
      <c r="A58" s="23"/>
      <c r="B58" s="22"/>
      <c r="C58" s="22"/>
      <c r="D58" s="22"/>
      <c r="E58" s="22"/>
      <c r="F58" s="22"/>
      <c r="G58" s="24"/>
      <c r="H58" s="37"/>
      <c r="I58" s="37"/>
      <c r="J58" s="37"/>
    </row>
    <row r="59" spans="1:10" x14ac:dyDescent="0.2">
      <c r="A59" s="23"/>
      <c r="B59" s="22"/>
      <c r="C59" s="22"/>
      <c r="D59" s="22"/>
      <c r="E59" s="22"/>
      <c r="F59" s="22"/>
      <c r="G59" s="24"/>
      <c r="H59" s="37"/>
      <c r="I59" s="37"/>
      <c r="J59" s="37"/>
    </row>
    <row r="60" spans="1:10" x14ac:dyDescent="0.2">
      <c r="A60" s="23"/>
      <c r="B60" s="22"/>
      <c r="C60" s="22"/>
      <c r="D60" s="22"/>
      <c r="E60" s="22"/>
      <c r="F60" s="22"/>
      <c r="G60" s="24"/>
      <c r="H60" s="37"/>
      <c r="I60" s="37"/>
      <c r="J60" s="37"/>
    </row>
    <row r="61" spans="1:10" x14ac:dyDescent="0.2">
      <c r="A61" s="23"/>
      <c r="B61" s="22"/>
      <c r="C61" s="22"/>
      <c r="D61" s="22"/>
      <c r="E61" s="22"/>
      <c r="F61" s="22"/>
      <c r="G61" s="24"/>
      <c r="H61" s="37"/>
      <c r="I61" s="37"/>
      <c r="J61" s="37"/>
    </row>
    <row r="62" spans="1:10" x14ac:dyDescent="0.2">
      <c r="A62" s="23"/>
      <c r="B62" s="22"/>
      <c r="C62" s="22"/>
      <c r="D62" s="22"/>
      <c r="E62" s="22"/>
      <c r="F62" s="22"/>
      <c r="G62" s="24"/>
      <c r="H62" s="37"/>
      <c r="I62" s="37"/>
      <c r="J62" s="37"/>
    </row>
    <row r="63" spans="1:10" x14ac:dyDescent="0.2">
      <c r="A63" s="23"/>
      <c r="B63" s="22"/>
      <c r="C63" s="22"/>
      <c r="D63" s="22"/>
      <c r="E63" s="22"/>
      <c r="F63" s="22"/>
      <c r="G63" s="24"/>
      <c r="H63" s="37"/>
      <c r="I63" s="37"/>
      <c r="J63" s="37"/>
    </row>
    <row r="64" spans="1:10" x14ac:dyDescent="0.2">
      <c r="A64" s="23"/>
      <c r="B64" s="22"/>
      <c r="C64" s="22"/>
      <c r="D64" s="22"/>
      <c r="E64" s="22"/>
      <c r="F64" s="22"/>
      <c r="G64" s="24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6" spans="1:10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</row>
    <row r="67" spans="1:10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</row>
    <row r="68" spans="1:10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</row>
    <row r="69" spans="1:10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</row>
  </sheetData>
  <sheetProtection algorithmName="SHA-512" hashValue="YXNBtBwgnxQRJrLCFshSh7306463+zXQXxUrc8MCH0y0lt4LwkyEP6NSXh73JKTPZCQV7sqVAdcDqseapBGUMg==" saltValue="HtjHztIDFcYJd7FLYHXB/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CDCC-1197-5640-9ED7-10F1342B7D28}">
  <dimension ref="A1:L3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52</v>
      </c>
    </row>
    <row r="3" spans="1:12" x14ac:dyDescent="0.2">
      <c r="A3" s="4" t="s">
        <v>12</v>
      </c>
      <c r="B3" s="5">
        <v>0</v>
      </c>
      <c r="C3" s="6">
        <f t="shared" ref="C3:C19" si="0">$J$5</f>
        <v>0</v>
      </c>
      <c r="D3" s="5">
        <f t="shared" ref="D3:D32" si="1">B3+C3</f>
        <v>0</v>
      </c>
      <c r="E3" s="5">
        <f t="shared" ref="E3:E19" si="2">0.454746133667371*D3</f>
        <v>0</v>
      </c>
      <c r="F3" s="5">
        <f t="shared" ref="F3:F32" si="3">D3-E3</f>
        <v>0</v>
      </c>
      <c r="G3" s="7"/>
      <c r="J3" s="43"/>
      <c r="L3" s="8">
        <f>IF(-((J5*1.199)+(J8*(-2)))&lt;0,0,-((J5*1.199)+(J8*(-2))))</f>
        <v>0</v>
      </c>
    </row>
    <row r="4" spans="1:12" x14ac:dyDescent="0.2">
      <c r="A4" s="9">
        <v>2</v>
      </c>
      <c r="B4" s="10">
        <f t="shared" ref="B4:B3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1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  <c r="K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 t="s">
        <v>9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 t="s">
        <v>10</v>
      </c>
      <c r="B20" s="10">
        <f t="shared" si="4"/>
        <v>0</v>
      </c>
      <c r="C20" s="16">
        <f>L3</f>
        <v>0</v>
      </c>
      <c r="D20" s="10">
        <f t="shared" si="1"/>
        <v>0</v>
      </c>
      <c r="E20" s="10">
        <f t="shared" ref="E20:E32" si="6">0.5*D20</f>
        <v>0</v>
      </c>
      <c r="F20" s="10">
        <f t="shared" si="3"/>
        <v>0</v>
      </c>
      <c r="G20" s="11"/>
      <c r="H20" s="44"/>
    </row>
    <row r="21" spans="1:12" x14ac:dyDescent="0.2">
      <c r="A21" s="4" t="s">
        <v>11</v>
      </c>
      <c r="B21" s="5">
        <f t="shared" si="4"/>
        <v>0</v>
      </c>
      <c r="C21" s="17">
        <f t="shared" ref="C21:C32" si="7">$J$8</f>
        <v>0</v>
      </c>
      <c r="D21" s="5">
        <f t="shared" si="1"/>
        <v>0</v>
      </c>
      <c r="E21" s="5">
        <f t="shared" si="6"/>
        <v>0</v>
      </c>
      <c r="F21" s="5">
        <f t="shared" si="3"/>
        <v>0</v>
      </c>
      <c r="G21" s="11" t="e">
        <f t="shared" ref="G21:G32" si="8">IF(1-((B21-F21)/B21*-1)&gt;1,1+((B21-F21)/B21*-1),1-(((B21-F21)/B21*-1)))</f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7"/>
        <v>0</v>
      </c>
      <c r="D22" s="10">
        <f t="shared" si="1"/>
        <v>0</v>
      </c>
      <c r="E22" s="10">
        <f t="shared" si="6"/>
        <v>0</v>
      </c>
      <c r="F22" s="10">
        <f t="shared" si="3"/>
        <v>0</v>
      </c>
      <c r="G22" s="11" t="e">
        <f t="shared" si="8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7"/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si="8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ht="17" thickBot="1" x14ac:dyDescent="0.25">
      <c r="A32" s="18">
        <v>30</v>
      </c>
      <c r="B32" s="19">
        <f t="shared" si="4"/>
        <v>0</v>
      </c>
      <c r="C32" s="19">
        <f t="shared" si="7"/>
        <v>0</v>
      </c>
      <c r="D32" s="19">
        <f t="shared" si="1"/>
        <v>0</v>
      </c>
      <c r="E32" s="19">
        <f t="shared" si="6"/>
        <v>0</v>
      </c>
      <c r="F32" s="19">
        <f t="shared" si="3"/>
        <v>0</v>
      </c>
      <c r="G32" s="20" t="e">
        <f t="shared" si="8"/>
        <v>#DIV/0!</v>
      </c>
      <c r="H32" s="44"/>
    </row>
  </sheetData>
  <sheetProtection algorithmName="SHA-512" hashValue="PvkQ1M+SDMVwOMBDQYUDhRHH349brCqfVddc2zv+IOOsr1Lo5lGMhLMPNN26CjILs5WebZasIRzhPFEhJEBOeQ==" saltValue="5cuNG7zQNDHejES/Sbqe1w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2B66-519A-3D4C-B9EC-1D91DCD98BFD}">
  <dimension ref="A1:L3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3" width="10.83203125" style="38" customWidth="1"/>
    <col min="4" max="9" width="10.83203125" style="38"/>
    <col min="10" max="10" width="86.33203125" style="38" bestFit="1" customWidth="1"/>
    <col min="11" max="11" width="10.83203125" style="38"/>
    <col min="12" max="12" width="14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53</v>
      </c>
    </row>
    <row r="3" spans="1:12" x14ac:dyDescent="0.2">
      <c r="A3" s="4" t="s">
        <v>12</v>
      </c>
      <c r="B3" s="5">
        <v>0</v>
      </c>
      <c r="C3" s="6">
        <f t="shared" ref="C3:C19" si="0">$J$5</f>
        <v>0</v>
      </c>
      <c r="D3" s="5">
        <f t="shared" ref="D3:D32" si="1">B3+C3</f>
        <v>0</v>
      </c>
      <c r="E3" s="5">
        <f t="shared" ref="E3:E32" si="2">0.454746133667371*D3</f>
        <v>0</v>
      </c>
      <c r="F3" s="5">
        <f t="shared" ref="F3:F32" si="3">D3-E3</f>
        <v>0</v>
      </c>
      <c r="G3" s="7"/>
      <c r="J3" s="43"/>
      <c r="L3" s="8">
        <f>IF((-(J5+(J8*(-2))))-0.199*(J5-J8)&lt;0,0,(-(J5+(J8*(-2))))-0.199*(J5-J8))</f>
        <v>0</v>
      </c>
    </row>
    <row r="4" spans="1:12" x14ac:dyDescent="0.2">
      <c r="A4" s="9">
        <v>2</v>
      </c>
      <c r="B4" s="10">
        <f t="shared" ref="B4:B3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1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 t="s">
        <v>9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 t="s">
        <v>10</v>
      </c>
      <c r="B20" s="10">
        <f t="shared" si="4"/>
        <v>0</v>
      </c>
      <c r="C20" s="16">
        <f>$J$11</f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/>
      <c r="H20" s="44"/>
    </row>
    <row r="21" spans="1:12" x14ac:dyDescent="0.2">
      <c r="A21" s="4" t="s">
        <v>11</v>
      </c>
      <c r="B21" s="5">
        <f t="shared" si="4"/>
        <v>0</v>
      </c>
      <c r="C21" s="17">
        <f t="shared" ref="C21:C32" si="6">$J$8</f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ref="G21:G32" si="7">IF(1-((B21-F21)/B21*-1)&gt;1,1+((B21-F21)/B21*-1),1-(((B21-F21)/B21*-1)))</f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6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7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6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7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6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7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6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7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6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7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6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7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6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7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6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7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6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7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6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7"/>
        <v>#DIV/0!</v>
      </c>
      <c r="H31" s="44"/>
    </row>
    <row r="32" spans="1:12" ht="17" thickBot="1" x14ac:dyDescent="0.25">
      <c r="A32" s="18">
        <v>30</v>
      </c>
      <c r="B32" s="19">
        <f t="shared" si="4"/>
        <v>0</v>
      </c>
      <c r="C32" s="19">
        <f t="shared" si="6"/>
        <v>0</v>
      </c>
      <c r="D32" s="19">
        <f t="shared" si="1"/>
        <v>0</v>
      </c>
      <c r="E32" s="19">
        <f t="shared" si="2"/>
        <v>0</v>
      </c>
      <c r="F32" s="19">
        <f t="shared" si="3"/>
        <v>0</v>
      </c>
      <c r="G32" s="20" t="e">
        <f t="shared" si="7"/>
        <v>#DIV/0!</v>
      </c>
      <c r="H32" s="44"/>
    </row>
  </sheetData>
  <sheetProtection algorithmName="SHA-512" hashValue="AXm65VAbB+gStRjhw7c0MCGGt8AW1IZn27C8Ixrm3iwEqDJxpUF0aUDq5A8YpJanxpSJ5flX5bydkk5rWcwyjA==" saltValue="UlLGlNHul9U3FFEVEgakJw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7612-EC70-4749-922B-A3315E434087}">
  <dimension ref="A1:L3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54</v>
      </c>
    </row>
    <row r="3" spans="1:12" x14ac:dyDescent="0.2">
      <c r="A3" s="4" t="s">
        <v>12</v>
      </c>
      <c r="B3" s="5">
        <v>0</v>
      </c>
      <c r="C3" s="6">
        <f t="shared" ref="C3:C19" si="0">$J$5</f>
        <v>0</v>
      </c>
      <c r="D3" s="5">
        <f t="shared" ref="D3:D32" si="1">B3+C3</f>
        <v>0</v>
      </c>
      <c r="E3" s="5">
        <f t="shared" ref="E3:E19" si="2">0.454746133667371*D3</f>
        <v>0</v>
      </c>
      <c r="F3" s="5">
        <f t="shared" ref="F3:F32" si="3">D3-E3</f>
        <v>0</v>
      </c>
      <c r="G3" s="7"/>
      <c r="J3" s="43"/>
      <c r="L3" s="8">
        <f>IF((-((J5*0.8174)+(J8*(-2))))-0.4669*((J5*0.8174)-J8)&lt;0,0,(-((J5*0.8174)+(J8*(-2))))-0.4669*((J5*0.8174)-J8))</f>
        <v>0</v>
      </c>
    </row>
    <row r="4" spans="1:12" x14ac:dyDescent="0.2">
      <c r="A4" s="9">
        <v>2</v>
      </c>
      <c r="B4" s="10">
        <f t="shared" ref="B4:B3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1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 t="s">
        <v>9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 t="s">
        <v>10</v>
      </c>
      <c r="B20" s="10">
        <f t="shared" si="4"/>
        <v>0</v>
      </c>
      <c r="C20" s="16">
        <f>J11</f>
        <v>0</v>
      </c>
      <c r="D20" s="10">
        <f t="shared" si="1"/>
        <v>0</v>
      </c>
      <c r="E20" s="10">
        <f t="shared" ref="E20:E32" si="6">0.4053964424986*D20</f>
        <v>0</v>
      </c>
      <c r="F20" s="10">
        <f t="shared" si="3"/>
        <v>0</v>
      </c>
      <c r="G20" s="11"/>
      <c r="H20" s="44"/>
    </row>
    <row r="21" spans="1:12" x14ac:dyDescent="0.2">
      <c r="A21" s="4" t="s">
        <v>11</v>
      </c>
      <c r="B21" s="5">
        <f t="shared" si="4"/>
        <v>0</v>
      </c>
      <c r="C21" s="17">
        <f t="shared" ref="C21:C32" si="7">$J$8</f>
        <v>0</v>
      </c>
      <c r="D21" s="5">
        <f t="shared" si="1"/>
        <v>0</v>
      </c>
      <c r="E21" s="5">
        <f t="shared" si="6"/>
        <v>0</v>
      </c>
      <c r="F21" s="5">
        <f t="shared" si="3"/>
        <v>0</v>
      </c>
      <c r="G21" s="11" t="e">
        <f t="shared" ref="G21:G32" si="8">IF(1-((B21-F21)/B21*-1)&gt;1,1+((B21-F21)/B21*-1),1-(((B21-F21)/B21*-1)))</f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7"/>
        <v>0</v>
      </c>
      <c r="D22" s="10">
        <f t="shared" si="1"/>
        <v>0</v>
      </c>
      <c r="E22" s="10">
        <f t="shared" si="6"/>
        <v>0</v>
      </c>
      <c r="F22" s="10">
        <f t="shared" si="3"/>
        <v>0</v>
      </c>
      <c r="G22" s="11" t="e">
        <f t="shared" si="8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7"/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si="8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ht="17" thickBot="1" x14ac:dyDescent="0.25">
      <c r="A32" s="18">
        <v>30</v>
      </c>
      <c r="B32" s="19">
        <f t="shared" si="4"/>
        <v>0</v>
      </c>
      <c r="C32" s="19">
        <f t="shared" si="7"/>
        <v>0</v>
      </c>
      <c r="D32" s="19">
        <f t="shared" si="1"/>
        <v>0</v>
      </c>
      <c r="E32" s="19">
        <f t="shared" si="6"/>
        <v>0</v>
      </c>
      <c r="F32" s="19">
        <f t="shared" si="3"/>
        <v>0</v>
      </c>
      <c r="G32" s="20" t="e">
        <f t="shared" si="8"/>
        <v>#DIV/0!</v>
      </c>
      <c r="H32" s="44"/>
    </row>
    <row r="33" spans="1:7" x14ac:dyDescent="0.2">
      <c r="A33" s="34"/>
      <c r="B33" s="10"/>
      <c r="C33" s="10"/>
      <c r="D33" s="10"/>
      <c r="E33" s="10"/>
      <c r="F33" s="10"/>
      <c r="G33" s="24"/>
    </row>
    <row r="34" spans="1:7" x14ac:dyDescent="0.2">
      <c r="A34" s="34"/>
      <c r="B34" s="10"/>
      <c r="C34" s="10"/>
      <c r="D34" s="10"/>
      <c r="E34" s="10"/>
      <c r="F34" s="10"/>
      <c r="G34" s="24"/>
    </row>
    <row r="35" spans="1:7" x14ac:dyDescent="0.2">
      <c r="A35" s="34"/>
      <c r="B35" s="10"/>
      <c r="C35" s="10"/>
      <c r="D35" s="10"/>
      <c r="E35" s="10"/>
      <c r="F35" s="10"/>
      <c r="G35" s="24"/>
    </row>
    <row r="36" spans="1:7" x14ac:dyDescent="0.2">
      <c r="A36" s="34"/>
      <c r="B36" s="10"/>
      <c r="C36" s="10"/>
      <c r="D36" s="10"/>
      <c r="E36" s="10"/>
      <c r="F36" s="10"/>
      <c r="G36" s="24"/>
    </row>
    <row r="37" spans="1:7" x14ac:dyDescent="0.2">
      <c r="A37" s="34"/>
      <c r="B37" s="10"/>
      <c r="C37" s="10"/>
      <c r="D37" s="10"/>
      <c r="E37" s="10"/>
      <c r="F37" s="10"/>
      <c r="G37" s="24"/>
    </row>
    <row r="38" spans="1:7" x14ac:dyDescent="0.2">
      <c r="A38" s="34"/>
      <c r="B38" s="10"/>
      <c r="C38" s="10"/>
      <c r="D38" s="10"/>
      <c r="E38" s="10"/>
      <c r="F38" s="10"/>
      <c r="G38" s="24"/>
    </row>
  </sheetData>
  <sheetProtection algorithmName="SHA-512" hashValue="fYWFtn86hz5H9OqTbEzzMnqu2zeQK0ZuaUP7iLT7qDJNc52JM2pYgcdbYrlWcHCGvy4BorEp/813bMhKtuMN7Q==" saltValue="h9jZ/MrH3aJjni1K471WY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563C-10BF-B842-B945-AF384C9ABE65}">
  <dimension ref="A1:L3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55</v>
      </c>
    </row>
    <row r="3" spans="1:12" x14ac:dyDescent="0.2">
      <c r="A3" s="4" t="s">
        <v>12</v>
      </c>
      <c r="B3" s="5">
        <v>0</v>
      </c>
      <c r="C3" s="6">
        <f t="shared" ref="C3:C19" si="0">$J$5</f>
        <v>0</v>
      </c>
      <c r="D3" s="5">
        <f t="shared" ref="D3:D32" si="1">B3+C3</f>
        <v>0</v>
      </c>
      <c r="E3" s="5">
        <f t="shared" ref="E3:E19" si="2">0.454746133667371*D3</f>
        <v>0</v>
      </c>
      <c r="F3" s="5">
        <f t="shared" ref="F3:F32" si="3">D3-E3</f>
        <v>0</v>
      </c>
      <c r="G3" s="7"/>
      <c r="J3" s="43"/>
      <c r="L3" s="8">
        <f>IF((-((J5*0.6501)+(J8*(-2))))-0.8439*((J5*0.6501)-J8)&lt;0,0,(-((J5*0.6501)+(J8*(-2))))-0.8439*((J5*0.6501)-J8))</f>
        <v>0</v>
      </c>
    </row>
    <row r="4" spans="1:12" x14ac:dyDescent="0.2">
      <c r="A4" s="9">
        <v>2</v>
      </c>
      <c r="B4" s="10">
        <f t="shared" ref="B4:B3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1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 t="s">
        <v>9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 t="s">
        <v>10</v>
      </c>
      <c r="B20" s="10">
        <f t="shared" si="4"/>
        <v>0</v>
      </c>
      <c r="C20" s="16">
        <f>$J$11</f>
        <v>0</v>
      </c>
      <c r="D20" s="10">
        <f t="shared" si="1"/>
        <v>0</v>
      </c>
      <c r="E20" s="10">
        <f t="shared" ref="E20:E32" si="6">0.351580222674495*D20</f>
        <v>0</v>
      </c>
      <c r="F20" s="10">
        <f t="shared" si="3"/>
        <v>0</v>
      </c>
      <c r="G20" s="11"/>
      <c r="H20" s="44"/>
    </row>
    <row r="21" spans="1:12" x14ac:dyDescent="0.2">
      <c r="A21" s="4" t="s">
        <v>11</v>
      </c>
      <c r="B21" s="5">
        <f t="shared" si="4"/>
        <v>0</v>
      </c>
      <c r="C21" s="17">
        <f t="shared" ref="C21:C32" si="7">$J$8</f>
        <v>0</v>
      </c>
      <c r="D21" s="5">
        <f t="shared" si="1"/>
        <v>0</v>
      </c>
      <c r="E21" s="5">
        <f t="shared" si="6"/>
        <v>0</v>
      </c>
      <c r="F21" s="5">
        <f t="shared" si="3"/>
        <v>0</v>
      </c>
      <c r="G21" s="11" t="e">
        <f t="shared" ref="G21:G32" si="8">IF(1-((B21-F21)/B21*-1)&gt;1,1+((B21-F21)/B21*-1),1-(((B21-F21)/B21*-1)))</f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7"/>
        <v>0</v>
      </c>
      <c r="D22" s="10">
        <f t="shared" si="1"/>
        <v>0</v>
      </c>
      <c r="E22" s="10">
        <f t="shared" si="6"/>
        <v>0</v>
      </c>
      <c r="F22" s="10">
        <f t="shared" si="3"/>
        <v>0</v>
      </c>
      <c r="G22" s="11" t="e">
        <f t="shared" si="8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7"/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si="8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  <c r="J29" s="51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ht="17" thickBot="1" x14ac:dyDescent="0.25">
      <c r="A32" s="18">
        <v>30</v>
      </c>
      <c r="B32" s="19">
        <f t="shared" si="4"/>
        <v>0</v>
      </c>
      <c r="C32" s="19">
        <f t="shared" si="7"/>
        <v>0</v>
      </c>
      <c r="D32" s="19">
        <f t="shared" si="1"/>
        <v>0</v>
      </c>
      <c r="E32" s="19">
        <f t="shared" si="6"/>
        <v>0</v>
      </c>
      <c r="F32" s="19">
        <f t="shared" si="3"/>
        <v>0</v>
      </c>
      <c r="G32" s="20" t="e">
        <f t="shared" si="8"/>
        <v>#DIV/0!</v>
      </c>
      <c r="H32" s="44"/>
    </row>
  </sheetData>
  <sheetProtection algorithmName="SHA-512" hashValue="S1yNxKQglkmXRAWhMpAPFWchLsG7BB/SwH9+CTf4rSR2gfExKfHYgMQd2o1B+E32Q6rMK5EERHus5XDGC0rHEA==" saltValue="A1deN6JuUEPKaZtX1q0R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123E-A70B-9C41-8F11-4C3A3620AF2E}">
  <dimension ref="A1:L3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56</v>
      </c>
    </row>
    <row r="3" spans="1:12" x14ac:dyDescent="0.2">
      <c r="A3" s="4" t="s">
        <v>12</v>
      </c>
      <c r="B3" s="5">
        <v>0</v>
      </c>
      <c r="C3" s="6">
        <f t="shared" ref="C3:C19" si="0">$J$5</f>
        <v>0</v>
      </c>
      <c r="D3" s="5">
        <f t="shared" ref="D3:D32" si="1">B3+C3</f>
        <v>0</v>
      </c>
      <c r="E3" s="5">
        <f t="shared" ref="E3:E19" si="2">0.454746133667371*D3</f>
        <v>0</v>
      </c>
      <c r="F3" s="5">
        <f t="shared" ref="F3:F32" si="3">D3-E3</f>
        <v>0</v>
      </c>
      <c r="G3" s="7"/>
      <c r="J3" s="43"/>
      <c r="L3" s="8">
        <f>IF((-((J5*0.4966)+(J8*(-2))))-1.4141*((J5*0.4966)-J8)&lt;0,0,(-((J5*0.4966)+(J8*(-2))))-1.4141*((J5*0.4966)-J8))</f>
        <v>0</v>
      </c>
    </row>
    <row r="4" spans="1:12" x14ac:dyDescent="0.2">
      <c r="A4" s="9">
        <v>2</v>
      </c>
      <c r="B4" s="10">
        <f t="shared" ref="B4:B3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1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 t="s">
        <v>9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 t="s">
        <v>10</v>
      </c>
      <c r="B20" s="10">
        <f t="shared" si="4"/>
        <v>0</v>
      </c>
      <c r="C20" s="16">
        <f>$J$11</f>
        <v>0</v>
      </c>
      <c r="D20" s="10">
        <f t="shared" si="1"/>
        <v>0</v>
      </c>
      <c r="E20" s="10">
        <f t="shared" ref="E20:E32" si="6">0.292893218813452*D20</f>
        <v>0</v>
      </c>
      <c r="F20" s="10">
        <f t="shared" si="3"/>
        <v>0</v>
      </c>
      <c r="G20" s="11"/>
      <c r="H20" s="44"/>
    </row>
    <row r="21" spans="1:12" x14ac:dyDescent="0.2">
      <c r="A21" s="4" t="s">
        <v>11</v>
      </c>
      <c r="B21" s="5">
        <f t="shared" si="4"/>
        <v>0</v>
      </c>
      <c r="C21" s="17">
        <f t="shared" ref="C21:C32" si="7">$J$8</f>
        <v>0</v>
      </c>
      <c r="D21" s="5">
        <f t="shared" si="1"/>
        <v>0</v>
      </c>
      <c r="E21" s="5">
        <f t="shared" si="6"/>
        <v>0</v>
      </c>
      <c r="F21" s="5">
        <f t="shared" si="3"/>
        <v>0</v>
      </c>
      <c r="G21" s="11" t="e">
        <f t="shared" ref="G21:G32" si="8">IF(1-((B21-F21)/B21*-1)&gt;1,1+((B21-F21)/B21*-1),1-(((B21-F21)/B21*-1)))</f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7"/>
        <v>0</v>
      </c>
      <c r="D22" s="10">
        <f t="shared" si="1"/>
        <v>0</v>
      </c>
      <c r="E22" s="10">
        <f t="shared" si="6"/>
        <v>0</v>
      </c>
      <c r="F22" s="10">
        <f t="shared" si="3"/>
        <v>0</v>
      </c>
      <c r="G22" s="11" t="e">
        <f t="shared" si="8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7"/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si="8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  <c r="J26" s="51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ht="17" thickBot="1" x14ac:dyDescent="0.25">
      <c r="A32" s="18">
        <v>30</v>
      </c>
      <c r="B32" s="19">
        <f t="shared" si="4"/>
        <v>0</v>
      </c>
      <c r="C32" s="19">
        <f t="shared" si="7"/>
        <v>0</v>
      </c>
      <c r="D32" s="19">
        <f t="shared" si="1"/>
        <v>0</v>
      </c>
      <c r="E32" s="19">
        <f t="shared" si="6"/>
        <v>0</v>
      </c>
      <c r="F32" s="19">
        <f t="shared" si="3"/>
        <v>0</v>
      </c>
      <c r="G32" s="20" t="e">
        <f t="shared" si="8"/>
        <v>#DIV/0!</v>
      </c>
      <c r="H32" s="44"/>
    </row>
  </sheetData>
  <sheetProtection algorithmName="SHA-512" hashValue="BysLA0rFJnh1EQ7KcV5OWb9ULQsvY0IE9uf4wqxXkbakxEuTX9Un6AweJ7FNQ/xPIrVf33QaNJJzVMYako6+Mw==" saltValue="2uJLhJJQD7PEEI3WclJEEw==" spinCount="100000"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1DAD-2094-A148-BD43-B210BC595D04}">
  <dimension ref="A1:L3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57</v>
      </c>
    </row>
    <row r="3" spans="1:12" x14ac:dyDescent="0.2">
      <c r="A3" s="4" t="s">
        <v>12</v>
      </c>
      <c r="B3" s="5">
        <v>0</v>
      </c>
      <c r="C3" s="6">
        <f t="shared" ref="C3:C19" si="0">$J$5</f>
        <v>0</v>
      </c>
      <c r="D3" s="5">
        <f t="shared" ref="D3:D32" si="1">B3+C3</f>
        <v>0</v>
      </c>
      <c r="E3" s="5">
        <f t="shared" ref="E3:E19" si="2">0.454746133667371*D3</f>
        <v>0</v>
      </c>
      <c r="F3" s="5">
        <f t="shared" ref="F3:F32" si="3">D3-E3</f>
        <v>0</v>
      </c>
      <c r="G3" s="7"/>
      <c r="J3" s="43"/>
      <c r="L3" s="8">
        <f>IF((-((J5*0.4247)+(J8*(-2))))-1.823*((J5*0.4247)-J8)&lt;0,0,(-((J5*0.4247)+(J8*(-2))))-1.823*((J5*0.4247)-J8))</f>
        <v>0</v>
      </c>
    </row>
    <row r="4" spans="1:12" x14ac:dyDescent="0.2">
      <c r="A4" s="9">
        <v>2</v>
      </c>
      <c r="B4" s="10">
        <f t="shared" ref="B4:B3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1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 t="s">
        <v>9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 t="s">
        <v>10</v>
      </c>
      <c r="B20" s="10">
        <f t="shared" si="4"/>
        <v>0</v>
      </c>
      <c r="C20" s="16">
        <f>$J$11</f>
        <v>0</v>
      </c>
      <c r="D20" s="10">
        <f t="shared" si="1"/>
        <v>0</v>
      </c>
      <c r="E20" s="10">
        <f t="shared" ref="E20:E32" si="6">0.26158692703025*D20</f>
        <v>0</v>
      </c>
      <c r="F20" s="10">
        <f t="shared" si="3"/>
        <v>0</v>
      </c>
      <c r="G20" s="11"/>
      <c r="H20" s="44"/>
    </row>
    <row r="21" spans="1:12" x14ac:dyDescent="0.2">
      <c r="A21" s="4" t="s">
        <v>11</v>
      </c>
      <c r="B21" s="5">
        <f t="shared" si="4"/>
        <v>0</v>
      </c>
      <c r="C21" s="17">
        <f t="shared" ref="C21:C32" si="7">$J$8</f>
        <v>0</v>
      </c>
      <c r="D21" s="5">
        <f t="shared" si="1"/>
        <v>0</v>
      </c>
      <c r="E21" s="5">
        <f t="shared" si="6"/>
        <v>0</v>
      </c>
      <c r="F21" s="5">
        <f t="shared" si="3"/>
        <v>0</v>
      </c>
      <c r="G21" s="11" t="e">
        <f t="shared" ref="G21:G32" si="8">IF(1-((B21-F21)/B21*-1)&gt;1,1+((B21-F21)/B21*-1),1-(((B21-F21)/B21*-1)))</f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7"/>
        <v>0</v>
      </c>
      <c r="D22" s="10">
        <f t="shared" si="1"/>
        <v>0</v>
      </c>
      <c r="E22" s="10">
        <f t="shared" si="6"/>
        <v>0</v>
      </c>
      <c r="F22" s="10">
        <f t="shared" si="3"/>
        <v>0</v>
      </c>
      <c r="G22" s="11" t="e">
        <f t="shared" si="8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7"/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si="8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ht="17" thickBot="1" x14ac:dyDescent="0.25">
      <c r="A32" s="18">
        <v>30</v>
      </c>
      <c r="B32" s="19">
        <f t="shared" si="4"/>
        <v>0</v>
      </c>
      <c r="C32" s="19">
        <f t="shared" si="7"/>
        <v>0</v>
      </c>
      <c r="D32" s="19">
        <f t="shared" si="1"/>
        <v>0</v>
      </c>
      <c r="E32" s="19">
        <f t="shared" si="6"/>
        <v>0</v>
      </c>
      <c r="F32" s="19">
        <f t="shared" si="3"/>
        <v>0</v>
      </c>
      <c r="G32" s="20" t="e">
        <f t="shared" si="8"/>
        <v>#DIV/0!</v>
      </c>
      <c r="H32" s="44"/>
    </row>
  </sheetData>
  <sheetProtection algorithmName="SHA-512" hashValue="mtc50DAExWTwQdn4PYQRE8gXwbODgJEyYMe5Go0aLw0p++8keAkAhgilJWppe3H6yHpYLK18fIneDzkwI6IP7g==" saltValue="i32jIPAhzcBET6N4tZUDZ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E6CD-8ECB-BB41-B786-E29D01B42636}">
  <dimension ref="A1:L3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58</v>
      </c>
    </row>
    <row r="3" spans="1:12" x14ac:dyDescent="0.2">
      <c r="A3" s="4" t="s">
        <v>12</v>
      </c>
      <c r="B3" s="5">
        <v>0</v>
      </c>
      <c r="C3" s="6">
        <f t="shared" ref="C3:C19" si="0">$J$5</f>
        <v>0</v>
      </c>
      <c r="D3" s="5">
        <f t="shared" ref="D3:D32" si="1">B3+C3</f>
        <v>0</v>
      </c>
      <c r="E3" s="5">
        <f t="shared" ref="E3:E19" si="2">0.454746133667371*D3</f>
        <v>0</v>
      </c>
      <c r="F3" s="5">
        <f t="shared" ref="F3:F32" si="3">D3-E3</f>
        <v>0</v>
      </c>
      <c r="G3" s="7"/>
      <c r="J3" s="43"/>
      <c r="L3" s="8">
        <f>IF((-((J5*0.3559)+(J8*(-2))))-2.3689*((J5*0.3559)-J8)&lt;0,0,(-((J5*0.3559)+(J8*(-2))))-2.3689*((J5*0.3559)-J8))</f>
        <v>0</v>
      </c>
    </row>
    <row r="4" spans="1:12" x14ac:dyDescent="0.2">
      <c r="A4" s="9">
        <v>2</v>
      </c>
      <c r="B4" s="10">
        <f t="shared" ref="B4:B3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1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 t="s">
        <v>9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 t="s">
        <v>10</v>
      </c>
      <c r="B20" s="10">
        <f t="shared" si="4"/>
        <v>0</v>
      </c>
      <c r="C20" s="16">
        <f>$J$11</f>
        <v>0</v>
      </c>
      <c r="D20" s="10">
        <f t="shared" si="1"/>
        <v>0</v>
      </c>
      <c r="E20" s="10">
        <f t="shared" ref="E20:E32" si="6">0.228894587296029*D20</f>
        <v>0</v>
      </c>
      <c r="F20" s="10">
        <f t="shared" si="3"/>
        <v>0</v>
      </c>
      <c r="G20" s="11"/>
      <c r="H20" s="44"/>
    </row>
    <row r="21" spans="1:12" x14ac:dyDescent="0.2">
      <c r="A21" s="4" t="s">
        <v>11</v>
      </c>
      <c r="B21" s="5">
        <f t="shared" si="4"/>
        <v>0</v>
      </c>
      <c r="C21" s="17">
        <f t="shared" ref="C21:C32" si="7">$J$8</f>
        <v>0</v>
      </c>
      <c r="D21" s="5">
        <f t="shared" si="1"/>
        <v>0</v>
      </c>
      <c r="E21" s="5">
        <f t="shared" si="6"/>
        <v>0</v>
      </c>
      <c r="F21" s="5">
        <f t="shared" si="3"/>
        <v>0</v>
      </c>
      <c r="G21" s="11" t="e">
        <f t="shared" ref="G21:G32" si="8">IF(1-((B21-F21)/B21*-1)&gt;1,1+((B21-F21)/B21*-1),1-(((B21-F21)/B21*-1)))</f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7"/>
        <v>0</v>
      </c>
      <c r="D22" s="10">
        <f t="shared" si="1"/>
        <v>0</v>
      </c>
      <c r="E22" s="10">
        <f t="shared" si="6"/>
        <v>0</v>
      </c>
      <c r="F22" s="10">
        <f t="shared" si="3"/>
        <v>0</v>
      </c>
      <c r="G22" s="11" t="e">
        <f t="shared" si="8"/>
        <v>#DIV/0!</v>
      </c>
      <c r="H22" s="44"/>
      <c r="J22" s="51"/>
    </row>
    <row r="23" spans="1:12" x14ac:dyDescent="0.2">
      <c r="A23" s="4">
        <v>21</v>
      </c>
      <c r="B23" s="5">
        <f t="shared" si="4"/>
        <v>0</v>
      </c>
      <c r="C23" s="5">
        <f t="shared" si="7"/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si="8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ht="17" thickBot="1" x14ac:dyDescent="0.25">
      <c r="A32" s="18">
        <v>30</v>
      </c>
      <c r="B32" s="19">
        <f t="shared" si="4"/>
        <v>0</v>
      </c>
      <c r="C32" s="19">
        <f t="shared" si="7"/>
        <v>0</v>
      </c>
      <c r="D32" s="19">
        <f t="shared" si="1"/>
        <v>0</v>
      </c>
      <c r="E32" s="19">
        <f t="shared" si="6"/>
        <v>0</v>
      </c>
      <c r="F32" s="19">
        <f t="shared" si="3"/>
        <v>0</v>
      </c>
      <c r="G32" s="20" t="e">
        <f t="shared" si="8"/>
        <v>#DIV/0!</v>
      </c>
      <c r="H32" s="44"/>
    </row>
  </sheetData>
  <sheetProtection algorithmName="SHA-512" hashValue="2+ATJ1AZvGrjRYOuWWbL+tpsVPDNSIKYIHnLKqMvHh7Eg2VKd3ylGqEKb1fInstl8bAbforqTtzWsPl4CW00JQ==" saltValue="PR0Kf09FxLCsj/PpS0pyR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9385-5B00-4C45-A075-E1B262771BF6}">
  <dimension ref="A1:L3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59</v>
      </c>
    </row>
    <row r="3" spans="1:12" x14ac:dyDescent="0.2">
      <c r="A3" s="4" t="s">
        <v>12</v>
      </c>
      <c r="B3" s="5">
        <v>0</v>
      </c>
      <c r="C3" s="6">
        <f t="shared" ref="C3:C19" si="0">$J$5</f>
        <v>0</v>
      </c>
      <c r="D3" s="5">
        <f t="shared" ref="D3:D32" si="1">B3+C3</f>
        <v>0</v>
      </c>
      <c r="E3" s="5">
        <f t="shared" ref="E3:E19" si="2">0.454746133667371*D3</f>
        <v>0</v>
      </c>
      <c r="F3" s="5">
        <f t="shared" ref="F3:F32" si="3">D3-E3</f>
        <v>0</v>
      </c>
      <c r="G3" s="7"/>
      <c r="J3" s="43"/>
      <c r="L3" s="8">
        <f>IF((-((J5*0.2682)+(J8*(-2))))-3.469*((J5*0.2682)-J8)&lt;0,0,(-((J5*0.2682)+(J8*(-2))))-3.469*((J5*0.2682)-J8))</f>
        <v>0</v>
      </c>
    </row>
    <row r="4" spans="1:12" x14ac:dyDescent="0.2">
      <c r="A4" s="9">
        <v>2</v>
      </c>
      <c r="B4" s="10">
        <f t="shared" ref="B4:B3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1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 t="s">
        <v>9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 t="s">
        <v>10</v>
      </c>
      <c r="B20" s="10">
        <f t="shared" si="4"/>
        <v>0</v>
      </c>
      <c r="C20" s="16">
        <f>$J$11</f>
        <v>0</v>
      </c>
      <c r="D20" s="10">
        <f t="shared" si="1"/>
        <v>0</v>
      </c>
      <c r="E20" s="10">
        <f t="shared" ref="E20:E32" si="6">0.182806292660453*D20</f>
        <v>0</v>
      </c>
      <c r="F20" s="10">
        <f t="shared" si="3"/>
        <v>0</v>
      </c>
      <c r="G20" s="11"/>
      <c r="H20" s="44"/>
    </row>
    <row r="21" spans="1:12" x14ac:dyDescent="0.2">
      <c r="A21" s="4" t="s">
        <v>11</v>
      </c>
      <c r="B21" s="5">
        <f t="shared" si="4"/>
        <v>0</v>
      </c>
      <c r="C21" s="17">
        <f t="shared" ref="C21:C32" si="7">$J$8</f>
        <v>0</v>
      </c>
      <c r="D21" s="5">
        <f t="shared" si="1"/>
        <v>0</v>
      </c>
      <c r="E21" s="5">
        <f t="shared" si="6"/>
        <v>0</v>
      </c>
      <c r="F21" s="5">
        <f t="shared" si="3"/>
        <v>0</v>
      </c>
      <c r="G21" s="11" t="e">
        <f t="shared" ref="G21:G32" si="8">IF(1-((B21-F21)/B21*-1)&gt;1,1+((B21-F21)/B21*-1),1-(((B21-F21)/B21*-1)))</f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7"/>
        <v>0</v>
      </c>
      <c r="D22" s="10">
        <f t="shared" si="1"/>
        <v>0</v>
      </c>
      <c r="E22" s="10">
        <f t="shared" si="6"/>
        <v>0</v>
      </c>
      <c r="F22" s="10">
        <f t="shared" si="3"/>
        <v>0</v>
      </c>
      <c r="G22" s="11" t="e">
        <f t="shared" si="8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7"/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si="8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ht="17" thickBot="1" x14ac:dyDescent="0.25">
      <c r="A32" s="18">
        <v>30</v>
      </c>
      <c r="B32" s="19">
        <f t="shared" si="4"/>
        <v>0</v>
      </c>
      <c r="C32" s="19">
        <f t="shared" si="7"/>
        <v>0</v>
      </c>
      <c r="D32" s="19">
        <f t="shared" si="1"/>
        <v>0</v>
      </c>
      <c r="E32" s="19">
        <f t="shared" si="6"/>
        <v>0</v>
      </c>
      <c r="F32" s="19">
        <f t="shared" si="3"/>
        <v>0</v>
      </c>
      <c r="G32" s="20" t="e">
        <f t="shared" si="8"/>
        <v>#DIV/0!</v>
      </c>
      <c r="H32" s="44"/>
    </row>
  </sheetData>
  <sheetProtection algorithmName="SHA-512" hashValue="zU1tEc02tPW3vAaj0IAA53gc/chBjbaOBWZlKCp+aMYDQhhbBdRI9CsqdK8SoZ4JVLrH2j0Px14xel9Uby1sCQ==" saltValue="nyjqk7t6V3fni3jAb3eTg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F639-AA1A-0E40-BF1D-02D9BD7DA728}">
  <dimension ref="A1:L3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customWidth="1"/>
    <col min="13" max="16384" width="10.83203125" style="38"/>
  </cols>
  <sheetData>
    <row r="1" spans="1:12" ht="17" thickBo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16</v>
      </c>
    </row>
    <row r="3" spans="1:12" x14ac:dyDescent="0.2">
      <c r="A3" s="4" t="s">
        <v>12</v>
      </c>
      <c r="B3" s="5">
        <v>0</v>
      </c>
      <c r="C3" s="6">
        <f t="shared" ref="C3:C17" si="0">$J$5</f>
        <v>0</v>
      </c>
      <c r="D3" s="5">
        <f t="shared" ref="D3:D32" si="1">B3+C3</f>
        <v>0</v>
      </c>
      <c r="E3" s="5">
        <f t="shared" ref="E3:E19" si="2">0.5*D3</f>
        <v>0</v>
      </c>
      <c r="F3" s="5">
        <f t="shared" ref="F3:F32" si="3">D3-E3</f>
        <v>0</v>
      </c>
      <c r="G3" s="7"/>
      <c r="J3" s="43"/>
      <c r="L3" s="8">
        <f>IF(-(J5+(J8*(-2)))&lt;0,0,-(J5+(J8*(-2))))</f>
        <v>0</v>
      </c>
    </row>
    <row r="4" spans="1:12" x14ac:dyDescent="0.2">
      <c r="A4" s="9">
        <v>2</v>
      </c>
      <c r="B4" s="10">
        <f t="shared" ref="B4:B14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17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>F14</f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ref="B16:B32" si="6">F15</f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6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  <c r="K17" s="21"/>
    </row>
    <row r="18" spans="1:12" x14ac:dyDescent="0.2">
      <c r="A18" s="9">
        <v>16</v>
      </c>
      <c r="B18" s="10">
        <f t="shared" si="6"/>
        <v>0</v>
      </c>
      <c r="C18" s="10">
        <f>$J$5</f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>IF(1-((B18-F18)/B18*-1)&gt;1,1+((B18-F18)/B18*-1),1-(((B18-F18)/B18*-1)))</f>
        <v>#DIV/0!</v>
      </c>
      <c r="H18" s="44"/>
      <c r="J18" s="33"/>
    </row>
    <row r="19" spans="1:12" x14ac:dyDescent="0.2">
      <c r="A19" s="4" t="s">
        <v>9</v>
      </c>
      <c r="B19" s="5">
        <f t="shared" si="6"/>
        <v>0</v>
      </c>
      <c r="C19" s="5">
        <f>$J$5</f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>IF(1-((B19-F19)/B19*-1)&gt;1,1+((B19-F19)/B19*-1),1-(((B19-F19)/B19*-1)))</f>
        <v>#DIV/0!</v>
      </c>
      <c r="H19" s="44"/>
      <c r="J19" s="33"/>
    </row>
    <row r="20" spans="1:12" x14ac:dyDescent="0.2">
      <c r="A20" s="9" t="s">
        <v>10</v>
      </c>
      <c r="B20" s="10">
        <f>F19</f>
        <v>0</v>
      </c>
      <c r="C20" s="16">
        <f>L3</f>
        <v>0</v>
      </c>
      <c r="D20" s="10">
        <f t="shared" si="1"/>
        <v>0</v>
      </c>
      <c r="E20" s="10">
        <f>0.5*D20</f>
        <v>0</v>
      </c>
      <c r="F20" s="10">
        <f t="shared" si="3"/>
        <v>0</v>
      </c>
      <c r="G20" s="11"/>
      <c r="H20" s="44"/>
    </row>
    <row r="21" spans="1:12" x14ac:dyDescent="0.2">
      <c r="A21" s="4" t="s">
        <v>11</v>
      </c>
      <c r="B21" s="5">
        <f t="shared" si="6"/>
        <v>0</v>
      </c>
      <c r="C21" s="17">
        <f t="shared" ref="C21:C32" si="7">$J$8</f>
        <v>0</v>
      </c>
      <c r="D21" s="5">
        <f t="shared" si="1"/>
        <v>0</v>
      </c>
      <c r="E21" s="5">
        <f t="shared" ref="E21:E32" si="8">0.5*D21</f>
        <v>0</v>
      </c>
      <c r="F21" s="5">
        <f t="shared" si="3"/>
        <v>0</v>
      </c>
      <c r="G21" s="11" t="e">
        <f t="shared" ref="G21:G32" si="9">IF(1-((B21-F21)/B21*-1)&gt;1,1+((B21-F21)/B21*-1),1-(((B21-F21)/B21*-1)))</f>
        <v>#DIV/0!</v>
      </c>
      <c r="H21" s="44"/>
    </row>
    <row r="22" spans="1:12" x14ac:dyDescent="0.2">
      <c r="A22" s="9">
        <v>20</v>
      </c>
      <c r="B22" s="10">
        <f t="shared" si="6"/>
        <v>0</v>
      </c>
      <c r="C22" s="10">
        <f t="shared" si="7"/>
        <v>0</v>
      </c>
      <c r="D22" s="10">
        <f t="shared" si="1"/>
        <v>0</v>
      </c>
      <c r="E22" s="10">
        <f t="shared" si="8"/>
        <v>0</v>
      </c>
      <c r="F22" s="10">
        <f t="shared" si="3"/>
        <v>0</v>
      </c>
      <c r="G22" s="11" t="e">
        <f t="shared" si="9"/>
        <v>#DIV/0!</v>
      </c>
      <c r="H22" s="44"/>
    </row>
    <row r="23" spans="1:12" x14ac:dyDescent="0.2">
      <c r="A23" s="4">
        <v>21</v>
      </c>
      <c r="B23" s="5">
        <f t="shared" si="6"/>
        <v>0</v>
      </c>
      <c r="C23" s="5">
        <f t="shared" si="7"/>
        <v>0</v>
      </c>
      <c r="D23" s="5">
        <f t="shared" si="1"/>
        <v>0</v>
      </c>
      <c r="E23" s="5">
        <f t="shared" si="8"/>
        <v>0</v>
      </c>
      <c r="F23" s="5">
        <f t="shared" si="3"/>
        <v>0</v>
      </c>
      <c r="G23" s="11" t="e">
        <f t="shared" si="9"/>
        <v>#DIV/0!</v>
      </c>
      <c r="H23" s="44"/>
      <c r="L23" s="33"/>
    </row>
    <row r="24" spans="1:12" x14ac:dyDescent="0.2">
      <c r="A24" s="9">
        <v>22</v>
      </c>
      <c r="B24" s="10">
        <f t="shared" si="6"/>
        <v>0</v>
      </c>
      <c r="C24" s="10">
        <f t="shared" si="7"/>
        <v>0</v>
      </c>
      <c r="D24" s="10">
        <f t="shared" si="1"/>
        <v>0</v>
      </c>
      <c r="E24" s="10">
        <f t="shared" si="8"/>
        <v>0</v>
      </c>
      <c r="F24" s="10">
        <f t="shared" si="3"/>
        <v>0</v>
      </c>
      <c r="G24" s="11" t="e">
        <f t="shared" si="9"/>
        <v>#DIV/0!</v>
      </c>
      <c r="H24" s="44"/>
    </row>
    <row r="25" spans="1:12" x14ac:dyDescent="0.2">
      <c r="A25" s="4">
        <v>23</v>
      </c>
      <c r="B25" s="5">
        <f t="shared" si="6"/>
        <v>0</v>
      </c>
      <c r="C25" s="5">
        <f t="shared" si="7"/>
        <v>0</v>
      </c>
      <c r="D25" s="5">
        <f t="shared" si="1"/>
        <v>0</v>
      </c>
      <c r="E25" s="5">
        <f t="shared" si="8"/>
        <v>0</v>
      </c>
      <c r="F25" s="5">
        <f t="shared" si="3"/>
        <v>0</v>
      </c>
      <c r="G25" s="11" t="e">
        <f t="shared" si="9"/>
        <v>#DIV/0!</v>
      </c>
      <c r="H25" s="44"/>
    </row>
    <row r="26" spans="1:12" x14ac:dyDescent="0.2">
      <c r="A26" s="9">
        <v>24</v>
      </c>
      <c r="B26" s="10">
        <f t="shared" si="6"/>
        <v>0</v>
      </c>
      <c r="C26" s="10">
        <f t="shared" si="7"/>
        <v>0</v>
      </c>
      <c r="D26" s="10">
        <f t="shared" si="1"/>
        <v>0</v>
      </c>
      <c r="E26" s="10">
        <f t="shared" si="8"/>
        <v>0</v>
      </c>
      <c r="F26" s="10">
        <f t="shared" si="3"/>
        <v>0</v>
      </c>
      <c r="G26" s="11" t="e">
        <f t="shared" si="9"/>
        <v>#DIV/0!</v>
      </c>
      <c r="H26" s="44"/>
    </row>
    <row r="27" spans="1:12" x14ac:dyDescent="0.2">
      <c r="A27" s="4">
        <v>25</v>
      </c>
      <c r="B27" s="5">
        <f t="shared" si="6"/>
        <v>0</v>
      </c>
      <c r="C27" s="5">
        <f t="shared" si="7"/>
        <v>0</v>
      </c>
      <c r="D27" s="5">
        <f t="shared" si="1"/>
        <v>0</v>
      </c>
      <c r="E27" s="5">
        <f t="shared" si="8"/>
        <v>0</v>
      </c>
      <c r="F27" s="5">
        <f t="shared" si="3"/>
        <v>0</v>
      </c>
      <c r="G27" s="11" t="e">
        <f t="shared" si="9"/>
        <v>#DIV/0!</v>
      </c>
      <c r="H27" s="44"/>
    </row>
    <row r="28" spans="1:12" x14ac:dyDescent="0.2">
      <c r="A28" s="9">
        <v>26</v>
      </c>
      <c r="B28" s="10">
        <f t="shared" si="6"/>
        <v>0</v>
      </c>
      <c r="C28" s="10">
        <f t="shared" si="7"/>
        <v>0</v>
      </c>
      <c r="D28" s="10">
        <f t="shared" si="1"/>
        <v>0</v>
      </c>
      <c r="E28" s="10">
        <f t="shared" si="8"/>
        <v>0</v>
      </c>
      <c r="F28" s="10">
        <f t="shared" si="3"/>
        <v>0</v>
      </c>
      <c r="G28" s="11" t="e">
        <f t="shared" si="9"/>
        <v>#DIV/0!</v>
      </c>
      <c r="H28" s="44"/>
    </row>
    <row r="29" spans="1:12" x14ac:dyDescent="0.2">
      <c r="A29" s="4">
        <v>27</v>
      </c>
      <c r="B29" s="5">
        <f t="shared" si="6"/>
        <v>0</v>
      </c>
      <c r="C29" s="5">
        <f t="shared" si="7"/>
        <v>0</v>
      </c>
      <c r="D29" s="5">
        <f t="shared" si="1"/>
        <v>0</v>
      </c>
      <c r="E29" s="5">
        <f t="shared" si="8"/>
        <v>0</v>
      </c>
      <c r="F29" s="5">
        <f t="shared" si="3"/>
        <v>0</v>
      </c>
      <c r="G29" s="11" t="e">
        <f t="shared" si="9"/>
        <v>#DIV/0!</v>
      </c>
      <c r="H29" s="44"/>
    </row>
    <row r="30" spans="1:12" x14ac:dyDescent="0.2">
      <c r="A30" s="9">
        <v>28</v>
      </c>
      <c r="B30" s="10">
        <f t="shared" si="6"/>
        <v>0</v>
      </c>
      <c r="C30" s="10">
        <f t="shared" si="7"/>
        <v>0</v>
      </c>
      <c r="D30" s="10">
        <f t="shared" si="1"/>
        <v>0</v>
      </c>
      <c r="E30" s="10">
        <f t="shared" si="8"/>
        <v>0</v>
      </c>
      <c r="F30" s="10">
        <f t="shared" si="3"/>
        <v>0</v>
      </c>
      <c r="G30" s="11" t="e">
        <f t="shared" si="9"/>
        <v>#DIV/0!</v>
      </c>
      <c r="H30" s="44"/>
    </row>
    <row r="31" spans="1:12" x14ac:dyDescent="0.2">
      <c r="A31" s="4">
        <v>29</v>
      </c>
      <c r="B31" s="5">
        <f t="shared" si="6"/>
        <v>0</v>
      </c>
      <c r="C31" s="5">
        <f t="shared" si="7"/>
        <v>0</v>
      </c>
      <c r="D31" s="5">
        <f t="shared" si="1"/>
        <v>0</v>
      </c>
      <c r="E31" s="5">
        <f t="shared" si="8"/>
        <v>0</v>
      </c>
      <c r="F31" s="5">
        <f t="shared" si="3"/>
        <v>0</v>
      </c>
      <c r="G31" s="11" t="e">
        <f t="shared" si="9"/>
        <v>#DIV/0!</v>
      </c>
      <c r="H31" s="44"/>
    </row>
    <row r="32" spans="1:12" ht="17" thickBot="1" x14ac:dyDescent="0.25">
      <c r="A32" s="18">
        <v>30</v>
      </c>
      <c r="B32" s="19">
        <f t="shared" si="6"/>
        <v>0</v>
      </c>
      <c r="C32" s="19">
        <f t="shared" si="7"/>
        <v>0</v>
      </c>
      <c r="D32" s="19">
        <f t="shared" si="1"/>
        <v>0</v>
      </c>
      <c r="E32" s="19">
        <f t="shared" si="8"/>
        <v>0</v>
      </c>
      <c r="F32" s="19">
        <f t="shared" si="3"/>
        <v>0</v>
      </c>
      <c r="G32" s="20" t="e">
        <f t="shared" si="9"/>
        <v>#DIV/0!</v>
      </c>
      <c r="H32" s="44"/>
    </row>
  </sheetData>
  <sheetProtection algorithmName="SHA-512" hashValue="YEKIGWJkEhGdOxYwJEHEAgjCc3Ja50neZ9QIUS22udO7oMusGJOju2l8ZkHeP5P2pqTqubEDgZMRTDEGW4Tgng==" saltValue="VbAbxbnz/A8VAX8LZDUH4g==" spinCount="100000" sheet="1" objects="1" scenarios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CAD2-81A9-3A4E-ABD7-9F93ED4CA1B7}">
  <dimension ref="A1:L3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60</v>
      </c>
    </row>
    <row r="3" spans="1:12" x14ac:dyDescent="0.2">
      <c r="A3" s="4" t="s">
        <v>12</v>
      </c>
      <c r="B3" s="5">
        <v>0</v>
      </c>
      <c r="C3" s="6">
        <f t="shared" ref="C3:C19" si="0">$J$5</f>
        <v>0</v>
      </c>
      <c r="D3" s="5">
        <f t="shared" ref="D3:D32" si="1">B3+C3</f>
        <v>0</v>
      </c>
      <c r="E3" s="5">
        <f t="shared" ref="E3:E19" si="2">0.454746133667371*D3</f>
        <v>0</v>
      </c>
      <c r="F3" s="5">
        <f t="shared" ref="F3:F32" si="3">D3-E3</f>
        <v>0</v>
      </c>
      <c r="G3" s="7"/>
      <c r="J3" s="43"/>
      <c r="L3" s="8">
        <f>IF((-((J5*0.2268)+(J8*(-2))))-4.2865*((J5*0.2268)-J8)&lt;0,0,(-((J5*0.2268)+(J8*(-2))))-4.2865*((J5*0.2268)-J8))</f>
        <v>0</v>
      </c>
    </row>
    <row r="4" spans="1:12" x14ac:dyDescent="0.2">
      <c r="A4" s="9">
        <v>2</v>
      </c>
      <c r="B4" s="10">
        <f t="shared" ref="B4:B3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1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52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 t="s">
        <v>9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 t="s">
        <v>10</v>
      </c>
      <c r="B20" s="10">
        <f t="shared" si="4"/>
        <v>0</v>
      </c>
      <c r="C20" s="16">
        <f>$J$11</f>
        <v>0</v>
      </c>
      <c r="D20" s="10">
        <f t="shared" si="1"/>
        <v>0</v>
      </c>
      <c r="E20" s="10">
        <f t="shared" ref="E20:E32" si="6">0.159103584746286*D20</f>
        <v>0</v>
      </c>
      <c r="F20" s="10">
        <f t="shared" si="3"/>
        <v>0</v>
      </c>
      <c r="G20" s="11"/>
      <c r="H20" s="44"/>
    </row>
    <row r="21" spans="1:12" x14ac:dyDescent="0.2">
      <c r="A21" s="4" t="s">
        <v>11</v>
      </c>
      <c r="B21" s="5">
        <f t="shared" si="4"/>
        <v>0</v>
      </c>
      <c r="C21" s="17">
        <f t="shared" ref="C21:C32" si="7">$J$8</f>
        <v>0</v>
      </c>
      <c r="D21" s="5">
        <f t="shared" si="1"/>
        <v>0</v>
      </c>
      <c r="E21" s="5">
        <f t="shared" si="6"/>
        <v>0</v>
      </c>
      <c r="F21" s="5">
        <f t="shared" si="3"/>
        <v>0</v>
      </c>
      <c r="G21" s="11" t="e">
        <f t="shared" ref="G21:G32" si="8">IF(1-((B21-F21)/B21*-1)&gt;1,1+((B21-F21)/B21*-1),1-(((B21-F21)/B21*-1)))</f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7"/>
        <v>0</v>
      </c>
      <c r="D22" s="10">
        <f t="shared" si="1"/>
        <v>0</v>
      </c>
      <c r="E22" s="10">
        <f t="shared" si="6"/>
        <v>0</v>
      </c>
      <c r="F22" s="10">
        <f t="shared" si="3"/>
        <v>0</v>
      </c>
      <c r="G22" s="11" t="e">
        <f t="shared" si="8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7"/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si="8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ht="17" thickBot="1" x14ac:dyDescent="0.25">
      <c r="A32" s="18">
        <v>30</v>
      </c>
      <c r="B32" s="19">
        <f t="shared" si="4"/>
        <v>0</v>
      </c>
      <c r="C32" s="19">
        <f t="shared" si="7"/>
        <v>0</v>
      </c>
      <c r="D32" s="19">
        <f t="shared" si="1"/>
        <v>0</v>
      </c>
      <c r="E32" s="19">
        <f t="shared" si="6"/>
        <v>0</v>
      </c>
      <c r="F32" s="19">
        <f t="shared" si="3"/>
        <v>0</v>
      </c>
      <c r="G32" s="20" t="e">
        <f t="shared" si="8"/>
        <v>#DIV/0!</v>
      </c>
      <c r="H32" s="44"/>
    </row>
  </sheetData>
  <sheetProtection algorithmName="SHA-512" hashValue="KdEjCoGEMFdR3BO8WiDErkmgaEfE3MwC1D/r8Sh+RaYw+LZYWYYHZz66Ct8UCPd7It0jnXhMnDDTynD022/KqA==" saltValue="TIITT5FeI330rfswILwaqA==" spinCount="100000" sheet="1" objects="1" scenarios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DFBE-D555-324E-9B21-D3E3FD0722FC}">
  <dimension ref="A1:L3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61</v>
      </c>
    </row>
    <row r="3" spans="1:12" x14ac:dyDescent="0.2">
      <c r="A3" s="4" t="s">
        <v>12</v>
      </c>
      <c r="B3" s="5">
        <v>0</v>
      </c>
      <c r="C3" s="6">
        <f t="shared" ref="C3:C19" si="0">$J$5</f>
        <v>0</v>
      </c>
      <c r="D3" s="5">
        <f t="shared" ref="D3:D32" si="1">B3+C3</f>
        <v>0</v>
      </c>
      <c r="E3" s="5">
        <f t="shared" ref="E3:E19" si="2">0.454746133667371*D3</f>
        <v>0</v>
      </c>
      <c r="F3" s="5">
        <f t="shared" ref="F3:F32" si="3">D3-E3</f>
        <v>0</v>
      </c>
      <c r="G3" s="7"/>
      <c r="J3" s="43"/>
      <c r="L3" s="8">
        <f>IF((-((J5*0.1085)+(J8*(-2))))-10.05*((J5*0.1085)-J8)&lt;0,0,(-((J5*0.1085)+(J8*(-2))))-10.05*((J5*0.1085)-J8))</f>
        <v>0</v>
      </c>
    </row>
    <row r="4" spans="1:12" x14ac:dyDescent="0.2">
      <c r="A4" s="9">
        <v>2</v>
      </c>
      <c r="B4" s="10">
        <f t="shared" ref="B4:B3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1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 t="s">
        <v>9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 t="s">
        <v>10</v>
      </c>
      <c r="B20" s="10">
        <f t="shared" si="4"/>
        <v>0</v>
      </c>
      <c r="C20" s="16">
        <f>J11</f>
        <v>0</v>
      </c>
      <c r="D20" s="10">
        <f t="shared" si="1"/>
        <v>0</v>
      </c>
      <c r="E20" s="10">
        <f t="shared" ref="E20:E32" si="6">0.0829959567953289*D20</f>
        <v>0</v>
      </c>
      <c r="F20" s="10">
        <f t="shared" si="3"/>
        <v>0</v>
      </c>
      <c r="G20" s="11"/>
      <c r="H20" s="44"/>
    </row>
    <row r="21" spans="1:12" x14ac:dyDescent="0.2">
      <c r="A21" s="4" t="s">
        <v>11</v>
      </c>
      <c r="B21" s="5">
        <f t="shared" si="4"/>
        <v>0</v>
      </c>
      <c r="C21" s="17">
        <f t="shared" ref="C21:C32" si="7">$J$8</f>
        <v>0</v>
      </c>
      <c r="D21" s="5">
        <f t="shared" si="1"/>
        <v>0</v>
      </c>
      <c r="E21" s="5">
        <f t="shared" si="6"/>
        <v>0</v>
      </c>
      <c r="F21" s="5">
        <f t="shared" si="3"/>
        <v>0</v>
      </c>
      <c r="G21" s="11" t="e">
        <f t="shared" ref="G21:G32" si="8">IF(1-((B21-F21)/B21*-1)&gt;1,1+((B21-F21)/B21*-1),1-(((B21-F21)/B21*-1)))</f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7"/>
        <v>0</v>
      </c>
      <c r="D22" s="10">
        <f t="shared" si="1"/>
        <v>0</v>
      </c>
      <c r="E22" s="10">
        <f t="shared" si="6"/>
        <v>0</v>
      </c>
      <c r="F22" s="10">
        <f t="shared" si="3"/>
        <v>0</v>
      </c>
      <c r="G22" s="11" t="e">
        <f t="shared" si="8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7"/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si="8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ht="17" thickBot="1" x14ac:dyDescent="0.25">
      <c r="A32" s="18">
        <v>30</v>
      </c>
      <c r="B32" s="19">
        <f t="shared" si="4"/>
        <v>0</v>
      </c>
      <c r="C32" s="19">
        <f t="shared" si="7"/>
        <v>0</v>
      </c>
      <c r="D32" s="19">
        <f t="shared" si="1"/>
        <v>0</v>
      </c>
      <c r="E32" s="19">
        <f t="shared" si="6"/>
        <v>0</v>
      </c>
      <c r="F32" s="19">
        <f t="shared" si="3"/>
        <v>0</v>
      </c>
      <c r="G32" s="20" t="e">
        <f t="shared" si="8"/>
        <v>#DIV/0!</v>
      </c>
      <c r="H32" s="44"/>
    </row>
  </sheetData>
  <sheetProtection algorithmName="SHA-512" hashValue="ROj8bHG24Tno8a3pMwQPq4753hsbTqZP6ibqcZ1QWg8isYmIkhKqkncJhksqYaFO2FZfdpqqbfYhWksnAbg87g==" saltValue="606caUbbkE6MVE3DpUiHxA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90BD-C7DC-FA4A-8A24-DD73B669C9B8}">
  <dimension ref="A1:L34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65</v>
      </c>
    </row>
    <row r="3" spans="1:12" x14ac:dyDescent="0.2">
      <c r="A3" s="4" t="s">
        <v>12</v>
      </c>
      <c r="B3" s="5">
        <v>0</v>
      </c>
      <c r="C3" s="6">
        <f t="shared" ref="C3:C21" si="0">$J$5</f>
        <v>0</v>
      </c>
      <c r="D3" s="5">
        <f t="shared" ref="D3:D34" si="1">B3+C3</f>
        <v>0</v>
      </c>
      <c r="E3" s="5">
        <f t="shared" ref="E3:E21" si="2">0.405396442498639*D3</f>
        <v>0</v>
      </c>
      <c r="F3" s="5">
        <f t="shared" ref="F3:F34" si="3">D3-E3</f>
        <v>0</v>
      </c>
      <c r="G3" s="7"/>
      <c r="J3" s="43"/>
      <c r="L3" s="8">
        <f>IF(-((J5*1.466498)+(J8*(-2)))&lt;0,0,-((J5*1.466498)+(J8*(-2))))</f>
        <v>0</v>
      </c>
    </row>
    <row r="4" spans="1:12" x14ac:dyDescent="0.2">
      <c r="A4" s="9">
        <v>2</v>
      </c>
      <c r="B4" s="10">
        <f t="shared" ref="B4:B34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1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  <c r="K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  <c r="J20" s="33"/>
    </row>
    <row r="21" spans="1:12" x14ac:dyDescent="0.2">
      <c r="A21" s="4" t="s">
        <v>64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</row>
    <row r="22" spans="1:12" x14ac:dyDescent="0.2">
      <c r="A22" s="9" t="s">
        <v>63</v>
      </c>
      <c r="B22" s="10">
        <f t="shared" si="4"/>
        <v>0</v>
      </c>
      <c r="C22" s="16">
        <f>L3</f>
        <v>0</v>
      </c>
      <c r="D22" s="10">
        <f t="shared" si="1"/>
        <v>0</v>
      </c>
      <c r="E22" s="10">
        <f t="shared" ref="E22:E34" si="6">0.5*D22</f>
        <v>0</v>
      </c>
      <c r="F22" s="10">
        <f t="shared" si="3"/>
        <v>0</v>
      </c>
      <c r="G22" s="11"/>
      <c r="H22" s="44"/>
    </row>
    <row r="23" spans="1:12" x14ac:dyDescent="0.2">
      <c r="A23" s="4" t="s">
        <v>62</v>
      </c>
      <c r="B23" s="5">
        <f t="shared" si="4"/>
        <v>0</v>
      </c>
      <c r="C23" s="17">
        <f t="shared" ref="C23:C34" si="7">$J$8</f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ref="G23:G34" si="8">IF(1-((B23-F23)/B23*-1)&gt;1,1+((B23-F23)/B23*-1),1-(((B23-F23)/B23*-1)))</f>
        <v>#DIV/0!</v>
      </c>
      <c r="H23" s="44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  <c r="L25" s="33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8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  <c r="H33" s="44"/>
    </row>
    <row r="34" spans="1:8" ht="17" thickBot="1" x14ac:dyDescent="0.25">
      <c r="A34" s="18">
        <v>32</v>
      </c>
      <c r="B34" s="19">
        <f t="shared" si="4"/>
        <v>0</v>
      </c>
      <c r="C34" s="19">
        <f t="shared" si="7"/>
        <v>0</v>
      </c>
      <c r="D34" s="19">
        <f t="shared" si="1"/>
        <v>0</v>
      </c>
      <c r="E34" s="19">
        <f t="shared" si="6"/>
        <v>0</v>
      </c>
      <c r="F34" s="19">
        <f t="shared" si="3"/>
        <v>0</v>
      </c>
      <c r="G34" s="20" t="e">
        <f t="shared" si="8"/>
        <v>#DIV/0!</v>
      </c>
      <c r="H34" s="44"/>
    </row>
  </sheetData>
  <sheetProtection algorithmName="SHA-512" hashValue="gueuv7ZFNf7wrDXlEmO8u15UNnKNp4ZrutXa7hl6SAml3HvamEEQPNUZpa9wR8aRolevw1RNa/sBmGKJ6NHl5Q==" saltValue="1ZIqTif8jdWNWcvwQMblsg==" spinCount="100000" sheet="1" objects="1" scenarios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95C5-CF9F-3F48-9196-E79CA6A80940}">
  <dimension ref="A1:L39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3" width="10.83203125" style="38" customWidth="1"/>
    <col min="4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66</v>
      </c>
    </row>
    <row r="3" spans="1:12" x14ac:dyDescent="0.2">
      <c r="A3" s="4" t="s">
        <v>12</v>
      </c>
      <c r="B3" s="5">
        <v>0</v>
      </c>
      <c r="C3" s="6">
        <f t="shared" ref="C3:C21" si="0">$J$5</f>
        <v>0</v>
      </c>
      <c r="D3" s="5">
        <f t="shared" ref="D3:D34" si="1">B3+C3</f>
        <v>0</v>
      </c>
      <c r="E3" s="5">
        <f t="shared" ref="E3:E21" si="2">0.405396442498639*D3</f>
        <v>0</v>
      </c>
      <c r="F3" s="5">
        <f t="shared" ref="F3:F34" si="3">D3-E3</f>
        <v>0</v>
      </c>
      <c r="G3" s="7"/>
      <c r="J3" s="43"/>
      <c r="L3" s="8">
        <f>IF((-((J5*1.223121)+(J8*(-2))))-0.199*((J5*1.223121)-J8)&lt;0,0,(-((J5*1.223121)+(J8*(-2))))-0.199*((J5*1.223121)-J8))</f>
        <v>0</v>
      </c>
    </row>
    <row r="4" spans="1:12" x14ac:dyDescent="0.2">
      <c r="A4" s="9">
        <v>2</v>
      </c>
      <c r="B4" s="10">
        <f t="shared" ref="B4:B34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1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  <c r="J20" s="33"/>
    </row>
    <row r="21" spans="1:12" x14ac:dyDescent="0.2">
      <c r="A21" s="4" t="s">
        <v>64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  <c r="J21" s="33"/>
    </row>
    <row r="22" spans="1:12" x14ac:dyDescent="0.2">
      <c r="A22" s="9" t="s">
        <v>63</v>
      </c>
      <c r="B22" s="10">
        <f t="shared" si="4"/>
        <v>0</v>
      </c>
      <c r="C22" s="16">
        <f>$J$11</f>
        <v>0</v>
      </c>
      <c r="D22" s="10">
        <f t="shared" si="1"/>
        <v>0</v>
      </c>
      <c r="E22" s="10">
        <f t="shared" ref="E22:E34" si="6">0.454746133667371*D22</f>
        <v>0</v>
      </c>
      <c r="F22" s="10">
        <f t="shared" si="3"/>
        <v>0</v>
      </c>
      <c r="G22" s="11"/>
      <c r="H22" s="44"/>
    </row>
    <row r="23" spans="1:12" x14ac:dyDescent="0.2">
      <c r="A23" s="4" t="s">
        <v>62</v>
      </c>
      <c r="B23" s="5">
        <f t="shared" si="4"/>
        <v>0</v>
      </c>
      <c r="C23" s="17">
        <f t="shared" ref="C23:C34" si="7">$J$8</f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ref="G23:G34" si="8">IF(1-((B23-F23)/B23*-1)&gt;1,1+((B23-F23)/B23*-1),1-(((B23-F23)/B23*-1)))</f>
        <v>#DIV/0!</v>
      </c>
      <c r="H23" s="44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  <c r="L25" s="33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8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  <c r="H33" s="44"/>
    </row>
    <row r="34" spans="1:8" ht="17" thickBot="1" x14ac:dyDescent="0.25">
      <c r="A34" s="18">
        <v>32</v>
      </c>
      <c r="B34" s="19">
        <f t="shared" si="4"/>
        <v>0</v>
      </c>
      <c r="C34" s="19">
        <f t="shared" si="7"/>
        <v>0</v>
      </c>
      <c r="D34" s="19">
        <f t="shared" si="1"/>
        <v>0</v>
      </c>
      <c r="E34" s="19">
        <f t="shared" si="6"/>
        <v>0</v>
      </c>
      <c r="F34" s="19">
        <f t="shared" si="3"/>
        <v>0</v>
      </c>
      <c r="G34" s="20" t="e">
        <f t="shared" si="8"/>
        <v>#DIV/0!</v>
      </c>
      <c r="H34" s="44"/>
    </row>
    <row r="35" spans="1:8" x14ac:dyDescent="0.2">
      <c r="A35" s="34"/>
      <c r="B35" s="10"/>
      <c r="C35" s="10"/>
      <c r="D35" s="10"/>
      <c r="E35" s="10"/>
      <c r="F35" s="10"/>
      <c r="G35" s="24"/>
    </row>
    <row r="36" spans="1:8" x14ac:dyDescent="0.2">
      <c r="A36" s="34"/>
      <c r="B36" s="10"/>
      <c r="C36" s="10"/>
      <c r="D36" s="10"/>
      <c r="E36" s="10"/>
      <c r="F36" s="10"/>
      <c r="G36" s="24"/>
    </row>
    <row r="37" spans="1:8" x14ac:dyDescent="0.2">
      <c r="A37" s="34"/>
      <c r="B37" s="10"/>
      <c r="C37" s="10"/>
      <c r="D37" s="10"/>
      <c r="E37" s="10"/>
      <c r="F37" s="10"/>
      <c r="G37" s="24"/>
    </row>
    <row r="38" spans="1:8" x14ac:dyDescent="0.2">
      <c r="A38" s="34"/>
      <c r="B38" s="10"/>
      <c r="C38" s="10"/>
      <c r="D38" s="10"/>
      <c r="E38" s="10"/>
      <c r="F38" s="10"/>
      <c r="G38" s="24"/>
    </row>
    <row r="39" spans="1:8" x14ac:dyDescent="0.2">
      <c r="A39" s="34"/>
      <c r="B39" s="10"/>
      <c r="C39" s="10"/>
      <c r="D39" s="10"/>
      <c r="E39" s="10"/>
      <c r="F39" s="10"/>
      <c r="G39" s="24"/>
    </row>
  </sheetData>
  <sheetProtection algorithmName="SHA-512" hashValue="0aT+qeDbx4TVvZFemcwC0ML9jIS5P3yV6rNPrYj1WdOiJjk245JItFjvPLQDfd4S3ltKzqwSSTYU7JfXe4L/2Q==" saltValue="XJcc/RK6n4ZqTtqc+sLlIw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1E0C-6C8C-6D42-A559-70A403FE5B57}">
  <dimension ref="A1:L3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67</v>
      </c>
    </row>
    <row r="3" spans="1:12" x14ac:dyDescent="0.2">
      <c r="A3" s="4" t="s">
        <v>12</v>
      </c>
      <c r="B3" s="5">
        <v>0</v>
      </c>
      <c r="C3" s="6">
        <f t="shared" ref="C3:C21" si="0">$J$5</f>
        <v>0</v>
      </c>
      <c r="D3" s="5">
        <f t="shared" ref="D3:D34" si="1">B3+C3</f>
        <v>0</v>
      </c>
      <c r="E3" s="5">
        <f t="shared" ref="E3:E34" si="2">0.405396442498639*D3</f>
        <v>0</v>
      </c>
      <c r="F3" s="5">
        <f t="shared" ref="F3:F34" si="3">D3-E3</f>
        <v>0</v>
      </c>
      <c r="G3" s="7"/>
      <c r="J3" s="43"/>
      <c r="L3" s="8">
        <f>IF((-(J5+(J8*(-2))))-0.4669*(J5-J8)&lt;0,0,(-(J5+(J8*(-2))))-0.4669*(J5-J8))</f>
        <v>0</v>
      </c>
    </row>
    <row r="4" spans="1:12" x14ac:dyDescent="0.2">
      <c r="A4" s="9">
        <v>2</v>
      </c>
      <c r="B4" s="10">
        <f t="shared" ref="B4:B34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1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 t="s">
        <v>64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 t="s">
        <v>63</v>
      </c>
      <c r="B22" s="10">
        <f t="shared" si="4"/>
        <v>0</v>
      </c>
      <c r="C22" s="16">
        <f>L3</f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/>
      <c r="H22" s="44"/>
    </row>
    <row r="23" spans="1:12" x14ac:dyDescent="0.2">
      <c r="A23" s="4" t="s">
        <v>62</v>
      </c>
      <c r="B23" s="5">
        <f t="shared" si="4"/>
        <v>0</v>
      </c>
      <c r="C23" s="17">
        <f t="shared" ref="C23:C34" si="6">$J$8</f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ref="G23:G34" si="7">IF(1-((B23-F23)/B23*-1)&gt;1,1+((B23-F23)/B23*-1),1-(((B23-F23)/B23*-1)))</f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6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7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6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7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6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7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6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7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6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7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6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7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6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7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6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7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6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7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6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7"/>
        <v>#DIV/0!</v>
      </c>
    </row>
    <row r="34" spans="1:7" ht="17" thickBot="1" x14ac:dyDescent="0.25">
      <c r="A34" s="18">
        <v>32</v>
      </c>
      <c r="B34" s="19">
        <f t="shared" si="4"/>
        <v>0</v>
      </c>
      <c r="C34" s="19">
        <f t="shared" si="6"/>
        <v>0</v>
      </c>
      <c r="D34" s="19">
        <f t="shared" si="1"/>
        <v>0</v>
      </c>
      <c r="E34" s="19">
        <f t="shared" si="2"/>
        <v>0</v>
      </c>
      <c r="F34" s="19">
        <f t="shared" si="3"/>
        <v>0</v>
      </c>
      <c r="G34" s="20" t="e">
        <f t="shared" si="7"/>
        <v>#DIV/0!</v>
      </c>
    </row>
    <row r="35" spans="1:7" x14ac:dyDescent="0.2">
      <c r="A35" s="34"/>
      <c r="B35" s="10"/>
      <c r="C35" s="10"/>
      <c r="D35" s="10"/>
      <c r="E35" s="10"/>
      <c r="F35" s="10"/>
      <c r="G35" s="24"/>
    </row>
    <row r="36" spans="1:7" x14ac:dyDescent="0.2">
      <c r="A36" s="34"/>
      <c r="B36" s="10"/>
      <c r="C36" s="10"/>
      <c r="D36" s="10"/>
      <c r="E36" s="10"/>
      <c r="F36" s="10"/>
      <c r="G36" s="24"/>
    </row>
    <row r="37" spans="1:7" x14ac:dyDescent="0.2">
      <c r="A37" s="34"/>
      <c r="B37" s="10"/>
      <c r="C37" s="10"/>
      <c r="D37" s="10"/>
      <c r="E37" s="10"/>
      <c r="F37" s="10"/>
      <c r="G37" s="24"/>
    </row>
    <row r="38" spans="1:7" x14ac:dyDescent="0.2">
      <c r="A38" s="34"/>
      <c r="B38" s="10"/>
      <c r="C38" s="10"/>
      <c r="D38" s="10"/>
      <c r="E38" s="10"/>
      <c r="F38" s="10"/>
      <c r="G38" s="24"/>
    </row>
  </sheetData>
  <sheetProtection algorithmName="SHA-512" hashValue="EfDYjEB3fKjCHDeubuh9rFm2l+TTkSePQy5sg/J+wbcVWqyjlZUHv+Tx0sx2M7QRygeGOgjWo/PQ5Dn7zyJ7ZQ==" saltValue="qh9MTuG2/EF8lvsyjGnQ4Q==" spinCount="100000" sheet="1" objects="1" scenarios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E70F-1331-FA4A-B935-FFC896BF8694}">
  <dimension ref="A1:L45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8" width="10.83203125" style="38"/>
    <col min="9" max="9" width="10.83203125" style="38" customWidth="1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68</v>
      </c>
    </row>
    <row r="3" spans="1:12" x14ac:dyDescent="0.2">
      <c r="A3" s="4" t="s">
        <v>12</v>
      </c>
      <c r="B3" s="5">
        <v>0</v>
      </c>
      <c r="C3" s="6">
        <f t="shared" ref="C3:C21" si="0">$J$5</f>
        <v>0</v>
      </c>
      <c r="D3" s="5">
        <f t="shared" ref="D3:D34" si="1">B3+C3</f>
        <v>0</v>
      </c>
      <c r="E3" s="5">
        <f t="shared" ref="E3:E21" si="2">0.405396442498639*D3</f>
        <v>0</v>
      </c>
      <c r="F3" s="5">
        <f t="shared" ref="F3:F34" si="3">D3-E3</f>
        <v>0</v>
      </c>
      <c r="G3" s="7"/>
      <c r="J3" s="43"/>
      <c r="L3" s="8">
        <f>IF((-((J5*0.7951905566049)+(J8*(-2))))-0.8439*((J5*0.7951905566049)-J8)&lt;0,0,(-((J5*0.7951905566049)+(J8*(-2))))-0.8439*((J5*0.7951905566049)-J8))</f>
        <v>0</v>
      </c>
    </row>
    <row r="4" spans="1:12" x14ac:dyDescent="0.2">
      <c r="A4" s="9">
        <v>2</v>
      </c>
      <c r="B4" s="10">
        <f t="shared" ref="B4:B34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1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 t="s">
        <v>64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 t="s">
        <v>63</v>
      </c>
      <c r="B22" s="10">
        <f t="shared" si="4"/>
        <v>0</v>
      </c>
      <c r="C22" s="16">
        <f>L3</f>
        <v>0</v>
      </c>
      <c r="D22" s="10">
        <f t="shared" si="1"/>
        <v>0</v>
      </c>
      <c r="E22" s="10">
        <f t="shared" ref="E22:E34" si="6">0.351580222674495*D22</f>
        <v>0</v>
      </c>
      <c r="F22" s="10">
        <f t="shared" si="3"/>
        <v>0</v>
      </c>
      <c r="G22" s="11"/>
      <c r="H22" s="44"/>
    </row>
    <row r="23" spans="1:12" x14ac:dyDescent="0.2">
      <c r="A23" s="4" t="s">
        <v>62</v>
      </c>
      <c r="B23" s="5">
        <f t="shared" si="4"/>
        <v>0</v>
      </c>
      <c r="C23" s="17">
        <f t="shared" ref="C23:C34" si="7">$J$8</f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ref="G23:G34" si="8">IF(1-((B23-F23)/B23*-1)&gt;1,1+((B23-F23)/B23*-1),1-(((B23-F23)/B23*-1)))</f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  <c r="J29" s="51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10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10" ht="17" thickBot="1" x14ac:dyDescent="0.25">
      <c r="A34" s="18">
        <v>32</v>
      </c>
      <c r="B34" s="19">
        <f t="shared" si="4"/>
        <v>0</v>
      </c>
      <c r="C34" s="19">
        <f t="shared" si="7"/>
        <v>0</v>
      </c>
      <c r="D34" s="19">
        <f t="shared" si="1"/>
        <v>0</v>
      </c>
      <c r="E34" s="19">
        <f t="shared" si="6"/>
        <v>0</v>
      </c>
      <c r="F34" s="19">
        <f t="shared" si="3"/>
        <v>0</v>
      </c>
      <c r="G34" s="20" t="e">
        <f t="shared" si="8"/>
        <v>#DIV/0!</v>
      </c>
    </row>
    <row r="35" spans="1:10" x14ac:dyDescent="0.2">
      <c r="A35" s="34"/>
      <c r="B35" s="10"/>
      <c r="C35" s="10"/>
      <c r="D35" s="10"/>
      <c r="E35" s="10"/>
      <c r="F35" s="10"/>
      <c r="G35" s="24"/>
      <c r="J35" s="53"/>
    </row>
    <row r="36" spans="1:10" x14ac:dyDescent="0.2">
      <c r="A36" s="34"/>
      <c r="B36" s="10"/>
      <c r="C36" s="10"/>
      <c r="D36" s="10"/>
      <c r="E36" s="10"/>
      <c r="F36" s="10"/>
      <c r="G36" s="24"/>
    </row>
    <row r="37" spans="1:10" x14ac:dyDescent="0.2">
      <c r="A37" s="34"/>
      <c r="B37" s="10"/>
      <c r="C37" s="10"/>
      <c r="D37" s="10"/>
      <c r="E37" s="10"/>
      <c r="F37" s="10"/>
      <c r="G37" s="24"/>
    </row>
    <row r="38" spans="1:10" x14ac:dyDescent="0.2">
      <c r="A38" s="34"/>
      <c r="B38" s="10"/>
      <c r="C38" s="10"/>
      <c r="D38" s="10"/>
      <c r="E38" s="10"/>
      <c r="F38" s="10"/>
      <c r="G38" s="24"/>
    </row>
    <row r="39" spans="1:10" x14ac:dyDescent="0.2">
      <c r="A39" s="34"/>
      <c r="B39" s="10"/>
      <c r="C39" s="10"/>
      <c r="D39" s="10"/>
      <c r="E39" s="10"/>
      <c r="F39" s="10"/>
      <c r="G39" s="24"/>
    </row>
    <row r="40" spans="1:10" x14ac:dyDescent="0.2">
      <c r="A40" s="34"/>
      <c r="B40" s="10"/>
      <c r="C40" s="10"/>
      <c r="D40" s="10"/>
      <c r="E40" s="10"/>
      <c r="F40" s="10"/>
      <c r="G40" s="24"/>
    </row>
    <row r="41" spans="1:10" x14ac:dyDescent="0.2">
      <c r="A41" s="34"/>
      <c r="B41" s="10"/>
      <c r="C41" s="10"/>
      <c r="D41" s="10"/>
      <c r="E41" s="10"/>
      <c r="F41" s="10"/>
      <c r="G41" s="24"/>
    </row>
    <row r="42" spans="1:10" x14ac:dyDescent="0.2">
      <c r="A42" s="34"/>
      <c r="B42" s="10"/>
      <c r="C42" s="10"/>
      <c r="D42" s="10"/>
      <c r="E42" s="10"/>
      <c r="F42" s="10"/>
      <c r="G42" s="24"/>
    </row>
    <row r="43" spans="1:10" x14ac:dyDescent="0.2">
      <c r="A43" s="34"/>
      <c r="B43" s="10"/>
      <c r="C43" s="10"/>
      <c r="D43" s="10"/>
      <c r="E43" s="10"/>
      <c r="F43" s="10"/>
      <c r="G43" s="24"/>
    </row>
    <row r="44" spans="1:10" x14ac:dyDescent="0.2">
      <c r="A44" s="34"/>
      <c r="B44" s="10"/>
      <c r="C44" s="10"/>
      <c r="D44" s="10"/>
      <c r="E44" s="10"/>
      <c r="F44" s="10"/>
      <c r="G44" s="24"/>
    </row>
    <row r="45" spans="1:10" x14ac:dyDescent="0.2">
      <c r="A45" s="34"/>
      <c r="B45" s="10"/>
      <c r="C45" s="10"/>
      <c r="D45" s="10"/>
      <c r="E45" s="10"/>
      <c r="F45" s="10"/>
      <c r="G45" s="24"/>
    </row>
  </sheetData>
  <sheetProtection algorithmName="SHA-512" hashValue="Ii1Ju9UlCdcO8We7Gf02Q/KVQRhu9jgEtjY5jMcqPhX7cVHraUnqBK0LkxydrXrO9hyNa03Nj+TwdrFHfWAbwQ==" saltValue="CJC185jH0wz/iLhY0eIvxA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CC9C-A8E9-124C-BD88-D0907C566550}">
  <dimension ref="A1:L5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69</v>
      </c>
    </row>
    <row r="3" spans="1:12" x14ac:dyDescent="0.2">
      <c r="A3" s="4" t="s">
        <v>12</v>
      </c>
      <c r="B3" s="5">
        <v>0</v>
      </c>
      <c r="C3" s="6">
        <f t="shared" ref="C3:C21" si="0">$J$5</f>
        <v>0</v>
      </c>
      <c r="D3" s="5">
        <f t="shared" ref="D3:D34" si="1">B3+C3</f>
        <v>0</v>
      </c>
      <c r="E3" s="5">
        <f t="shared" ref="E3:E21" si="2">0.405396442498639*D3</f>
        <v>0</v>
      </c>
      <c r="F3" s="5">
        <f t="shared" ref="F3:F34" si="3">D3-E3</f>
        <v>0</v>
      </c>
      <c r="G3" s="7"/>
      <c r="J3" s="43"/>
      <c r="L3" s="8">
        <f>IF((-((J5*0.60747756)+(J8*(-2))))-1.4141*((J5*0.60747756)-J8)&lt;0,0,(-((J5*0.60747756)+(J8*(-2))))-1.4141*((J5*0.60747756)-J8))</f>
        <v>0</v>
      </c>
    </row>
    <row r="4" spans="1:12" x14ac:dyDescent="0.2">
      <c r="A4" s="9">
        <v>2</v>
      </c>
      <c r="B4" s="10">
        <f t="shared" ref="B4:B34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1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 t="s">
        <v>64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 t="s">
        <v>63</v>
      </c>
      <c r="B22" s="10">
        <f t="shared" si="4"/>
        <v>0</v>
      </c>
      <c r="C22" s="16">
        <f>L3</f>
        <v>0</v>
      </c>
      <c r="D22" s="10">
        <f t="shared" si="1"/>
        <v>0</v>
      </c>
      <c r="E22" s="10">
        <f t="shared" ref="E22:E34" si="6">0.292893218813452*D22</f>
        <v>0</v>
      </c>
      <c r="F22" s="10">
        <f t="shared" si="3"/>
        <v>0</v>
      </c>
      <c r="G22" s="11"/>
      <c r="H22" s="44"/>
    </row>
    <row r="23" spans="1:12" x14ac:dyDescent="0.2">
      <c r="A23" s="4" t="s">
        <v>62</v>
      </c>
      <c r="B23" s="5">
        <f t="shared" si="4"/>
        <v>0</v>
      </c>
      <c r="C23" s="17">
        <f t="shared" ref="C23:C34" si="7">$J$8</f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ref="G23:G34" si="8">IF(1-((B23-F23)/B23*-1)&gt;1,1+((B23-F23)/B23*-1),1-(((B23-F23)/B23*-1)))</f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  <c r="J26" s="51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ht="17" thickBot="1" x14ac:dyDescent="0.25">
      <c r="A34" s="18">
        <v>32</v>
      </c>
      <c r="B34" s="19">
        <f t="shared" si="4"/>
        <v>0</v>
      </c>
      <c r="C34" s="19">
        <f t="shared" si="7"/>
        <v>0</v>
      </c>
      <c r="D34" s="19">
        <f t="shared" si="1"/>
        <v>0</v>
      </c>
      <c r="E34" s="19">
        <f t="shared" si="6"/>
        <v>0</v>
      </c>
      <c r="F34" s="19">
        <f t="shared" si="3"/>
        <v>0</v>
      </c>
      <c r="G34" s="20" t="e">
        <f t="shared" si="8"/>
        <v>#DIV/0!</v>
      </c>
    </row>
    <row r="35" spans="1:7" x14ac:dyDescent="0.2">
      <c r="A35" s="34"/>
      <c r="B35" s="10"/>
      <c r="C35" s="10"/>
      <c r="D35" s="10"/>
      <c r="E35" s="10"/>
      <c r="F35" s="10"/>
      <c r="G35" s="24"/>
    </row>
    <row r="36" spans="1:7" x14ac:dyDescent="0.2">
      <c r="A36" s="34"/>
      <c r="B36" s="10"/>
      <c r="C36" s="10"/>
      <c r="D36" s="10"/>
      <c r="E36" s="10"/>
      <c r="F36" s="10"/>
      <c r="G36" s="24"/>
    </row>
    <row r="37" spans="1:7" x14ac:dyDescent="0.2">
      <c r="A37" s="34"/>
      <c r="B37" s="10"/>
      <c r="C37" s="10"/>
      <c r="D37" s="10"/>
      <c r="E37" s="10"/>
      <c r="F37" s="10"/>
      <c r="G37" s="24"/>
    </row>
    <row r="38" spans="1:7" x14ac:dyDescent="0.2">
      <c r="A38" s="34"/>
      <c r="B38" s="10"/>
      <c r="C38" s="10"/>
      <c r="D38" s="10"/>
      <c r="E38" s="10"/>
      <c r="F38" s="10"/>
      <c r="G38" s="24"/>
    </row>
    <row r="39" spans="1:7" x14ac:dyDescent="0.2">
      <c r="A39" s="34"/>
      <c r="B39" s="10"/>
      <c r="C39" s="10"/>
      <c r="D39" s="10"/>
      <c r="E39" s="10"/>
      <c r="F39" s="10"/>
      <c r="G39" s="24"/>
    </row>
    <row r="40" spans="1:7" x14ac:dyDescent="0.2">
      <c r="A40" s="34"/>
      <c r="B40" s="10"/>
      <c r="C40" s="10"/>
      <c r="D40" s="10"/>
      <c r="E40" s="10"/>
      <c r="F40" s="10"/>
      <c r="G40" s="24"/>
    </row>
    <row r="41" spans="1:7" x14ac:dyDescent="0.2">
      <c r="A41" s="34"/>
      <c r="B41" s="10"/>
      <c r="C41" s="10"/>
      <c r="D41" s="10"/>
      <c r="E41" s="10"/>
      <c r="F41" s="10"/>
      <c r="G41" s="24"/>
    </row>
    <row r="42" spans="1:7" x14ac:dyDescent="0.2">
      <c r="A42" s="34"/>
      <c r="B42" s="10"/>
      <c r="C42" s="10"/>
      <c r="D42" s="10"/>
      <c r="E42" s="10"/>
      <c r="F42" s="10"/>
      <c r="G42" s="24"/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</sheetData>
  <sheetProtection algorithmName="SHA-512" hashValue="t5aFy6gF39EjdPzewfzGwTbH426e+CR/S5pSmu67/GykO1EVtUdj4Ou5zgqBrhxxdMLGSQD/hJOOdW6FLOAU2w==" saltValue="5uBD+EWYzh47nZxqqJT3aA==" spinCount="100000" sheet="1" objects="1" scenarios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4CAE-FF70-624A-BE74-73BCCEC34D80}">
  <dimension ref="A1:L59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70</v>
      </c>
    </row>
    <row r="3" spans="1:12" x14ac:dyDescent="0.2">
      <c r="A3" s="4" t="s">
        <v>12</v>
      </c>
      <c r="B3" s="5">
        <v>0</v>
      </c>
      <c r="C3" s="6">
        <f t="shared" ref="C3:C21" si="0">$J$5</f>
        <v>0</v>
      </c>
      <c r="D3" s="5">
        <f t="shared" ref="D3:D34" si="1">B3+C3</f>
        <v>0</v>
      </c>
      <c r="E3" s="5">
        <f t="shared" ref="E3:E21" si="2">0.405396442498639*D3</f>
        <v>0</v>
      </c>
      <c r="F3" s="5">
        <f t="shared" ref="F3:F34" si="3">D3-E3</f>
        <v>0</v>
      </c>
      <c r="G3" s="7"/>
      <c r="J3" s="43"/>
      <c r="L3" s="8">
        <f>IF((-((J5*0.519541797)+(J8*(-2))))-1.823*((J5*0.519541797)-J8)&lt;0,0,(-((J5*0.519541797)+(J8*(-2))))-1.823*((J5*0.519541797)-J8))</f>
        <v>0</v>
      </c>
    </row>
    <row r="4" spans="1:12" x14ac:dyDescent="0.2">
      <c r="A4" s="9">
        <v>2</v>
      </c>
      <c r="B4" s="10">
        <f t="shared" ref="B4:B34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1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 t="s">
        <v>64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 t="s">
        <v>63</v>
      </c>
      <c r="B22" s="10">
        <f t="shared" si="4"/>
        <v>0</v>
      </c>
      <c r="C22" s="16">
        <f>L3</f>
        <v>0</v>
      </c>
      <c r="D22" s="10">
        <f t="shared" si="1"/>
        <v>0</v>
      </c>
      <c r="E22" s="10">
        <f t="shared" ref="E22:E34" si="6">0.26158692703025*D22</f>
        <v>0</v>
      </c>
      <c r="F22" s="10">
        <f t="shared" si="3"/>
        <v>0</v>
      </c>
      <c r="G22" s="11"/>
      <c r="H22" s="44"/>
    </row>
    <row r="23" spans="1:12" x14ac:dyDescent="0.2">
      <c r="A23" s="4" t="s">
        <v>62</v>
      </c>
      <c r="B23" s="5">
        <f t="shared" si="4"/>
        <v>0</v>
      </c>
      <c r="C23" s="17">
        <f t="shared" ref="C23:C34" si="7">$J$8</f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ref="G23:G34" si="8">IF(1-((B23-F23)/B23*-1)&gt;1,1+((B23-F23)/B23*-1),1-(((B23-F23)/B23*-1)))</f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ht="17" thickBot="1" x14ac:dyDescent="0.25">
      <c r="A34" s="18">
        <v>32</v>
      </c>
      <c r="B34" s="19">
        <f t="shared" si="4"/>
        <v>0</v>
      </c>
      <c r="C34" s="19">
        <f t="shared" si="7"/>
        <v>0</v>
      </c>
      <c r="D34" s="19">
        <f t="shared" si="1"/>
        <v>0</v>
      </c>
      <c r="E34" s="19">
        <f t="shared" si="6"/>
        <v>0</v>
      </c>
      <c r="F34" s="19">
        <f t="shared" si="3"/>
        <v>0</v>
      </c>
      <c r="G34" s="20" t="e">
        <f t="shared" si="8"/>
        <v>#DIV/0!</v>
      </c>
    </row>
    <row r="35" spans="1:7" x14ac:dyDescent="0.2">
      <c r="A35" s="34"/>
      <c r="B35" s="10"/>
      <c r="C35" s="10"/>
      <c r="D35" s="10"/>
      <c r="E35" s="10"/>
      <c r="F35" s="10"/>
      <c r="G35" s="24"/>
    </row>
    <row r="36" spans="1:7" x14ac:dyDescent="0.2">
      <c r="A36" s="34"/>
      <c r="B36" s="10"/>
      <c r="C36" s="10"/>
      <c r="D36" s="10"/>
      <c r="E36" s="10"/>
      <c r="F36" s="10"/>
      <c r="G36" s="24"/>
    </row>
    <row r="37" spans="1:7" x14ac:dyDescent="0.2">
      <c r="A37" s="34"/>
      <c r="B37" s="10"/>
      <c r="C37" s="10"/>
      <c r="D37" s="10"/>
      <c r="E37" s="10"/>
      <c r="F37" s="10"/>
      <c r="G37" s="24"/>
    </row>
    <row r="38" spans="1:7" x14ac:dyDescent="0.2">
      <c r="A38" s="34"/>
      <c r="B38" s="10"/>
      <c r="C38" s="10"/>
      <c r="D38" s="10"/>
      <c r="E38" s="10"/>
      <c r="F38" s="10"/>
      <c r="G38" s="24"/>
    </row>
    <row r="39" spans="1:7" x14ac:dyDescent="0.2">
      <c r="A39" s="34"/>
      <c r="B39" s="10"/>
      <c r="C39" s="10"/>
      <c r="D39" s="10"/>
      <c r="E39" s="10"/>
      <c r="F39" s="10"/>
      <c r="G39" s="24"/>
    </row>
    <row r="40" spans="1:7" x14ac:dyDescent="0.2">
      <c r="A40" s="34"/>
      <c r="B40" s="10"/>
      <c r="C40" s="10"/>
      <c r="D40" s="10"/>
      <c r="E40" s="10"/>
      <c r="F40" s="10"/>
      <c r="G40" s="24"/>
    </row>
    <row r="41" spans="1:7" x14ac:dyDescent="0.2">
      <c r="A41" s="34"/>
      <c r="B41" s="10"/>
      <c r="C41" s="10"/>
      <c r="D41" s="10"/>
      <c r="E41" s="10"/>
      <c r="F41" s="10"/>
      <c r="G41" s="24"/>
    </row>
    <row r="42" spans="1:7" x14ac:dyDescent="0.2">
      <c r="A42" s="34"/>
      <c r="B42" s="10"/>
      <c r="C42" s="10"/>
      <c r="D42" s="10"/>
      <c r="E42" s="10"/>
      <c r="F42" s="10"/>
      <c r="G42" s="24"/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</sheetData>
  <sheetProtection algorithmName="SHA-512" hashValue="jlRKlZxd0MzRHcQWg1IqdhpR/wLIKw/I0BoxzVzb23I/fyd2yuVw6cFWoy1/n+JhHtTBYAKcBcprGiXeB9kmBQ==" saltValue="FuZ17qcLemp+7lTVwVpU0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D0D4-84EF-9E43-891C-ACE8F22CF617}">
  <dimension ref="A1:L66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71</v>
      </c>
    </row>
    <row r="3" spans="1:12" x14ac:dyDescent="0.2">
      <c r="A3" s="4" t="s">
        <v>12</v>
      </c>
      <c r="B3" s="5">
        <v>0</v>
      </c>
      <c r="C3" s="6">
        <f t="shared" ref="C3:C21" si="0">$J$5</f>
        <v>0</v>
      </c>
      <c r="D3" s="5">
        <f t="shared" ref="D3:D34" si="1">B3+C3</f>
        <v>0</v>
      </c>
      <c r="E3" s="5">
        <f t="shared" ref="E3:E21" si="2">0.405396442498639*D3</f>
        <v>0</v>
      </c>
      <c r="F3" s="5">
        <f t="shared" ref="F3:F34" si="3">D3-E3</f>
        <v>0</v>
      </c>
      <c r="G3" s="7"/>
      <c r="J3" s="43"/>
      <c r="L3" s="8">
        <f>IF((-((J5*0.435339415)+(J8*(-2))))-2.3689*((J5*0.435339415)-J8)&lt;0,0,(-((J5*0.435339415)+(J8*(-2))))-2.3689*((J5*0.435339415)-J8))</f>
        <v>0</v>
      </c>
    </row>
    <row r="4" spans="1:12" x14ac:dyDescent="0.2">
      <c r="A4" s="9">
        <v>2</v>
      </c>
      <c r="B4" s="10">
        <f t="shared" ref="B4:B34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1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 t="s">
        <v>64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 t="s">
        <v>63</v>
      </c>
      <c r="B22" s="10">
        <f t="shared" si="4"/>
        <v>0</v>
      </c>
      <c r="C22" s="16">
        <f>L3</f>
        <v>0</v>
      </c>
      <c r="D22" s="10">
        <f t="shared" si="1"/>
        <v>0</v>
      </c>
      <c r="E22" s="10">
        <f t="shared" ref="E22:E34" si="6">0.228894587296029*D22</f>
        <v>0</v>
      </c>
      <c r="F22" s="10">
        <f t="shared" si="3"/>
        <v>0</v>
      </c>
      <c r="G22" s="11"/>
      <c r="H22" s="44"/>
      <c r="J22" s="51"/>
    </row>
    <row r="23" spans="1:12" x14ac:dyDescent="0.2">
      <c r="A23" s="4" t="s">
        <v>62</v>
      </c>
      <c r="B23" s="5">
        <f t="shared" si="4"/>
        <v>0</v>
      </c>
      <c r="C23" s="17">
        <f t="shared" ref="C23:C34" si="7">$J$8</f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ref="G23:G34" si="8">IF(1-((B23-F23)/B23*-1)&gt;1,1+((B23-F23)/B23*-1),1-(((B23-F23)/B23*-1)))</f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ht="17" thickBot="1" x14ac:dyDescent="0.25">
      <c r="A34" s="18">
        <v>32</v>
      </c>
      <c r="B34" s="19">
        <f t="shared" si="4"/>
        <v>0</v>
      </c>
      <c r="C34" s="19">
        <f t="shared" si="7"/>
        <v>0</v>
      </c>
      <c r="D34" s="19">
        <f t="shared" si="1"/>
        <v>0</v>
      </c>
      <c r="E34" s="19">
        <f t="shared" si="6"/>
        <v>0</v>
      </c>
      <c r="F34" s="19">
        <f t="shared" si="3"/>
        <v>0</v>
      </c>
      <c r="G34" s="20" t="e">
        <f t="shared" si="8"/>
        <v>#DIV/0!</v>
      </c>
    </row>
    <row r="35" spans="1:7" x14ac:dyDescent="0.2">
      <c r="A35" s="34"/>
      <c r="B35" s="10"/>
      <c r="C35" s="10"/>
      <c r="D35" s="10"/>
      <c r="E35" s="10"/>
      <c r="F35" s="10"/>
      <c r="G35" s="24"/>
    </row>
    <row r="36" spans="1:7" x14ac:dyDescent="0.2">
      <c r="A36" s="34"/>
      <c r="B36" s="10"/>
      <c r="C36" s="10"/>
      <c r="D36" s="10"/>
      <c r="E36" s="10"/>
      <c r="F36" s="10"/>
      <c r="G36" s="24"/>
    </row>
    <row r="37" spans="1:7" x14ac:dyDescent="0.2">
      <c r="A37" s="34"/>
      <c r="B37" s="10"/>
      <c r="C37" s="10"/>
      <c r="D37" s="10"/>
      <c r="E37" s="10"/>
      <c r="F37" s="10"/>
      <c r="G37" s="24"/>
    </row>
    <row r="38" spans="1:7" x14ac:dyDescent="0.2">
      <c r="A38" s="34"/>
      <c r="B38" s="10"/>
      <c r="C38" s="10"/>
      <c r="D38" s="10"/>
      <c r="E38" s="10"/>
      <c r="F38" s="10"/>
      <c r="G38" s="24"/>
    </row>
    <row r="39" spans="1:7" x14ac:dyDescent="0.2">
      <c r="A39" s="34"/>
      <c r="B39" s="10"/>
      <c r="C39" s="10"/>
      <c r="D39" s="10"/>
      <c r="E39" s="10"/>
      <c r="F39" s="10"/>
      <c r="G39" s="24"/>
    </row>
    <row r="40" spans="1:7" x14ac:dyDescent="0.2">
      <c r="A40" s="34"/>
      <c r="B40" s="10"/>
      <c r="C40" s="10"/>
      <c r="D40" s="10"/>
      <c r="E40" s="10"/>
      <c r="F40" s="10"/>
      <c r="G40" s="24"/>
    </row>
    <row r="41" spans="1:7" x14ac:dyDescent="0.2">
      <c r="A41" s="34"/>
      <c r="B41" s="10"/>
      <c r="C41" s="10"/>
      <c r="D41" s="10"/>
      <c r="E41" s="10"/>
      <c r="F41" s="10"/>
      <c r="G41" s="24"/>
    </row>
    <row r="42" spans="1:7" x14ac:dyDescent="0.2">
      <c r="A42" s="34"/>
      <c r="B42" s="10"/>
      <c r="C42" s="10"/>
      <c r="D42" s="10"/>
      <c r="E42" s="10"/>
      <c r="F42" s="10"/>
      <c r="G42" s="24"/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</sheetData>
  <sheetProtection algorithmName="SHA-512" hashValue="3MTt7gTbDr0cDG/NPGUSrkcwRLjA363kd38AJjIKGGLpQcJZCuVzgruRMsyDm050RUQmMrnX4TQ+ucjOtep5aA==" saltValue="Dlv4Q+X/Q9U3RhYHgFl/9w==" spinCount="100000" sheet="1" objects="1" scenarios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89F2-297B-7644-BA24-7807B9692B7A}">
  <dimension ref="A1:L73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72</v>
      </c>
    </row>
    <row r="3" spans="1:12" x14ac:dyDescent="0.2">
      <c r="A3" s="4" t="s">
        <v>12</v>
      </c>
      <c r="B3" s="5">
        <v>0</v>
      </c>
      <c r="C3" s="6">
        <f t="shared" ref="C3:C21" si="0">$J$5</f>
        <v>0</v>
      </c>
      <c r="D3" s="5">
        <f t="shared" ref="D3:D34" si="1">B3+C3</f>
        <v>0</v>
      </c>
      <c r="E3" s="5">
        <f t="shared" ref="E3:E21" si="2">0.405396442498639*D3</f>
        <v>0</v>
      </c>
      <c r="F3" s="5">
        <f t="shared" ref="F3:F34" si="3">D3-E3</f>
        <v>0</v>
      </c>
      <c r="G3" s="7"/>
      <c r="J3" s="43"/>
      <c r="L3" s="8">
        <f>IF((-((J5*0.328066156)+(J8*(-2))))-3.469*((J5*0.328066156)-J8)&lt;0,0,(-((J5*0.328066156)+(J8*(-2))))-3.469*((J5*0.328066156)-J8))</f>
        <v>0</v>
      </c>
    </row>
    <row r="4" spans="1:12" x14ac:dyDescent="0.2">
      <c r="A4" s="9">
        <v>2</v>
      </c>
      <c r="B4" s="10">
        <f t="shared" ref="B4:B34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1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 t="s">
        <v>64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 t="s">
        <v>63</v>
      </c>
      <c r="B22" s="10">
        <f t="shared" si="4"/>
        <v>0</v>
      </c>
      <c r="C22" s="16">
        <f>L3</f>
        <v>0</v>
      </c>
      <c r="D22" s="10">
        <f t="shared" si="1"/>
        <v>0</v>
      </c>
      <c r="E22" s="10">
        <f t="shared" ref="E22:E34" si="6">0.182806292660453*D22</f>
        <v>0</v>
      </c>
      <c r="F22" s="10">
        <f t="shared" si="3"/>
        <v>0</v>
      </c>
      <c r="G22" s="11"/>
      <c r="H22" s="44"/>
    </row>
    <row r="23" spans="1:12" x14ac:dyDescent="0.2">
      <c r="A23" s="4" t="s">
        <v>62</v>
      </c>
      <c r="B23" s="5">
        <f t="shared" si="4"/>
        <v>0</v>
      </c>
      <c r="C23" s="17">
        <f t="shared" ref="C23:C34" si="7">$J$8</f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ref="G23:G34" si="8">IF(1-((B23-F23)/B23*-1)&gt;1,1+((B23-F23)/B23*-1),1-(((B23-F23)/B23*-1)))</f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ht="17" thickBot="1" x14ac:dyDescent="0.25">
      <c r="A34" s="18">
        <v>32</v>
      </c>
      <c r="B34" s="19">
        <f t="shared" si="4"/>
        <v>0</v>
      </c>
      <c r="C34" s="19">
        <f t="shared" si="7"/>
        <v>0</v>
      </c>
      <c r="D34" s="19">
        <f t="shared" si="1"/>
        <v>0</v>
      </c>
      <c r="E34" s="19">
        <f t="shared" si="6"/>
        <v>0</v>
      </c>
      <c r="F34" s="19">
        <f t="shared" si="3"/>
        <v>0</v>
      </c>
      <c r="G34" s="20" t="e">
        <f t="shared" si="8"/>
        <v>#DIV/0!</v>
      </c>
    </row>
    <row r="35" spans="1:7" x14ac:dyDescent="0.2">
      <c r="A35" s="34"/>
      <c r="B35" s="10"/>
      <c r="C35" s="10"/>
      <c r="D35" s="10"/>
      <c r="E35" s="10"/>
      <c r="F35" s="10"/>
      <c r="G35" s="24"/>
    </row>
    <row r="36" spans="1:7" x14ac:dyDescent="0.2">
      <c r="A36" s="34"/>
      <c r="B36" s="10"/>
      <c r="C36" s="10"/>
      <c r="D36" s="10"/>
      <c r="E36" s="10"/>
      <c r="F36" s="10"/>
      <c r="G36" s="24"/>
    </row>
    <row r="37" spans="1:7" x14ac:dyDescent="0.2">
      <c r="A37" s="34"/>
      <c r="B37" s="10"/>
      <c r="C37" s="10"/>
      <c r="D37" s="10"/>
      <c r="E37" s="10"/>
      <c r="F37" s="10"/>
      <c r="G37" s="24"/>
    </row>
    <row r="38" spans="1:7" x14ac:dyDescent="0.2">
      <c r="A38" s="34"/>
      <c r="B38" s="10"/>
      <c r="C38" s="10"/>
      <c r="D38" s="10"/>
      <c r="E38" s="10"/>
      <c r="F38" s="10"/>
      <c r="G38" s="24"/>
    </row>
    <row r="39" spans="1:7" x14ac:dyDescent="0.2">
      <c r="A39" s="34"/>
      <c r="B39" s="10"/>
      <c r="C39" s="10"/>
      <c r="D39" s="10"/>
      <c r="E39" s="10"/>
      <c r="F39" s="10"/>
      <c r="G39" s="24"/>
    </row>
    <row r="40" spans="1:7" x14ac:dyDescent="0.2">
      <c r="A40" s="34"/>
      <c r="B40" s="10"/>
      <c r="C40" s="10"/>
      <c r="D40" s="10"/>
      <c r="E40" s="10"/>
      <c r="F40" s="10"/>
      <c r="G40" s="24"/>
    </row>
    <row r="41" spans="1:7" x14ac:dyDescent="0.2">
      <c r="A41" s="34"/>
      <c r="B41" s="10"/>
      <c r="C41" s="10"/>
      <c r="D41" s="10"/>
      <c r="E41" s="10"/>
      <c r="F41" s="10"/>
      <c r="G41" s="24"/>
    </row>
    <row r="42" spans="1:7" x14ac:dyDescent="0.2">
      <c r="A42" s="34"/>
      <c r="B42" s="10"/>
      <c r="C42" s="10"/>
      <c r="D42" s="10"/>
      <c r="E42" s="10"/>
      <c r="F42" s="10"/>
      <c r="G42" s="24"/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</sheetData>
  <sheetProtection algorithmName="SHA-512" hashValue="6qZ6gkrWtv6n7oQwyXJPjLmwxv2OQ7fHO1qs0dvDBJ6NDxzcnDG8RHka7JJ9f8gTK52KtZJchQLcOOT4mUMa8Q==" saltValue="3BpBS4UF+7S7IqBQMGbH9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D2CD-CD24-F748-9308-D335EA31C83F}">
  <dimension ref="A1:L37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3" width="10.83203125" style="38" customWidth="1"/>
    <col min="4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19</v>
      </c>
    </row>
    <row r="3" spans="1:12" x14ac:dyDescent="0.2">
      <c r="A3" s="4" t="s">
        <v>12</v>
      </c>
      <c r="B3" s="25">
        <v>0</v>
      </c>
      <c r="C3" s="26">
        <f t="shared" ref="C3:C17" si="0">$J$5</f>
        <v>0</v>
      </c>
      <c r="D3" s="25">
        <f t="shared" ref="D3:D32" si="1">B3+C3</f>
        <v>0</v>
      </c>
      <c r="E3" s="25">
        <f>0.5*D3</f>
        <v>0</v>
      </c>
      <c r="F3" s="25">
        <f t="shared" ref="F3:F32" si="2">D3-E3</f>
        <v>0</v>
      </c>
      <c r="G3" s="7"/>
      <c r="J3" s="43"/>
      <c r="L3" s="8">
        <f>IF((-((J5*0.834)+(J8*(-2))))-0.199*((J5*0.834)-J8)&lt;0,0,(-((J5*0.834)+(J8*(-2))))-0.199*((J5*0.834)-J8))</f>
        <v>0</v>
      </c>
    </row>
    <row r="4" spans="1:12" x14ac:dyDescent="0.2">
      <c r="A4" s="9">
        <v>2</v>
      </c>
      <c r="B4" s="22">
        <f t="shared" ref="B4:B14" si="3">F3</f>
        <v>0</v>
      </c>
      <c r="C4" s="22">
        <f t="shared" si="0"/>
        <v>0</v>
      </c>
      <c r="D4" s="22">
        <f t="shared" si="1"/>
        <v>0</v>
      </c>
      <c r="E4" s="22">
        <f t="shared" ref="E4:E19" si="4">0.5*D4</f>
        <v>0</v>
      </c>
      <c r="F4" s="22">
        <f t="shared" si="2"/>
        <v>0</v>
      </c>
      <c r="G4" s="11" t="e">
        <f t="shared" ref="G4:G17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25">
        <f t="shared" si="3"/>
        <v>0</v>
      </c>
      <c r="C5" s="25">
        <f t="shared" si="0"/>
        <v>0</v>
      </c>
      <c r="D5" s="25">
        <f t="shared" si="1"/>
        <v>0</v>
      </c>
      <c r="E5" s="25">
        <f t="shared" si="4"/>
        <v>0</v>
      </c>
      <c r="F5" s="25">
        <f t="shared" si="2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22">
        <f t="shared" si="3"/>
        <v>0</v>
      </c>
      <c r="C6" s="22">
        <f t="shared" si="0"/>
        <v>0</v>
      </c>
      <c r="D6" s="22">
        <f t="shared" si="1"/>
        <v>0</v>
      </c>
      <c r="E6" s="22">
        <f t="shared" si="4"/>
        <v>0</v>
      </c>
      <c r="F6" s="22">
        <f t="shared" si="2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25">
        <f t="shared" si="3"/>
        <v>0</v>
      </c>
      <c r="C7" s="25">
        <f t="shared" si="0"/>
        <v>0</v>
      </c>
      <c r="D7" s="25">
        <f t="shared" si="1"/>
        <v>0</v>
      </c>
      <c r="E7" s="25">
        <f t="shared" si="4"/>
        <v>0</v>
      </c>
      <c r="F7" s="25">
        <f t="shared" si="2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22">
        <f t="shared" si="3"/>
        <v>0</v>
      </c>
      <c r="C8" s="22">
        <f t="shared" si="0"/>
        <v>0</v>
      </c>
      <c r="D8" s="22">
        <f t="shared" si="1"/>
        <v>0</v>
      </c>
      <c r="E8" s="22">
        <f t="shared" si="4"/>
        <v>0</v>
      </c>
      <c r="F8" s="22">
        <f t="shared" si="2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25">
        <f t="shared" si="3"/>
        <v>0</v>
      </c>
      <c r="C9" s="25">
        <f t="shared" si="0"/>
        <v>0</v>
      </c>
      <c r="D9" s="25">
        <f t="shared" si="1"/>
        <v>0</v>
      </c>
      <c r="E9" s="25">
        <f t="shared" si="4"/>
        <v>0</v>
      </c>
      <c r="F9" s="25">
        <f t="shared" si="2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22">
        <f t="shared" si="3"/>
        <v>0</v>
      </c>
      <c r="C10" s="22">
        <f t="shared" si="0"/>
        <v>0</v>
      </c>
      <c r="D10" s="22">
        <f t="shared" si="1"/>
        <v>0</v>
      </c>
      <c r="E10" s="22">
        <f t="shared" si="4"/>
        <v>0</v>
      </c>
      <c r="F10" s="22">
        <f t="shared" si="2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25">
        <f t="shared" si="3"/>
        <v>0</v>
      </c>
      <c r="C11" s="25">
        <f t="shared" si="0"/>
        <v>0</v>
      </c>
      <c r="D11" s="25">
        <f t="shared" si="1"/>
        <v>0</v>
      </c>
      <c r="E11" s="25">
        <f t="shared" si="4"/>
        <v>0</v>
      </c>
      <c r="F11" s="25">
        <f t="shared" si="2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22">
        <f t="shared" si="3"/>
        <v>0</v>
      </c>
      <c r="C12" s="22">
        <f t="shared" si="0"/>
        <v>0</v>
      </c>
      <c r="D12" s="22">
        <f t="shared" si="1"/>
        <v>0</v>
      </c>
      <c r="E12" s="22">
        <f t="shared" si="4"/>
        <v>0</v>
      </c>
      <c r="F12" s="22">
        <f t="shared" si="2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25">
        <f t="shared" si="3"/>
        <v>0</v>
      </c>
      <c r="C13" s="25">
        <f t="shared" si="0"/>
        <v>0</v>
      </c>
      <c r="D13" s="25">
        <f t="shared" si="1"/>
        <v>0</v>
      </c>
      <c r="E13" s="25">
        <f t="shared" si="4"/>
        <v>0</v>
      </c>
      <c r="F13" s="25">
        <f t="shared" si="2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27">
        <f t="shared" si="3"/>
        <v>0</v>
      </c>
      <c r="C14" s="27">
        <f t="shared" si="0"/>
        <v>0</v>
      </c>
      <c r="D14" s="27">
        <f t="shared" si="1"/>
        <v>0</v>
      </c>
      <c r="E14" s="27">
        <f t="shared" si="4"/>
        <v>0</v>
      </c>
      <c r="F14" s="27">
        <f t="shared" si="2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25">
        <f>F14</f>
        <v>0</v>
      </c>
      <c r="C15" s="25">
        <f t="shared" si="0"/>
        <v>0</v>
      </c>
      <c r="D15" s="25">
        <f t="shared" si="1"/>
        <v>0</v>
      </c>
      <c r="E15" s="25">
        <f t="shared" si="4"/>
        <v>0</v>
      </c>
      <c r="F15" s="25">
        <f t="shared" si="2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22">
        <f t="shared" ref="B16:B32" si="6">F15</f>
        <v>0</v>
      </c>
      <c r="C16" s="22">
        <f t="shared" si="0"/>
        <v>0</v>
      </c>
      <c r="D16" s="22">
        <f t="shared" si="1"/>
        <v>0</v>
      </c>
      <c r="E16" s="22">
        <f t="shared" si="4"/>
        <v>0</v>
      </c>
      <c r="F16" s="22">
        <f t="shared" si="2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25">
        <f t="shared" si="6"/>
        <v>0</v>
      </c>
      <c r="C17" s="25">
        <f t="shared" si="0"/>
        <v>0</v>
      </c>
      <c r="D17" s="25">
        <f t="shared" si="1"/>
        <v>0</v>
      </c>
      <c r="E17" s="25">
        <f t="shared" si="4"/>
        <v>0</v>
      </c>
      <c r="F17" s="25">
        <f t="shared" si="2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22">
        <f t="shared" si="6"/>
        <v>0</v>
      </c>
      <c r="C18" s="22">
        <f>$J$5</f>
        <v>0</v>
      </c>
      <c r="D18" s="22">
        <f t="shared" si="1"/>
        <v>0</v>
      </c>
      <c r="E18" s="22">
        <f t="shared" si="4"/>
        <v>0</v>
      </c>
      <c r="F18" s="22">
        <f t="shared" si="2"/>
        <v>0</v>
      </c>
      <c r="G18" s="11" t="e">
        <f>IF(1-((B18-F18)/B18*-1)&gt;1,1+((B18-F18)/B18*-1),1-(((B18-F18)/B18*-1)))</f>
        <v>#DIV/0!</v>
      </c>
      <c r="H18" s="44"/>
      <c r="J18" s="33"/>
    </row>
    <row r="19" spans="1:12" x14ac:dyDescent="0.2">
      <c r="A19" s="4" t="s">
        <v>9</v>
      </c>
      <c r="B19" s="25">
        <f t="shared" si="6"/>
        <v>0</v>
      </c>
      <c r="C19" s="25">
        <f>$J$5</f>
        <v>0</v>
      </c>
      <c r="D19" s="25">
        <f t="shared" si="1"/>
        <v>0</v>
      </c>
      <c r="E19" s="25">
        <f t="shared" si="4"/>
        <v>0</v>
      </c>
      <c r="F19" s="25">
        <f t="shared" si="2"/>
        <v>0</v>
      </c>
      <c r="G19" s="11" t="e">
        <f>IF(1-((B19-F19)/B19*-1)&gt;1,1+((B19-F19)/B19*-1),1-(((B19-F19)/B19*-1)))</f>
        <v>#DIV/0!</v>
      </c>
      <c r="H19" s="44"/>
      <c r="J19" s="33"/>
    </row>
    <row r="20" spans="1:12" x14ac:dyDescent="0.2">
      <c r="A20" s="9" t="s">
        <v>10</v>
      </c>
      <c r="B20" s="22">
        <f t="shared" si="6"/>
        <v>0</v>
      </c>
      <c r="C20" s="28">
        <f>$J$11</f>
        <v>0</v>
      </c>
      <c r="D20" s="22">
        <f t="shared" si="1"/>
        <v>0</v>
      </c>
      <c r="E20" s="22">
        <f t="shared" ref="E20:E32" si="7">0.454746133667371*D20</f>
        <v>0</v>
      </c>
      <c r="F20" s="22">
        <f t="shared" si="2"/>
        <v>0</v>
      </c>
      <c r="G20" s="11"/>
      <c r="H20" s="44"/>
    </row>
    <row r="21" spans="1:12" x14ac:dyDescent="0.2">
      <c r="A21" s="4" t="s">
        <v>11</v>
      </c>
      <c r="B21" s="25">
        <f t="shared" si="6"/>
        <v>0</v>
      </c>
      <c r="C21" s="29">
        <f t="shared" ref="C21:C32" si="8">$J$8</f>
        <v>0</v>
      </c>
      <c r="D21" s="25">
        <f t="shared" si="1"/>
        <v>0</v>
      </c>
      <c r="E21" s="25">
        <f t="shared" si="7"/>
        <v>0</v>
      </c>
      <c r="F21" s="25">
        <f t="shared" si="2"/>
        <v>0</v>
      </c>
      <c r="G21" s="11" t="e">
        <f t="shared" ref="G21:G32" si="9">IF(1-((B21-F21)/B21*-1)&gt;1,1+((B21-F21)/B21*-1),1-(((B21-F21)/B21*-1)))</f>
        <v>#DIV/0!</v>
      </c>
      <c r="H21" s="44"/>
    </row>
    <row r="22" spans="1:12" x14ac:dyDescent="0.2">
      <c r="A22" s="9">
        <v>20</v>
      </c>
      <c r="B22" s="22">
        <f t="shared" si="6"/>
        <v>0</v>
      </c>
      <c r="C22" s="22">
        <f t="shared" si="8"/>
        <v>0</v>
      </c>
      <c r="D22" s="22">
        <f t="shared" si="1"/>
        <v>0</v>
      </c>
      <c r="E22" s="22">
        <f t="shared" si="7"/>
        <v>0</v>
      </c>
      <c r="F22" s="22">
        <f t="shared" si="2"/>
        <v>0</v>
      </c>
      <c r="G22" s="11" t="e">
        <f t="shared" si="9"/>
        <v>#DIV/0!</v>
      </c>
      <c r="H22" s="44"/>
    </row>
    <row r="23" spans="1:12" x14ac:dyDescent="0.2">
      <c r="A23" s="4">
        <v>21</v>
      </c>
      <c r="B23" s="25">
        <f t="shared" si="6"/>
        <v>0</v>
      </c>
      <c r="C23" s="25">
        <f t="shared" si="8"/>
        <v>0</v>
      </c>
      <c r="D23" s="25">
        <f t="shared" si="1"/>
        <v>0</v>
      </c>
      <c r="E23" s="25">
        <f t="shared" si="7"/>
        <v>0</v>
      </c>
      <c r="F23" s="25">
        <f t="shared" si="2"/>
        <v>0</v>
      </c>
      <c r="G23" s="11" t="e">
        <f t="shared" si="9"/>
        <v>#DIV/0!</v>
      </c>
      <c r="H23" s="44"/>
      <c r="L23" s="33"/>
    </row>
    <row r="24" spans="1:12" x14ac:dyDescent="0.2">
      <c r="A24" s="9">
        <v>22</v>
      </c>
      <c r="B24" s="22">
        <f t="shared" si="6"/>
        <v>0</v>
      </c>
      <c r="C24" s="22">
        <f t="shared" si="8"/>
        <v>0</v>
      </c>
      <c r="D24" s="22">
        <f t="shared" si="1"/>
        <v>0</v>
      </c>
      <c r="E24" s="22">
        <f t="shared" si="7"/>
        <v>0</v>
      </c>
      <c r="F24" s="22">
        <f t="shared" si="2"/>
        <v>0</v>
      </c>
      <c r="G24" s="11" t="e">
        <f t="shared" si="9"/>
        <v>#DIV/0!</v>
      </c>
      <c r="H24" s="44"/>
    </row>
    <row r="25" spans="1:12" x14ac:dyDescent="0.2">
      <c r="A25" s="4">
        <v>23</v>
      </c>
      <c r="B25" s="25">
        <f t="shared" si="6"/>
        <v>0</v>
      </c>
      <c r="C25" s="25">
        <f t="shared" si="8"/>
        <v>0</v>
      </c>
      <c r="D25" s="25">
        <f t="shared" si="1"/>
        <v>0</v>
      </c>
      <c r="E25" s="25">
        <f t="shared" si="7"/>
        <v>0</v>
      </c>
      <c r="F25" s="25">
        <f t="shared" si="2"/>
        <v>0</v>
      </c>
      <c r="G25" s="11" t="e">
        <f t="shared" si="9"/>
        <v>#DIV/0!</v>
      </c>
      <c r="H25" s="44"/>
    </row>
    <row r="26" spans="1:12" x14ac:dyDescent="0.2">
      <c r="A26" s="9">
        <v>24</v>
      </c>
      <c r="B26" s="22">
        <f t="shared" si="6"/>
        <v>0</v>
      </c>
      <c r="C26" s="22">
        <f t="shared" si="8"/>
        <v>0</v>
      </c>
      <c r="D26" s="22">
        <f t="shared" si="1"/>
        <v>0</v>
      </c>
      <c r="E26" s="22">
        <f t="shared" si="7"/>
        <v>0</v>
      </c>
      <c r="F26" s="22">
        <f t="shared" si="2"/>
        <v>0</v>
      </c>
      <c r="G26" s="11" t="e">
        <f t="shared" si="9"/>
        <v>#DIV/0!</v>
      </c>
      <c r="H26" s="44"/>
    </row>
    <row r="27" spans="1:12" x14ac:dyDescent="0.2">
      <c r="A27" s="4">
        <v>25</v>
      </c>
      <c r="B27" s="25">
        <f t="shared" si="6"/>
        <v>0</v>
      </c>
      <c r="C27" s="25">
        <f t="shared" si="8"/>
        <v>0</v>
      </c>
      <c r="D27" s="25">
        <f t="shared" si="1"/>
        <v>0</v>
      </c>
      <c r="E27" s="25">
        <f t="shared" si="7"/>
        <v>0</v>
      </c>
      <c r="F27" s="25">
        <f t="shared" si="2"/>
        <v>0</v>
      </c>
      <c r="G27" s="11" t="e">
        <f t="shared" si="9"/>
        <v>#DIV/0!</v>
      </c>
      <c r="H27" s="44"/>
    </row>
    <row r="28" spans="1:12" x14ac:dyDescent="0.2">
      <c r="A28" s="9">
        <v>26</v>
      </c>
      <c r="B28" s="22">
        <f t="shared" si="6"/>
        <v>0</v>
      </c>
      <c r="C28" s="22">
        <f t="shared" si="8"/>
        <v>0</v>
      </c>
      <c r="D28" s="22">
        <f t="shared" si="1"/>
        <v>0</v>
      </c>
      <c r="E28" s="22">
        <f t="shared" si="7"/>
        <v>0</v>
      </c>
      <c r="F28" s="22">
        <f t="shared" si="2"/>
        <v>0</v>
      </c>
      <c r="G28" s="11" t="e">
        <f t="shared" si="9"/>
        <v>#DIV/0!</v>
      </c>
      <c r="H28" s="44"/>
    </row>
    <row r="29" spans="1:12" x14ac:dyDescent="0.2">
      <c r="A29" s="4">
        <v>27</v>
      </c>
      <c r="B29" s="25">
        <f t="shared" si="6"/>
        <v>0</v>
      </c>
      <c r="C29" s="25">
        <f t="shared" si="8"/>
        <v>0</v>
      </c>
      <c r="D29" s="25">
        <f t="shared" si="1"/>
        <v>0</v>
      </c>
      <c r="E29" s="25">
        <f t="shared" si="7"/>
        <v>0</v>
      </c>
      <c r="F29" s="25">
        <f t="shared" si="2"/>
        <v>0</v>
      </c>
      <c r="G29" s="11" t="e">
        <f t="shared" si="9"/>
        <v>#DIV/0!</v>
      </c>
      <c r="H29" s="44"/>
    </row>
    <row r="30" spans="1:12" x14ac:dyDescent="0.2">
      <c r="A30" s="9">
        <v>28</v>
      </c>
      <c r="B30" s="22">
        <f t="shared" si="6"/>
        <v>0</v>
      </c>
      <c r="C30" s="22">
        <f t="shared" si="8"/>
        <v>0</v>
      </c>
      <c r="D30" s="22">
        <f t="shared" si="1"/>
        <v>0</v>
      </c>
      <c r="E30" s="22">
        <f t="shared" si="7"/>
        <v>0</v>
      </c>
      <c r="F30" s="22">
        <f t="shared" si="2"/>
        <v>0</v>
      </c>
      <c r="G30" s="11" t="e">
        <f t="shared" si="9"/>
        <v>#DIV/0!</v>
      </c>
      <c r="H30" s="44"/>
    </row>
    <row r="31" spans="1:12" x14ac:dyDescent="0.2">
      <c r="A31" s="4">
        <v>29</v>
      </c>
      <c r="B31" s="25">
        <f t="shared" si="6"/>
        <v>0</v>
      </c>
      <c r="C31" s="25">
        <f t="shared" si="8"/>
        <v>0</v>
      </c>
      <c r="D31" s="25">
        <f t="shared" si="1"/>
        <v>0</v>
      </c>
      <c r="E31" s="25">
        <f t="shared" si="7"/>
        <v>0</v>
      </c>
      <c r="F31" s="25">
        <f t="shared" si="2"/>
        <v>0</v>
      </c>
      <c r="G31" s="11" t="e">
        <f t="shared" si="9"/>
        <v>#DIV/0!</v>
      </c>
      <c r="H31" s="44"/>
    </row>
    <row r="32" spans="1:12" ht="17" thickBot="1" x14ac:dyDescent="0.25">
      <c r="A32" s="18">
        <v>30</v>
      </c>
      <c r="B32" s="19">
        <f t="shared" si="6"/>
        <v>0</v>
      </c>
      <c r="C32" s="19">
        <f t="shared" si="8"/>
        <v>0</v>
      </c>
      <c r="D32" s="19">
        <f t="shared" si="1"/>
        <v>0</v>
      </c>
      <c r="E32" s="19">
        <f t="shared" si="7"/>
        <v>0</v>
      </c>
      <c r="F32" s="19">
        <f t="shared" si="2"/>
        <v>0</v>
      </c>
      <c r="G32" s="20" t="e">
        <f t="shared" si="9"/>
        <v>#DIV/0!</v>
      </c>
      <c r="H32" s="44"/>
    </row>
    <row r="33" spans="1:7" x14ac:dyDescent="0.2">
      <c r="A33" s="30"/>
      <c r="B33" s="31"/>
      <c r="C33" s="31"/>
      <c r="D33" s="31"/>
      <c r="E33" s="31"/>
      <c r="F33" s="31"/>
      <c r="G33" s="32"/>
    </row>
    <row r="34" spans="1:7" x14ac:dyDescent="0.2">
      <c r="A34" s="30"/>
      <c r="B34" s="31"/>
      <c r="C34" s="31"/>
      <c r="D34" s="31"/>
      <c r="E34" s="31"/>
      <c r="F34" s="31"/>
      <c r="G34" s="32"/>
    </row>
    <row r="35" spans="1:7" x14ac:dyDescent="0.2">
      <c r="A35" s="30"/>
      <c r="B35" s="31"/>
      <c r="C35" s="31"/>
      <c r="D35" s="31"/>
      <c r="E35" s="31"/>
      <c r="F35" s="31"/>
      <c r="G35" s="32"/>
    </row>
    <row r="36" spans="1:7" x14ac:dyDescent="0.2">
      <c r="A36" s="30"/>
      <c r="B36" s="31"/>
      <c r="C36" s="31"/>
      <c r="D36" s="31"/>
      <c r="E36" s="31"/>
      <c r="F36" s="31"/>
      <c r="G36" s="32"/>
    </row>
    <row r="37" spans="1:7" x14ac:dyDescent="0.2">
      <c r="A37" s="30"/>
      <c r="B37" s="31"/>
      <c r="C37" s="31"/>
      <c r="D37" s="31"/>
      <c r="E37" s="31"/>
      <c r="F37" s="31"/>
      <c r="G37" s="32"/>
    </row>
  </sheetData>
  <sheetProtection algorithmName="SHA-512" hashValue="mhHMa/cWhUfefwPb2Hp7MfVym5TQ1fX31YSF/PUh1YW1EbUrKFlYgQYoOvRYNqHHpDrPVMU+EijWdOPmzaTxpQ==" saltValue="DafTPFkCDCZJxOZ+PQpMOA==" spinCount="100000" sheet="1" objects="1" scenarios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8549-177F-F944-BFA2-9810BB8E3E98}">
  <dimension ref="A1:L7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73</v>
      </c>
    </row>
    <row r="3" spans="1:12" x14ac:dyDescent="0.2">
      <c r="A3" s="4" t="s">
        <v>12</v>
      </c>
      <c r="B3" s="5">
        <v>0</v>
      </c>
      <c r="C3" s="6">
        <f t="shared" ref="C3:C21" si="0">$J$5</f>
        <v>0</v>
      </c>
      <c r="D3" s="5">
        <f t="shared" ref="D3:D34" si="1">B3+C3</f>
        <v>0</v>
      </c>
      <c r="E3" s="5">
        <f t="shared" ref="E3:E21" si="2">0.405396442498639*D3</f>
        <v>0</v>
      </c>
      <c r="F3" s="5">
        <f t="shared" ref="F3:F34" si="3">D3-E3</f>
        <v>0</v>
      </c>
      <c r="G3" s="7"/>
      <c r="J3" s="43"/>
      <c r="L3" s="8">
        <f>IF((-((J5*0.277481934)+(J8*(-2))))-4.2865*((J5*0.277481934)-J8)&lt;0,0,(-((J5*0.277481934)+(J8*(-2))))-4.2865*((J5*0.277481934)-J8))</f>
        <v>0</v>
      </c>
    </row>
    <row r="4" spans="1:12" x14ac:dyDescent="0.2">
      <c r="A4" s="9">
        <v>2</v>
      </c>
      <c r="B4" s="10">
        <f t="shared" ref="B4:B34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1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52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 t="s">
        <v>64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 t="s">
        <v>63</v>
      </c>
      <c r="B22" s="10">
        <f t="shared" si="4"/>
        <v>0</v>
      </c>
      <c r="C22" s="16">
        <f>L3</f>
        <v>0</v>
      </c>
      <c r="D22" s="10">
        <f t="shared" si="1"/>
        <v>0</v>
      </c>
      <c r="E22" s="10">
        <f t="shared" ref="E22:E34" si="6">0.159103584746286*D22</f>
        <v>0</v>
      </c>
      <c r="F22" s="10">
        <f t="shared" si="3"/>
        <v>0</v>
      </c>
      <c r="G22" s="11"/>
      <c r="H22" s="44"/>
    </row>
    <row r="23" spans="1:12" x14ac:dyDescent="0.2">
      <c r="A23" s="4" t="s">
        <v>62</v>
      </c>
      <c r="B23" s="5">
        <f t="shared" si="4"/>
        <v>0</v>
      </c>
      <c r="C23" s="17">
        <f t="shared" ref="C23:C34" si="7">$J$8</f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ref="G23:G34" si="8">IF(1-((B23-F23)/B23*-1)&gt;1,1+((B23-F23)/B23*-1),1-(((B23-F23)/B23*-1)))</f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ht="17" thickBot="1" x14ac:dyDescent="0.25">
      <c r="A34" s="18">
        <v>32</v>
      </c>
      <c r="B34" s="19">
        <f t="shared" si="4"/>
        <v>0</v>
      </c>
      <c r="C34" s="19">
        <f t="shared" si="7"/>
        <v>0</v>
      </c>
      <c r="D34" s="19">
        <f t="shared" si="1"/>
        <v>0</v>
      </c>
      <c r="E34" s="19">
        <f t="shared" si="6"/>
        <v>0</v>
      </c>
      <c r="F34" s="19">
        <f t="shared" si="3"/>
        <v>0</v>
      </c>
      <c r="G34" s="20" t="e">
        <f t="shared" si="8"/>
        <v>#DIV/0!</v>
      </c>
    </row>
    <row r="35" spans="1:7" x14ac:dyDescent="0.2">
      <c r="A35" s="34"/>
      <c r="B35" s="10"/>
      <c r="C35" s="10"/>
      <c r="D35" s="10"/>
      <c r="E35" s="10"/>
      <c r="F35" s="10"/>
      <c r="G35" s="24"/>
    </row>
    <row r="36" spans="1:7" x14ac:dyDescent="0.2">
      <c r="A36" s="34"/>
      <c r="B36" s="10"/>
      <c r="C36" s="10"/>
      <c r="D36" s="10"/>
      <c r="E36" s="10"/>
      <c r="F36" s="10"/>
      <c r="G36" s="24"/>
    </row>
    <row r="37" spans="1:7" x14ac:dyDescent="0.2">
      <c r="A37" s="34"/>
      <c r="B37" s="10"/>
      <c r="C37" s="10"/>
      <c r="D37" s="10"/>
      <c r="E37" s="10"/>
      <c r="F37" s="10"/>
      <c r="G37" s="24"/>
    </row>
    <row r="38" spans="1:7" x14ac:dyDescent="0.2">
      <c r="A38" s="34"/>
      <c r="B38" s="10"/>
      <c r="C38" s="10"/>
      <c r="D38" s="10"/>
      <c r="E38" s="10"/>
      <c r="F38" s="10"/>
      <c r="G38" s="24"/>
    </row>
    <row r="39" spans="1:7" x14ac:dyDescent="0.2">
      <c r="A39" s="34"/>
      <c r="B39" s="10"/>
      <c r="C39" s="10"/>
      <c r="D39" s="10"/>
      <c r="E39" s="10"/>
      <c r="F39" s="10"/>
      <c r="G39" s="24"/>
    </row>
    <row r="40" spans="1:7" x14ac:dyDescent="0.2">
      <c r="A40" s="34"/>
      <c r="B40" s="10"/>
      <c r="C40" s="10"/>
      <c r="D40" s="10"/>
      <c r="E40" s="10"/>
      <c r="F40" s="10"/>
      <c r="G40" s="24"/>
    </row>
    <row r="41" spans="1:7" x14ac:dyDescent="0.2">
      <c r="A41" s="34"/>
      <c r="B41" s="10"/>
      <c r="C41" s="10"/>
      <c r="D41" s="10"/>
      <c r="E41" s="10"/>
      <c r="F41" s="10"/>
      <c r="G41" s="24"/>
    </row>
    <row r="42" spans="1:7" x14ac:dyDescent="0.2">
      <c r="A42" s="34"/>
      <c r="B42" s="10"/>
      <c r="C42" s="10"/>
      <c r="D42" s="10"/>
      <c r="E42" s="10"/>
      <c r="F42" s="10"/>
      <c r="G42" s="24"/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</sheetData>
  <sheetProtection algorithmName="SHA-512" hashValue="vfra2I3KPnNFYBN0pOmJaHHydqp2ZyYx3DT949YsfT0TpThX16EEGjcAPSb4G1rzpXK1YxiWQoPH0fGPNi6SfQ==" saltValue="Hf3JtcxSI5ET+247yAqm5w==" spinCount="100000" sheet="1" objects="1" scenarios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9A81-CA61-B24C-9BD8-67C1CCC5AEE9}">
  <dimension ref="A1:L7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74</v>
      </c>
    </row>
    <row r="3" spans="1:12" x14ac:dyDescent="0.2">
      <c r="A3" s="4" t="s">
        <v>12</v>
      </c>
      <c r="B3" s="5">
        <v>0</v>
      </c>
      <c r="C3" s="6">
        <f t="shared" ref="C3:C21" si="0">$J$5</f>
        <v>0</v>
      </c>
      <c r="D3" s="5">
        <f t="shared" ref="D3:D34" si="1">B3+C3</f>
        <v>0</v>
      </c>
      <c r="E3" s="5">
        <f t="shared" ref="E3:E21" si="2">0.405396442498639*D3</f>
        <v>0</v>
      </c>
      <c r="F3" s="5">
        <f t="shared" ref="F3:F34" si="3">D3-E3</f>
        <v>0</v>
      </c>
      <c r="G3" s="7"/>
      <c r="J3" s="43"/>
      <c r="L3" s="8">
        <f>IF((-((J5*0.132712914)+(J8*(-2))))-10.05*((J5*0.132712914)-J8)&lt;0,0,(-((J5*0.132712914)+(J8*(-2))))-10.05*((J5*0.132712914)-J8))</f>
        <v>0</v>
      </c>
    </row>
    <row r="4" spans="1:12" x14ac:dyDescent="0.2">
      <c r="A4" s="9">
        <v>2</v>
      </c>
      <c r="B4" s="10">
        <f t="shared" ref="B4:B34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1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54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 t="s">
        <v>64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 t="s">
        <v>63</v>
      </c>
      <c r="B22" s="10">
        <f t="shared" si="4"/>
        <v>0</v>
      </c>
      <c r="C22" s="16">
        <f>L3</f>
        <v>0</v>
      </c>
      <c r="D22" s="10">
        <f t="shared" si="1"/>
        <v>0</v>
      </c>
      <c r="E22" s="10">
        <f t="shared" ref="E22:E34" si="6">0.0829959567953289*D22</f>
        <v>0</v>
      </c>
      <c r="F22" s="10">
        <f t="shared" si="3"/>
        <v>0</v>
      </c>
      <c r="G22" s="11"/>
      <c r="H22" s="44"/>
    </row>
    <row r="23" spans="1:12" x14ac:dyDescent="0.2">
      <c r="A23" s="4" t="s">
        <v>62</v>
      </c>
      <c r="B23" s="5">
        <f t="shared" si="4"/>
        <v>0</v>
      </c>
      <c r="C23" s="17">
        <f t="shared" ref="C23:C34" si="7">$J$8</f>
        <v>0</v>
      </c>
      <c r="D23" s="5">
        <f t="shared" si="1"/>
        <v>0</v>
      </c>
      <c r="E23" s="5">
        <f t="shared" si="6"/>
        <v>0</v>
      </c>
      <c r="F23" s="5">
        <f t="shared" si="3"/>
        <v>0</v>
      </c>
      <c r="G23" s="11" t="e">
        <f t="shared" ref="G23:G34" si="8">IF(1-((B23-F23)/B23*-1)&gt;1,1+((B23-F23)/B23*-1),1-(((B23-F23)/B23*-1)))</f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7"/>
        <v>0</v>
      </c>
      <c r="D24" s="10">
        <f t="shared" si="1"/>
        <v>0</v>
      </c>
      <c r="E24" s="10">
        <f t="shared" si="6"/>
        <v>0</v>
      </c>
      <c r="F24" s="10">
        <f t="shared" si="3"/>
        <v>0</v>
      </c>
      <c r="G24" s="11" t="e">
        <f t="shared" si="8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7"/>
        <v>0</v>
      </c>
      <c r="D25" s="5">
        <f t="shared" si="1"/>
        <v>0</v>
      </c>
      <c r="E25" s="5">
        <f t="shared" si="6"/>
        <v>0</v>
      </c>
      <c r="F25" s="5">
        <f t="shared" si="3"/>
        <v>0</v>
      </c>
      <c r="G25" s="11" t="e">
        <f t="shared" si="8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7"/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1" t="e">
        <f t="shared" si="8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1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1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1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ht="17" thickBot="1" x14ac:dyDescent="0.25">
      <c r="A34" s="18">
        <v>32</v>
      </c>
      <c r="B34" s="19">
        <f t="shared" si="4"/>
        <v>0</v>
      </c>
      <c r="C34" s="19">
        <f t="shared" si="7"/>
        <v>0</v>
      </c>
      <c r="D34" s="19">
        <f t="shared" si="1"/>
        <v>0</v>
      </c>
      <c r="E34" s="19">
        <f t="shared" si="6"/>
        <v>0</v>
      </c>
      <c r="F34" s="19">
        <f t="shared" si="3"/>
        <v>0</v>
      </c>
      <c r="G34" s="20" t="e">
        <f t="shared" si="8"/>
        <v>#DIV/0!</v>
      </c>
    </row>
    <row r="35" spans="1:7" x14ac:dyDescent="0.2">
      <c r="A35" s="34"/>
      <c r="B35" s="10"/>
      <c r="C35" s="10"/>
      <c r="D35" s="10"/>
      <c r="E35" s="10"/>
      <c r="F35" s="10"/>
      <c r="G35" s="24"/>
    </row>
    <row r="36" spans="1:7" x14ac:dyDescent="0.2">
      <c r="A36" s="34"/>
      <c r="B36" s="10"/>
      <c r="C36" s="10"/>
      <c r="D36" s="10"/>
      <c r="E36" s="10"/>
      <c r="F36" s="10"/>
      <c r="G36" s="24"/>
    </row>
    <row r="37" spans="1:7" x14ac:dyDescent="0.2">
      <c r="A37" s="34"/>
      <c r="B37" s="10"/>
      <c r="C37" s="10"/>
      <c r="D37" s="10"/>
      <c r="E37" s="10"/>
      <c r="F37" s="10"/>
      <c r="G37" s="24"/>
    </row>
    <row r="38" spans="1:7" x14ac:dyDescent="0.2">
      <c r="A38" s="34"/>
      <c r="B38" s="10"/>
      <c r="C38" s="10"/>
      <c r="D38" s="10"/>
      <c r="E38" s="10"/>
      <c r="F38" s="10"/>
      <c r="G38" s="24"/>
    </row>
    <row r="39" spans="1:7" x14ac:dyDescent="0.2">
      <c r="A39" s="34"/>
      <c r="B39" s="10"/>
      <c r="C39" s="10"/>
      <c r="D39" s="10"/>
      <c r="E39" s="10"/>
      <c r="F39" s="10"/>
      <c r="G39" s="24"/>
    </row>
    <row r="40" spans="1:7" x14ac:dyDescent="0.2">
      <c r="A40" s="34"/>
      <c r="B40" s="10"/>
      <c r="C40" s="10"/>
      <c r="D40" s="10"/>
      <c r="E40" s="10"/>
      <c r="F40" s="10"/>
      <c r="G40" s="24"/>
    </row>
    <row r="41" spans="1:7" x14ac:dyDescent="0.2">
      <c r="A41" s="34"/>
      <c r="B41" s="10"/>
      <c r="C41" s="10"/>
      <c r="D41" s="10"/>
      <c r="E41" s="10"/>
      <c r="F41" s="10"/>
      <c r="G41" s="24"/>
    </row>
    <row r="42" spans="1:7" x14ac:dyDescent="0.2">
      <c r="A42" s="34"/>
      <c r="B42" s="10"/>
      <c r="C42" s="10"/>
      <c r="D42" s="10"/>
      <c r="E42" s="10"/>
      <c r="F42" s="10"/>
      <c r="G42" s="24"/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</sheetData>
  <sheetProtection algorithmName="SHA-512" hashValue="xQRKHiLXFC5Fl9PQOLtfOzB/7gW5qNd4NNal6dKTsQHJ7jgfUMO2mkkcOfAGbYnhtvoKs883TYHxIb9x39PLQw==" saltValue="HwP40JzLtVUa1NZArErHlw==" spinCount="100000" sheet="1" objects="1" scenarios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D366-D056-0342-93A5-9B050D40C1CE}">
  <dimension ref="A1:L45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78</v>
      </c>
    </row>
    <row r="3" spans="1:12" x14ac:dyDescent="0.2">
      <c r="A3" s="4" t="s">
        <v>12</v>
      </c>
      <c r="B3" s="5">
        <v>0</v>
      </c>
      <c r="C3" s="6">
        <f t="shared" ref="C3:C24" si="0">$J$5</f>
        <v>0</v>
      </c>
      <c r="D3" s="5">
        <f t="shared" ref="D3:D38" si="1">B3+C3</f>
        <v>0</v>
      </c>
      <c r="E3" s="5">
        <f t="shared" ref="E3:E24" si="2">0.351580222674495*D3</f>
        <v>0</v>
      </c>
      <c r="F3" s="5">
        <f t="shared" ref="F3:F38" si="3">D3-E3</f>
        <v>0</v>
      </c>
      <c r="G3" s="7"/>
      <c r="J3" s="43"/>
      <c r="L3" s="8">
        <f>IF(-((J5*1.844093)+(J8*(-2)))&lt;0,0,-((J5*1.844093)+(J8*(-2))))</f>
        <v>0</v>
      </c>
    </row>
    <row r="4" spans="1:12" x14ac:dyDescent="0.2">
      <c r="A4" s="9">
        <v>2</v>
      </c>
      <c r="B4" s="10">
        <f t="shared" ref="B4:B38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  <c r="K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  <c r="J20" s="33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  <c r="J21" s="33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33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J23" s="33"/>
    </row>
    <row r="24" spans="1:12" x14ac:dyDescent="0.2">
      <c r="A24" s="9" t="s">
        <v>77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  <c r="J24" s="33"/>
    </row>
    <row r="25" spans="1:12" x14ac:dyDescent="0.2">
      <c r="A25" s="4" t="s">
        <v>76</v>
      </c>
      <c r="B25" s="5">
        <f t="shared" si="4"/>
        <v>0</v>
      </c>
      <c r="C25" s="16">
        <f>L3</f>
        <v>0</v>
      </c>
      <c r="D25" s="5">
        <f t="shared" si="1"/>
        <v>0</v>
      </c>
      <c r="E25" s="5">
        <f t="shared" ref="E25:E38" si="6">0.5*D25</f>
        <v>0</v>
      </c>
      <c r="F25" s="5">
        <f t="shared" si="3"/>
        <v>0</v>
      </c>
      <c r="G25" s="15"/>
      <c r="H25" s="44"/>
    </row>
    <row r="26" spans="1:12" x14ac:dyDescent="0.2">
      <c r="A26" s="9" t="s">
        <v>75</v>
      </c>
      <c r="B26" s="10">
        <f t="shared" si="4"/>
        <v>0</v>
      </c>
      <c r="C26" s="17">
        <f t="shared" ref="C26:C38" si="7">$J$8</f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5" t="e">
        <f t="shared" ref="G26:G38" si="8">IF(1-((B26-F26)/B26*-1)&gt;1,1+((B26-F26)/B26*-1),1-(((B26-F26)/B26*-1)))</f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5" t="e">
        <f t="shared" si="8"/>
        <v>#DIV/0!</v>
      </c>
      <c r="H28" s="44"/>
      <c r="L28" s="33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5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5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5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5" t="e">
        <f t="shared" si="8"/>
        <v>#DIV/0!</v>
      </c>
      <c r="H32" s="44"/>
    </row>
    <row r="33" spans="1:8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5" t="e">
        <f t="shared" si="8"/>
        <v>#DIV/0!</v>
      </c>
      <c r="H33" s="44"/>
    </row>
    <row r="34" spans="1:8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5" t="e">
        <f t="shared" si="8"/>
        <v>#DIV/0!</v>
      </c>
      <c r="H34" s="44"/>
    </row>
    <row r="35" spans="1:8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5" t="e">
        <f t="shared" si="8"/>
        <v>#DIV/0!</v>
      </c>
      <c r="H35" s="44"/>
    </row>
    <row r="36" spans="1:8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5" t="e">
        <f t="shared" si="8"/>
        <v>#DIV/0!</v>
      </c>
      <c r="H36" s="44"/>
    </row>
    <row r="37" spans="1:8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5" t="e">
        <f t="shared" si="8"/>
        <v>#DIV/0!</v>
      </c>
      <c r="H37" s="44"/>
    </row>
    <row r="38" spans="1:8" ht="17" thickBot="1" x14ac:dyDescent="0.25">
      <c r="A38" s="18">
        <v>36</v>
      </c>
      <c r="B38" s="19">
        <f t="shared" si="4"/>
        <v>0</v>
      </c>
      <c r="C38" s="19">
        <f t="shared" si="7"/>
        <v>0</v>
      </c>
      <c r="D38" s="19">
        <f t="shared" si="1"/>
        <v>0</v>
      </c>
      <c r="E38" s="19">
        <f t="shared" si="6"/>
        <v>0</v>
      </c>
      <c r="F38" s="19">
        <f t="shared" si="3"/>
        <v>0</v>
      </c>
      <c r="G38" s="35" t="e">
        <f t="shared" si="8"/>
        <v>#DIV/0!</v>
      </c>
    </row>
    <row r="39" spans="1:8" x14ac:dyDescent="0.2">
      <c r="A39" s="34"/>
      <c r="B39" s="10"/>
      <c r="C39" s="10"/>
      <c r="D39" s="10"/>
      <c r="E39" s="10"/>
      <c r="F39" s="10"/>
      <c r="G39" s="32"/>
    </row>
    <row r="40" spans="1:8" x14ac:dyDescent="0.2">
      <c r="A40" s="34"/>
      <c r="B40" s="10"/>
      <c r="C40" s="10"/>
      <c r="D40" s="10"/>
      <c r="E40" s="10"/>
      <c r="F40" s="10"/>
      <c r="G40" s="32"/>
    </row>
    <row r="41" spans="1:8" x14ac:dyDescent="0.2">
      <c r="A41" s="34"/>
      <c r="B41" s="10"/>
      <c r="C41" s="10"/>
      <c r="D41" s="10"/>
      <c r="E41" s="10"/>
      <c r="F41" s="10"/>
      <c r="G41" s="32"/>
    </row>
    <row r="42" spans="1:8" x14ac:dyDescent="0.2">
      <c r="A42" s="34"/>
      <c r="B42" s="10"/>
      <c r="C42" s="10"/>
      <c r="D42" s="10"/>
      <c r="E42" s="10"/>
      <c r="F42" s="10"/>
      <c r="G42" s="32"/>
    </row>
    <row r="43" spans="1:8" x14ac:dyDescent="0.2">
      <c r="A43" s="34"/>
      <c r="B43" s="10"/>
      <c r="C43" s="10"/>
      <c r="D43" s="10"/>
      <c r="E43" s="10"/>
      <c r="F43" s="10"/>
      <c r="G43" s="32"/>
    </row>
    <row r="44" spans="1:8" x14ac:dyDescent="0.2">
      <c r="A44" s="34"/>
      <c r="B44" s="10"/>
      <c r="C44" s="10"/>
      <c r="D44" s="10"/>
      <c r="E44" s="10"/>
      <c r="F44" s="10"/>
      <c r="G44" s="32"/>
    </row>
    <row r="45" spans="1:8" x14ac:dyDescent="0.2">
      <c r="A45" s="34"/>
      <c r="B45" s="10"/>
      <c r="C45" s="10"/>
      <c r="D45" s="10"/>
      <c r="E45" s="10"/>
      <c r="F45" s="10"/>
      <c r="G45" s="32"/>
    </row>
  </sheetData>
  <sheetProtection algorithmName="SHA-512" hashValue="6ygyo+stB1SM6jyyBZjHIH65Gd1sWFnMFfI/hzIKpJT70QrpivgByztNjdHoO/Rg2lfq2iwU81iWjHhN1Udabw==" saltValue="ekV8Vc3Vt/e96sjVYu2jaA==" spinCount="100000" sheet="1" objects="1" scenarios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B061-41A9-8944-8761-669FB155AE1A}">
  <dimension ref="A1:L5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3" width="10.83203125" style="38" customWidth="1"/>
    <col min="4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79</v>
      </c>
    </row>
    <row r="3" spans="1:12" x14ac:dyDescent="0.2">
      <c r="A3" s="4" t="s">
        <v>12</v>
      </c>
      <c r="B3" s="5">
        <v>0</v>
      </c>
      <c r="C3" s="6">
        <f t="shared" ref="C3:C24" si="0">$J$5</f>
        <v>0</v>
      </c>
      <c r="D3" s="5">
        <f t="shared" ref="D3:D38" si="1">B3+C3</f>
        <v>0</v>
      </c>
      <c r="E3" s="5">
        <f t="shared" ref="E3:E24" si="2">0.351580222674495*D3</f>
        <v>0</v>
      </c>
      <c r="F3" s="5">
        <f t="shared" ref="F3:F38" si="3">D3-E3</f>
        <v>0</v>
      </c>
      <c r="G3" s="7"/>
      <c r="J3" s="43"/>
      <c r="L3" s="8">
        <f>IF((-((J5*1.5379897)+(J8*(-2))))-0.199*((J5*1.5379897)-J8)&lt;0,0,(-((J5*1.5379897)+(J8*(-2))))-0.199*((J5*1.5379897)-J8))</f>
        <v>0</v>
      </c>
    </row>
    <row r="4" spans="1:12" x14ac:dyDescent="0.2">
      <c r="A4" s="9">
        <v>2</v>
      </c>
      <c r="B4" s="10">
        <f t="shared" ref="B4:B38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 t="s">
        <v>77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 t="s">
        <v>76</v>
      </c>
      <c r="B25" s="5">
        <f t="shared" si="4"/>
        <v>0</v>
      </c>
      <c r="C25" s="16">
        <f>L3</f>
        <v>0</v>
      </c>
      <c r="D25" s="5">
        <f t="shared" si="1"/>
        <v>0</v>
      </c>
      <c r="E25" s="5">
        <f t="shared" ref="E25:E38" si="6">0.454746133667371*D25</f>
        <v>0</v>
      </c>
      <c r="F25" s="5">
        <f t="shared" si="3"/>
        <v>0</v>
      </c>
      <c r="G25" s="15"/>
      <c r="H25" s="44"/>
    </row>
    <row r="26" spans="1:12" x14ac:dyDescent="0.2">
      <c r="A26" s="9" t="s">
        <v>75</v>
      </c>
      <c r="B26" s="10">
        <f t="shared" si="4"/>
        <v>0</v>
      </c>
      <c r="C26" s="17">
        <f t="shared" ref="C26:C38" si="7">$J$8</f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5" t="e">
        <f t="shared" ref="G26:G38" si="8">IF(1-((B26-F26)/B26*-1)&gt;1,1+((B26-F26)/B26*-1),1-(((B26-F26)/B26*-1)))</f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5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5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5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5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5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5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5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5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5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5" t="e">
        <f t="shared" si="8"/>
        <v>#DIV/0!</v>
      </c>
    </row>
    <row r="38" spans="1:7" ht="17" thickBot="1" x14ac:dyDescent="0.25">
      <c r="A38" s="18">
        <v>36</v>
      </c>
      <c r="B38" s="19">
        <f t="shared" si="4"/>
        <v>0</v>
      </c>
      <c r="C38" s="19">
        <f t="shared" si="7"/>
        <v>0</v>
      </c>
      <c r="D38" s="19">
        <f t="shared" si="1"/>
        <v>0</v>
      </c>
      <c r="E38" s="19">
        <f t="shared" si="6"/>
        <v>0</v>
      </c>
      <c r="F38" s="19">
        <f t="shared" si="3"/>
        <v>0</v>
      </c>
      <c r="G38" s="35" t="e">
        <f t="shared" si="8"/>
        <v>#DIV/0!</v>
      </c>
    </row>
    <row r="39" spans="1:7" x14ac:dyDescent="0.2">
      <c r="A39" s="34"/>
      <c r="B39" s="10"/>
      <c r="C39" s="10"/>
      <c r="D39" s="10"/>
      <c r="E39" s="10"/>
      <c r="F39" s="10"/>
      <c r="G39" s="32"/>
    </row>
    <row r="40" spans="1:7" x14ac:dyDescent="0.2">
      <c r="A40" s="34"/>
      <c r="B40" s="10"/>
      <c r="C40" s="10"/>
      <c r="D40" s="10"/>
      <c r="E40" s="10"/>
      <c r="F40" s="10"/>
      <c r="G40" s="32"/>
    </row>
    <row r="41" spans="1:7" x14ac:dyDescent="0.2">
      <c r="A41" s="34"/>
      <c r="B41" s="10"/>
      <c r="C41" s="10"/>
      <c r="D41" s="10"/>
      <c r="E41" s="10"/>
      <c r="F41" s="10"/>
      <c r="G41" s="32"/>
    </row>
    <row r="42" spans="1:7" x14ac:dyDescent="0.2">
      <c r="A42" s="34"/>
      <c r="B42" s="10"/>
      <c r="C42" s="10"/>
      <c r="D42" s="10"/>
      <c r="E42" s="10"/>
      <c r="F42" s="10"/>
      <c r="G42" s="32"/>
    </row>
    <row r="43" spans="1:7" x14ac:dyDescent="0.2">
      <c r="A43" s="34"/>
      <c r="B43" s="10"/>
      <c r="C43" s="10"/>
      <c r="D43" s="10"/>
      <c r="E43" s="10"/>
      <c r="F43" s="10"/>
      <c r="G43" s="32"/>
    </row>
    <row r="44" spans="1:7" x14ac:dyDescent="0.2">
      <c r="A44" s="34"/>
      <c r="B44" s="10"/>
      <c r="C44" s="10"/>
      <c r="D44" s="10"/>
      <c r="E44" s="10"/>
      <c r="F44" s="10"/>
      <c r="G44" s="32"/>
    </row>
    <row r="45" spans="1:7" x14ac:dyDescent="0.2">
      <c r="A45" s="34"/>
      <c r="B45" s="10"/>
      <c r="C45" s="10"/>
      <c r="D45" s="10"/>
      <c r="E45" s="10"/>
      <c r="F45" s="10"/>
      <c r="G45" s="32"/>
    </row>
    <row r="46" spans="1:7" x14ac:dyDescent="0.2">
      <c r="A46" s="34"/>
      <c r="B46" s="10"/>
      <c r="C46" s="10"/>
      <c r="D46" s="10"/>
      <c r="E46" s="10"/>
      <c r="F46" s="10"/>
      <c r="G46" s="32"/>
    </row>
    <row r="47" spans="1:7" x14ac:dyDescent="0.2">
      <c r="A47" s="34"/>
      <c r="B47" s="10"/>
      <c r="C47" s="10"/>
      <c r="D47" s="10"/>
      <c r="E47" s="10"/>
      <c r="F47" s="10"/>
      <c r="G47" s="32"/>
    </row>
    <row r="48" spans="1:7" x14ac:dyDescent="0.2">
      <c r="A48" s="34"/>
      <c r="B48" s="10"/>
      <c r="C48" s="10"/>
      <c r="D48" s="10"/>
      <c r="E48" s="10"/>
      <c r="F48" s="10"/>
      <c r="G48" s="32"/>
    </row>
    <row r="49" spans="1:7" x14ac:dyDescent="0.2">
      <c r="A49" s="34"/>
      <c r="B49" s="10"/>
      <c r="C49" s="10"/>
      <c r="D49" s="10"/>
      <c r="E49" s="10"/>
      <c r="F49" s="10"/>
      <c r="G49" s="32"/>
    </row>
    <row r="50" spans="1:7" x14ac:dyDescent="0.2">
      <c r="A50" s="34"/>
      <c r="B50" s="10"/>
      <c r="C50" s="10"/>
      <c r="D50" s="10"/>
      <c r="E50" s="10"/>
      <c r="F50" s="10"/>
      <c r="G50" s="32"/>
    </row>
    <row r="51" spans="1:7" x14ac:dyDescent="0.2">
      <c r="A51" s="34"/>
      <c r="B51" s="10"/>
      <c r="C51" s="10"/>
      <c r="D51" s="10"/>
      <c r="E51" s="10"/>
      <c r="F51" s="10"/>
      <c r="G51" s="32"/>
    </row>
    <row r="52" spans="1:7" x14ac:dyDescent="0.2">
      <c r="A52" s="34"/>
      <c r="B52" s="10"/>
      <c r="C52" s="10"/>
      <c r="D52" s="10"/>
      <c r="E52" s="10"/>
      <c r="F52" s="10"/>
      <c r="G52" s="32"/>
    </row>
    <row r="53" spans="1:7" x14ac:dyDescent="0.2">
      <c r="A53" s="34"/>
      <c r="B53" s="10"/>
      <c r="C53" s="10"/>
      <c r="D53" s="10"/>
      <c r="E53" s="10"/>
      <c r="F53" s="10"/>
      <c r="G53" s="32"/>
    </row>
    <row r="54" spans="1:7" x14ac:dyDescent="0.2">
      <c r="A54" s="34"/>
      <c r="B54" s="10"/>
      <c r="C54" s="10"/>
      <c r="D54" s="10"/>
      <c r="E54" s="10"/>
      <c r="F54" s="10"/>
      <c r="G54" s="32"/>
    </row>
    <row r="55" spans="1:7" x14ac:dyDescent="0.2">
      <c r="A55" s="34"/>
      <c r="B55" s="10"/>
      <c r="C55" s="10"/>
      <c r="D55" s="10"/>
      <c r="E55" s="10"/>
      <c r="F55" s="10"/>
      <c r="G55" s="32"/>
    </row>
    <row r="56" spans="1:7" x14ac:dyDescent="0.2">
      <c r="A56" s="34"/>
      <c r="B56" s="10"/>
      <c r="C56" s="10"/>
      <c r="D56" s="10"/>
      <c r="E56" s="10"/>
      <c r="F56" s="10"/>
      <c r="G56" s="32"/>
    </row>
    <row r="57" spans="1:7" x14ac:dyDescent="0.2">
      <c r="A57" s="34"/>
      <c r="B57" s="10"/>
      <c r="C57" s="10"/>
      <c r="D57" s="10"/>
      <c r="E57" s="10"/>
      <c r="F57" s="10"/>
      <c r="G57" s="32"/>
    </row>
    <row r="58" spans="1:7" x14ac:dyDescent="0.2">
      <c r="A58" s="34"/>
      <c r="B58" s="10"/>
      <c r="C58" s="10"/>
      <c r="D58" s="10"/>
      <c r="E58" s="10"/>
      <c r="F58" s="10"/>
      <c r="G58" s="32"/>
    </row>
  </sheetData>
  <sheetProtection algorithmName="SHA-512" hashValue="6Jj9hHph5YpKUYC89RAOXq3PhMnteo0k+cPY9rcdvvSKEkbCu4/tYNutARiz1U3rCtamzT9i3lALJTz88krS0A==" saltValue="3KpYfcve8eo9VHUrJyLqCg==" spinCount="100000" sheet="1" objects="1" scenarios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012A5-F214-644B-8234-DE63640563F4}">
  <dimension ref="A1:L6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80</v>
      </c>
    </row>
    <row r="3" spans="1:12" x14ac:dyDescent="0.2">
      <c r="A3" s="4" t="s">
        <v>12</v>
      </c>
      <c r="B3" s="5">
        <v>0</v>
      </c>
      <c r="C3" s="6">
        <f t="shared" ref="C3:C24" si="0">$J$5</f>
        <v>0</v>
      </c>
      <c r="D3" s="5">
        <f t="shared" ref="D3:D38" si="1">B3+C3</f>
        <v>0</v>
      </c>
      <c r="E3" s="5">
        <f t="shared" ref="E3:E24" si="2">0.351580222674495*D3</f>
        <v>0</v>
      </c>
      <c r="F3" s="5">
        <f t="shared" ref="F3:F38" si="3">D3-E3</f>
        <v>0</v>
      </c>
      <c r="G3" s="7"/>
      <c r="J3" s="43"/>
      <c r="L3" s="8">
        <f>IF((-((J5*1.2572903)+(J8*(-2))))-0.4669*((J5*1.2572903)-J8)&lt;0,0,(-((J5*1.2572903)+(J8*(-2))))-0.4669*((J5*1.2572903)-J8))</f>
        <v>0</v>
      </c>
    </row>
    <row r="4" spans="1:12" x14ac:dyDescent="0.2">
      <c r="A4" s="9">
        <v>2</v>
      </c>
      <c r="B4" s="10">
        <f t="shared" ref="B4:B38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 t="s">
        <v>77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 t="s">
        <v>76</v>
      </c>
      <c r="B25" s="5">
        <f t="shared" si="4"/>
        <v>0</v>
      </c>
      <c r="C25" s="16">
        <f>L3</f>
        <v>0</v>
      </c>
      <c r="D25" s="5">
        <f t="shared" si="1"/>
        <v>0</v>
      </c>
      <c r="E25" s="5">
        <f t="shared" ref="E25:E38" si="6">0.405396442498639*D25</f>
        <v>0</v>
      </c>
      <c r="F25" s="5">
        <f t="shared" si="3"/>
        <v>0</v>
      </c>
      <c r="G25" s="15"/>
      <c r="H25" s="44"/>
    </row>
    <row r="26" spans="1:12" x14ac:dyDescent="0.2">
      <c r="A26" s="9" t="s">
        <v>75</v>
      </c>
      <c r="B26" s="10">
        <f t="shared" si="4"/>
        <v>0</v>
      </c>
      <c r="C26" s="17">
        <f t="shared" ref="C26:C38" si="7">$J$8</f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5" t="e">
        <f t="shared" ref="G26:G38" si="8">IF(1-((B26-F26)/B26*-1)&gt;1,1+((B26-F26)/B26*-1),1-(((B26-F26)/B26*-1)))</f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5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5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5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5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5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5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5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5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5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5" t="e">
        <f t="shared" si="8"/>
        <v>#DIV/0!</v>
      </c>
    </row>
    <row r="38" spans="1:7" ht="17" thickBot="1" x14ac:dyDescent="0.25">
      <c r="A38" s="18">
        <v>36</v>
      </c>
      <c r="B38" s="19">
        <f t="shared" si="4"/>
        <v>0</v>
      </c>
      <c r="C38" s="19">
        <f t="shared" si="7"/>
        <v>0</v>
      </c>
      <c r="D38" s="19">
        <f t="shared" si="1"/>
        <v>0</v>
      </c>
      <c r="E38" s="19">
        <f t="shared" si="6"/>
        <v>0</v>
      </c>
      <c r="F38" s="19">
        <f t="shared" si="3"/>
        <v>0</v>
      </c>
      <c r="G38" s="35" t="e">
        <f t="shared" si="8"/>
        <v>#DIV/0!</v>
      </c>
    </row>
    <row r="39" spans="1:7" x14ac:dyDescent="0.2">
      <c r="A39" s="34"/>
      <c r="B39" s="10"/>
      <c r="C39" s="10"/>
      <c r="D39" s="10"/>
      <c r="E39" s="10"/>
      <c r="F39" s="10"/>
      <c r="G39" s="32"/>
    </row>
    <row r="40" spans="1:7" x14ac:dyDescent="0.2">
      <c r="A40" s="34"/>
      <c r="B40" s="10"/>
      <c r="C40" s="10"/>
      <c r="D40" s="10"/>
      <c r="E40" s="10"/>
      <c r="F40" s="10"/>
      <c r="G40" s="32"/>
    </row>
    <row r="41" spans="1:7" x14ac:dyDescent="0.2">
      <c r="A41" s="34"/>
      <c r="B41" s="10"/>
      <c r="C41" s="10"/>
      <c r="D41" s="10"/>
      <c r="E41" s="10"/>
      <c r="F41" s="10"/>
      <c r="G41" s="32"/>
    </row>
    <row r="42" spans="1:7" x14ac:dyDescent="0.2">
      <c r="A42" s="34"/>
      <c r="B42" s="10"/>
      <c r="C42" s="10"/>
      <c r="D42" s="10"/>
      <c r="E42" s="10"/>
      <c r="F42" s="10"/>
      <c r="G42" s="32"/>
    </row>
    <row r="43" spans="1:7" x14ac:dyDescent="0.2">
      <c r="A43" s="34"/>
      <c r="B43" s="10"/>
      <c r="C43" s="10"/>
      <c r="D43" s="10"/>
      <c r="E43" s="10"/>
      <c r="F43" s="10"/>
      <c r="G43" s="32"/>
    </row>
    <row r="44" spans="1:7" x14ac:dyDescent="0.2">
      <c r="A44" s="34"/>
      <c r="B44" s="10"/>
      <c r="C44" s="10"/>
      <c r="D44" s="10"/>
      <c r="E44" s="10"/>
      <c r="F44" s="10"/>
      <c r="G44" s="32"/>
    </row>
    <row r="45" spans="1:7" x14ac:dyDescent="0.2">
      <c r="A45" s="34"/>
      <c r="B45" s="10"/>
      <c r="C45" s="10"/>
      <c r="D45" s="10"/>
      <c r="E45" s="10"/>
      <c r="F45" s="10"/>
      <c r="G45" s="32"/>
    </row>
    <row r="46" spans="1:7" x14ac:dyDescent="0.2">
      <c r="A46" s="34"/>
      <c r="B46" s="10"/>
      <c r="C46" s="10"/>
      <c r="D46" s="10"/>
      <c r="E46" s="10"/>
      <c r="F46" s="10"/>
      <c r="G46" s="32"/>
    </row>
    <row r="47" spans="1:7" x14ac:dyDescent="0.2">
      <c r="A47" s="34"/>
      <c r="B47" s="10"/>
      <c r="C47" s="10"/>
      <c r="D47" s="10"/>
      <c r="E47" s="10"/>
      <c r="F47" s="10"/>
      <c r="G47" s="32"/>
    </row>
    <row r="48" spans="1:7" x14ac:dyDescent="0.2">
      <c r="A48" s="34"/>
      <c r="B48" s="10"/>
      <c r="C48" s="10"/>
      <c r="D48" s="10"/>
      <c r="E48" s="10"/>
      <c r="F48" s="10"/>
      <c r="G48" s="32"/>
    </row>
    <row r="49" spans="1:7" x14ac:dyDescent="0.2">
      <c r="A49" s="34"/>
      <c r="B49" s="10"/>
      <c r="C49" s="10"/>
      <c r="D49" s="10"/>
      <c r="E49" s="10"/>
      <c r="F49" s="10"/>
      <c r="G49" s="32"/>
    </row>
    <row r="50" spans="1:7" x14ac:dyDescent="0.2">
      <c r="A50" s="34"/>
      <c r="B50" s="10"/>
      <c r="C50" s="10"/>
      <c r="D50" s="10"/>
      <c r="E50" s="10"/>
      <c r="F50" s="10"/>
      <c r="G50" s="32"/>
    </row>
    <row r="51" spans="1:7" x14ac:dyDescent="0.2">
      <c r="A51" s="34"/>
      <c r="B51" s="10"/>
      <c r="C51" s="10"/>
      <c r="D51" s="10"/>
      <c r="E51" s="10"/>
      <c r="F51" s="10"/>
      <c r="G51" s="32"/>
    </row>
    <row r="52" spans="1:7" x14ac:dyDescent="0.2">
      <c r="A52" s="34"/>
      <c r="B52" s="10"/>
      <c r="C52" s="10"/>
      <c r="D52" s="10"/>
      <c r="E52" s="10"/>
      <c r="F52" s="10"/>
      <c r="G52" s="32"/>
    </row>
    <row r="53" spans="1:7" x14ac:dyDescent="0.2">
      <c r="A53" s="34"/>
      <c r="B53" s="10"/>
      <c r="C53" s="10"/>
      <c r="D53" s="10"/>
      <c r="E53" s="10"/>
      <c r="F53" s="10"/>
      <c r="G53" s="32"/>
    </row>
    <row r="54" spans="1:7" x14ac:dyDescent="0.2">
      <c r="A54" s="34"/>
      <c r="B54" s="10"/>
      <c r="C54" s="10"/>
      <c r="D54" s="10"/>
      <c r="E54" s="10"/>
      <c r="F54" s="10"/>
      <c r="G54" s="32"/>
    </row>
    <row r="55" spans="1:7" x14ac:dyDescent="0.2">
      <c r="A55" s="34"/>
      <c r="B55" s="10"/>
      <c r="C55" s="10"/>
      <c r="D55" s="10"/>
      <c r="E55" s="10"/>
      <c r="F55" s="10"/>
      <c r="G55" s="32"/>
    </row>
    <row r="56" spans="1:7" x14ac:dyDescent="0.2">
      <c r="A56" s="34"/>
      <c r="B56" s="10"/>
      <c r="C56" s="10"/>
      <c r="D56" s="10"/>
      <c r="E56" s="10"/>
      <c r="F56" s="10"/>
      <c r="G56" s="32"/>
    </row>
    <row r="57" spans="1:7" x14ac:dyDescent="0.2">
      <c r="A57" s="34"/>
      <c r="B57" s="10"/>
      <c r="C57" s="10"/>
      <c r="D57" s="10"/>
      <c r="E57" s="10"/>
      <c r="F57" s="10"/>
      <c r="G57" s="32"/>
    </row>
    <row r="58" spans="1:7" x14ac:dyDescent="0.2">
      <c r="A58" s="34"/>
      <c r="B58" s="10"/>
      <c r="C58" s="10"/>
      <c r="D58" s="10"/>
      <c r="E58" s="10"/>
      <c r="F58" s="10"/>
      <c r="G58" s="32"/>
    </row>
    <row r="59" spans="1:7" x14ac:dyDescent="0.2">
      <c r="A59" s="34"/>
      <c r="B59" s="10"/>
      <c r="C59" s="10"/>
      <c r="D59" s="10"/>
      <c r="E59" s="10"/>
      <c r="F59" s="10"/>
      <c r="G59" s="32"/>
    </row>
    <row r="60" spans="1:7" x14ac:dyDescent="0.2">
      <c r="A60" s="34"/>
      <c r="B60" s="10"/>
      <c r="C60" s="10"/>
      <c r="D60" s="10"/>
      <c r="E60" s="10"/>
      <c r="F60" s="10"/>
      <c r="G60" s="32"/>
    </row>
    <row r="61" spans="1:7" x14ac:dyDescent="0.2">
      <c r="A61" s="34"/>
      <c r="B61" s="10"/>
      <c r="C61" s="10"/>
      <c r="D61" s="10"/>
      <c r="E61" s="10"/>
      <c r="F61" s="10"/>
      <c r="G61" s="32"/>
    </row>
    <row r="62" spans="1:7" x14ac:dyDescent="0.2">
      <c r="A62" s="34"/>
      <c r="B62" s="10"/>
      <c r="C62" s="10"/>
      <c r="D62" s="10"/>
      <c r="E62" s="10"/>
      <c r="F62" s="10"/>
      <c r="G62" s="32"/>
    </row>
    <row r="63" spans="1:7" x14ac:dyDescent="0.2">
      <c r="A63" s="34"/>
      <c r="B63" s="10"/>
      <c r="C63" s="10"/>
      <c r="D63" s="10"/>
      <c r="E63" s="10"/>
      <c r="F63" s="10"/>
      <c r="G63" s="32"/>
    </row>
    <row r="64" spans="1:7" x14ac:dyDescent="0.2">
      <c r="A64" s="34"/>
      <c r="B64" s="10"/>
      <c r="C64" s="10"/>
      <c r="D64" s="10"/>
      <c r="E64" s="10"/>
      <c r="F64" s="10"/>
      <c r="G64" s="32"/>
    </row>
    <row r="65" spans="1:7" x14ac:dyDescent="0.2">
      <c r="A65" s="34"/>
      <c r="B65" s="10"/>
      <c r="C65" s="10"/>
      <c r="D65" s="10"/>
      <c r="E65" s="10"/>
      <c r="F65" s="10"/>
      <c r="G65" s="32"/>
    </row>
    <row r="66" spans="1:7" x14ac:dyDescent="0.2">
      <c r="A66" s="34"/>
      <c r="B66" s="10"/>
      <c r="C66" s="10"/>
      <c r="D66" s="10"/>
      <c r="E66" s="10"/>
      <c r="F66" s="10"/>
      <c r="G66" s="32"/>
    </row>
    <row r="67" spans="1:7" x14ac:dyDescent="0.2">
      <c r="A67" s="34"/>
      <c r="B67" s="10"/>
      <c r="C67" s="10"/>
      <c r="D67" s="10"/>
      <c r="E67" s="10"/>
      <c r="F67" s="10"/>
      <c r="G67" s="32"/>
    </row>
    <row r="68" spans="1:7" x14ac:dyDescent="0.2">
      <c r="A68" s="34"/>
      <c r="B68" s="10"/>
      <c r="C68" s="10"/>
      <c r="D68" s="10"/>
      <c r="E68" s="10"/>
      <c r="F68" s="10"/>
      <c r="G68" s="32"/>
    </row>
  </sheetData>
  <sheetProtection algorithmName="SHA-512" hashValue="uNYkJAbAcfs8BlIQ0HGSUe+q8LZ0vvZ3gh2CdnK+VDCJ5DIvI0ZZYAXa5kq/oQzA/BfEq00fHnG0ND1DcgmU7g==" saltValue="Xkpi9fNzuveKiuTCzX8Kpw==" spinCount="100000" sheet="1" objects="1" scenarios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97DF-65BE-3E46-BC4C-4ECB4D7E30F5}">
  <dimension ref="A1:L3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81</v>
      </c>
    </row>
    <row r="3" spans="1:12" x14ac:dyDescent="0.2">
      <c r="A3" s="4" t="s">
        <v>12</v>
      </c>
      <c r="B3" s="5">
        <v>0</v>
      </c>
      <c r="C3" s="6">
        <f t="shared" ref="C3:C24" si="0">$J$5</f>
        <v>0</v>
      </c>
      <c r="D3" s="5">
        <f t="shared" ref="D3:D38" si="1">B3+C3</f>
        <v>0</v>
      </c>
      <c r="E3" s="5">
        <f t="shared" ref="E3:E38" si="2">0.351580222674495*D3</f>
        <v>0</v>
      </c>
      <c r="F3" s="5">
        <f t="shared" ref="F3:F38" si="3">D3-E3</f>
        <v>0</v>
      </c>
      <c r="G3" s="7"/>
      <c r="J3" s="43"/>
      <c r="L3" s="8">
        <f>IF((-(J5+(J8*(-2))))-0.8439*(J5-J8)&lt;0,0,(-(J5+(J8*(-2))))-0.8439*(J5-J8))</f>
        <v>0</v>
      </c>
    </row>
    <row r="4" spans="1:12" x14ac:dyDescent="0.2">
      <c r="A4" s="9">
        <v>2</v>
      </c>
      <c r="B4" s="10">
        <f t="shared" ref="B4:B38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 t="s">
        <v>77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 t="s">
        <v>76</v>
      </c>
      <c r="B25" s="5">
        <f t="shared" si="4"/>
        <v>0</v>
      </c>
      <c r="C25" s="16">
        <f>L3</f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5"/>
      <c r="H25" s="44"/>
    </row>
    <row r="26" spans="1:12" x14ac:dyDescent="0.2">
      <c r="A26" s="9" t="s">
        <v>75</v>
      </c>
      <c r="B26" s="10">
        <f t="shared" si="4"/>
        <v>0</v>
      </c>
      <c r="C26" s="17">
        <f t="shared" ref="C26:C38" si="6">$J$8</f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5" t="e">
        <f t="shared" ref="G26:G38" si="7">IF(1-((B26-F26)/B26*-1)&gt;1,1+((B26-F26)/B26*-1),1-(((B26-F26)/B26*-1)))</f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6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7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6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5" t="e">
        <f t="shared" si="7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6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5" t="e">
        <f t="shared" si="7"/>
        <v>#DIV/0!</v>
      </c>
      <c r="H29" s="44"/>
      <c r="J29" s="51"/>
    </row>
    <row r="30" spans="1:12" x14ac:dyDescent="0.2">
      <c r="A30" s="9">
        <v>28</v>
      </c>
      <c r="B30" s="10">
        <f t="shared" si="4"/>
        <v>0</v>
      </c>
      <c r="C30" s="10">
        <f t="shared" si="6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5" t="e">
        <f t="shared" si="7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6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5" t="e">
        <f t="shared" si="7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6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5" t="e">
        <f t="shared" si="7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6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5" t="e">
        <f t="shared" si="7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6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5" t="e">
        <f t="shared" si="7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6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5" t="e">
        <f t="shared" si="7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6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5" t="e">
        <f t="shared" si="7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6"/>
        <v>0</v>
      </c>
      <c r="D37" s="5">
        <f t="shared" si="1"/>
        <v>0</v>
      </c>
      <c r="E37" s="5">
        <f t="shared" si="2"/>
        <v>0</v>
      </c>
      <c r="F37" s="5">
        <f t="shared" si="3"/>
        <v>0</v>
      </c>
      <c r="G37" s="15" t="e">
        <f t="shared" si="7"/>
        <v>#DIV/0!</v>
      </c>
    </row>
    <row r="38" spans="1:7" ht="17" thickBot="1" x14ac:dyDescent="0.25">
      <c r="A38" s="18">
        <v>36</v>
      </c>
      <c r="B38" s="19">
        <f t="shared" si="4"/>
        <v>0</v>
      </c>
      <c r="C38" s="19">
        <f t="shared" si="6"/>
        <v>0</v>
      </c>
      <c r="D38" s="19">
        <f t="shared" si="1"/>
        <v>0</v>
      </c>
      <c r="E38" s="19">
        <f t="shared" si="2"/>
        <v>0</v>
      </c>
      <c r="F38" s="19">
        <f t="shared" si="3"/>
        <v>0</v>
      </c>
      <c r="G38" s="35" t="e">
        <f t="shared" si="7"/>
        <v>#DIV/0!</v>
      </c>
    </row>
  </sheetData>
  <sheetProtection algorithmName="SHA-512" hashValue="ekTe4aDe5Z5ba3RkOSAwb0S63ECoxjtIH9a3SKq9kFu4j46Wg4SVYCFkJP1845nu421QNdGomQ9hyqt7+olEDw==" saltValue="v5Kv+UtBkhprCv/4FmGgbA==" spinCount="100000" sheet="1" objects="1" scenarios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C125-1931-8349-AF07-93A8576143B1}">
  <dimension ref="A1:L6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82</v>
      </c>
    </row>
    <row r="3" spans="1:12" x14ac:dyDescent="0.2">
      <c r="A3" s="4" t="s">
        <v>12</v>
      </c>
      <c r="B3" s="5">
        <v>0</v>
      </c>
      <c r="C3" s="6">
        <f t="shared" ref="C3:C24" si="0">$J$5</f>
        <v>0</v>
      </c>
      <c r="D3" s="5">
        <f t="shared" ref="D3:D38" si="1">B3+C3</f>
        <v>0</v>
      </c>
      <c r="E3" s="5">
        <f t="shared" ref="E3:E24" si="2">0.351580222674495*D3</f>
        <v>0</v>
      </c>
      <c r="F3" s="5">
        <f t="shared" ref="F3:F38" si="3">D3-E3</f>
        <v>0</v>
      </c>
      <c r="G3" s="7"/>
      <c r="J3" s="43"/>
      <c r="L3" s="8">
        <f>IF((-((J5*0.76384459)+(J8*(-2))))-1.4141*((J5*0.76384459)-J8)&lt;0,0,(-((J5*0.76384459)+(J8*(-2))))-1.4141*((J5*0.76384459)-J8))</f>
        <v>0</v>
      </c>
    </row>
    <row r="4" spans="1:12" x14ac:dyDescent="0.2">
      <c r="A4" s="9">
        <v>2</v>
      </c>
      <c r="B4" s="10">
        <f t="shared" ref="B4:B38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 t="s">
        <v>77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 t="s">
        <v>76</v>
      </c>
      <c r="B25" s="5">
        <f t="shared" si="4"/>
        <v>0</v>
      </c>
      <c r="C25" s="16">
        <f>L3</f>
        <v>0</v>
      </c>
      <c r="D25" s="5">
        <f t="shared" si="1"/>
        <v>0</v>
      </c>
      <c r="E25" s="5">
        <f t="shared" ref="E25:E38" si="6">0.292893218813452*D25</f>
        <v>0</v>
      </c>
      <c r="F25" s="5">
        <f t="shared" si="3"/>
        <v>0</v>
      </c>
      <c r="G25" s="15"/>
      <c r="H25" s="44"/>
    </row>
    <row r="26" spans="1:12" x14ac:dyDescent="0.2">
      <c r="A26" s="9" t="s">
        <v>75</v>
      </c>
      <c r="B26" s="10">
        <f t="shared" si="4"/>
        <v>0</v>
      </c>
      <c r="C26" s="17">
        <f t="shared" ref="C26:C38" si="7">$J$8</f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5" t="e">
        <f t="shared" ref="G26:G38" si="8">IF(1-((B26-F26)/B26*-1)&gt;1,1+((B26-F26)/B26*-1),1-(((B26-F26)/B26*-1)))</f>
        <v>#DIV/0!</v>
      </c>
      <c r="H26" s="44"/>
      <c r="J26" s="51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5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5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5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5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5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5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5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5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5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5" t="e">
        <f t="shared" si="8"/>
        <v>#DIV/0!</v>
      </c>
    </row>
    <row r="38" spans="1:7" ht="17" thickBot="1" x14ac:dyDescent="0.25">
      <c r="A38" s="18">
        <v>36</v>
      </c>
      <c r="B38" s="19">
        <f t="shared" si="4"/>
        <v>0</v>
      </c>
      <c r="C38" s="19">
        <f t="shared" si="7"/>
        <v>0</v>
      </c>
      <c r="D38" s="19">
        <f t="shared" si="1"/>
        <v>0</v>
      </c>
      <c r="E38" s="19">
        <f t="shared" si="6"/>
        <v>0</v>
      </c>
      <c r="F38" s="19">
        <f t="shared" si="3"/>
        <v>0</v>
      </c>
      <c r="G38" s="35" t="e">
        <f t="shared" si="8"/>
        <v>#DIV/0!</v>
      </c>
    </row>
    <row r="39" spans="1:7" x14ac:dyDescent="0.2">
      <c r="A39" s="34"/>
      <c r="B39" s="10"/>
      <c r="C39" s="10"/>
      <c r="D39" s="10"/>
      <c r="E39" s="10"/>
      <c r="F39" s="10"/>
      <c r="G39" s="32"/>
    </row>
    <row r="40" spans="1:7" x14ac:dyDescent="0.2">
      <c r="A40" s="34"/>
      <c r="B40" s="10"/>
      <c r="C40" s="10"/>
      <c r="D40" s="10"/>
      <c r="E40" s="10"/>
      <c r="F40" s="10"/>
      <c r="G40" s="32"/>
    </row>
    <row r="41" spans="1:7" x14ac:dyDescent="0.2">
      <c r="A41" s="34"/>
      <c r="B41" s="10"/>
      <c r="C41" s="10"/>
      <c r="D41" s="10"/>
      <c r="E41" s="10"/>
      <c r="F41" s="10"/>
      <c r="G41" s="32"/>
    </row>
    <row r="42" spans="1:7" x14ac:dyDescent="0.2">
      <c r="A42" s="34"/>
      <c r="B42" s="10"/>
      <c r="C42" s="10"/>
      <c r="D42" s="10"/>
      <c r="E42" s="10"/>
      <c r="F42" s="10"/>
      <c r="G42" s="32"/>
    </row>
    <row r="43" spans="1:7" x14ac:dyDescent="0.2">
      <c r="A43" s="34"/>
      <c r="B43" s="10"/>
      <c r="C43" s="10"/>
      <c r="D43" s="10"/>
      <c r="E43" s="10"/>
      <c r="F43" s="10"/>
      <c r="G43" s="32"/>
    </row>
    <row r="44" spans="1:7" x14ac:dyDescent="0.2">
      <c r="A44" s="34"/>
      <c r="B44" s="10"/>
      <c r="C44" s="10"/>
      <c r="D44" s="10"/>
      <c r="E44" s="10"/>
      <c r="F44" s="10"/>
      <c r="G44" s="32"/>
    </row>
    <row r="45" spans="1:7" x14ac:dyDescent="0.2">
      <c r="A45" s="34"/>
      <c r="B45" s="10"/>
      <c r="C45" s="10"/>
      <c r="D45" s="10"/>
      <c r="E45" s="10"/>
      <c r="F45" s="10"/>
      <c r="G45" s="32"/>
    </row>
    <row r="46" spans="1:7" x14ac:dyDescent="0.2">
      <c r="A46" s="34"/>
      <c r="B46" s="10"/>
      <c r="C46" s="10"/>
      <c r="D46" s="10"/>
      <c r="E46" s="10"/>
      <c r="F46" s="10"/>
      <c r="G46" s="32"/>
    </row>
    <row r="47" spans="1:7" x14ac:dyDescent="0.2">
      <c r="A47" s="34"/>
      <c r="B47" s="10"/>
      <c r="C47" s="10"/>
      <c r="D47" s="10"/>
      <c r="E47" s="10"/>
      <c r="F47" s="10"/>
      <c r="G47" s="32"/>
    </row>
    <row r="48" spans="1:7" x14ac:dyDescent="0.2">
      <c r="A48" s="34"/>
      <c r="B48" s="10"/>
      <c r="C48" s="10"/>
      <c r="D48" s="10"/>
      <c r="E48" s="10"/>
      <c r="F48" s="10"/>
      <c r="G48" s="32"/>
    </row>
    <row r="49" spans="1:7" x14ac:dyDescent="0.2">
      <c r="A49" s="34"/>
      <c r="B49" s="10"/>
      <c r="C49" s="10"/>
      <c r="D49" s="10"/>
      <c r="E49" s="10"/>
      <c r="F49" s="10"/>
      <c r="G49" s="32"/>
    </row>
    <row r="50" spans="1:7" x14ac:dyDescent="0.2">
      <c r="A50" s="34"/>
      <c r="B50" s="10"/>
      <c r="C50" s="10"/>
      <c r="D50" s="10"/>
      <c r="E50" s="10"/>
      <c r="F50" s="10"/>
      <c r="G50" s="32"/>
    </row>
    <row r="51" spans="1:7" x14ac:dyDescent="0.2">
      <c r="A51" s="34"/>
      <c r="B51" s="10"/>
      <c r="C51" s="10"/>
      <c r="D51" s="10"/>
      <c r="E51" s="10"/>
      <c r="F51" s="10"/>
      <c r="G51" s="32"/>
    </row>
    <row r="52" spans="1:7" x14ac:dyDescent="0.2">
      <c r="A52" s="34"/>
      <c r="B52" s="10"/>
      <c r="C52" s="10"/>
      <c r="D52" s="10"/>
      <c r="E52" s="10"/>
      <c r="F52" s="10"/>
      <c r="G52" s="32"/>
    </row>
    <row r="53" spans="1:7" x14ac:dyDescent="0.2">
      <c r="A53" s="34"/>
      <c r="B53" s="10"/>
      <c r="C53" s="10"/>
      <c r="D53" s="10"/>
      <c r="E53" s="10"/>
      <c r="F53" s="10"/>
      <c r="G53" s="32"/>
    </row>
    <row r="54" spans="1:7" x14ac:dyDescent="0.2">
      <c r="A54" s="34"/>
      <c r="B54" s="10"/>
      <c r="C54" s="10"/>
      <c r="D54" s="10"/>
      <c r="E54" s="10"/>
      <c r="F54" s="10"/>
      <c r="G54" s="32"/>
    </row>
    <row r="55" spans="1:7" x14ac:dyDescent="0.2">
      <c r="A55" s="34"/>
      <c r="B55" s="10"/>
      <c r="C55" s="10"/>
      <c r="D55" s="10"/>
      <c r="E55" s="10"/>
      <c r="F55" s="10"/>
      <c r="G55" s="32"/>
    </row>
    <row r="56" spans="1:7" x14ac:dyDescent="0.2">
      <c r="A56" s="34"/>
      <c r="B56" s="10"/>
      <c r="C56" s="10"/>
      <c r="D56" s="10"/>
      <c r="E56" s="10"/>
      <c r="F56" s="10"/>
      <c r="G56" s="32"/>
    </row>
    <row r="57" spans="1:7" x14ac:dyDescent="0.2">
      <c r="A57" s="34"/>
      <c r="B57" s="10"/>
      <c r="C57" s="10"/>
      <c r="D57" s="10"/>
      <c r="E57" s="10"/>
      <c r="F57" s="10"/>
      <c r="G57" s="32"/>
    </row>
    <row r="58" spans="1:7" x14ac:dyDescent="0.2">
      <c r="A58" s="34"/>
      <c r="B58" s="10"/>
      <c r="C58" s="10"/>
      <c r="D58" s="10"/>
      <c r="E58" s="10"/>
      <c r="F58" s="10"/>
      <c r="G58" s="32"/>
    </row>
    <row r="59" spans="1:7" x14ac:dyDescent="0.2">
      <c r="A59" s="34"/>
      <c r="B59" s="10"/>
      <c r="C59" s="10"/>
      <c r="D59" s="10"/>
      <c r="E59" s="10"/>
      <c r="F59" s="10"/>
      <c r="G59" s="32"/>
    </row>
    <row r="60" spans="1:7" x14ac:dyDescent="0.2">
      <c r="A60" s="34"/>
      <c r="B60" s="10"/>
      <c r="C60" s="10"/>
      <c r="D60" s="10"/>
      <c r="E60" s="10"/>
      <c r="F60" s="10"/>
      <c r="G60" s="32"/>
    </row>
    <row r="61" spans="1:7" x14ac:dyDescent="0.2">
      <c r="A61" s="34"/>
      <c r="B61" s="10"/>
      <c r="C61" s="10"/>
      <c r="D61" s="10"/>
      <c r="E61" s="10"/>
      <c r="F61" s="10"/>
      <c r="G61" s="32"/>
    </row>
    <row r="62" spans="1:7" x14ac:dyDescent="0.2">
      <c r="A62" s="34"/>
      <c r="B62" s="10"/>
      <c r="C62" s="10"/>
      <c r="D62" s="10"/>
      <c r="E62" s="10"/>
      <c r="F62" s="10"/>
      <c r="G62" s="32"/>
    </row>
    <row r="63" spans="1:7" x14ac:dyDescent="0.2">
      <c r="A63" s="34"/>
      <c r="B63" s="10"/>
      <c r="C63" s="10"/>
      <c r="D63" s="10"/>
      <c r="E63" s="10"/>
      <c r="F63" s="10"/>
      <c r="G63" s="32"/>
    </row>
    <row r="64" spans="1:7" x14ac:dyDescent="0.2">
      <c r="A64" s="34"/>
      <c r="B64" s="10"/>
      <c r="C64" s="10"/>
      <c r="D64" s="10"/>
      <c r="E64" s="10"/>
      <c r="F64" s="10"/>
      <c r="G64" s="32"/>
    </row>
    <row r="65" spans="1:7" x14ac:dyDescent="0.2">
      <c r="A65" s="34"/>
      <c r="B65" s="10"/>
      <c r="C65" s="10"/>
      <c r="D65" s="10"/>
      <c r="E65" s="10"/>
      <c r="F65" s="10"/>
      <c r="G65" s="32"/>
    </row>
    <row r="66" spans="1:7" x14ac:dyDescent="0.2">
      <c r="A66" s="34"/>
      <c r="B66" s="10"/>
      <c r="C66" s="10"/>
      <c r="D66" s="10"/>
      <c r="E66" s="10"/>
      <c r="F66" s="10"/>
      <c r="G66" s="32"/>
    </row>
    <row r="67" spans="1:7" x14ac:dyDescent="0.2">
      <c r="A67" s="34"/>
      <c r="B67" s="10"/>
      <c r="C67" s="10"/>
      <c r="D67" s="10"/>
      <c r="E67" s="10"/>
      <c r="F67" s="10"/>
      <c r="G67" s="32"/>
    </row>
    <row r="68" spans="1:7" x14ac:dyDescent="0.2">
      <c r="A68" s="34"/>
      <c r="B68" s="10"/>
      <c r="C68" s="10"/>
      <c r="D68" s="10"/>
      <c r="E68" s="10"/>
      <c r="F68" s="10"/>
      <c r="G68" s="32"/>
    </row>
  </sheetData>
  <sheetProtection algorithmName="SHA-512" hashValue="CvX0BStUHpxW+4mxo4Xq/VcXI2joQwyyu1WNJ506w2MdCXJzYA8KRgCJ3St3E5m7FHXdzUuddtfP9WbO8sojOw==" saltValue="rLEKFl8iglsasY32TewmCw==" spinCount="100000" sheet="1" objects="1" scenarios="1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BD0F-9F79-624D-83F4-07F2FF4245B6}">
  <dimension ref="A1:L81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83</v>
      </c>
    </row>
    <row r="3" spans="1:12" x14ac:dyDescent="0.2">
      <c r="A3" s="4" t="s">
        <v>12</v>
      </c>
      <c r="B3" s="5">
        <v>0</v>
      </c>
      <c r="C3" s="6">
        <f t="shared" ref="C3:C24" si="0">$J$5</f>
        <v>0</v>
      </c>
      <c r="D3" s="5">
        <f t="shared" ref="D3:D38" si="1">B3+C3</f>
        <v>0</v>
      </c>
      <c r="E3" s="5">
        <f t="shared" ref="E3:E24" si="2">0.351580222674495*D3</f>
        <v>0</v>
      </c>
      <c r="F3" s="5">
        <f t="shared" ref="F3:F38" si="3">D3-E3</f>
        <v>0</v>
      </c>
      <c r="G3" s="7"/>
      <c r="J3" s="43"/>
      <c r="L3" s="8">
        <f>IF((-((J5*0.6532804)+(J8*(-2))))-1.823*((J5*0.6532804)-J8)&lt;0,0,(-((J5*0.6532804)+(J8*(-2))))-1.823*((J5*0.6532804)-J8))</f>
        <v>0</v>
      </c>
    </row>
    <row r="4" spans="1:12" x14ac:dyDescent="0.2">
      <c r="A4" s="9">
        <v>2</v>
      </c>
      <c r="B4" s="10">
        <f t="shared" ref="B4:B38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 t="s">
        <v>77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 t="s">
        <v>76</v>
      </c>
      <c r="B25" s="5">
        <f t="shared" si="4"/>
        <v>0</v>
      </c>
      <c r="C25" s="16">
        <f>L3</f>
        <v>0</v>
      </c>
      <c r="D25" s="5">
        <f t="shared" si="1"/>
        <v>0</v>
      </c>
      <c r="E25" s="5">
        <f t="shared" ref="E25:E38" si="6">0.26158692703025*D25</f>
        <v>0</v>
      </c>
      <c r="F25" s="5">
        <f t="shared" si="3"/>
        <v>0</v>
      </c>
      <c r="G25" s="15"/>
      <c r="H25" s="44"/>
    </row>
    <row r="26" spans="1:12" x14ac:dyDescent="0.2">
      <c r="A26" s="9" t="s">
        <v>75</v>
      </c>
      <c r="B26" s="10">
        <f t="shared" si="4"/>
        <v>0</v>
      </c>
      <c r="C26" s="17">
        <f t="shared" ref="C26:C38" si="7">$J$8</f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5" t="e">
        <f t="shared" ref="G26:G38" si="8">IF(1-((B26-F26)/B26*-1)&gt;1,1+((B26-F26)/B26*-1),1-(((B26-F26)/B26*-1)))</f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5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5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5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5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5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5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5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5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5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5" t="e">
        <f t="shared" si="8"/>
        <v>#DIV/0!</v>
      </c>
    </row>
    <row r="38" spans="1:7" ht="17" thickBot="1" x14ac:dyDescent="0.25">
      <c r="A38" s="18">
        <v>36</v>
      </c>
      <c r="B38" s="19">
        <f t="shared" si="4"/>
        <v>0</v>
      </c>
      <c r="C38" s="19">
        <f t="shared" si="7"/>
        <v>0</v>
      </c>
      <c r="D38" s="19">
        <f t="shared" si="1"/>
        <v>0</v>
      </c>
      <c r="E38" s="19">
        <f t="shared" si="6"/>
        <v>0</v>
      </c>
      <c r="F38" s="19">
        <f t="shared" si="3"/>
        <v>0</v>
      </c>
      <c r="G38" s="35" t="e">
        <f t="shared" si="8"/>
        <v>#DIV/0!</v>
      </c>
    </row>
    <row r="39" spans="1:7" x14ac:dyDescent="0.2">
      <c r="A39" s="34"/>
      <c r="B39" s="10"/>
      <c r="C39" s="10"/>
      <c r="D39" s="10"/>
      <c r="E39" s="10"/>
      <c r="F39" s="10"/>
      <c r="G39" s="32"/>
    </row>
    <row r="40" spans="1:7" x14ac:dyDescent="0.2">
      <c r="A40" s="34"/>
      <c r="B40" s="10"/>
      <c r="C40" s="10"/>
      <c r="D40" s="10"/>
      <c r="E40" s="10"/>
      <c r="F40" s="10"/>
      <c r="G40" s="32"/>
    </row>
    <row r="41" spans="1:7" x14ac:dyDescent="0.2">
      <c r="A41" s="34"/>
      <c r="B41" s="10"/>
      <c r="C41" s="10"/>
      <c r="D41" s="10"/>
      <c r="E41" s="10"/>
      <c r="F41" s="10"/>
      <c r="G41" s="32"/>
    </row>
    <row r="42" spans="1:7" x14ac:dyDescent="0.2">
      <c r="A42" s="34"/>
      <c r="B42" s="10"/>
      <c r="C42" s="10"/>
      <c r="D42" s="10"/>
      <c r="E42" s="10"/>
      <c r="F42" s="10"/>
      <c r="G42" s="32"/>
    </row>
    <row r="43" spans="1:7" x14ac:dyDescent="0.2">
      <c r="A43" s="34"/>
      <c r="B43" s="10"/>
      <c r="C43" s="10"/>
      <c r="D43" s="10"/>
      <c r="E43" s="10"/>
      <c r="F43" s="10"/>
      <c r="G43" s="32"/>
    </row>
    <row r="44" spans="1:7" x14ac:dyDescent="0.2">
      <c r="A44" s="34"/>
      <c r="B44" s="10"/>
      <c r="C44" s="10"/>
      <c r="D44" s="10"/>
      <c r="E44" s="10"/>
      <c r="F44" s="10"/>
      <c r="G44" s="32"/>
    </row>
    <row r="45" spans="1:7" x14ac:dyDescent="0.2">
      <c r="A45" s="34"/>
      <c r="B45" s="10"/>
      <c r="C45" s="10"/>
      <c r="D45" s="10"/>
      <c r="E45" s="10"/>
      <c r="F45" s="10"/>
      <c r="G45" s="32"/>
    </row>
    <row r="46" spans="1:7" x14ac:dyDescent="0.2">
      <c r="A46" s="34"/>
      <c r="B46" s="10"/>
      <c r="C46" s="10"/>
      <c r="D46" s="10"/>
      <c r="E46" s="10"/>
      <c r="F46" s="10"/>
      <c r="G46" s="32"/>
    </row>
    <row r="47" spans="1:7" x14ac:dyDescent="0.2">
      <c r="A47" s="34"/>
      <c r="B47" s="10"/>
      <c r="C47" s="10"/>
      <c r="D47" s="10"/>
      <c r="E47" s="10"/>
      <c r="F47" s="10"/>
      <c r="G47" s="32"/>
    </row>
    <row r="48" spans="1:7" x14ac:dyDescent="0.2">
      <c r="A48" s="34"/>
      <c r="B48" s="10"/>
      <c r="C48" s="10"/>
      <c r="D48" s="10"/>
      <c r="E48" s="10"/>
      <c r="F48" s="10"/>
      <c r="G48" s="32"/>
    </row>
    <row r="49" spans="1:7" x14ac:dyDescent="0.2">
      <c r="A49" s="34"/>
      <c r="B49" s="10"/>
      <c r="C49" s="10"/>
      <c r="D49" s="10"/>
      <c r="E49" s="10"/>
      <c r="F49" s="10"/>
      <c r="G49" s="32"/>
    </row>
    <row r="50" spans="1:7" x14ac:dyDescent="0.2">
      <c r="A50" s="34"/>
      <c r="B50" s="10"/>
      <c r="C50" s="10"/>
      <c r="D50" s="10"/>
      <c r="E50" s="10"/>
      <c r="F50" s="10"/>
      <c r="G50" s="32"/>
    </row>
    <row r="51" spans="1:7" x14ac:dyDescent="0.2">
      <c r="A51" s="34"/>
      <c r="B51" s="10"/>
      <c r="C51" s="10"/>
      <c r="D51" s="10"/>
      <c r="E51" s="10"/>
      <c r="F51" s="10"/>
      <c r="G51" s="32"/>
    </row>
    <row r="52" spans="1:7" x14ac:dyDescent="0.2">
      <c r="A52" s="34"/>
      <c r="B52" s="10"/>
      <c r="C52" s="10"/>
      <c r="D52" s="10"/>
      <c r="E52" s="10"/>
      <c r="F52" s="10"/>
      <c r="G52" s="32"/>
    </row>
    <row r="53" spans="1:7" x14ac:dyDescent="0.2">
      <c r="A53" s="34"/>
      <c r="B53" s="10"/>
      <c r="C53" s="10"/>
      <c r="D53" s="10"/>
      <c r="E53" s="10"/>
      <c r="F53" s="10"/>
      <c r="G53" s="32"/>
    </row>
    <row r="54" spans="1:7" x14ac:dyDescent="0.2">
      <c r="A54" s="34"/>
      <c r="B54" s="10"/>
      <c r="C54" s="10"/>
      <c r="D54" s="10"/>
      <c r="E54" s="10"/>
      <c r="F54" s="10"/>
      <c r="G54" s="32"/>
    </row>
    <row r="55" spans="1:7" x14ac:dyDescent="0.2">
      <c r="A55" s="34"/>
      <c r="B55" s="10"/>
      <c r="C55" s="10"/>
      <c r="D55" s="10"/>
      <c r="E55" s="10"/>
      <c r="F55" s="10"/>
      <c r="G55" s="32"/>
    </row>
    <row r="56" spans="1:7" x14ac:dyDescent="0.2">
      <c r="A56" s="34"/>
      <c r="B56" s="10"/>
      <c r="C56" s="10"/>
      <c r="D56" s="10"/>
      <c r="E56" s="10"/>
      <c r="F56" s="10"/>
      <c r="G56" s="32"/>
    </row>
    <row r="57" spans="1:7" x14ac:dyDescent="0.2">
      <c r="A57" s="34"/>
      <c r="B57" s="10"/>
      <c r="C57" s="10"/>
      <c r="D57" s="10"/>
      <c r="E57" s="10"/>
      <c r="F57" s="10"/>
      <c r="G57" s="32"/>
    </row>
    <row r="58" spans="1:7" x14ac:dyDescent="0.2">
      <c r="A58" s="34"/>
      <c r="B58" s="10"/>
      <c r="C58" s="10"/>
      <c r="D58" s="10"/>
      <c r="E58" s="10"/>
      <c r="F58" s="10"/>
      <c r="G58" s="32"/>
    </row>
    <row r="59" spans="1:7" x14ac:dyDescent="0.2">
      <c r="A59" s="34"/>
      <c r="B59" s="10"/>
      <c r="C59" s="10"/>
      <c r="D59" s="10"/>
      <c r="E59" s="10"/>
      <c r="F59" s="10"/>
      <c r="G59" s="32"/>
    </row>
    <row r="60" spans="1:7" x14ac:dyDescent="0.2">
      <c r="A60" s="34"/>
      <c r="B60" s="10"/>
      <c r="C60" s="10"/>
      <c r="D60" s="10"/>
      <c r="E60" s="10"/>
      <c r="F60" s="10"/>
      <c r="G60" s="32"/>
    </row>
    <row r="61" spans="1:7" x14ac:dyDescent="0.2">
      <c r="A61" s="34"/>
      <c r="B61" s="10"/>
      <c r="C61" s="10"/>
      <c r="D61" s="10"/>
      <c r="E61" s="10"/>
      <c r="F61" s="10"/>
      <c r="G61" s="32"/>
    </row>
    <row r="62" spans="1:7" x14ac:dyDescent="0.2">
      <c r="A62" s="34"/>
      <c r="B62" s="10"/>
      <c r="C62" s="10"/>
      <c r="D62" s="10"/>
      <c r="E62" s="10"/>
      <c r="F62" s="10"/>
      <c r="G62" s="32"/>
    </row>
    <row r="63" spans="1:7" x14ac:dyDescent="0.2">
      <c r="A63" s="34"/>
      <c r="B63" s="10"/>
      <c r="C63" s="10"/>
      <c r="D63" s="10"/>
      <c r="E63" s="10"/>
      <c r="F63" s="10"/>
      <c r="G63" s="32"/>
    </row>
    <row r="64" spans="1:7" x14ac:dyDescent="0.2">
      <c r="A64" s="34"/>
      <c r="B64" s="10"/>
      <c r="C64" s="10"/>
      <c r="D64" s="10"/>
      <c r="E64" s="10"/>
      <c r="F64" s="10"/>
      <c r="G64" s="32"/>
    </row>
    <row r="65" spans="1:7" x14ac:dyDescent="0.2">
      <c r="A65" s="34"/>
      <c r="B65" s="10"/>
      <c r="C65" s="10"/>
      <c r="D65" s="10"/>
      <c r="E65" s="10"/>
      <c r="F65" s="10"/>
      <c r="G65" s="32"/>
    </row>
    <row r="66" spans="1:7" x14ac:dyDescent="0.2">
      <c r="A66" s="34"/>
      <c r="B66" s="10"/>
      <c r="C66" s="10"/>
      <c r="D66" s="10"/>
      <c r="E66" s="10"/>
      <c r="F66" s="10"/>
      <c r="G66" s="32"/>
    </row>
    <row r="67" spans="1:7" x14ac:dyDescent="0.2">
      <c r="A67" s="34"/>
      <c r="B67" s="10"/>
      <c r="C67" s="10"/>
      <c r="D67" s="10"/>
      <c r="E67" s="10"/>
      <c r="F67" s="10"/>
      <c r="G67" s="32"/>
    </row>
    <row r="68" spans="1:7" x14ac:dyDescent="0.2">
      <c r="A68" s="34"/>
      <c r="B68" s="10"/>
      <c r="C68" s="10"/>
      <c r="D68" s="10"/>
      <c r="E68" s="10"/>
      <c r="F68" s="10"/>
      <c r="G68" s="32"/>
    </row>
    <row r="69" spans="1:7" x14ac:dyDescent="0.2">
      <c r="A69" s="34"/>
      <c r="B69" s="10"/>
      <c r="C69" s="10"/>
      <c r="D69" s="10"/>
      <c r="E69" s="10"/>
      <c r="F69" s="10"/>
      <c r="G69" s="32"/>
    </row>
    <row r="70" spans="1:7" x14ac:dyDescent="0.2">
      <c r="A70" s="34"/>
      <c r="B70" s="10"/>
      <c r="C70" s="10"/>
      <c r="D70" s="10"/>
      <c r="E70" s="10"/>
      <c r="F70" s="10"/>
      <c r="G70" s="32"/>
    </row>
    <row r="71" spans="1:7" x14ac:dyDescent="0.2">
      <c r="A71" s="34"/>
      <c r="B71" s="10"/>
      <c r="C71" s="10"/>
      <c r="D71" s="10"/>
      <c r="E71" s="10"/>
      <c r="F71" s="10"/>
      <c r="G71" s="32"/>
    </row>
    <row r="72" spans="1:7" x14ac:dyDescent="0.2">
      <c r="A72" s="34"/>
      <c r="B72" s="10"/>
      <c r="C72" s="10"/>
      <c r="D72" s="10"/>
      <c r="E72" s="10"/>
      <c r="F72" s="10"/>
      <c r="G72" s="32"/>
    </row>
    <row r="73" spans="1:7" x14ac:dyDescent="0.2">
      <c r="A73" s="34"/>
      <c r="B73" s="10"/>
      <c r="C73" s="10"/>
      <c r="D73" s="10"/>
      <c r="E73" s="10"/>
      <c r="F73" s="10"/>
      <c r="G73" s="32"/>
    </row>
    <row r="74" spans="1:7" x14ac:dyDescent="0.2">
      <c r="A74" s="34"/>
      <c r="B74" s="10"/>
      <c r="C74" s="10"/>
      <c r="D74" s="10"/>
      <c r="E74" s="10"/>
      <c r="F74" s="10"/>
      <c r="G74" s="32"/>
    </row>
    <row r="75" spans="1:7" x14ac:dyDescent="0.2">
      <c r="A75" s="34"/>
      <c r="B75" s="10"/>
      <c r="C75" s="10"/>
      <c r="D75" s="10"/>
      <c r="E75" s="10"/>
      <c r="F75" s="10"/>
      <c r="G75" s="32"/>
    </row>
    <row r="76" spans="1:7" x14ac:dyDescent="0.2">
      <c r="A76" s="34"/>
      <c r="B76" s="10"/>
      <c r="C76" s="10"/>
      <c r="D76" s="10"/>
      <c r="E76" s="10"/>
      <c r="F76" s="10"/>
      <c r="G76" s="32"/>
    </row>
    <row r="77" spans="1:7" x14ac:dyDescent="0.2">
      <c r="A77" s="34"/>
      <c r="B77" s="10"/>
      <c r="C77" s="10"/>
      <c r="D77" s="10"/>
      <c r="E77" s="10"/>
      <c r="F77" s="10"/>
      <c r="G77" s="32"/>
    </row>
    <row r="78" spans="1:7" x14ac:dyDescent="0.2">
      <c r="A78" s="34"/>
      <c r="B78" s="10"/>
      <c r="C78" s="10"/>
      <c r="D78" s="10"/>
      <c r="E78" s="10"/>
      <c r="F78" s="10"/>
      <c r="G78" s="32"/>
    </row>
    <row r="79" spans="1:7" x14ac:dyDescent="0.2">
      <c r="A79" s="34"/>
      <c r="B79" s="10"/>
      <c r="C79" s="10"/>
      <c r="D79" s="10"/>
      <c r="E79" s="10"/>
      <c r="F79" s="10"/>
      <c r="G79" s="32"/>
    </row>
    <row r="80" spans="1:7" x14ac:dyDescent="0.2">
      <c r="A80" s="34"/>
      <c r="B80" s="10"/>
      <c r="C80" s="10"/>
      <c r="D80" s="10"/>
      <c r="E80" s="10"/>
      <c r="F80" s="10"/>
      <c r="G80" s="32"/>
    </row>
    <row r="81" spans="1:7" x14ac:dyDescent="0.2">
      <c r="A81" s="34"/>
      <c r="B81" s="10"/>
      <c r="C81" s="10"/>
      <c r="D81" s="10"/>
      <c r="E81" s="10"/>
      <c r="F81" s="10"/>
      <c r="G81" s="32"/>
    </row>
  </sheetData>
  <sheetProtection algorithmName="SHA-512" hashValue="hC8nDTwJizrBnjiOGOoF7/CDMMf7AYZZGOx8nJz1zyFSw3+j1HfM5P12iwwD0Dp7t2mxkK8m5klUMutqlQMU0A==" saltValue="6m1qJ/QVnsEPl2GdvMycWQ==" spinCount="100000" sheet="1" objects="1" scenarios="1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013B-58CA-1D41-8CAF-0632440CA611}">
  <dimension ref="A1:L77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84</v>
      </c>
    </row>
    <row r="3" spans="1:12" x14ac:dyDescent="0.2">
      <c r="A3" s="4" t="s">
        <v>12</v>
      </c>
      <c r="B3" s="5">
        <v>0</v>
      </c>
      <c r="C3" s="6">
        <f t="shared" ref="C3:C24" si="0">$J$5</f>
        <v>0</v>
      </c>
      <c r="D3" s="5">
        <f t="shared" ref="D3:D38" si="1">B3+C3</f>
        <v>0</v>
      </c>
      <c r="E3" s="5">
        <f t="shared" ref="E3:E24" si="2">0.351580222674495*D3</f>
        <v>0</v>
      </c>
      <c r="F3" s="5">
        <f t="shared" ref="F3:F38" si="3">D3-E3</f>
        <v>0</v>
      </c>
      <c r="G3" s="7"/>
      <c r="J3" s="43"/>
      <c r="L3" s="8">
        <f>IF((-((J5*0.54739875)+(J8*(-2))))-2.3689*((J5*0.54739875)-J8)&lt;0,0,(-((J5*0.54739875)+(J8*(-2))))-2.3689*((J5*0.54739875)-J8))</f>
        <v>0</v>
      </c>
    </row>
    <row r="4" spans="1:12" x14ac:dyDescent="0.2">
      <c r="A4" s="9">
        <v>2</v>
      </c>
      <c r="B4" s="10">
        <f t="shared" ref="B4:B38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51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 t="s">
        <v>77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 t="s">
        <v>76</v>
      </c>
      <c r="B25" s="5">
        <f t="shared" si="4"/>
        <v>0</v>
      </c>
      <c r="C25" s="16">
        <f>L3</f>
        <v>0</v>
      </c>
      <c r="D25" s="5">
        <f t="shared" si="1"/>
        <v>0</v>
      </c>
      <c r="E25" s="5">
        <f t="shared" ref="E25:E38" si="6">0.228894587296029*D25</f>
        <v>0</v>
      </c>
      <c r="F25" s="5">
        <f t="shared" si="3"/>
        <v>0</v>
      </c>
      <c r="G25" s="15"/>
      <c r="H25" s="44"/>
    </row>
    <row r="26" spans="1:12" x14ac:dyDescent="0.2">
      <c r="A26" s="9" t="s">
        <v>75</v>
      </c>
      <c r="B26" s="10">
        <f t="shared" si="4"/>
        <v>0</v>
      </c>
      <c r="C26" s="17">
        <f t="shared" ref="C26:C38" si="7">$J$8</f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5" t="e">
        <f t="shared" ref="G26:G38" si="8">IF(1-((B26-F26)/B26*-1)&gt;1,1+((B26-F26)/B26*-1),1-(((B26-F26)/B26*-1)))</f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5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5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5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5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5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5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5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5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5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5" t="e">
        <f t="shared" si="8"/>
        <v>#DIV/0!</v>
      </c>
    </row>
    <row r="38" spans="1:7" ht="17" thickBot="1" x14ac:dyDescent="0.25">
      <c r="A38" s="18">
        <v>36</v>
      </c>
      <c r="B38" s="19">
        <f t="shared" si="4"/>
        <v>0</v>
      </c>
      <c r="C38" s="19">
        <f t="shared" si="7"/>
        <v>0</v>
      </c>
      <c r="D38" s="19">
        <f t="shared" si="1"/>
        <v>0</v>
      </c>
      <c r="E38" s="19">
        <f t="shared" si="6"/>
        <v>0</v>
      </c>
      <c r="F38" s="19">
        <f t="shared" si="3"/>
        <v>0</v>
      </c>
      <c r="G38" s="35" t="e">
        <f t="shared" si="8"/>
        <v>#DIV/0!</v>
      </c>
    </row>
    <row r="39" spans="1:7" x14ac:dyDescent="0.2">
      <c r="A39" s="34"/>
      <c r="B39" s="10"/>
      <c r="C39" s="10"/>
      <c r="D39" s="10"/>
      <c r="E39" s="10"/>
      <c r="F39" s="10"/>
      <c r="G39" s="32"/>
    </row>
    <row r="40" spans="1:7" x14ac:dyDescent="0.2">
      <c r="A40" s="34"/>
      <c r="B40" s="10"/>
      <c r="C40" s="10"/>
      <c r="D40" s="10"/>
      <c r="E40" s="10"/>
      <c r="F40" s="10"/>
      <c r="G40" s="32"/>
    </row>
    <row r="41" spans="1:7" x14ac:dyDescent="0.2">
      <c r="A41" s="34"/>
      <c r="B41" s="10"/>
      <c r="C41" s="10"/>
      <c r="D41" s="10"/>
      <c r="E41" s="10"/>
      <c r="F41" s="10"/>
      <c r="G41" s="32"/>
    </row>
    <row r="42" spans="1:7" x14ac:dyDescent="0.2">
      <c r="A42" s="34"/>
      <c r="B42" s="10"/>
      <c r="C42" s="10"/>
      <c r="D42" s="10"/>
      <c r="E42" s="10"/>
      <c r="F42" s="10"/>
      <c r="G42" s="32"/>
    </row>
    <row r="43" spans="1:7" x14ac:dyDescent="0.2">
      <c r="A43" s="34"/>
      <c r="B43" s="10"/>
      <c r="C43" s="10"/>
      <c r="D43" s="10"/>
      <c r="E43" s="10"/>
      <c r="F43" s="10"/>
      <c r="G43" s="32"/>
    </row>
    <row r="44" spans="1:7" x14ac:dyDescent="0.2">
      <c r="A44" s="34"/>
      <c r="B44" s="10"/>
      <c r="C44" s="10"/>
      <c r="D44" s="10"/>
      <c r="E44" s="10"/>
      <c r="F44" s="10"/>
      <c r="G44" s="32"/>
    </row>
    <row r="45" spans="1:7" x14ac:dyDescent="0.2">
      <c r="A45" s="34"/>
      <c r="B45" s="10"/>
      <c r="C45" s="10"/>
      <c r="D45" s="10"/>
      <c r="E45" s="10"/>
      <c r="F45" s="10"/>
      <c r="G45" s="32"/>
    </row>
    <row r="46" spans="1:7" x14ac:dyDescent="0.2">
      <c r="A46" s="34"/>
      <c r="B46" s="10"/>
      <c r="C46" s="10"/>
      <c r="D46" s="10"/>
      <c r="E46" s="10"/>
      <c r="F46" s="10"/>
      <c r="G46" s="32"/>
    </row>
    <row r="47" spans="1:7" x14ac:dyDescent="0.2">
      <c r="A47" s="34"/>
      <c r="B47" s="10"/>
      <c r="C47" s="10"/>
      <c r="D47" s="10"/>
      <c r="E47" s="10"/>
      <c r="F47" s="10"/>
      <c r="G47" s="32"/>
    </row>
    <row r="48" spans="1:7" x14ac:dyDescent="0.2">
      <c r="A48" s="34"/>
      <c r="B48" s="10"/>
      <c r="C48" s="10"/>
      <c r="D48" s="10"/>
      <c r="E48" s="10"/>
      <c r="F48" s="10"/>
      <c r="G48" s="32"/>
    </row>
    <row r="49" spans="1:7" x14ac:dyDescent="0.2">
      <c r="A49" s="34"/>
      <c r="B49" s="10"/>
      <c r="C49" s="10"/>
      <c r="D49" s="10"/>
      <c r="E49" s="10"/>
      <c r="F49" s="10"/>
      <c r="G49" s="32"/>
    </row>
    <row r="50" spans="1:7" x14ac:dyDescent="0.2">
      <c r="A50" s="34"/>
      <c r="B50" s="10"/>
      <c r="C50" s="10"/>
      <c r="D50" s="10"/>
      <c r="E50" s="10"/>
      <c r="F50" s="10"/>
      <c r="G50" s="32"/>
    </row>
    <row r="51" spans="1:7" x14ac:dyDescent="0.2">
      <c r="A51" s="34"/>
      <c r="B51" s="10"/>
      <c r="C51" s="10"/>
      <c r="D51" s="10"/>
      <c r="E51" s="10"/>
      <c r="F51" s="10"/>
      <c r="G51" s="32"/>
    </row>
    <row r="52" spans="1:7" x14ac:dyDescent="0.2">
      <c r="A52" s="34"/>
      <c r="B52" s="10"/>
      <c r="C52" s="10"/>
      <c r="D52" s="10"/>
      <c r="E52" s="10"/>
      <c r="F52" s="10"/>
      <c r="G52" s="32"/>
    </row>
    <row r="53" spans="1:7" x14ac:dyDescent="0.2">
      <c r="A53" s="34"/>
      <c r="B53" s="10"/>
      <c r="C53" s="10"/>
      <c r="D53" s="10"/>
      <c r="E53" s="10"/>
      <c r="F53" s="10"/>
      <c r="G53" s="32"/>
    </row>
    <row r="54" spans="1:7" x14ac:dyDescent="0.2">
      <c r="A54" s="34"/>
      <c r="B54" s="10"/>
      <c r="C54" s="10"/>
      <c r="D54" s="10"/>
      <c r="E54" s="10"/>
      <c r="F54" s="10"/>
      <c r="G54" s="32"/>
    </row>
    <row r="55" spans="1:7" x14ac:dyDescent="0.2">
      <c r="A55" s="34"/>
      <c r="B55" s="10"/>
      <c r="C55" s="10"/>
      <c r="D55" s="10"/>
      <c r="E55" s="10"/>
      <c r="F55" s="10"/>
      <c r="G55" s="32"/>
    </row>
    <row r="56" spans="1:7" x14ac:dyDescent="0.2">
      <c r="A56" s="34"/>
      <c r="B56" s="10"/>
      <c r="C56" s="10"/>
      <c r="D56" s="10"/>
      <c r="E56" s="10"/>
      <c r="F56" s="10"/>
      <c r="G56" s="32"/>
    </row>
    <row r="57" spans="1:7" x14ac:dyDescent="0.2">
      <c r="A57" s="34"/>
      <c r="B57" s="10"/>
      <c r="C57" s="10"/>
      <c r="D57" s="10"/>
      <c r="E57" s="10"/>
      <c r="F57" s="10"/>
      <c r="G57" s="32"/>
    </row>
    <row r="58" spans="1:7" x14ac:dyDescent="0.2">
      <c r="A58" s="34"/>
      <c r="B58" s="10"/>
      <c r="C58" s="10"/>
      <c r="D58" s="10"/>
      <c r="E58" s="10"/>
      <c r="F58" s="10"/>
      <c r="G58" s="32"/>
    </row>
    <row r="59" spans="1:7" x14ac:dyDescent="0.2">
      <c r="A59" s="34"/>
      <c r="B59" s="10"/>
      <c r="C59" s="10"/>
      <c r="D59" s="10"/>
      <c r="E59" s="10"/>
      <c r="F59" s="10"/>
      <c r="G59" s="32"/>
    </row>
    <row r="60" spans="1:7" x14ac:dyDescent="0.2">
      <c r="A60" s="34"/>
      <c r="B60" s="10"/>
      <c r="C60" s="10"/>
      <c r="D60" s="10"/>
      <c r="E60" s="10"/>
      <c r="F60" s="10"/>
      <c r="G60" s="32"/>
    </row>
    <row r="61" spans="1:7" x14ac:dyDescent="0.2">
      <c r="A61" s="34"/>
      <c r="B61" s="10"/>
      <c r="C61" s="10"/>
      <c r="D61" s="10"/>
      <c r="E61" s="10"/>
      <c r="F61" s="10"/>
      <c r="G61" s="32"/>
    </row>
    <row r="62" spans="1:7" x14ac:dyDescent="0.2">
      <c r="A62" s="34"/>
      <c r="B62" s="10"/>
      <c r="C62" s="10"/>
      <c r="D62" s="10"/>
      <c r="E62" s="10"/>
      <c r="F62" s="10"/>
      <c r="G62" s="32"/>
    </row>
    <row r="63" spans="1:7" x14ac:dyDescent="0.2">
      <c r="A63" s="34"/>
      <c r="B63" s="10"/>
      <c r="C63" s="10"/>
      <c r="D63" s="10"/>
      <c r="E63" s="10"/>
      <c r="F63" s="10"/>
      <c r="G63" s="32"/>
    </row>
    <row r="64" spans="1:7" x14ac:dyDescent="0.2">
      <c r="A64" s="34"/>
      <c r="B64" s="10"/>
      <c r="C64" s="10"/>
      <c r="D64" s="10"/>
      <c r="E64" s="10"/>
      <c r="F64" s="10"/>
      <c r="G64" s="32"/>
    </row>
    <row r="65" spans="1:7" x14ac:dyDescent="0.2">
      <c r="A65" s="34"/>
      <c r="B65" s="10"/>
      <c r="C65" s="10"/>
      <c r="D65" s="10"/>
      <c r="E65" s="10"/>
      <c r="F65" s="10"/>
      <c r="G65" s="32"/>
    </row>
    <row r="66" spans="1:7" x14ac:dyDescent="0.2">
      <c r="A66" s="34"/>
      <c r="B66" s="10"/>
      <c r="C66" s="10"/>
      <c r="D66" s="10"/>
      <c r="E66" s="10"/>
      <c r="F66" s="10"/>
      <c r="G66" s="32"/>
    </row>
    <row r="67" spans="1:7" x14ac:dyDescent="0.2">
      <c r="A67" s="34"/>
      <c r="B67" s="10"/>
      <c r="C67" s="10"/>
      <c r="D67" s="10"/>
      <c r="E67" s="10"/>
      <c r="F67" s="10"/>
      <c r="G67" s="32"/>
    </row>
    <row r="68" spans="1:7" x14ac:dyDescent="0.2">
      <c r="A68" s="34"/>
      <c r="B68" s="10"/>
      <c r="C68" s="10"/>
      <c r="D68" s="10"/>
      <c r="E68" s="10"/>
      <c r="F68" s="10"/>
      <c r="G68" s="32"/>
    </row>
    <row r="69" spans="1:7" x14ac:dyDescent="0.2">
      <c r="A69" s="34"/>
      <c r="B69" s="10"/>
      <c r="C69" s="10"/>
      <c r="D69" s="10"/>
      <c r="E69" s="10"/>
      <c r="F69" s="10"/>
      <c r="G69" s="32"/>
    </row>
    <row r="70" spans="1:7" x14ac:dyDescent="0.2">
      <c r="A70" s="34"/>
      <c r="B70" s="10"/>
      <c r="C70" s="10"/>
      <c r="D70" s="10"/>
      <c r="E70" s="10"/>
      <c r="F70" s="10"/>
      <c r="G70" s="32"/>
    </row>
    <row r="71" spans="1:7" x14ac:dyDescent="0.2">
      <c r="A71" s="34"/>
      <c r="B71" s="10"/>
      <c r="C71" s="10"/>
      <c r="D71" s="10"/>
      <c r="E71" s="10"/>
      <c r="F71" s="10"/>
      <c r="G71" s="32"/>
    </row>
    <row r="72" spans="1:7" x14ac:dyDescent="0.2">
      <c r="A72" s="34"/>
      <c r="B72" s="10"/>
      <c r="C72" s="10"/>
      <c r="D72" s="10"/>
      <c r="E72" s="10"/>
      <c r="F72" s="10"/>
      <c r="G72" s="32"/>
    </row>
    <row r="73" spans="1:7" x14ac:dyDescent="0.2">
      <c r="A73" s="34"/>
      <c r="B73" s="10"/>
      <c r="C73" s="10"/>
      <c r="D73" s="10"/>
      <c r="E73" s="10"/>
      <c r="F73" s="10"/>
      <c r="G73" s="32"/>
    </row>
    <row r="74" spans="1:7" x14ac:dyDescent="0.2">
      <c r="A74" s="34"/>
      <c r="B74" s="10"/>
      <c r="C74" s="10"/>
      <c r="D74" s="10"/>
      <c r="E74" s="10"/>
      <c r="F74" s="10"/>
      <c r="G74" s="32"/>
    </row>
    <row r="75" spans="1:7" x14ac:dyDescent="0.2">
      <c r="A75" s="34"/>
      <c r="B75" s="10"/>
      <c r="C75" s="10"/>
      <c r="D75" s="10"/>
      <c r="E75" s="10"/>
      <c r="F75" s="10"/>
      <c r="G75" s="32"/>
    </row>
    <row r="76" spans="1:7" x14ac:dyDescent="0.2">
      <c r="A76" s="34"/>
      <c r="B76" s="10"/>
      <c r="C76" s="10"/>
      <c r="D76" s="10"/>
      <c r="E76" s="10"/>
      <c r="F76" s="10"/>
      <c r="G76" s="32"/>
    </row>
    <row r="77" spans="1:7" x14ac:dyDescent="0.2">
      <c r="A77" s="34"/>
      <c r="B77" s="10"/>
      <c r="C77" s="10"/>
      <c r="D77" s="10"/>
      <c r="E77" s="10"/>
      <c r="F77" s="10"/>
      <c r="G77" s="32"/>
    </row>
  </sheetData>
  <sheetProtection algorithmName="SHA-512" hashValue="XBAt//a4NrenFXpQvqJJzhYdw9mNrXxlAJCpffz3cM3BIBTlXkLzK9SZQQz11cu9CjD/Z8M0qFAgNc/4OwnZkw==" saltValue="vSrX4cUa1sdt+UKCflqeZg==" spinCount="100000" sheet="1" objects="1" scenarios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22F8-85F5-B441-A421-141664393E95}">
  <dimension ref="A1:L77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85</v>
      </c>
    </row>
    <row r="3" spans="1:12" x14ac:dyDescent="0.2">
      <c r="A3" s="4" t="s">
        <v>12</v>
      </c>
      <c r="B3" s="5">
        <v>0</v>
      </c>
      <c r="C3" s="6">
        <f t="shared" ref="C3:C24" si="0">$J$5</f>
        <v>0</v>
      </c>
      <c r="D3" s="5">
        <f t="shared" ref="D3:D38" si="1">B3+C3</f>
        <v>0</v>
      </c>
      <c r="E3" s="5">
        <f t="shared" ref="E3:E24" si="2">0.351580222674495*D3</f>
        <v>0</v>
      </c>
      <c r="F3" s="5">
        <f t="shared" ref="F3:F38" si="3">D3-E3</f>
        <v>0</v>
      </c>
      <c r="G3" s="7"/>
      <c r="J3" s="43"/>
      <c r="L3" s="8">
        <f>IF((-((J5*0.41251959)+(J8*(-2))))-3.469*((J5*0.41251959)-J8)&lt;0,0,(-((J5*0.41251959)+(J8*(-2))))-3.469*((J5*0.41251959)-J8))</f>
        <v>0</v>
      </c>
    </row>
    <row r="4" spans="1:12" x14ac:dyDescent="0.2">
      <c r="A4" s="9">
        <v>2</v>
      </c>
      <c r="B4" s="10">
        <f t="shared" ref="B4:B38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 t="s">
        <v>77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 t="s">
        <v>76</v>
      </c>
      <c r="B25" s="5">
        <f t="shared" si="4"/>
        <v>0</v>
      </c>
      <c r="C25" s="16">
        <f>L3</f>
        <v>0</v>
      </c>
      <c r="D25" s="5">
        <f t="shared" si="1"/>
        <v>0</v>
      </c>
      <c r="E25" s="5">
        <f t="shared" ref="E25:E38" si="6">0.182806292660453*D25</f>
        <v>0</v>
      </c>
      <c r="F25" s="5">
        <f t="shared" si="3"/>
        <v>0</v>
      </c>
      <c r="G25" s="15"/>
      <c r="H25" s="44"/>
    </row>
    <row r="26" spans="1:12" x14ac:dyDescent="0.2">
      <c r="A26" s="9" t="s">
        <v>75</v>
      </c>
      <c r="B26" s="10">
        <f t="shared" si="4"/>
        <v>0</v>
      </c>
      <c r="C26" s="17">
        <f t="shared" ref="C26:C38" si="7">$J$8</f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5" t="e">
        <f t="shared" ref="G26:G38" si="8">IF(1-((B26-F26)/B26*-1)&gt;1,1+((B26-F26)/B26*-1),1-(((B26-F26)/B26*-1)))</f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5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5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5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5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5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5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5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5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5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5" t="e">
        <f t="shared" si="8"/>
        <v>#DIV/0!</v>
      </c>
    </row>
    <row r="38" spans="1:7" ht="17" thickBot="1" x14ac:dyDescent="0.25">
      <c r="A38" s="18">
        <v>36</v>
      </c>
      <c r="B38" s="19">
        <f t="shared" si="4"/>
        <v>0</v>
      </c>
      <c r="C38" s="19">
        <f t="shared" si="7"/>
        <v>0</v>
      </c>
      <c r="D38" s="19">
        <f t="shared" si="1"/>
        <v>0</v>
      </c>
      <c r="E38" s="19">
        <f t="shared" si="6"/>
        <v>0</v>
      </c>
      <c r="F38" s="19">
        <f t="shared" si="3"/>
        <v>0</v>
      </c>
      <c r="G38" s="35" t="e">
        <f t="shared" si="8"/>
        <v>#DIV/0!</v>
      </c>
    </row>
    <row r="39" spans="1:7" x14ac:dyDescent="0.2">
      <c r="A39" s="34"/>
      <c r="B39" s="10"/>
      <c r="C39" s="10"/>
      <c r="D39" s="10"/>
      <c r="E39" s="10"/>
      <c r="F39" s="10"/>
      <c r="G39" s="32"/>
    </row>
    <row r="40" spans="1:7" x14ac:dyDescent="0.2">
      <c r="A40" s="34"/>
      <c r="B40" s="10"/>
      <c r="C40" s="10"/>
      <c r="D40" s="10"/>
      <c r="E40" s="10"/>
      <c r="F40" s="10"/>
      <c r="G40" s="32"/>
    </row>
    <row r="41" spans="1:7" x14ac:dyDescent="0.2">
      <c r="A41" s="34"/>
      <c r="B41" s="10"/>
      <c r="C41" s="10"/>
      <c r="D41" s="10"/>
      <c r="E41" s="10"/>
      <c r="F41" s="10"/>
      <c r="G41" s="32"/>
    </row>
    <row r="42" spans="1:7" x14ac:dyDescent="0.2">
      <c r="A42" s="34"/>
      <c r="B42" s="10"/>
      <c r="C42" s="10"/>
      <c r="D42" s="10"/>
      <c r="E42" s="10"/>
      <c r="F42" s="10"/>
      <c r="G42" s="32"/>
    </row>
    <row r="43" spans="1:7" x14ac:dyDescent="0.2">
      <c r="A43" s="34"/>
      <c r="B43" s="10"/>
      <c r="C43" s="10"/>
      <c r="D43" s="10"/>
      <c r="E43" s="10"/>
      <c r="F43" s="10"/>
      <c r="G43" s="32"/>
    </row>
    <row r="44" spans="1:7" x14ac:dyDescent="0.2">
      <c r="A44" s="34"/>
      <c r="B44" s="10"/>
      <c r="C44" s="10"/>
      <c r="D44" s="10"/>
      <c r="E44" s="10"/>
      <c r="F44" s="10"/>
      <c r="G44" s="32"/>
    </row>
    <row r="45" spans="1:7" x14ac:dyDescent="0.2">
      <c r="A45" s="34"/>
      <c r="B45" s="10"/>
      <c r="C45" s="10"/>
      <c r="D45" s="10"/>
      <c r="E45" s="10"/>
      <c r="F45" s="10"/>
      <c r="G45" s="32"/>
    </row>
    <row r="46" spans="1:7" x14ac:dyDescent="0.2">
      <c r="A46" s="34"/>
      <c r="B46" s="10"/>
      <c r="C46" s="10"/>
      <c r="D46" s="10"/>
      <c r="E46" s="10"/>
      <c r="F46" s="10"/>
      <c r="G46" s="32"/>
    </row>
    <row r="47" spans="1:7" x14ac:dyDescent="0.2">
      <c r="A47" s="34"/>
      <c r="B47" s="10"/>
      <c r="C47" s="10"/>
      <c r="D47" s="10"/>
      <c r="E47" s="10"/>
      <c r="F47" s="10"/>
      <c r="G47" s="32"/>
    </row>
    <row r="48" spans="1:7" x14ac:dyDescent="0.2">
      <c r="A48" s="34"/>
      <c r="B48" s="10"/>
      <c r="C48" s="10"/>
      <c r="D48" s="10"/>
      <c r="E48" s="10"/>
      <c r="F48" s="10"/>
      <c r="G48" s="32"/>
    </row>
    <row r="49" spans="1:7" x14ac:dyDescent="0.2">
      <c r="A49" s="34"/>
      <c r="B49" s="10"/>
      <c r="C49" s="10"/>
      <c r="D49" s="10"/>
      <c r="E49" s="10"/>
      <c r="F49" s="10"/>
      <c r="G49" s="32"/>
    </row>
    <row r="50" spans="1:7" x14ac:dyDescent="0.2">
      <c r="A50" s="34"/>
      <c r="B50" s="10"/>
      <c r="C50" s="10"/>
      <c r="D50" s="10"/>
      <c r="E50" s="10"/>
      <c r="F50" s="10"/>
      <c r="G50" s="32"/>
    </row>
    <row r="51" spans="1:7" x14ac:dyDescent="0.2">
      <c r="A51" s="34"/>
      <c r="B51" s="10"/>
      <c r="C51" s="10"/>
      <c r="D51" s="10"/>
      <c r="E51" s="10"/>
      <c r="F51" s="10"/>
      <c r="G51" s="32"/>
    </row>
    <row r="52" spans="1:7" x14ac:dyDescent="0.2">
      <c r="A52" s="34"/>
      <c r="B52" s="10"/>
      <c r="C52" s="10"/>
      <c r="D52" s="10"/>
      <c r="E52" s="10"/>
      <c r="F52" s="10"/>
      <c r="G52" s="32"/>
    </row>
    <row r="53" spans="1:7" x14ac:dyDescent="0.2">
      <c r="A53" s="34"/>
      <c r="B53" s="10"/>
      <c r="C53" s="10"/>
      <c r="D53" s="10"/>
      <c r="E53" s="10"/>
      <c r="F53" s="10"/>
      <c r="G53" s="32"/>
    </row>
    <row r="54" spans="1:7" x14ac:dyDescent="0.2">
      <c r="A54" s="34"/>
      <c r="B54" s="10"/>
      <c r="C54" s="10"/>
      <c r="D54" s="10"/>
      <c r="E54" s="10"/>
      <c r="F54" s="10"/>
      <c r="G54" s="32"/>
    </row>
    <row r="55" spans="1:7" x14ac:dyDescent="0.2">
      <c r="A55" s="34"/>
      <c r="B55" s="10"/>
      <c r="C55" s="10"/>
      <c r="D55" s="10"/>
      <c r="E55" s="10"/>
      <c r="F55" s="10"/>
      <c r="G55" s="32"/>
    </row>
    <row r="56" spans="1:7" x14ac:dyDescent="0.2">
      <c r="A56" s="34"/>
      <c r="B56" s="10"/>
      <c r="C56" s="10"/>
      <c r="D56" s="10"/>
      <c r="E56" s="10"/>
      <c r="F56" s="10"/>
      <c r="G56" s="32"/>
    </row>
    <row r="57" spans="1:7" x14ac:dyDescent="0.2">
      <c r="A57" s="34"/>
      <c r="B57" s="10"/>
      <c r="C57" s="10"/>
      <c r="D57" s="10"/>
      <c r="E57" s="10"/>
      <c r="F57" s="10"/>
      <c r="G57" s="32"/>
    </row>
    <row r="58" spans="1:7" x14ac:dyDescent="0.2">
      <c r="A58" s="34"/>
      <c r="B58" s="10"/>
      <c r="C58" s="10"/>
      <c r="D58" s="10"/>
      <c r="E58" s="10"/>
      <c r="F58" s="10"/>
      <c r="G58" s="32"/>
    </row>
    <row r="59" spans="1:7" x14ac:dyDescent="0.2">
      <c r="A59" s="34"/>
      <c r="B59" s="10"/>
      <c r="C59" s="10"/>
      <c r="D59" s="10"/>
      <c r="E59" s="10"/>
      <c r="F59" s="10"/>
      <c r="G59" s="32"/>
    </row>
    <row r="60" spans="1:7" x14ac:dyDescent="0.2">
      <c r="A60" s="34"/>
      <c r="B60" s="10"/>
      <c r="C60" s="10"/>
      <c r="D60" s="10"/>
      <c r="E60" s="10"/>
      <c r="F60" s="10"/>
      <c r="G60" s="32"/>
    </row>
    <row r="61" spans="1:7" x14ac:dyDescent="0.2">
      <c r="A61" s="34"/>
      <c r="B61" s="10"/>
      <c r="C61" s="10"/>
      <c r="D61" s="10"/>
      <c r="E61" s="10"/>
      <c r="F61" s="10"/>
      <c r="G61" s="32"/>
    </row>
    <row r="62" spans="1:7" x14ac:dyDescent="0.2">
      <c r="A62" s="34"/>
      <c r="B62" s="10"/>
      <c r="C62" s="10"/>
      <c r="D62" s="10"/>
      <c r="E62" s="10"/>
      <c r="F62" s="10"/>
      <c r="G62" s="32"/>
    </row>
    <row r="63" spans="1:7" x14ac:dyDescent="0.2">
      <c r="A63" s="34"/>
      <c r="B63" s="10"/>
      <c r="C63" s="10"/>
      <c r="D63" s="10"/>
      <c r="E63" s="10"/>
      <c r="F63" s="10"/>
      <c r="G63" s="32"/>
    </row>
    <row r="64" spans="1:7" x14ac:dyDescent="0.2">
      <c r="A64" s="34"/>
      <c r="B64" s="10"/>
      <c r="C64" s="10"/>
      <c r="D64" s="10"/>
      <c r="E64" s="10"/>
      <c r="F64" s="10"/>
      <c r="G64" s="32"/>
    </row>
    <row r="65" spans="1:7" x14ac:dyDescent="0.2">
      <c r="A65" s="34"/>
      <c r="B65" s="10"/>
      <c r="C65" s="10"/>
      <c r="D65" s="10"/>
      <c r="E65" s="10"/>
      <c r="F65" s="10"/>
      <c r="G65" s="32"/>
    </row>
    <row r="66" spans="1:7" x14ac:dyDescent="0.2">
      <c r="A66" s="34"/>
      <c r="B66" s="10"/>
      <c r="C66" s="10"/>
      <c r="D66" s="10"/>
      <c r="E66" s="10"/>
      <c r="F66" s="10"/>
      <c r="G66" s="32"/>
    </row>
    <row r="67" spans="1:7" x14ac:dyDescent="0.2">
      <c r="A67" s="34"/>
      <c r="B67" s="10"/>
      <c r="C67" s="10"/>
      <c r="D67" s="10"/>
      <c r="E67" s="10"/>
      <c r="F67" s="10"/>
      <c r="G67" s="32"/>
    </row>
    <row r="68" spans="1:7" x14ac:dyDescent="0.2">
      <c r="A68" s="34"/>
      <c r="B68" s="10"/>
      <c r="C68" s="10"/>
      <c r="D68" s="10"/>
      <c r="E68" s="10"/>
      <c r="F68" s="10"/>
      <c r="G68" s="32"/>
    </row>
    <row r="69" spans="1:7" x14ac:dyDescent="0.2">
      <c r="A69" s="34"/>
      <c r="B69" s="10"/>
      <c r="C69" s="10"/>
      <c r="D69" s="10"/>
      <c r="E69" s="10"/>
      <c r="F69" s="10"/>
      <c r="G69" s="32"/>
    </row>
    <row r="70" spans="1:7" x14ac:dyDescent="0.2">
      <c r="A70" s="34"/>
      <c r="B70" s="10"/>
      <c r="C70" s="10"/>
      <c r="D70" s="10"/>
      <c r="E70" s="10"/>
      <c r="F70" s="10"/>
      <c r="G70" s="32"/>
    </row>
    <row r="71" spans="1:7" x14ac:dyDescent="0.2">
      <c r="A71" s="34"/>
      <c r="B71" s="10"/>
      <c r="C71" s="10"/>
      <c r="D71" s="10"/>
      <c r="E71" s="10"/>
      <c r="F71" s="10"/>
      <c r="G71" s="32"/>
    </row>
    <row r="72" spans="1:7" x14ac:dyDescent="0.2">
      <c r="A72" s="34"/>
      <c r="B72" s="10"/>
      <c r="C72" s="10"/>
      <c r="D72" s="10"/>
      <c r="E72" s="10"/>
      <c r="F72" s="10"/>
      <c r="G72" s="32"/>
    </row>
    <row r="73" spans="1:7" x14ac:dyDescent="0.2">
      <c r="A73" s="34"/>
      <c r="B73" s="10"/>
      <c r="C73" s="10"/>
      <c r="D73" s="10"/>
      <c r="E73" s="10"/>
      <c r="F73" s="10"/>
      <c r="G73" s="32"/>
    </row>
    <row r="74" spans="1:7" x14ac:dyDescent="0.2">
      <c r="A74" s="34"/>
      <c r="B74" s="10"/>
      <c r="C74" s="10"/>
      <c r="D74" s="10"/>
      <c r="E74" s="10"/>
      <c r="F74" s="10"/>
      <c r="G74" s="32"/>
    </row>
    <row r="75" spans="1:7" x14ac:dyDescent="0.2">
      <c r="A75" s="34"/>
      <c r="B75" s="10"/>
      <c r="C75" s="10"/>
      <c r="D75" s="10"/>
      <c r="E75" s="10"/>
      <c r="F75" s="10"/>
      <c r="G75" s="32"/>
    </row>
    <row r="76" spans="1:7" x14ac:dyDescent="0.2">
      <c r="A76" s="34"/>
      <c r="B76" s="10"/>
      <c r="C76" s="10"/>
      <c r="D76" s="10"/>
      <c r="E76" s="10"/>
      <c r="F76" s="10"/>
      <c r="G76" s="32"/>
    </row>
    <row r="77" spans="1:7" x14ac:dyDescent="0.2">
      <c r="A77" s="34"/>
      <c r="B77" s="10"/>
      <c r="C77" s="10"/>
      <c r="D77" s="10"/>
      <c r="E77" s="10"/>
      <c r="F77" s="10"/>
      <c r="G77" s="32"/>
    </row>
  </sheetData>
  <sheetProtection algorithmName="SHA-512" hashValue="2T3hLbizHsWYXnh+nOymLCVYgK3OTtLMYuOMD9V1Y+/1DlUDRoajFo+xgazBMDtsJ2B/KbDvvpsbdZSrtHoMZg==" saltValue="5hDsUwMraF5q02jvAlEHh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4FA4-B3C0-534F-A534-18DDE20058C1}">
  <dimension ref="A1:L3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17</v>
      </c>
    </row>
    <row r="3" spans="1:12" x14ac:dyDescent="0.2">
      <c r="A3" s="4" t="s">
        <v>12</v>
      </c>
      <c r="B3" s="25">
        <v>0</v>
      </c>
      <c r="C3" s="26">
        <f t="shared" ref="C3:C17" si="0">$J$5</f>
        <v>0</v>
      </c>
      <c r="D3" s="25">
        <f t="shared" ref="D3:D32" si="1">B3+C3</f>
        <v>0</v>
      </c>
      <c r="E3" s="25">
        <f>0.5*D3</f>
        <v>0</v>
      </c>
      <c r="F3" s="25">
        <f t="shared" ref="F3:F32" si="2">D3-E3</f>
        <v>0</v>
      </c>
      <c r="G3" s="7"/>
      <c r="J3" s="43"/>
      <c r="L3" s="8">
        <f>IF((-((J5*0.6818)+(J8*(-2))))-0.4669*((J5*0.6818)-J8)&lt;0,0,(-((J5*0.6818)+(J8*(-2))))-0.4669*((J5*0.6818)-J8))</f>
        <v>0</v>
      </c>
    </row>
    <row r="4" spans="1:12" x14ac:dyDescent="0.2">
      <c r="A4" s="9">
        <v>2</v>
      </c>
      <c r="B4" s="22">
        <f t="shared" ref="B4:B14" si="3">F3</f>
        <v>0</v>
      </c>
      <c r="C4" s="22">
        <f t="shared" si="0"/>
        <v>0</v>
      </c>
      <c r="D4" s="22">
        <f t="shared" si="1"/>
        <v>0</v>
      </c>
      <c r="E4" s="22">
        <f t="shared" ref="E4:E19" si="4">0.5*D4</f>
        <v>0</v>
      </c>
      <c r="F4" s="22">
        <f t="shared" si="2"/>
        <v>0</v>
      </c>
      <c r="G4" s="11" t="e">
        <f t="shared" ref="G4:G17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25">
        <f t="shared" si="3"/>
        <v>0</v>
      </c>
      <c r="C5" s="25">
        <f t="shared" si="0"/>
        <v>0</v>
      </c>
      <c r="D5" s="25">
        <f t="shared" si="1"/>
        <v>0</v>
      </c>
      <c r="E5" s="25">
        <f t="shared" si="4"/>
        <v>0</v>
      </c>
      <c r="F5" s="25">
        <f t="shared" si="2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22">
        <f t="shared" si="3"/>
        <v>0</v>
      </c>
      <c r="C6" s="22">
        <f t="shared" si="0"/>
        <v>0</v>
      </c>
      <c r="D6" s="22">
        <f t="shared" si="1"/>
        <v>0</v>
      </c>
      <c r="E6" s="22">
        <f t="shared" si="4"/>
        <v>0</v>
      </c>
      <c r="F6" s="22">
        <f t="shared" si="2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25">
        <f t="shared" si="3"/>
        <v>0</v>
      </c>
      <c r="C7" s="25">
        <f t="shared" si="0"/>
        <v>0</v>
      </c>
      <c r="D7" s="25">
        <f t="shared" si="1"/>
        <v>0</v>
      </c>
      <c r="E7" s="25">
        <f t="shared" si="4"/>
        <v>0</v>
      </c>
      <c r="F7" s="25">
        <f t="shared" si="2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22">
        <f t="shared" si="3"/>
        <v>0</v>
      </c>
      <c r="C8" s="22">
        <f t="shared" si="0"/>
        <v>0</v>
      </c>
      <c r="D8" s="22">
        <f t="shared" si="1"/>
        <v>0</v>
      </c>
      <c r="E8" s="22">
        <f t="shared" si="4"/>
        <v>0</v>
      </c>
      <c r="F8" s="22">
        <f t="shared" si="2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25">
        <f t="shared" si="3"/>
        <v>0</v>
      </c>
      <c r="C9" s="25">
        <f t="shared" si="0"/>
        <v>0</v>
      </c>
      <c r="D9" s="25">
        <f t="shared" si="1"/>
        <v>0</v>
      </c>
      <c r="E9" s="25">
        <f t="shared" si="4"/>
        <v>0</v>
      </c>
      <c r="F9" s="25">
        <f t="shared" si="2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22">
        <f t="shared" si="3"/>
        <v>0</v>
      </c>
      <c r="C10" s="22">
        <f t="shared" si="0"/>
        <v>0</v>
      </c>
      <c r="D10" s="22">
        <f t="shared" si="1"/>
        <v>0</v>
      </c>
      <c r="E10" s="22">
        <f t="shared" si="4"/>
        <v>0</v>
      </c>
      <c r="F10" s="22">
        <f t="shared" si="2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25">
        <f t="shared" si="3"/>
        <v>0</v>
      </c>
      <c r="C11" s="25">
        <f t="shared" si="0"/>
        <v>0</v>
      </c>
      <c r="D11" s="25">
        <f t="shared" si="1"/>
        <v>0</v>
      </c>
      <c r="E11" s="25">
        <f t="shared" si="4"/>
        <v>0</v>
      </c>
      <c r="F11" s="25">
        <f t="shared" si="2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22">
        <f t="shared" si="3"/>
        <v>0</v>
      </c>
      <c r="C12" s="22">
        <f t="shared" si="0"/>
        <v>0</v>
      </c>
      <c r="D12" s="22">
        <f t="shared" si="1"/>
        <v>0</v>
      </c>
      <c r="E12" s="22">
        <f t="shared" si="4"/>
        <v>0</v>
      </c>
      <c r="F12" s="22">
        <f t="shared" si="2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25">
        <f t="shared" si="3"/>
        <v>0</v>
      </c>
      <c r="C13" s="25">
        <f t="shared" si="0"/>
        <v>0</v>
      </c>
      <c r="D13" s="25">
        <f t="shared" si="1"/>
        <v>0</v>
      </c>
      <c r="E13" s="25">
        <f t="shared" si="4"/>
        <v>0</v>
      </c>
      <c r="F13" s="25">
        <f t="shared" si="2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27">
        <f t="shared" si="3"/>
        <v>0</v>
      </c>
      <c r="C14" s="27">
        <f t="shared" si="0"/>
        <v>0</v>
      </c>
      <c r="D14" s="27">
        <f t="shared" si="1"/>
        <v>0</v>
      </c>
      <c r="E14" s="27">
        <f t="shared" si="4"/>
        <v>0</v>
      </c>
      <c r="F14" s="27">
        <f t="shared" si="2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25">
        <f>F14</f>
        <v>0</v>
      </c>
      <c r="C15" s="25">
        <f t="shared" si="0"/>
        <v>0</v>
      </c>
      <c r="D15" s="25">
        <f t="shared" si="1"/>
        <v>0</v>
      </c>
      <c r="E15" s="25">
        <f t="shared" si="4"/>
        <v>0</v>
      </c>
      <c r="F15" s="25">
        <f t="shared" si="2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22">
        <f t="shared" ref="B16:B32" si="6">F15</f>
        <v>0</v>
      </c>
      <c r="C16" s="22">
        <f t="shared" si="0"/>
        <v>0</v>
      </c>
      <c r="D16" s="22">
        <f t="shared" si="1"/>
        <v>0</v>
      </c>
      <c r="E16" s="22">
        <f t="shared" si="4"/>
        <v>0</v>
      </c>
      <c r="F16" s="22">
        <f t="shared" si="2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25">
        <f t="shared" si="6"/>
        <v>0</v>
      </c>
      <c r="C17" s="25">
        <f t="shared" si="0"/>
        <v>0</v>
      </c>
      <c r="D17" s="25">
        <f t="shared" si="1"/>
        <v>0</v>
      </c>
      <c r="E17" s="25">
        <f t="shared" si="4"/>
        <v>0</v>
      </c>
      <c r="F17" s="25">
        <f t="shared" si="2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22">
        <f t="shared" si="6"/>
        <v>0</v>
      </c>
      <c r="C18" s="22">
        <f>$J$5</f>
        <v>0</v>
      </c>
      <c r="D18" s="22">
        <f t="shared" si="1"/>
        <v>0</v>
      </c>
      <c r="E18" s="22">
        <f t="shared" si="4"/>
        <v>0</v>
      </c>
      <c r="F18" s="22">
        <f t="shared" si="2"/>
        <v>0</v>
      </c>
      <c r="G18" s="11" t="e">
        <f>IF(1-((B18-F18)/B18*-1)&gt;1,1+((B18-F18)/B18*-1),1-(((B18-F18)/B18*-1)))</f>
        <v>#DIV/0!</v>
      </c>
      <c r="H18" s="44"/>
      <c r="J18" s="33"/>
    </row>
    <row r="19" spans="1:12" x14ac:dyDescent="0.2">
      <c r="A19" s="4" t="s">
        <v>9</v>
      </c>
      <c r="B19" s="25">
        <f t="shared" si="6"/>
        <v>0</v>
      </c>
      <c r="C19" s="25">
        <f>$J$5</f>
        <v>0</v>
      </c>
      <c r="D19" s="25">
        <f t="shared" si="1"/>
        <v>0</v>
      </c>
      <c r="E19" s="25">
        <f t="shared" si="4"/>
        <v>0</v>
      </c>
      <c r="F19" s="25">
        <f t="shared" si="2"/>
        <v>0</v>
      </c>
      <c r="G19" s="11" t="e">
        <f>IF(1-((B19-F19)/B19*-1)&gt;1,1+((B19-F19)/B19*-1),1-(((B19-F19)/B19*-1)))</f>
        <v>#DIV/0!</v>
      </c>
      <c r="H19" s="44"/>
      <c r="J19" s="33"/>
    </row>
    <row r="20" spans="1:12" x14ac:dyDescent="0.2">
      <c r="A20" s="9" t="s">
        <v>10</v>
      </c>
      <c r="B20" s="22">
        <f t="shared" si="6"/>
        <v>0</v>
      </c>
      <c r="C20" s="28">
        <f>J11</f>
        <v>0</v>
      </c>
      <c r="D20" s="22">
        <f t="shared" si="1"/>
        <v>0</v>
      </c>
      <c r="E20" s="22">
        <f>0.4053964424986*D20</f>
        <v>0</v>
      </c>
      <c r="F20" s="22">
        <f t="shared" si="2"/>
        <v>0</v>
      </c>
      <c r="G20" s="11"/>
      <c r="H20" s="44"/>
    </row>
    <row r="21" spans="1:12" x14ac:dyDescent="0.2">
      <c r="A21" s="4" t="s">
        <v>11</v>
      </c>
      <c r="B21" s="25">
        <f t="shared" si="6"/>
        <v>0</v>
      </c>
      <c r="C21" s="29">
        <f t="shared" ref="C21:C32" si="7">$J$8</f>
        <v>0</v>
      </c>
      <c r="D21" s="25">
        <f t="shared" si="1"/>
        <v>0</v>
      </c>
      <c r="E21" s="25">
        <f t="shared" ref="E21:E32" si="8">0.4053964424986*D21</f>
        <v>0</v>
      </c>
      <c r="F21" s="25">
        <f t="shared" si="2"/>
        <v>0</v>
      </c>
      <c r="G21" s="11" t="e">
        <f t="shared" ref="G21:G32" si="9">IF(1-((B21-F21)/B21*-1)&gt;1,1+((B21-F21)/B21*-1),1-(((B21-F21)/B21*-1)))</f>
        <v>#DIV/0!</v>
      </c>
      <c r="H21" s="44"/>
    </row>
    <row r="22" spans="1:12" x14ac:dyDescent="0.2">
      <c r="A22" s="9">
        <v>20</v>
      </c>
      <c r="B22" s="22">
        <f t="shared" si="6"/>
        <v>0</v>
      </c>
      <c r="C22" s="22">
        <f t="shared" si="7"/>
        <v>0</v>
      </c>
      <c r="D22" s="22">
        <f t="shared" si="1"/>
        <v>0</v>
      </c>
      <c r="E22" s="22">
        <f t="shared" si="8"/>
        <v>0</v>
      </c>
      <c r="F22" s="22">
        <f t="shared" si="2"/>
        <v>0</v>
      </c>
      <c r="G22" s="11" t="e">
        <f t="shared" si="9"/>
        <v>#DIV/0!</v>
      </c>
      <c r="H22" s="44"/>
    </row>
    <row r="23" spans="1:12" x14ac:dyDescent="0.2">
      <c r="A23" s="4">
        <v>21</v>
      </c>
      <c r="B23" s="25">
        <f t="shared" si="6"/>
        <v>0</v>
      </c>
      <c r="C23" s="25">
        <f t="shared" si="7"/>
        <v>0</v>
      </c>
      <c r="D23" s="25">
        <f t="shared" si="1"/>
        <v>0</v>
      </c>
      <c r="E23" s="25">
        <f t="shared" si="8"/>
        <v>0</v>
      </c>
      <c r="F23" s="25">
        <f t="shared" si="2"/>
        <v>0</v>
      </c>
      <c r="G23" s="11" t="e">
        <f t="shared" si="9"/>
        <v>#DIV/0!</v>
      </c>
      <c r="H23" s="44"/>
      <c r="L23" s="33"/>
    </row>
    <row r="24" spans="1:12" x14ac:dyDescent="0.2">
      <c r="A24" s="9">
        <v>22</v>
      </c>
      <c r="B24" s="22">
        <f t="shared" si="6"/>
        <v>0</v>
      </c>
      <c r="C24" s="22">
        <f t="shared" si="7"/>
        <v>0</v>
      </c>
      <c r="D24" s="22">
        <f t="shared" si="1"/>
        <v>0</v>
      </c>
      <c r="E24" s="22">
        <f t="shared" si="8"/>
        <v>0</v>
      </c>
      <c r="F24" s="22">
        <f t="shared" si="2"/>
        <v>0</v>
      </c>
      <c r="G24" s="11" t="e">
        <f t="shared" si="9"/>
        <v>#DIV/0!</v>
      </c>
      <c r="H24" s="44"/>
    </row>
    <row r="25" spans="1:12" x14ac:dyDescent="0.2">
      <c r="A25" s="4">
        <v>23</v>
      </c>
      <c r="B25" s="25">
        <f t="shared" si="6"/>
        <v>0</v>
      </c>
      <c r="C25" s="25">
        <f t="shared" si="7"/>
        <v>0</v>
      </c>
      <c r="D25" s="25">
        <f t="shared" si="1"/>
        <v>0</v>
      </c>
      <c r="E25" s="25">
        <f t="shared" si="8"/>
        <v>0</v>
      </c>
      <c r="F25" s="25">
        <f t="shared" si="2"/>
        <v>0</v>
      </c>
      <c r="G25" s="11" t="e">
        <f t="shared" si="9"/>
        <v>#DIV/0!</v>
      </c>
      <c r="H25" s="44"/>
    </row>
    <row r="26" spans="1:12" x14ac:dyDescent="0.2">
      <c r="A26" s="9">
        <v>24</v>
      </c>
      <c r="B26" s="22">
        <f t="shared" si="6"/>
        <v>0</v>
      </c>
      <c r="C26" s="22">
        <f t="shared" si="7"/>
        <v>0</v>
      </c>
      <c r="D26" s="22">
        <f t="shared" si="1"/>
        <v>0</v>
      </c>
      <c r="E26" s="22">
        <f t="shared" si="8"/>
        <v>0</v>
      </c>
      <c r="F26" s="22">
        <f t="shared" si="2"/>
        <v>0</v>
      </c>
      <c r="G26" s="11" t="e">
        <f t="shared" si="9"/>
        <v>#DIV/0!</v>
      </c>
      <c r="H26" s="44"/>
    </row>
    <row r="27" spans="1:12" x14ac:dyDescent="0.2">
      <c r="A27" s="4">
        <v>25</v>
      </c>
      <c r="B27" s="25">
        <f t="shared" si="6"/>
        <v>0</v>
      </c>
      <c r="C27" s="25">
        <f t="shared" si="7"/>
        <v>0</v>
      </c>
      <c r="D27" s="25">
        <f t="shared" si="1"/>
        <v>0</v>
      </c>
      <c r="E27" s="25">
        <f t="shared" si="8"/>
        <v>0</v>
      </c>
      <c r="F27" s="25">
        <f t="shared" si="2"/>
        <v>0</v>
      </c>
      <c r="G27" s="11" t="e">
        <f t="shared" si="9"/>
        <v>#DIV/0!</v>
      </c>
      <c r="H27" s="44"/>
    </row>
    <row r="28" spans="1:12" x14ac:dyDescent="0.2">
      <c r="A28" s="9">
        <v>26</v>
      </c>
      <c r="B28" s="22">
        <f t="shared" si="6"/>
        <v>0</v>
      </c>
      <c r="C28" s="22">
        <f t="shared" si="7"/>
        <v>0</v>
      </c>
      <c r="D28" s="22">
        <f t="shared" si="1"/>
        <v>0</v>
      </c>
      <c r="E28" s="22">
        <f t="shared" si="8"/>
        <v>0</v>
      </c>
      <c r="F28" s="22">
        <f t="shared" si="2"/>
        <v>0</v>
      </c>
      <c r="G28" s="11" t="e">
        <f t="shared" si="9"/>
        <v>#DIV/0!</v>
      </c>
      <c r="H28" s="44"/>
    </row>
    <row r="29" spans="1:12" x14ac:dyDescent="0.2">
      <c r="A29" s="4">
        <v>27</v>
      </c>
      <c r="B29" s="25">
        <f t="shared" si="6"/>
        <v>0</v>
      </c>
      <c r="C29" s="25">
        <f t="shared" si="7"/>
        <v>0</v>
      </c>
      <c r="D29" s="25">
        <f t="shared" si="1"/>
        <v>0</v>
      </c>
      <c r="E29" s="25">
        <f t="shared" si="8"/>
        <v>0</v>
      </c>
      <c r="F29" s="25">
        <f t="shared" si="2"/>
        <v>0</v>
      </c>
      <c r="G29" s="11" t="e">
        <f t="shared" si="9"/>
        <v>#DIV/0!</v>
      </c>
      <c r="H29" s="44"/>
    </row>
    <row r="30" spans="1:12" x14ac:dyDescent="0.2">
      <c r="A30" s="9">
        <v>28</v>
      </c>
      <c r="B30" s="22">
        <f t="shared" si="6"/>
        <v>0</v>
      </c>
      <c r="C30" s="22">
        <f t="shared" si="7"/>
        <v>0</v>
      </c>
      <c r="D30" s="22">
        <f t="shared" si="1"/>
        <v>0</v>
      </c>
      <c r="E30" s="22">
        <f t="shared" si="8"/>
        <v>0</v>
      </c>
      <c r="F30" s="22">
        <f t="shared" si="2"/>
        <v>0</v>
      </c>
      <c r="G30" s="11" t="e">
        <f t="shared" si="9"/>
        <v>#DIV/0!</v>
      </c>
      <c r="H30" s="44"/>
    </row>
    <row r="31" spans="1:12" x14ac:dyDescent="0.2">
      <c r="A31" s="4">
        <v>29</v>
      </c>
      <c r="B31" s="25">
        <f t="shared" si="6"/>
        <v>0</v>
      </c>
      <c r="C31" s="25">
        <f t="shared" si="7"/>
        <v>0</v>
      </c>
      <c r="D31" s="25">
        <f t="shared" si="1"/>
        <v>0</v>
      </c>
      <c r="E31" s="25">
        <f t="shared" si="8"/>
        <v>0</v>
      </c>
      <c r="F31" s="25">
        <f t="shared" si="2"/>
        <v>0</v>
      </c>
      <c r="G31" s="11" t="e">
        <f t="shared" si="9"/>
        <v>#DIV/0!</v>
      </c>
      <c r="H31" s="44"/>
    </row>
    <row r="32" spans="1:12" ht="17" thickBot="1" x14ac:dyDescent="0.25">
      <c r="A32" s="18">
        <v>30</v>
      </c>
      <c r="B32" s="19">
        <f t="shared" si="6"/>
        <v>0</v>
      </c>
      <c r="C32" s="19">
        <f t="shared" si="7"/>
        <v>0</v>
      </c>
      <c r="D32" s="19">
        <f t="shared" si="1"/>
        <v>0</v>
      </c>
      <c r="E32" s="19">
        <f t="shared" si="8"/>
        <v>0</v>
      </c>
      <c r="F32" s="19">
        <f t="shared" si="2"/>
        <v>0</v>
      </c>
      <c r="G32" s="20" t="e">
        <f t="shared" si="9"/>
        <v>#DIV/0!</v>
      </c>
      <c r="H32" s="44"/>
    </row>
    <row r="33" spans="1:7" x14ac:dyDescent="0.2">
      <c r="A33" s="30"/>
      <c r="B33" s="31"/>
      <c r="C33" s="31"/>
      <c r="D33" s="31"/>
      <c r="E33" s="31"/>
      <c r="F33" s="31"/>
      <c r="G33" s="32"/>
    </row>
    <row r="34" spans="1:7" x14ac:dyDescent="0.2">
      <c r="A34" s="30"/>
      <c r="B34" s="31"/>
      <c r="C34" s="31"/>
      <c r="D34" s="31"/>
      <c r="E34" s="31"/>
      <c r="F34" s="31"/>
      <c r="G34" s="32"/>
    </row>
    <row r="35" spans="1:7" x14ac:dyDescent="0.2">
      <c r="A35" s="30"/>
      <c r="B35" s="31"/>
      <c r="C35" s="31"/>
      <c r="D35" s="31"/>
      <c r="E35" s="31"/>
      <c r="F35" s="31"/>
      <c r="G35" s="32"/>
    </row>
    <row r="36" spans="1:7" x14ac:dyDescent="0.2">
      <c r="A36" s="30"/>
      <c r="B36" s="31"/>
      <c r="C36" s="31"/>
      <c r="D36" s="31"/>
      <c r="E36" s="31"/>
      <c r="F36" s="31"/>
      <c r="G36" s="32"/>
    </row>
    <row r="37" spans="1:7" x14ac:dyDescent="0.2">
      <c r="A37" s="23"/>
      <c r="B37" s="22"/>
      <c r="C37" s="22"/>
      <c r="D37" s="22"/>
      <c r="E37" s="22"/>
      <c r="F37" s="22"/>
      <c r="G37" s="24"/>
    </row>
    <row r="38" spans="1:7" x14ac:dyDescent="0.2">
      <c r="A38" s="23"/>
      <c r="B38" s="22"/>
      <c r="C38" s="22"/>
      <c r="D38" s="22"/>
      <c r="E38" s="22"/>
      <c r="F38" s="22"/>
      <c r="G38" s="24"/>
    </row>
  </sheetData>
  <sheetProtection algorithmName="SHA-512" hashValue="kxuup63OcIm6/jC4sqAIfrkgek+43zcosuJ1dN0OcrApGAO0oCqAgzWylPLJJ3zfMQSceC/PyTym/gHipGj3OQ==" saltValue="N01mLoXMaVQEXzZTunzY3Q==" spinCount="100000" sheet="1" objects="1" scenarios="1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175C-420E-024E-9895-51F325D7E25C}">
  <dimension ref="A1:L77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86</v>
      </c>
    </row>
    <row r="3" spans="1:12" x14ac:dyDescent="0.2">
      <c r="A3" s="4" t="s">
        <v>12</v>
      </c>
      <c r="B3" s="5">
        <v>0</v>
      </c>
      <c r="C3" s="6">
        <f t="shared" ref="C3:C24" si="0">$J$5</f>
        <v>0</v>
      </c>
      <c r="D3" s="5">
        <f t="shared" ref="D3:D38" si="1">B3+C3</f>
        <v>0</v>
      </c>
      <c r="E3" s="5">
        <f t="shared" ref="E3:E24" si="2">0.351580222674495*D3</f>
        <v>0</v>
      </c>
      <c r="F3" s="5">
        <f t="shared" ref="F3:F38" si="3">D3-E3</f>
        <v>0</v>
      </c>
      <c r="G3" s="7"/>
      <c r="J3" s="43"/>
      <c r="L3" s="8">
        <f>IF((-((J5*0.34890108)+(J8*(-2))))-4.2865*((J5*0.34890108)-J8)&lt;0,0,(-((J5*0.34890108)+(J8*(-2))))-4.2865*((J5*0.34890108)-J8))</f>
        <v>0</v>
      </c>
    </row>
    <row r="4" spans="1:12" x14ac:dyDescent="0.2">
      <c r="A4" s="9">
        <v>2</v>
      </c>
      <c r="B4" s="10">
        <f t="shared" ref="B4:B38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52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 t="s">
        <v>77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 t="s">
        <v>76</v>
      </c>
      <c r="B25" s="5">
        <f t="shared" si="4"/>
        <v>0</v>
      </c>
      <c r="C25" s="16">
        <f>L3</f>
        <v>0</v>
      </c>
      <c r="D25" s="5">
        <f t="shared" si="1"/>
        <v>0</v>
      </c>
      <c r="E25" s="5">
        <f t="shared" ref="E25:E38" si="6">0.159103584746286*D25</f>
        <v>0</v>
      </c>
      <c r="F25" s="5">
        <f t="shared" si="3"/>
        <v>0</v>
      </c>
      <c r="G25" s="15"/>
      <c r="H25" s="44"/>
    </row>
    <row r="26" spans="1:12" x14ac:dyDescent="0.2">
      <c r="A26" s="9" t="s">
        <v>75</v>
      </c>
      <c r="B26" s="10">
        <f t="shared" si="4"/>
        <v>0</v>
      </c>
      <c r="C26" s="17">
        <f t="shared" ref="C26:C38" si="7">$J$8</f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5" t="e">
        <f t="shared" ref="G26:G38" si="8">IF(1-((B26-F26)/B26*-1)&gt;1,1+((B26-F26)/B26*-1),1-(((B26-F26)/B26*-1)))</f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5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5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5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5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5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5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5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5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5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5" t="e">
        <f t="shared" si="8"/>
        <v>#DIV/0!</v>
      </c>
    </row>
    <row r="38" spans="1:7" ht="17" thickBot="1" x14ac:dyDescent="0.25">
      <c r="A38" s="18">
        <v>36</v>
      </c>
      <c r="B38" s="19">
        <f t="shared" si="4"/>
        <v>0</v>
      </c>
      <c r="C38" s="19">
        <f t="shared" si="7"/>
        <v>0</v>
      </c>
      <c r="D38" s="19">
        <f t="shared" si="1"/>
        <v>0</v>
      </c>
      <c r="E38" s="19">
        <f t="shared" si="6"/>
        <v>0</v>
      </c>
      <c r="F38" s="19">
        <f t="shared" si="3"/>
        <v>0</v>
      </c>
      <c r="G38" s="35" t="e">
        <f t="shared" si="8"/>
        <v>#DIV/0!</v>
      </c>
    </row>
    <row r="39" spans="1:7" x14ac:dyDescent="0.2">
      <c r="A39" s="34"/>
      <c r="B39" s="10"/>
      <c r="C39" s="10"/>
      <c r="D39" s="10"/>
      <c r="E39" s="10"/>
      <c r="F39" s="10"/>
      <c r="G39" s="32"/>
    </row>
    <row r="40" spans="1:7" x14ac:dyDescent="0.2">
      <c r="A40" s="34"/>
      <c r="B40" s="10"/>
      <c r="C40" s="10"/>
      <c r="D40" s="10"/>
      <c r="E40" s="10"/>
      <c r="F40" s="10"/>
      <c r="G40" s="32"/>
    </row>
    <row r="41" spans="1:7" x14ac:dyDescent="0.2">
      <c r="A41" s="34"/>
      <c r="B41" s="10"/>
      <c r="C41" s="10"/>
      <c r="D41" s="10"/>
      <c r="E41" s="10"/>
      <c r="F41" s="10"/>
      <c r="G41" s="32"/>
    </row>
    <row r="42" spans="1:7" x14ac:dyDescent="0.2">
      <c r="A42" s="34"/>
      <c r="B42" s="10"/>
      <c r="C42" s="10"/>
      <c r="D42" s="10"/>
      <c r="E42" s="10"/>
      <c r="F42" s="10"/>
      <c r="G42" s="32"/>
    </row>
    <row r="43" spans="1:7" x14ac:dyDescent="0.2">
      <c r="A43" s="34"/>
      <c r="B43" s="10"/>
      <c r="C43" s="10"/>
      <c r="D43" s="10"/>
      <c r="E43" s="10"/>
      <c r="F43" s="10"/>
      <c r="G43" s="32"/>
    </row>
    <row r="44" spans="1:7" x14ac:dyDescent="0.2">
      <c r="A44" s="34"/>
      <c r="B44" s="10"/>
      <c r="C44" s="10"/>
      <c r="D44" s="10"/>
      <c r="E44" s="10"/>
      <c r="F44" s="10"/>
      <c r="G44" s="32"/>
    </row>
    <row r="45" spans="1:7" x14ac:dyDescent="0.2">
      <c r="A45" s="34"/>
      <c r="B45" s="10"/>
      <c r="C45" s="10"/>
      <c r="D45" s="10"/>
      <c r="E45" s="10"/>
      <c r="F45" s="10"/>
      <c r="G45" s="32"/>
    </row>
    <row r="46" spans="1:7" x14ac:dyDescent="0.2">
      <c r="A46" s="34"/>
      <c r="B46" s="10"/>
      <c r="C46" s="10"/>
      <c r="D46" s="10"/>
      <c r="E46" s="10"/>
      <c r="F46" s="10"/>
      <c r="G46" s="32"/>
    </row>
    <row r="47" spans="1:7" x14ac:dyDescent="0.2">
      <c r="A47" s="34"/>
      <c r="B47" s="10"/>
      <c r="C47" s="10"/>
      <c r="D47" s="10"/>
      <c r="E47" s="10"/>
      <c r="F47" s="10"/>
      <c r="G47" s="32"/>
    </row>
    <row r="48" spans="1:7" x14ac:dyDescent="0.2">
      <c r="A48" s="34"/>
      <c r="B48" s="10"/>
      <c r="C48" s="10"/>
      <c r="D48" s="10"/>
      <c r="E48" s="10"/>
      <c r="F48" s="10"/>
      <c r="G48" s="32"/>
    </row>
    <row r="49" spans="1:7" x14ac:dyDescent="0.2">
      <c r="A49" s="34"/>
      <c r="B49" s="10"/>
      <c r="C49" s="10"/>
      <c r="D49" s="10"/>
      <c r="E49" s="10"/>
      <c r="F49" s="10"/>
      <c r="G49" s="32"/>
    </row>
    <row r="50" spans="1:7" x14ac:dyDescent="0.2">
      <c r="A50" s="34"/>
      <c r="B50" s="10"/>
      <c r="C50" s="10"/>
      <c r="D50" s="10"/>
      <c r="E50" s="10"/>
      <c r="F50" s="10"/>
      <c r="G50" s="32"/>
    </row>
    <row r="51" spans="1:7" x14ac:dyDescent="0.2">
      <c r="A51" s="34"/>
      <c r="B51" s="10"/>
      <c r="C51" s="10"/>
      <c r="D51" s="10"/>
      <c r="E51" s="10"/>
      <c r="F51" s="10"/>
      <c r="G51" s="32"/>
    </row>
    <row r="52" spans="1:7" x14ac:dyDescent="0.2">
      <c r="A52" s="34"/>
      <c r="B52" s="10"/>
      <c r="C52" s="10"/>
      <c r="D52" s="10"/>
      <c r="E52" s="10"/>
      <c r="F52" s="10"/>
      <c r="G52" s="32"/>
    </row>
    <row r="53" spans="1:7" x14ac:dyDescent="0.2">
      <c r="A53" s="34"/>
      <c r="B53" s="10"/>
      <c r="C53" s="10"/>
      <c r="D53" s="10"/>
      <c r="E53" s="10"/>
      <c r="F53" s="10"/>
      <c r="G53" s="32"/>
    </row>
    <row r="54" spans="1:7" x14ac:dyDescent="0.2">
      <c r="A54" s="34"/>
      <c r="B54" s="10"/>
      <c r="C54" s="10"/>
      <c r="D54" s="10"/>
      <c r="E54" s="10"/>
      <c r="F54" s="10"/>
      <c r="G54" s="32"/>
    </row>
    <row r="55" spans="1:7" x14ac:dyDescent="0.2">
      <c r="A55" s="34"/>
      <c r="B55" s="10"/>
      <c r="C55" s="10"/>
      <c r="D55" s="10"/>
      <c r="E55" s="10"/>
      <c r="F55" s="10"/>
      <c r="G55" s="32"/>
    </row>
    <row r="56" spans="1:7" x14ac:dyDescent="0.2">
      <c r="A56" s="34"/>
      <c r="B56" s="10"/>
      <c r="C56" s="10"/>
      <c r="D56" s="10"/>
      <c r="E56" s="10"/>
      <c r="F56" s="10"/>
      <c r="G56" s="32"/>
    </row>
    <row r="57" spans="1:7" x14ac:dyDescent="0.2">
      <c r="A57" s="34"/>
      <c r="B57" s="10"/>
      <c r="C57" s="10"/>
      <c r="D57" s="10"/>
      <c r="E57" s="10"/>
      <c r="F57" s="10"/>
      <c r="G57" s="32"/>
    </row>
    <row r="58" spans="1:7" x14ac:dyDescent="0.2">
      <c r="A58" s="34"/>
      <c r="B58" s="10"/>
      <c r="C58" s="10"/>
      <c r="D58" s="10"/>
      <c r="E58" s="10"/>
      <c r="F58" s="10"/>
      <c r="G58" s="32"/>
    </row>
    <row r="59" spans="1:7" x14ac:dyDescent="0.2">
      <c r="A59" s="34"/>
      <c r="B59" s="10"/>
      <c r="C59" s="10"/>
      <c r="D59" s="10"/>
      <c r="E59" s="10"/>
      <c r="F59" s="10"/>
      <c r="G59" s="32"/>
    </row>
    <row r="60" spans="1:7" x14ac:dyDescent="0.2">
      <c r="A60" s="34"/>
      <c r="B60" s="10"/>
      <c r="C60" s="10"/>
      <c r="D60" s="10"/>
      <c r="E60" s="10"/>
      <c r="F60" s="10"/>
      <c r="G60" s="32"/>
    </row>
    <row r="61" spans="1:7" x14ac:dyDescent="0.2">
      <c r="A61" s="34"/>
      <c r="B61" s="10"/>
      <c r="C61" s="10"/>
      <c r="D61" s="10"/>
      <c r="E61" s="10"/>
      <c r="F61" s="10"/>
      <c r="G61" s="32"/>
    </row>
    <row r="62" spans="1:7" x14ac:dyDescent="0.2">
      <c r="A62" s="34"/>
      <c r="B62" s="10"/>
      <c r="C62" s="10"/>
      <c r="D62" s="10"/>
      <c r="E62" s="10"/>
      <c r="F62" s="10"/>
      <c r="G62" s="32"/>
    </row>
    <row r="63" spans="1:7" x14ac:dyDescent="0.2">
      <c r="A63" s="34"/>
      <c r="B63" s="10"/>
      <c r="C63" s="10"/>
      <c r="D63" s="10"/>
      <c r="E63" s="10"/>
      <c r="F63" s="10"/>
      <c r="G63" s="32"/>
    </row>
    <row r="64" spans="1:7" x14ac:dyDescent="0.2">
      <c r="A64" s="34"/>
      <c r="B64" s="10"/>
      <c r="C64" s="10"/>
      <c r="D64" s="10"/>
      <c r="E64" s="10"/>
      <c r="F64" s="10"/>
      <c r="G64" s="32"/>
    </row>
    <row r="65" spans="1:7" x14ac:dyDescent="0.2">
      <c r="A65" s="34"/>
      <c r="B65" s="10"/>
      <c r="C65" s="10"/>
      <c r="D65" s="10"/>
      <c r="E65" s="10"/>
      <c r="F65" s="10"/>
      <c r="G65" s="32"/>
    </row>
    <row r="66" spans="1:7" x14ac:dyDescent="0.2">
      <c r="A66" s="34"/>
      <c r="B66" s="10"/>
      <c r="C66" s="10"/>
      <c r="D66" s="10"/>
      <c r="E66" s="10"/>
      <c r="F66" s="10"/>
      <c r="G66" s="32"/>
    </row>
    <row r="67" spans="1:7" x14ac:dyDescent="0.2">
      <c r="A67" s="34"/>
      <c r="B67" s="10"/>
      <c r="C67" s="10"/>
      <c r="D67" s="10"/>
      <c r="E67" s="10"/>
      <c r="F67" s="10"/>
      <c r="G67" s="32"/>
    </row>
    <row r="68" spans="1:7" x14ac:dyDescent="0.2">
      <c r="A68" s="34"/>
      <c r="B68" s="10"/>
      <c r="C68" s="10"/>
      <c r="D68" s="10"/>
      <c r="E68" s="10"/>
      <c r="F68" s="10"/>
      <c r="G68" s="32"/>
    </row>
    <row r="69" spans="1:7" x14ac:dyDescent="0.2">
      <c r="A69" s="34"/>
      <c r="B69" s="10"/>
      <c r="C69" s="10"/>
      <c r="D69" s="10"/>
      <c r="E69" s="10"/>
      <c r="F69" s="10"/>
      <c r="G69" s="32"/>
    </row>
    <row r="70" spans="1:7" x14ac:dyDescent="0.2">
      <c r="A70" s="34"/>
      <c r="B70" s="10"/>
      <c r="C70" s="10"/>
      <c r="D70" s="10"/>
      <c r="E70" s="10"/>
      <c r="F70" s="10"/>
      <c r="G70" s="32"/>
    </row>
    <row r="71" spans="1:7" x14ac:dyDescent="0.2">
      <c r="A71" s="34"/>
      <c r="B71" s="10"/>
      <c r="C71" s="10"/>
      <c r="D71" s="10"/>
      <c r="E71" s="10"/>
      <c r="F71" s="10"/>
      <c r="G71" s="32"/>
    </row>
    <row r="72" spans="1:7" x14ac:dyDescent="0.2">
      <c r="A72" s="34"/>
      <c r="B72" s="10"/>
      <c r="C72" s="10"/>
      <c r="D72" s="10"/>
      <c r="E72" s="10"/>
      <c r="F72" s="10"/>
      <c r="G72" s="32"/>
    </row>
    <row r="73" spans="1:7" x14ac:dyDescent="0.2">
      <c r="A73" s="34"/>
      <c r="B73" s="10"/>
      <c r="C73" s="10"/>
      <c r="D73" s="10"/>
      <c r="E73" s="10"/>
      <c r="F73" s="10"/>
      <c r="G73" s="32"/>
    </row>
    <row r="74" spans="1:7" x14ac:dyDescent="0.2">
      <c r="A74" s="34"/>
      <c r="B74" s="10"/>
      <c r="C74" s="10"/>
      <c r="D74" s="10"/>
      <c r="E74" s="10"/>
      <c r="F74" s="10"/>
      <c r="G74" s="32"/>
    </row>
    <row r="75" spans="1:7" x14ac:dyDescent="0.2">
      <c r="A75" s="34"/>
      <c r="B75" s="10"/>
      <c r="C75" s="10"/>
      <c r="D75" s="10"/>
      <c r="E75" s="10"/>
      <c r="F75" s="10"/>
      <c r="G75" s="32"/>
    </row>
    <row r="76" spans="1:7" x14ac:dyDescent="0.2">
      <c r="A76" s="34"/>
      <c r="B76" s="10"/>
      <c r="C76" s="10"/>
      <c r="D76" s="10"/>
      <c r="E76" s="10"/>
      <c r="F76" s="10"/>
      <c r="G76" s="32"/>
    </row>
    <row r="77" spans="1:7" x14ac:dyDescent="0.2">
      <c r="A77" s="34"/>
      <c r="B77" s="10"/>
      <c r="C77" s="10"/>
      <c r="D77" s="10"/>
      <c r="E77" s="10"/>
      <c r="F77" s="10"/>
      <c r="G77" s="32"/>
    </row>
  </sheetData>
  <sheetProtection algorithmName="SHA-512" hashValue="qXWkgda67G8X0etsFP6PhfnAziLaKPHMt/zY628ZEiFjsFgPP2MgYSAm93oqkySAWc/4NsedFSqKuLwwoJ09PQ==" saltValue="Bb+/WhH+uJyejytQTay2dA==" spinCount="100000" sheet="1" objects="1" scenarios="1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AAFF-5092-A941-AA5B-041C206C28EB}">
  <dimension ref="A1:L105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87</v>
      </c>
    </row>
    <row r="3" spans="1:12" x14ac:dyDescent="0.2">
      <c r="A3" s="4" t="s">
        <v>12</v>
      </c>
      <c r="B3" s="5">
        <v>0</v>
      </c>
      <c r="C3" s="6">
        <f t="shared" ref="C3:C24" si="0">$J$5</f>
        <v>0</v>
      </c>
      <c r="D3" s="5">
        <f t="shared" ref="D3:D38" si="1">B3+C3</f>
        <v>0</v>
      </c>
      <c r="E3" s="5">
        <f t="shared" ref="E3:E24" si="2">0.351580222674495*D3</f>
        <v>0</v>
      </c>
      <c r="F3" s="5">
        <f t="shared" ref="F3:F38" si="3">D3-E3</f>
        <v>0</v>
      </c>
      <c r="G3" s="7"/>
      <c r="J3" s="43"/>
      <c r="L3" s="8">
        <f>IF((-((J5*0.16689348)+(J8*(-2))))-10.05*((J5*0.16689348)-J8)&lt;0,0,(-((J5*0.16689348)+(J8*(-2))))-10.05*((J5*0.16689348)-J8))</f>
        <v>0</v>
      </c>
    </row>
    <row r="4" spans="1:12" x14ac:dyDescent="0.2">
      <c r="A4" s="9">
        <v>2</v>
      </c>
      <c r="B4" s="10">
        <f t="shared" ref="B4:B38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 t="s">
        <v>77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 t="s">
        <v>76</v>
      </c>
      <c r="B25" s="5">
        <f t="shared" si="4"/>
        <v>0</v>
      </c>
      <c r="C25" s="16">
        <f>L3</f>
        <v>0</v>
      </c>
      <c r="D25" s="5">
        <f t="shared" si="1"/>
        <v>0</v>
      </c>
      <c r="E25" s="5">
        <f t="shared" ref="E25:E38" si="6">0.0829959567953289*D25</f>
        <v>0</v>
      </c>
      <c r="F25" s="5">
        <f t="shared" si="3"/>
        <v>0</v>
      </c>
      <c r="G25" s="15"/>
      <c r="H25" s="44"/>
    </row>
    <row r="26" spans="1:12" x14ac:dyDescent="0.2">
      <c r="A26" s="9" t="s">
        <v>75</v>
      </c>
      <c r="B26" s="10">
        <f t="shared" si="4"/>
        <v>0</v>
      </c>
      <c r="C26" s="17">
        <f t="shared" ref="C26:C38" si="7">$J$8</f>
        <v>0</v>
      </c>
      <c r="D26" s="10">
        <f t="shared" si="1"/>
        <v>0</v>
      </c>
      <c r="E26" s="10">
        <f t="shared" si="6"/>
        <v>0</v>
      </c>
      <c r="F26" s="10">
        <f t="shared" si="3"/>
        <v>0</v>
      </c>
      <c r="G26" s="15" t="e">
        <f t="shared" ref="G26:G38" si="8">IF(1-((B26-F26)/B26*-1)&gt;1,1+((B26-F26)/B26*-1),1-(((B26-F26)/B26*-1)))</f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7"/>
        <v>0</v>
      </c>
      <c r="D27" s="5">
        <f t="shared" si="1"/>
        <v>0</v>
      </c>
      <c r="E27" s="5">
        <f t="shared" si="6"/>
        <v>0</v>
      </c>
      <c r="F27" s="5">
        <f t="shared" si="3"/>
        <v>0</v>
      </c>
      <c r="G27" s="11" t="e">
        <f t="shared" si="8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7"/>
        <v>0</v>
      </c>
      <c r="D28" s="10">
        <f t="shared" si="1"/>
        <v>0</v>
      </c>
      <c r="E28" s="10">
        <f t="shared" si="6"/>
        <v>0</v>
      </c>
      <c r="F28" s="10">
        <f t="shared" si="3"/>
        <v>0</v>
      </c>
      <c r="G28" s="15" t="e">
        <f t="shared" si="8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7"/>
        <v>0</v>
      </c>
      <c r="D29" s="5">
        <f t="shared" si="1"/>
        <v>0</v>
      </c>
      <c r="E29" s="5">
        <f t="shared" si="6"/>
        <v>0</v>
      </c>
      <c r="F29" s="5">
        <f t="shared" si="3"/>
        <v>0</v>
      </c>
      <c r="G29" s="15" t="e">
        <f t="shared" si="8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7"/>
        <v>0</v>
      </c>
      <c r="D30" s="10">
        <f t="shared" si="1"/>
        <v>0</v>
      </c>
      <c r="E30" s="10">
        <f t="shared" si="6"/>
        <v>0</v>
      </c>
      <c r="F30" s="10">
        <f t="shared" si="3"/>
        <v>0</v>
      </c>
      <c r="G30" s="15" t="e">
        <f t="shared" si="8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7"/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5" t="e">
        <f t="shared" si="8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5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5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5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5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5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5" t="e">
        <f t="shared" si="8"/>
        <v>#DIV/0!</v>
      </c>
    </row>
    <row r="38" spans="1:7" ht="17" thickBot="1" x14ac:dyDescent="0.25">
      <c r="A38" s="18">
        <v>36</v>
      </c>
      <c r="B38" s="19">
        <f t="shared" si="4"/>
        <v>0</v>
      </c>
      <c r="C38" s="19">
        <f t="shared" si="7"/>
        <v>0</v>
      </c>
      <c r="D38" s="19">
        <f t="shared" si="1"/>
        <v>0</v>
      </c>
      <c r="E38" s="19">
        <f t="shared" si="6"/>
        <v>0</v>
      </c>
      <c r="F38" s="19">
        <f t="shared" si="3"/>
        <v>0</v>
      </c>
      <c r="G38" s="35" t="e">
        <f t="shared" si="8"/>
        <v>#DIV/0!</v>
      </c>
    </row>
    <row r="39" spans="1:7" x14ac:dyDescent="0.2">
      <c r="A39" s="34"/>
      <c r="B39" s="10"/>
      <c r="C39" s="10"/>
      <c r="D39" s="10"/>
      <c r="E39" s="10"/>
      <c r="F39" s="10"/>
      <c r="G39" s="32"/>
    </row>
    <row r="40" spans="1:7" x14ac:dyDescent="0.2">
      <c r="A40" s="34"/>
      <c r="B40" s="10"/>
      <c r="C40" s="10"/>
      <c r="D40" s="10"/>
      <c r="E40" s="10"/>
      <c r="F40" s="10"/>
      <c r="G40" s="32"/>
    </row>
    <row r="41" spans="1:7" x14ac:dyDescent="0.2">
      <c r="A41" s="34"/>
      <c r="B41" s="10"/>
      <c r="C41" s="10"/>
      <c r="D41" s="10"/>
      <c r="E41" s="10"/>
      <c r="F41" s="10"/>
      <c r="G41" s="32"/>
    </row>
    <row r="42" spans="1:7" x14ac:dyDescent="0.2">
      <c r="A42" s="34"/>
      <c r="B42" s="10"/>
      <c r="C42" s="10"/>
      <c r="D42" s="10"/>
      <c r="E42" s="10"/>
      <c r="F42" s="10"/>
      <c r="G42" s="32"/>
    </row>
    <row r="43" spans="1:7" x14ac:dyDescent="0.2">
      <c r="A43" s="34"/>
      <c r="B43" s="10"/>
      <c r="C43" s="10"/>
      <c r="D43" s="10"/>
      <c r="E43" s="10"/>
      <c r="F43" s="10"/>
      <c r="G43" s="32"/>
    </row>
    <row r="44" spans="1:7" x14ac:dyDescent="0.2">
      <c r="A44" s="34"/>
      <c r="B44" s="10"/>
      <c r="C44" s="10"/>
      <c r="D44" s="10"/>
      <c r="E44" s="10"/>
      <c r="F44" s="10"/>
      <c r="G44" s="32"/>
    </row>
    <row r="45" spans="1:7" x14ac:dyDescent="0.2">
      <c r="A45" s="34"/>
      <c r="B45" s="10"/>
      <c r="C45" s="10"/>
      <c r="D45" s="10"/>
      <c r="E45" s="10"/>
      <c r="F45" s="10"/>
      <c r="G45" s="32"/>
    </row>
    <row r="46" spans="1:7" x14ac:dyDescent="0.2">
      <c r="A46" s="34"/>
      <c r="B46" s="10"/>
      <c r="C46" s="10"/>
      <c r="D46" s="10"/>
      <c r="E46" s="10"/>
      <c r="F46" s="10"/>
      <c r="G46" s="32"/>
    </row>
    <row r="47" spans="1:7" x14ac:dyDescent="0.2">
      <c r="A47" s="34"/>
      <c r="B47" s="10"/>
      <c r="C47" s="10"/>
      <c r="D47" s="10"/>
      <c r="E47" s="10"/>
      <c r="F47" s="10"/>
      <c r="G47" s="32"/>
    </row>
    <row r="48" spans="1:7" x14ac:dyDescent="0.2">
      <c r="A48" s="34"/>
      <c r="B48" s="10"/>
      <c r="C48" s="10"/>
      <c r="D48" s="10"/>
      <c r="E48" s="10"/>
      <c r="F48" s="10"/>
      <c r="G48" s="32"/>
    </row>
    <row r="49" spans="1:7" x14ac:dyDescent="0.2">
      <c r="A49" s="34"/>
      <c r="B49" s="10"/>
      <c r="C49" s="10"/>
      <c r="D49" s="10"/>
      <c r="E49" s="10"/>
      <c r="F49" s="10"/>
      <c r="G49" s="32"/>
    </row>
    <row r="50" spans="1:7" x14ac:dyDescent="0.2">
      <c r="A50" s="34"/>
      <c r="B50" s="10"/>
      <c r="C50" s="10"/>
      <c r="D50" s="10"/>
      <c r="E50" s="10"/>
      <c r="F50" s="10"/>
      <c r="G50" s="32"/>
    </row>
    <row r="51" spans="1:7" x14ac:dyDescent="0.2">
      <c r="A51" s="34"/>
      <c r="B51" s="10"/>
      <c r="C51" s="10"/>
      <c r="D51" s="10"/>
      <c r="E51" s="10"/>
      <c r="F51" s="10"/>
      <c r="G51" s="32"/>
    </row>
    <row r="52" spans="1:7" x14ac:dyDescent="0.2">
      <c r="A52" s="34"/>
      <c r="B52" s="10"/>
      <c r="C52" s="10"/>
      <c r="D52" s="10"/>
      <c r="E52" s="10"/>
      <c r="F52" s="10"/>
      <c r="G52" s="32"/>
    </row>
    <row r="53" spans="1:7" x14ac:dyDescent="0.2">
      <c r="A53" s="34"/>
      <c r="B53" s="10"/>
      <c r="C53" s="10"/>
      <c r="D53" s="10"/>
      <c r="E53" s="10"/>
      <c r="F53" s="10"/>
      <c r="G53" s="32"/>
    </row>
    <row r="54" spans="1:7" x14ac:dyDescent="0.2">
      <c r="A54" s="34"/>
      <c r="B54" s="10"/>
      <c r="C54" s="10"/>
      <c r="D54" s="10"/>
      <c r="E54" s="10"/>
      <c r="F54" s="10"/>
      <c r="G54" s="32"/>
    </row>
    <row r="55" spans="1:7" x14ac:dyDescent="0.2">
      <c r="A55" s="34"/>
      <c r="B55" s="10"/>
      <c r="C55" s="10"/>
      <c r="D55" s="10"/>
      <c r="E55" s="10"/>
      <c r="F55" s="10"/>
      <c r="G55" s="32"/>
    </row>
    <row r="56" spans="1:7" x14ac:dyDescent="0.2">
      <c r="A56" s="34"/>
      <c r="B56" s="10"/>
      <c r="C56" s="10"/>
      <c r="D56" s="10"/>
      <c r="E56" s="10"/>
      <c r="F56" s="10"/>
      <c r="G56" s="32"/>
    </row>
    <row r="57" spans="1:7" x14ac:dyDescent="0.2">
      <c r="A57" s="34"/>
      <c r="B57" s="10"/>
      <c r="C57" s="10"/>
      <c r="D57" s="10"/>
      <c r="E57" s="10"/>
      <c r="F57" s="10"/>
      <c r="G57" s="32"/>
    </row>
    <row r="58" spans="1:7" x14ac:dyDescent="0.2">
      <c r="A58" s="34"/>
      <c r="B58" s="10"/>
      <c r="C58" s="10"/>
      <c r="D58" s="10"/>
      <c r="E58" s="10"/>
      <c r="F58" s="10"/>
      <c r="G58" s="32"/>
    </row>
    <row r="59" spans="1:7" x14ac:dyDescent="0.2">
      <c r="A59" s="34"/>
      <c r="B59" s="10"/>
      <c r="C59" s="10"/>
      <c r="D59" s="10"/>
      <c r="E59" s="10"/>
      <c r="F59" s="10"/>
      <c r="G59" s="32"/>
    </row>
    <row r="60" spans="1:7" x14ac:dyDescent="0.2">
      <c r="A60" s="34"/>
      <c r="B60" s="10"/>
      <c r="C60" s="10"/>
      <c r="D60" s="10"/>
      <c r="E60" s="10"/>
      <c r="F60" s="10"/>
      <c r="G60" s="32"/>
    </row>
    <row r="61" spans="1:7" x14ac:dyDescent="0.2">
      <c r="A61" s="34"/>
      <c r="B61" s="10"/>
      <c r="C61" s="10"/>
      <c r="D61" s="10"/>
      <c r="E61" s="10"/>
      <c r="F61" s="10"/>
      <c r="G61" s="32"/>
    </row>
    <row r="62" spans="1:7" x14ac:dyDescent="0.2">
      <c r="A62" s="34"/>
      <c r="B62" s="10"/>
      <c r="C62" s="10"/>
      <c r="D62" s="10"/>
      <c r="E62" s="10"/>
      <c r="F62" s="10"/>
      <c r="G62" s="32"/>
    </row>
    <row r="63" spans="1:7" x14ac:dyDescent="0.2">
      <c r="A63" s="34"/>
      <c r="B63" s="10"/>
      <c r="C63" s="10"/>
      <c r="D63" s="10"/>
      <c r="E63" s="10"/>
      <c r="F63" s="10"/>
      <c r="G63" s="32"/>
    </row>
    <row r="64" spans="1:7" x14ac:dyDescent="0.2">
      <c r="A64" s="34"/>
      <c r="B64" s="10"/>
      <c r="C64" s="10"/>
      <c r="D64" s="10"/>
      <c r="E64" s="10"/>
      <c r="F64" s="10"/>
      <c r="G64" s="32"/>
    </row>
    <row r="65" spans="1:7" x14ac:dyDescent="0.2">
      <c r="A65" s="34"/>
      <c r="B65" s="10"/>
      <c r="C65" s="10"/>
      <c r="D65" s="10"/>
      <c r="E65" s="10"/>
      <c r="F65" s="10"/>
      <c r="G65" s="32"/>
    </row>
    <row r="66" spans="1:7" x14ac:dyDescent="0.2">
      <c r="A66" s="34"/>
      <c r="B66" s="10"/>
      <c r="C66" s="10"/>
      <c r="D66" s="10"/>
      <c r="E66" s="10"/>
      <c r="F66" s="10"/>
      <c r="G66" s="32"/>
    </row>
    <row r="67" spans="1:7" x14ac:dyDescent="0.2">
      <c r="A67" s="34"/>
      <c r="B67" s="10"/>
      <c r="C67" s="10"/>
      <c r="D67" s="10"/>
      <c r="E67" s="10"/>
      <c r="F67" s="10"/>
      <c r="G67" s="32"/>
    </row>
    <row r="68" spans="1:7" x14ac:dyDescent="0.2">
      <c r="A68" s="34"/>
      <c r="B68" s="10"/>
      <c r="C68" s="10"/>
      <c r="D68" s="10"/>
      <c r="E68" s="10"/>
      <c r="F68" s="10"/>
      <c r="G68" s="32"/>
    </row>
    <row r="69" spans="1:7" x14ac:dyDescent="0.2">
      <c r="A69" s="34"/>
      <c r="B69" s="10"/>
      <c r="C69" s="10"/>
      <c r="D69" s="10"/>
      <c r="E69" s="10"/>
      <c r="F69" s="10"/>
      <c r="G69" s="32"/>
    </row>
    <row r="70" spans="1:7" x14ac:dyDescent="0.2">
      <c r="A70" s="34"/>
      <c r="B70" s="10"/>
      <c r="C70" s="10"/>
      <c r="D70" s="10"/>
      <c r="E70" s="10"/>
      <c r="F70" s="10"/>
      <c r="G70" s="32"/>
    </row>
    <row r="71" spans="1:7" x14ac:dyDescent="0.2">
      <c r="A71" s="34"/>
      <c r="B71" s="10"/>
      <c r="C71" s="10"/>
      <c r="D71" s="10"/>
      <c r="E71" s="10"/>
      <c r="F71" s="10"/>
      <c r="G71" s="32"/>
    </row>
    <row r="72" spans="1:7" x14ac:dyDescent="0.2">
      <c r="A72" s="34"/>
      <c r="B72" s="10"/>
      <c r="C72" s="10"/>
      <c r="D72" s="10"/>
      <c r="E72" s="10"/>
      <c r="F72" s="10"/>
      <c r="G72" s="32"/>
    </row>
    <row r="73" spans="1:7" x14ac:dyDescent="0.2">
      <c r="A73" s="34"/>
      <c r="B73" s="10"/>
      <c r="C73" s="10"/>
      <c r="D73" s="10"/>
      <c r="E73" s="10"/>
      <c r="F73" s="10"/>
      <c r="G73" s="32"/>
    </row>
    <row r="74" spans="1:7" x14ac:dyDescent="0.2">
      <c r="A74" s="34"/>
      <c r="B74" s="10"/>
      <c r="C74" s="10"/>
      <c r="D74" s="10"/>
      <c r="E74" s="10"/>
      <c r="F74" s="10"/>
      <c r="G74" s="32"/>
    </row>
    <row r="75" spans="1:7" x14ac:dyDescent="0.2">
      <c r="A75" s="34"/>
      <c r="B75" s="10"/>
      <c r="C75" s="10"/>
      <c r="D75" s="10"/>
      <c r="E75" s="10"/>
      <c r="F75" s="10"/>
      <c r="G75" s="32"/>
    </row>
    <row r="76" spans="1:7" x14ac:dyDescent="0.2">
      <c r="A76" s="34"/>
      <c r="B76" s="10"/>
      <c r="C76" s="10"/>
      <c r="D76" s="10"/>
      <c r="E76" s="10"/>
      <c r="F76" s="10"/>
      <c r="G76" s="32"/>
    </row>
    <row r="77" spans="1:7" x14ac:dyDescent="0.2">
      <c r="A77" s="34"/>
      <c r="B77" s="10"/>
      <c r="C77" s="10"/>
      <c r="D77" s="10"/>
      <c r="E77" s="10"/>
      <c r="F77" s="10"/>
      <c r="G77" s="32"/>
    </row>
    <row r="78" spans="1:7" x14ac:dyDescent="0.2">
      <c r="A78" s="34"/>
      <c r="B78" s="10"/>
      <c r="C78" s="10"/>
      <c r="D78" s="10"/>
      <c r="E78" s="10"/>
      <c r="F78" s="10"/>
      <c r="G78" s="32"/>
    </row>
    <row r="79" spans="1:7" x14ac:dyDescent="0.2">
      <c r="A79" s="34"/>
      <c r="B79" s="10"/>
      <c r="C79" s="10"/>
      <c r="D79" s="10"/>
      <c r="E79" s="10"/>
      <c r="F79" s="10"/>
      <c r="G79" s="32"/>
    </row>
    <row r="80" spans="1:7" x14ac:dyDescent="0.2">
      <c r="A80" s="34"/>
      <c r="B80" s="10"/>
      <c r="C80" s="10"/>
      <c r="D80" s="10"/>
      <c r="E80" s="10"/>
      <c r="F80" s="10"/>
      <c r="G80" s="32"/>
    </row>
    <row r="81" spans="1:7" x14ac:dyDescent="0.2">
      <c r="A81" s="34"/>
      <c r="B81" s="10"/>
      <c r="C81" s="10"/>
      <c r="D81" s="10"/>
      <c r="E81" s="10"/>
      <c r="F81" s="10"/>
      <c r="G81" s="32"/>
    </row>
    <row r="82" spans="1:7" x14ac:dyDescent="0.2">
      <c r="A82" s="34"/>
      <c r="B82" s="10"/>
      <c r="C82" s="10"/>
      <c r="D82" s="10"/>
      <c r="E82" s="10"/>
      <c r="F82" s="10"/>
      <c r="G82" s="32"/>
    </row>
    <row r="83" spans="1:7" x14ac:dyDescent="0.2">
      <c r="A83" s="34"/>
      <c r="B83" s="10"/>
      <c r="C83" s="10"/>
      <c r="D83" s="10"/>
      <c r="E83" s="10"/>
      <c r="F83" s="10"/>
      <c r="G83" s="32"/>
    </row>
    <row r="84" spans="1:7" x14ac:dyDescent="0.2">
      <c r="A84" s="34"/>
      <c r="B84" s="10"/>
      <c r="C84" s="10"/>
      <c r="D84" s="10"/>
      <c r="E84" s="10"/>
      <c r="F84" s="10"/>
      <c r="G84" s="32"/>
    </row>
    <row r="85" spans="1:7" x14ac:dyDescent="0.2">
      <c r="A85" s="34"/>
      <c r="B85" s="10"/>
      <c r="C85" s="10"/>
      <c r="D85" s="10"/>
      <c r="E85" s="10"/>
      <c r="F85" s="10"/>
      <c r="G85" s="32"/>
    </row>
    <row r="86" spans="1:7" x14ac:dyDescent="0.2">
      <c r="A86" s="34"/>
      <c r="B86" s="10"/>
      <c r="C86" s="10"/>
      <c r="D86" s="10"/>
      <c r="E86" s="10"/>
      <c r="F86" s="10"/>
      <c r="G86" s="32"/>
    </row>
    <row r="87" spans="1:7" x14ac:dyDescent="0.2">
      <c r="A87" s="34"/>
      <c r="B87" s="10"/>
      <c r="C87" s="10"/>
      <c r="D87" s="10"/>
      <c r="E87" s="10"/>
      <c r="F87" s="10"/>
      <c r="G87" s="32"/>
    </row>
    <row r="88" spans="1:7" x14ac:dyDescent="0.2">
      <c r="A88" s="34"/>
      <c r="B88" s="10"/>
      <c r="C88" s="10"/>
      <c r="D88" s="10"/>
      <c r="E88" s="10"/>
      <c r="F88" s="10"/>
      <c r="G88" s="32"/>
    </row>
    <row r="89" spans="1:7" x14ac:dyDescent="0.2">
      <c r="A89" s="34"/>
      <c r="B89" s="10"/>
      <c r="C89" s="10"/>
      <c r="D89" s="10"/>
      <c r="E89" s="10"/>
      <c r="F89" s="10"/>
      <c r="G89" s="32"/>
    </row>
    <row r="90" spans="1:7" x14ac:dyDescent="0.2">
      <c r="A90" s="34"/>
      <c r="B90" s="10"/>
      <c r="C90" s="10"/>
      <c r="D90" s="10"/>
      <c r="E90" s="10"/>
      <c r="F90" s="10"/>
      <c r="G90" s="32"/>
    </row>
    <row r="91" spans="1:7" x14ac:dyDescent="0.2">
      <c r="A91" s="34"/>
      <c r="B91" s="10"/>
      <c r="C91" s="10"/>
      <c r="D91" s="10"/>
      <c r="E91" s="10"/>
      <c r="F91" s="10"/>
      <c r="G91" s="32"/>
    </row>
    <row r="92" spans="1:7" x14ac:dyDescent="0.2">
      <c r="A92" s="34"/>
      <c r="B92" s="10"/>
      <c r="C92" s="10"/>
      <c r="D92" s="10"/>
      <c r="E92" s="10"/>
      <c r="F92" s="10"/>
      <c r="G92" s="32"/>
    </row>
    <row r="93" spans="1:7" x14ac:dyDescent="0.2">
      <c r="A93" s="34"/>
      <c r="B93" s="10"/>
      <c r="C93" s="10"/>
      <c r="D93" s="10"/>
      <c r="E93" s="10"/>
      <c r="F93" s="10"/>
      <c r="G93" s="32"/>
    </row>
    <row r="94" spans="1:7" x14ac:dyDescent="0.2">
      <c r="A94" s="34"/>
      <c r="B94" s="10"/>
      <c r="C94" s="10"/>
      <c r="D94" s="10"/>
      <c r="E94" s="10"/>
      <c r="F94" s="10"/>
      <c r="G94" s="32"/>
    </row>
    <row r="95" spans="1:7" x14ac:dyDescent="0.2">
      <c r="A95" s="34"/>
      <c r="B95" s="10"/>
      <c r="C95" s="10"/>
      <c r="D95" s="10"/>
      <c r="E95" s="10"/>
      <c r="F95" s="10"/>
      <c r="G95" s="32"/>
    </row>
    <row r="96" spans="1:7" x14ac:dyDescent="0.2">
      <c r="A96" s="34"/>
      <c r="B96" s="10"/>
      <c r="C96" s="10"/>
      <c r="D96" s="10"/>
      <c r="E96" s="10"/>
      <c r="F96" s="10"/>
      <c r="G96" s="32"/>
    </row>
    <row r="97" spans="1:7" x14ac:dyDescent="0.2">
      <c r="A97" s="34"/>
      <c r="B97" s="10"/>
      <c r="C97" s="10"/>
      <c r="D97" s="10"/>
      <c r="E97" s="10"/>
      <c r="F97" s="10"/>
      <c r="G97" s="32"/>
    </row>
    <row r="98" spans="1:7" x14ac:dyDescent="0.2">
      <c r="A98" s="34"/>
      <c r="B98" s="10"/>
      <c r="C98" s="10"/>
      <c r="D98" s="10"/>
      <c r="E98" s="10"/>
      <c r="F98" s="10"/>
      <c r="G98" s="32"/>
    </row>
    <row r="99" spans="1:7" x14ac:dyDescent="0.2">
      <c r="A99" s="34"/>
      <c r="B99" s="10"/>
      <c r="C99" s="10"/>
      <c r="D99" s="10"/>
      <c r="E99" s="10"/>
      <c r="F99" s="10"/>
      <c r="G99" s="32"/>
    </row>
    <row r="100" spans="1:7" x14ac:dyDescent="0.2">
      <c r="A100" s="34"/>
      <c r="B100" s="10"/>
      <c r="C100" s="10"/>
      <c r="D100" s="10"/>
      <c r="E100" s="10"/>
      <c r="F100" s="10"/>
      <c r="G100" s="32"/>
    </row>
    <row r="101" spans="1:7" x14ac:dyDescent="0.2">
      <c r="A101" s="34"/>
      <c r="B101" s="10"/>
      <c r="C101" s="10"/>
      <c r="D101" s="10"/>
      <c r="E101" s="10"/>
      <c r="F101" s="10"/>
      <c r="G101" s="32"/>
    </row>
    <row r="102" spans="1:7" x14ac:dyDescent="0.2">
      <c r="A102" s="34"/>
      <c r="B102" s="10"/>
      <c r="C102" s="10"/>
      <c r="D102" s="10"/>
      <c r="E102" s="10"/>
      <c r="F102" s="10"/>
      <c r="G102" s="32"/>
    </row>
    <row r="103" spans="1:7" x14ac:dyDescent="0.2">
      <c r="A103" s="34"/>
      <c r="B103" s="10"/>
      <c r="C103" s="10"/>
      <c r="D103" s="10"/>
      <c r="E103" s="10"/>
      <c r="F103" s="10"/>
      <c r="G103" s="32"/>
    </row>
    <row r="104" spans="1:7" x14ac:dyDescent="0.2">
      <c r="A104" s="34"/>
      <c r="B104" s="10"/>
      <c r="C104" s="10"/>
      <c r="D104" s="10"/>
      <c r="E104" s="10"/>
      <c r="F104" s="10"/>
      <c r="G104" s="32"/>
    </row>
    <row r="105" spans="1:7" x14ac:dyDescent="0.2">
      <c r="A105" s="34"/>
      <c r="B105" s="10"/>
      <c r="C105" s="10"/>
      <c r="D105" s="10"/>
      <c r="E105" s="10"/>
      <c r="F105" s="10"/>
      <c r="G105" s="32"/>
    </row>
  </sheetData>
  <sheetProtection algorithmName="SHA-512" hashValue="Nb3xV8GxndqqREmnTxjU6NAKb8/a6UIPIF6Y+i66z8bnaZ3YStwPUiitU10wc0yfSrkO84G67bCti3AtATArVw==" saltValue="qott6B5sWIa1emrOgnuBDg==" spinCount="100000" sheet="1" objects="1" scenarios="1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9EE3-D24B-F34E-A1A6-9B9464C0A240}">
  <dimension ref="A1:L59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92</v>
      </c>
    </row>
    <row r="3" spans="1:12" x14ac:dyDescent="0.2">
      <c r="A3" s="4" t="s">
        <v>12</v>
      </c>
      <c r="B3" s="5">
        <v>0</v>
      </c>
      <c r="C3" s="6">
        <f t="shared" ref="C3:C29" si="0">$J$5</f>
        <v>0</v>
      </c>
      <c r="D3" s="5">
        <f t="shared" ref="D3:D42" si="1">B3+C3</f>
        <v>0</v>
      </c>
      <c r="E3" s="5">
        <f t="shared" ref="E3:E29" si="2">0.292893218813452*D3</f>
        <v>0</v>
      </c>
      <c r="F3" s="5">
        <f t="shared" ref="F3:F42" si="3">D3-E3</f>
        <v>0</v>
      </c>
      <c r="G3" s="7"/>
      <c r="J3" s="43"/>
      <c r="L3" s="8">
        <f>IF(-((J5*2.413916)+(J8*(-2)))&lt;0,0,-((J5*2.413916)+(J8*(-2))))</f>
        <v>0</v>
      </c>
    </row>
    <row r="4" spans="1:12" x14ac:dyDescent="0.2">
      <c r="A4" s="9">
        <v>2</v>
      </c>
      <c r="B4" s="10">
        <f t="shared" ref="B4:B4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1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  <c r="K17" s="33"/>
    </row>
    <row r="18" spans="1:11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1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1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  <c r="J20" s="33"/>
    </row>
    <row r="21" spans="1:11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  <c r="J21" s="33"/>
    </row>
    <row r="22" spans="1:11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33"/>
    </row>
    <row r="23" spans="1:11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J23" s="33"/>
    </row>
    <row r="24" spans="1:11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  <c r="J24" s="52"/>
    </row>
    <row r="25" spans="1:11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  <c r="J25" s="33"/>
    </row>
    <row r="26" spans="1:11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33"/>
    </row>
    <row r="27" spans="1:11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  <c r="J27" s="33"/>
    </row>
    <row r="28" spans="1:11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  <c r="J28" s="33"/>
    </row>
    <row r="29" spans="1:11" x14ac:dyDescent="0.2">
      <c r="A29" s="4" t="s">
        <v>90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33"/>
    </row>
    <row r="30" spans="1:11" x14ac:dyDescent="0.2">
      <c r="A30" s="9" t="s">
        <v>89</v>
      </c>
      <c r="B30" s="10">
        <f t="shared" si="4"/>
        <v>0</v>
      </c>
      <c r="C30" s="16">
        <f>L3</f>
        <v>0</v>
      </c>
      <c r="D30" s="10">
        <f t="shared" si="1"/>
        <v>0</v>
      </c>
      <c r="E30" s="10">
        <f t="shared" ref="E30:E42" si="6">0.5*D30</f>
        <v>0</v>
      </c>
      <c r="F30" s="10">
        <f t="shared" si="3"/>
        <v>0</v>
      </c>
      <c r="G30" s="11"/>
      <c r="H30" s="44"/>
    </row>
    <row r="31" spans="1:11" x14ac:dyDescent="0.2">
      <c r="A31" s="4" t="s">
        <v>88</v>
      </c>
      <c r="B31" s="5">
        <f t="shared" si="4"/>
        <v>0</v>
      </c>
      <c r="C31" s="17">
        <f t="shared" ref="C31:C42" si="7">$J$8</f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ref="G31:G42" si="8">IF(1-((B31-F31)/B31*-1)&gt;1,1+((B31-F31)/B31*-1),1-(((B31-F31)/B31*-1)))</f>
        <v>#DIV/0!</v>
      </c>
      <c r="H31" s="44"/>
    </row>
    <row r="32" spans="1:11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12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  <c r="H33" s="44"/>
      <c r="L33" s="33"/>
    </row>
    <row r="34" spans="1:12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si="8"/>
        <v>#DIV/0!</v>
      </c>
      <c r="H34" s="44"/>
    </row>
    <row r="35" spans="1:12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  <c r="H35" s="44"/>
    </row>
    <row r="36" spans="1:12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  <c r="H36" s="44"/>
    </row>
    <row r="37" spans="1:12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  <c r="H37" s="44"/>
    </row>
    <row r="38" spans="1:12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  <c r="H38" s="44"/>
    </row>
    <row r="39" spans="1:12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  <c r="H39" s="44"/>
    </row>
    <row r="40" spans="1:12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  <c r="H40" s="44"/>
    </row>
    <row r="41" spans="1:12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  <c r="H41" s="44"/>
    </row>
    <row r="42" spans="1:12" ht="17" thickBot="1" x14ac:dyDescent="0.25">
      <c r="A42" s="18">
        <v>40</v>
      </c>
      <c r="B42" s="19">
        <f t="shared" si="4"/>
        <v>0</v>
      </c>
      <c r="C42" s="19">
        <f t="shared" si="7"/>
        <v>0</v>
      </c>
      <c r="D42" s="19">
        <f t="shared" si="1"/>
        <v>0</v>
      </c>
      <c r="E42" s="19">
        <f t="shared" si="6"/>
        <v>0</v>
      </c>
      <c r="F42" s="19">
        <f t="shared" si="3"/>
        <v>0</v>
      </c>
      <c r="G42" s="20" t="e">
        <f t="shared" si="8"/>
        <v>#DIV/0!</v>
      </c>
      <c r="H42" s="44"/>
    </row>
    <row r="43" spans="1:12" x14ac:dyDescent="0.2">
      <c r="A43" s="34"/>
      <c r="B43" s="10"/>
      <c r="C43" s="10"/>
      <c r="D43" s="10"/>
      <c r="E43" s="10"/>
      <c r="F43" s="10"/>
      <c r="G43" s="24"/>
    </row>
    <row r="44" spans="1:12" x14ac:dyDescent="0.2">
      <c r="A44" s="34"/>
      <c r="B44" s="10"/>
      <c r="C44" s="10"/>
      <c r="D44" s="10"/>
      <c r="E44" s="10"/>
      <c r="F44" s="10"/>
      <c r="G44" s="24"/>
    </row>
    <row r="45" spans="1:12" x14ac:dyDescent="0.2">
      <c r="A45" s="34"/>
      <c r="B45" s="10"/>
      <c r="C45" s="10"/>
      <c r="D45" s="10"/>
      <c r="E45" s="10"/>
      <c r="F45" s="10"/>
      <c r="G45" s="24"/>
    </row>
    <row r="46" spans="1:12" x14ac:dyDescent="0.2">
      <c r="A46" s="34"/>
      <c r="B46" s="10"/>
      <c r="C46" s="10"/>
      <c r="D46" s="10"/>
      <c r="E46" s="10"/>
      <c r="F46" s="10"/>
      <c r="G46" s="24"/>
    </row>
    <row r="47" spans="1:12" x14ac:dyDescent="0.2">
      <c r="A47" s="34"/>
      <c r="B47" s="10"/>
      <c r="C47" s="10"/>
      <c r="D47" s="10"/>
      <c r="E47" s="10"/>
      <c r="F47" s="10"/>
      <c r="G47" s="24"/>
    </row>
    <row r="48" spans="1:12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</sheetData>
  <sheetProtection algorithmName="SHA-512" hashValue="t3DVHfP/kcZ7SbJtLodAEKrl5PZZXkd27T6nvRN1Q8MsiKyfLZgPTjmKYbcGiUb7GaotChzCkOLBKK+jy9TN8w==" saltValue="RziscgycrRsIn+saptLrPA==" spinCount="100000" sheet="1" objects="1" scenarios="1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A5B0-A9CA-E447-944F-D4EFA630E576}">
  <dimension ref="A1:L71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3" width="10.83203125" style="38" customWidth="1"/>
    <col min="4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93</v>
      </c>
    </row>
    <row r="3" spans="1:12" x14ac:dyDescent="0.2">
      <c r="A3" s="4" t="s">
        <v>12</v>
      </c>
      <c r="B3" s="5">
        <v>0</v>
      </c>
      <c r="C3" s="6">
        <f t="shared" ref="C3:C29" si="0">$J$5</f>
        <v>0</v>
      </c>
      <c r="D3" s="5">
        <f t="shared" ref="D3:D42" si="1">B3+C3</f>
        <v>0</v>
      </c>
      <c r="E3" s="5">
        <f t="shared" ref="E3:E29" si="2">0.292893218813452*D3</f>
        <v>0</v>
      </c>
      <c r="F3" s="5">
        <f t="shared" ref="F3:F42" si="3">D3-E3</f>
        <v>0</v>
      </c>
      <c r="G3" s="7"/>
      <c r="J3" s="43"/>
      <c r="L3" s="8">
        <f>IF((-((J5*2.0132275)+(J8*(-2))))-0.199*((J5*2.0132275)-J8)&lt;0,0,(-((J5*2.0132275)+(J8*(-2))))-0.199*((J5*2.0132275)-J8))</f>
        <v>0</v>
      </c>
    </row>
    <row r="4" spans="1:12" x14ac:dyDescent="0.2">
      <c r="A4" s="9">
        <v>2</v>
      </c>
      <c r="B4" s="10">
        <f t="shared" ref="B4:B4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 t="s">
        <v>90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 t="s">
        <v>89</v>
      </c>
      <c r="B30" s="10">
        <f t="shared" si="4"/>
        <v>0</v>
      </c>
      <c r="C30" s="16">
        <f>L3</f>
        <v>0</v>
      </c>
      <c r="D30" s="10">
        <f t="shared" si="1"/>
        <v>0</v>
      </c>
      <c r="E30" s="10">
        <f t="shared" ref="E30:E42" si="6">0.454746133667371*D30</f>
        <v>0</v>
      </c>
      <c r="F30" s="10">
        <f t="shared" si="3"/>
        <v>0</v>
      </c>
      <c r="G30" s="11"/>
      <c r="H30" s="44"/>
    </row>
    <row r="31" spans="1:12" x14ac:dyDescent="0.2">
      <c r="A31" s="4" t="s">
        <v>88</v>
      </c>
      <c r="B31" s="5">
        <f t="shared" si="4"/>
        <v>0</v>
      </c>
      <c r="C31" s="17">
        <f t="shared" ref="C31:C42" si="7">$J$8</f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ref="G31:G42" si="8">IF(1-((B31-F31)/B31*-1)&gt;1,1+((B31-F31)/B31*-1),1-(((B31-F31)/B31*-1)))</f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ht="17" thickBot="1" x14ac:dyDescent="0.25">
      <c r="A42" s="18">
        <v>40</v>
      </c>
      <c r="B42" s="19">
        <f t="shared" si="4"/>
        <v>0</v>
      </c>
      <c r="C42" s="19">
        <f t="shared" si="7"/>
        <v>0</v>
      </c>
      <c r="D42" s="19">
        <f t="shared" si="1"/>
        <v>0</v>
      </c>
      <c r="E42" s="19">
        <f t="shared" si="6"/>
        <v>0</v>
      </c>
      <c r="F42" s="19">
        <f t="shared" si="3"/>
        <v>0</v>
      </c>
      <c r="G42" s="20" t="e">
        <f t="shared" si="8"/>
        <v>#DIV/0!</v>
      </c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</sheetData>
  <sheetProtection algorithmName="SHA-512" hashValue="PNc2Ir2PbH9zofQ6W7PPYPF77HmhIKFUGoIOn9jmo6/kx6mAgtJLFO/DS2Iv0jEM4Jfgb3qZDGc26vLvdSHXhw==" saltValue="DcCi+GXmwTy9kb72fMuFdw==" spinCount="100000" sheet="1" objects="1" scenarios="1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7269-171F-814F-850F-A6144B374F21}">
  <dimension ref="A1:L71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94</v>
      </c>
    </row>
    <row r="3" spans="1:12" x14ac:dyDescent="0.2">
      <c r="A3" s="4" t="s">
        <v>12</v>
      </c>
      <c r="B3" s="5">
        <v>0</v>
      </c>
      <c r="C3" s="6">
        <f t="shared" ref="C3:C29" si="0">$J$5</f>
        <v>0</v>
      </c>
      <c r="D3" s="5">
        <f t="shared" ref="D3:D42" si="1">B3+C3</f>
        <v>0</v>
      </c>
      <c r="E3" s="5">
        <f t="shared" ref="E3:E29" si="2">0.292893218813452*D3</f>
        <v>0</v>
      </c>
      <c r="F3" s="5">
        <f t="shared" ref="F3:F42" si="3">D3-E3</f>
        <v>0</v>
      </c>
      <c r="G3" s="7"/>
      <c r="J3" s="43"/>
      <c r="L3" s="8">
        <f>IF((-((J5*1.6457919)+(J8*(-2))))-0.4669*((J5*1.6457919)-J8)&lt;0,0,(-((J5*1.6457919)+(J8*(-2))))-0.4669*((J5*1.6457919)-J8))</f>
        <v>0</v>
      </c>
    </row>
    <row r="4" spans="1:12" x14ac:dyDescent="0.2">
      <c r="A4" s="9">
        <v>2</v>
      </c>
      <c r="B4" s="10">
        <f t="shared" ref="B4:B4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 t="s">
        <v>90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 t="s">
        <v>89</v>
      </c>
      <c r="B30" s="10">
        <f t="shared" si="4"/>
        <v>0</v>
      </c>
      <c r="C30" s="16">
        <f>L3</f>
        <v>0</v>
      </c>
      <c r="D30" s="10">
        <f t="shared" si="1"/>
        <v>0</v>
      </c>
      <c r="E30" s="10">
        <f t="shared" ref="E30:E42" si="6">0.405396442498639*D30</f>
        <v>0</v>
      </c>
      <c r="F30" s="10">
        <f t="shared" si="3"/>
        <v>0</v>
      </c>
      <c r="G30" s="11"/>
      <c r="H30" s="44"/>
    </row>
    <row r="31" spans="1:12" x14ac:dyDescent="0.2">
      <c r="A31" s="4" t="s">
        <v>88</v>
      </c>
      <c r="B31" s="5">
        <f t="shared" si="4"/>
        <v>0</v>
      </c>
      <c r="C31" s="17">
        <f t="shared" ref="C31:C42" si="7">$J$8</f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ref="G31:G42" si="8">IF(1-((B31-F31)/B31*-1)&gt;1,1+((B31-F31)/B31*-1),1-(((B31-F31)/B31*-1)))</f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ht="17" thickBot="1" x14ac:dyDescent="0.25">
      <c r="A42" s="18">
        <v>40</v>
      </c>
      <c r="B42" s="19">
        <f t="shared" si="4"/>
        <v>0</v>
      </c>
      <c r="C42" s="19">
        <f t="shared" si="7"/>
        <v>0</v>
      </c>
      <c r="D42" s="19">
        <f t="shared" si="1"/>
        <v>0</v>
      </c>
      <c r="E42" s="19">
        <f t="shared" si="6"/>
        <v>0</v>
      </c>
      <c r="F42" s="19">
        <f t="shared" si="3"/>
        <v>0</v>
      </c>
      <c r="G42" s="20" t="e">
        <f t="shared" si="8"/>
        <v>#DIV/0!</v>
      </c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</sheetData>
  <sheetProtection algorithmName="SHA-512" hashValue="0DSKctzy3b4Nm++zjIf1AN1PaFp2dDo7brICJuHGFPgYEU0HuMygDA01NN1xU4gOwOP/Un7GJz/2Hi4p2aEchg==" saltValue="t7IkzNillesXZR7zRph32w==" spinCount="100000" sheet="1" objects="1" scenarios="1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E017-F03F-1248-9C3F-5BAC7C439D84}">
  <dimension ref="A1:L84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95</v>
      </c>
    </row>
    <row r="3" spans="1:12" x14ac:dyDescent="0.2">
      <c r="A3" s="4" t="s">
        <v>12</v>
      </c>
      <c r="B3" s="5">
        <v>0</v>
      </c>
      <c r="C3" s="6">
        <f t="shared" ref="C3:C29" si="0">$J$5</f>
        <v>0</v>
      </c>
      <c r="D3" s="5">
        <f t="shared" ref="D3:D42" si="1">B3+C3</f>
        <v>0</v>
      </c>
      <c r="E3" s="5">
        <f t="shared" ref="E3:E29" si="2">0.292893218813452*D3</f>
        <v>0</v>
      </c>
      <c r="F3" s="5">
        <f t="shared" ref="F3:F42" si="3">D3-E3</f>
        <v>0</v>
      </c>
      <c r="G3" s="7"/>
      <c r="J3" s="43"/>
      <c r="L3" s="8">
        <f>IF((-((J5*1.30885287)+(J8*(-2))))-0.8439*((J5*1.30885287)-J8)&lt;0,0,(-((J5*1.30885287)+(J8*(-2))))-0.8439*((J5*1.30885287)-J8))</f>
        <v>0</v>
      </c>
    </row>
    <row r="4" spans="1:12" x14ac:dyDescent="0.2">
      <c r="A4" s="9">
        <v>2</v>
      </c>
      <c r="B4" s="10">
        <f t="shared" ref="B4:B4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 t="s">
        <v>90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51"/>
    </row>
    <row r="30" spans="1:12" x14ac:dyDescent="0.2">
      <c r="A30" s="9" t="s">
        <v>89</v>
      </c>
      <c r="B30" s="10">
        <f t="shared" si="4"/>
        <v>0</v>
      </c>
      <c r="C30" s="16">
        <f>L3</f>
        <v>0</v>
      </c>
      <c r="D30" s="10">
        <f t="shared" si="1"/>
        <v>0</v>
      </c>
      <c r="E30" s="10">
        <f t="shared" ref="E30:E42" si="6">0.351580222674495*D30</f>
        <v>0</v>
      </c>
      <c r="F30" s="10">
        <f t="shared" si="3"/>
        <v>0</v>
      </c>
      <c r="G30" s="11"/>
      <c r="H30" s="44"/>
    </row>
    <row r="31" spans="1:12" x14ac:dyDescent="0.2">
      <c r="A31" s="4" t="s">
        <v>88</v>
      </c>
      <c r="B31" s="5">
        <f t="shared" si="4"/>
        <v>0</v>
      </c>
      <c r="C31" s="17">
        <f t="shared" ref="C31:C42" si="7">$J$8</f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ref="G31:G42" si="8">IF(1-((B31-F31)/B31*-1)&gt;1,1+((B31-F31)/B31*-1),1-(((B31-F31)/B31*-1)))</f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ht="17" thickBot="1" x14ac:dyDescent="0.25">
      <c r="A42" s="18">
        <v>40</v>
      </c>
      <c r="B42" s="19">
        <f t="shared" si="4"/>
        <v>0</v>
      </c>
      <c r="C42" s="19">
        <f t="shared" si="7"/>
        <v>0</v>
      </c>
      <c r="D42" s="19">
        <f t="shared" si="1"/>
        <v>0</v>
      </c>
      <c r="E42" s="19">
        <f t="shared" si="6"/>
        <v>0</v>
      </c>
      <c r="F42" s="19">
        <f t="shared" si="3"/>
        <v>0</v>
      </c>
      <c r="G42" s="20" t="e">
        <f t="shared" si="8"/>
        <v>#DIV/0!</v>
      </c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</sheetData>
  <sheetProtection algorithmName="SHA-512" hashValue="noQvCTWPHt5FTd+Rnn+wBaMywmTCKjWS3pQ79yEO5IKziWHX5KTkqwoARCVrI09LOznAdlDsZlYRL2S2yGzInA==" saltValue="slOfWT5ostsKfHDVA0XFvQ==" spinCount="100000" sheet="1" objects="1" scenarios="1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0BED-7B14-5446-A931-77139BB70B3D}">
  <dimension ref="A1:L4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96</v>
      </c>
    </row>
    <row r="3" spans="1:12" x14ac:dyDescent="0.2">
      <c r="A3" s="4" t="s">
        <v>12</v>
      </c>
      <c r="B3" s="5">
        <v>0</v>
      </c>
      <c r="C3" s="6">
        <f t="shared" ref="C3:C29" si="0">$J$5</f>
        <v>0</v>
      </c>
      <c r="D3" s="5">
        <f t="shared" ref="D3:D42" si="1">B3+C3</f>
        <v>0</v>
      </c>
      <c r="E3" s="5">
        <f t="shared" ref="E3:E42" si="2">0.292893218813452*D3</f>
        <v>0</v>
      </c>
      <c r="F3" s="5">
        <f t="shared" ref="F3:F42" si="3">D3-E3</f>
        <v>0</v>
      </c>
      <c r="G3" s="7"/>
      <c r="J3" s="43"/>
      <c r="L3" s="36">
        <f>IF((-(J5+(J8*(-2))))-1.4141*(J5-J8)&lt;0,0,(-(J5+(J8*(-2))))-1.4141*(J5-J8))</f>
        <v>0</v>
      </c>
    </row>
    <row r="4" spans="1:12" x14ac:dyDescent="0.2">
      <c r="A4" s="9">
        <v>2</v>
      </c>
      <c r="B4" s="10">
        <f t="shared" ref="B4:B4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51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 t="s">
        <v>90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 t="s">
        <v>89</v>
      </c>
      <c r="B30" s="10">
        <f t="shared" si="4"/>
        <v>0</v>
      </c>
      <c r="C30" s="16">
        <f>L3</f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/>
      <c r="H30" s="44"/>
    </row>
    <row r="31" spans="1:12" x14ac:dyDescent="0.2">
      <c r="A31" s="4" t="s">
        <v>88</v>
      </c>
      <c r="B31" s="5">
        <f t="shared" si="4"/>
        <v>0</v>
      </c>
      <c r="C31" s="17">
        <f t="shared" ref="C31:C42" si="6">$J$8</f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ref="G31:G42" si="7">IF(1-((B31-F31)/B31*-1)&gt;1,1+((B31-F31)/B31*-1),1-(((B31-F31)/B31*-1)))</f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6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7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6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7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6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7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6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7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6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7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6"/>
        <v>0</v>
      </c>
      <c r="D37" s="5">
        <f t="shared" si="1"/>
        <v>0</v>
      </c>
      <c r="E37" s="5">
        <f t="shared" si="2"/>
        <v>0</v>
      </c>
      <c r="F37" s="5">
        <f t="shared" si="3"/>
        <v>0</v>
      </c>
      <c r="G37" s="11" t="e">
        <f t="shared" si="7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6"/>
        <v>0</v>
      </c>
      <c r="D38" s="10">
        <f t="shared" si="1"/>
        <v>0</v>
      </c>
      <c r="E38" s="10">
        <f t="shared" si="2"/>
        <v>0</v>
      </c>
      <c r="F38" s="10">
        <f t="shared" si="3"/>
        <v>0</v>
      </c>
      <c r="G38" s="11" t="e">
        <f t="shared" si="7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6"/>
        <v>0</v>
      </c>
      <c r="D39" s="5">
        <f t="shared" si="1"/>
        <v>0</v>
      </c>
      <c r="E39" s="5">
        <f t="shared" si="2"/>
        <v>0</v>
      </c>
      <c r="F39" s="5">
        <f t="shared" si="3"/>
        <v>0</v>
      </c>
      <c r="G39" s="11" t="e">
        <f t="shared" si="7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6"/>
        <v>0</v>
      </c>
      <c r="D40" s="10">
        <f t="shared" si="1"/>
        <v>0</v>
      </c>
      <c r="E40" s="10">
        <f t="shared" si="2"/>
        <v>0</v>
      </c>
      <c r="F40" s="10">
        <f t="shared" si="3"/>
        <v>0</v>
      </c>
      <c r="G40" s="11" t="e">
        <f t="shared" si="7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6"/>
        <v>0</v>
      </c>
      <c r="D41" s="5">
        <f t="shared" si="1"/>
        <v>0</v>
      </c>
      <c r="E41" s="5">
        <f t="shared" si="2"/>
        <v>0</v>
      </c>
      <c r="F41" s="5">
        <f t="shared" si="3"/>
        <v>0</v>
      </c>
      <c r="G41" s="11" t="e">
        <f t="shared" si="7"/>
        <v>#DIV/0!</v>
      </c>
    </row>
    <row r="42" spans="1:7" ht="17" thickBot="1" x14ac:dyDescent="0.25">
      <c r="A42" s="18">
        <v>40</v>
      </c>
      <c r="B42" s="19">
        <f t="shared" si="4"/>
        <v>0</v>
      </c>
      <c r="C42" s="19">
        <f t="shared" si="6"/>
        <v>0</v>
      </c>
      <c r="D42" s="19">
        <f t="shared" si="1"/>
        <v>0</v>
      </c>
      <c r="E42" s="19">
        <f t="shared" si="2"/>
        <v>0</v>
      </c>
      <c r="F42" s="19">
        <f t="shared" si="3"/>
        <v>0</v>
      </c>
      <c r="G42" s="20" t="e">
        <f t="shared" si="7"/>
        <v>#DIV/0!</v>
      </c>
    </row>
  </sheetData>
  <sheetProtection algorithmName="SHA-512" hashValue="JDo3kCgpfxCRPYUX/7rkPZlrvDeAcsXrU/M79E1DtIPQSdrKrpmpuh5Pw8Z1EOsLkIMOWvR3S5Ji2sRkvZHchA==" saltValue="Y02vuauf8fsjKkyOFmhERQ==" spinCount="100000" sheet="1" objects="1" scenarios="1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1B6E-83C8-2C42-AC82-EC6740452C7E}">
  <dimension ref="A1:L7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97</v>
      </c>
    </row>
    <row r="3" spans="1:12" x14ac:dyDescent="0.2">
      <c r="A3" s="4" t="s">
        <v>12</v>
      </c>
      <c r="B3" s="5">
        <v>0</v>
      </c>
      <c r="C3" s="6">
        <f t="shared" ref="C3:C29" si="0">$J$5</f>
        <v>0</v>
      </c>
      <c r="D3" s="5">
        <f t="shared" ref="D3:D42" si="1">B3+C3</f>
        <v>0</v>
      </c>
      <c r="E3" s="5">
        <f t="shared" ref="E3:E29" si="2">0.292893218813452*D3</f>
        <v>0</v>
      </c>
      <c r="F3" s="5">
        <f t="shared" ref="F3:F42" si="3">D3-E3</f>
        <v>0</v>
      </c>
      <c r="G3" s="7"/>
      <c r="J3" s="43"/>
      <c r="L3" s="8">
        <f>IF((-((J5*0.8551392)+(J8*(-2))))-1.823*((J5*0.8551392)-J8)&lt;0,0,(-((J5*0.8551392)+(J8*(-2))))-1.823*((J5*0.8551392)-J8))</f>
        <v>0</v>
      </c>
    </row>
    <row r="4" spans="1:12" x14ac:dyDescent="0.2">
      <c r="A4" s="9">
        <v>2</v>
      </c>
      <c r="B4" s="10">
        <f t="shared" ref="B4:B4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 t="s">
        <v>90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 t="s">
        <v>89</v>
      </c>
      <c r="B30" s="10">
        <f t="shared" si="4"/>
        <v>0</v>
      </c>
      <c r="C30" s="16">
        <f>L3</f>
        <v>0</v>
      </c>
      <c r="D30" s="10">
        <f t="shared" si="1"/>
        <v>0</v>
      </c>
      <c r="E30" s="10">
        <f t="shared" ref="E30:E42" si="6">0.26158692703025*D30</f>
        <v>0</v>
      </c>
      <c r="F30" s="10">
        <f t="shared" si="3"/>
        <v>0</v>
      </c>
      <c r="G30" s="11"/>
      <c r="H30" s="44"/>
    </row>
    <row r="31" spans="1:12" x14ac:dyDescent="0.2">
      <c r="A31" s="4" t="s">
        <v>88</v>
      </c>
      <c r="B31" s="5">
        <f t="shared" si="4"/>
        <v>0</v>
      </c>
      <c r="C31" s="17">
        <f t="shared" ref="C31:C42" si="7">$J$8</f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ref="G31:G42" si="8">IF(1-((B31-F31)/B31*-1)&gt;1,1+((B31-F31)/B31*-1),1-(((B31-F31)/B31*-1)))</f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ht="17" thickBot="1" x14ac:dyDescent="0.25">
      <c r="A42" s="18">
        <v>40</v>
      </c>
      <c r="B42" s="19">
        <f t="shared" si="4"/>
        <v>0</v>
      </c>
      <c r="C42" s="19">
        <f t="shared" si="7"/>
        <v>0</v>
      </c>
      <c r="D42" s="19">
        <f t="shared" si="1"/>
        <v>0</v>
      </c>
      <c r="E42" s="19">
        <f t="shared" si="6"/>
        <v>0</v>
      </c>
      <c r="F42" s="19">
        <f t="shared" si="3"/>
        <v>0</v>
      </c>
      <c r="G42" s="20" t="e">
        <f t="shared" si="8"/>
        <v>#DIV/0!</v>
      </c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</sheetData>
  <sheetProtection algorithmName="SHA-512" hashValue="G0MvVNMCA486Zg84ivu8C4zOf/knH1e6L2xgvxpBczRG85Dc0X7DJ6tJuqiuJSRQv2EY8jSu1C3/QKhhHAIdpg==" saltValue="McchrxnEzra1i80ZlWawDQ==" spinCount="100000" sheet="1" objects="1" scenarios="1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6888-DF86-DB4C-82E7-62E4219547F2}">
  <dimension ref="A1:L80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98</v>
      </c>
    </row>
    <row r="3" spans="1:12" x14ac:dyDescent="0.2">
      <c r="A3" s="4" t="s">
        <v>12</v>
      </c>
      <c r="B3" s="5">
        <v>0</v>
      </c>
      <c r="C3" s="6">
        <f t="shared" ref="C3:C29" si="0">$J$5</f>
        <v>0</v>
      </c>
      <c r="D3" s="5">
        <f t="shared" ref="D3:D42" si="1">B3+C3</f>
        <v>0</v>
      </c>
      <c r="E3" s="5">
        <f t="shared" ref="E3:E29" si="2">0.292893218813452*D3</f>
        <v>0</v>
      </c>
      <c r="F3" s="5">
        <f t="shared" ref="F3:F42" si="3">D3-E3</f>
        <v>0</v>
      </c>
      <c r="G3" s="7"/>
      <c r="J3" s="43"/>
      <c r="L3" s="8">
        <f>IF((-((J5*0.71654494)+(J8*(-2))))-2.3689*((J5*0.71654494)-J8)&lt;0,0,(-((J5*0.71654494)+(J8*(-2))))-2.3689*((J5*0.71654494)-J8))</f>
        <v>0</v>
      </c>
    </row>
    <row r="4" spans="1:12" x14ac:dyDescent="0.2">
      <c r="A4" s="9">
        <v>2</v>
      </c>
      <c r="B4" s="10">
        <f t="shared" ref="B4:B4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51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 t="s">
        <v>90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 t="s">
        <v>89</v>
      </c>
      <c r="B30" s="10">
        <f t="shared" si="4"/>
        <v>0</v>
      </c>
      <c r="C30" s="16">
        <f>L3</f>
        <v>0</v>
      </c>
      <c r="D30" s="10">
        <f t="shared" si="1"/>
        <v>0</v>
      </c>
      <c r="E30" s="10">
        <f t="shared" ref="E30:E42" si="6">0.228894587296029*D30</f>
        <v>0</v>
      </c>
      <c r="F30" s="10">
        <f t="shared" si="3"/>
        <v>0</v>
      </c>
      <c r="G30" s="11"/>
      <c r="H30" s="44"/>
    </row>
    <row r="31" spans="1:12" x14ac:dyDescent="0.2">
      <c r="A31" s="4" t="s">
        <v>88</v>
      </c>
      <c r="B31" s="5">
        <f t="shared" si="4"/>
        <v>0</v>
      </c>
      <c r="C31" s="17">
        <f t="shared" ref="C31:C42" si="7">$J$8</f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ref="G31:G42" si="8">IF(1-((B31-F31)/B31*-1)&gt;1,1+((B31-F31)/B31*-1),1-(((B31-F31)/B31*-1)))</f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ht="17" thickBot="1" x14ac:dyDescent="0.25">
      <c r="A42" s="18">
        <v>40</v>
      </c>
      <c r="B42" s="19">
        <f t="shared" si="4"/>
        <v>0</v>
      </c>
      <c r="C42" s="19">
        <f t="shared" si="7"/>
        <v>0</v>
      </c>
      <c r="D42" s="19">
        <f t="shared" si="1"/>
        <v>0</v>
      </c>
      <c r="E42" s="19">
        <f t="shared" si="6"/>
        <v>0</v>
      </c>
      <c r="F42" s="19">
        <f t="shared" si="3"/>
        <v>0</v>
      </c>
      <c r="G42" s="20" t="e">
        <f t="shared" si="8"/>
        <v>#DIV/0!</v>
      </c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</sheetData>
  <sheetProtection algorithmName="SHA-512" hashValue="PiEqd7KyL1AUDo4hZzodUXvJPcHiaUbPB3kFamzl5sm9xJnlWY98X1HixjzIQSjTseACBjsIcFmr9GOBJJk0fQ==" saltValue="Wa5cN1omfRn/DgSuJDyZMQ==" spinCount="100000" sheet="1" objects="1" scenarios="1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D69D-B3AA-4C4E-A7C4-8A39D28AE304}">
  <dimension ref="A1:L83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99</v>
      </c>
    </row>
    <row r="3" spans="1:12" x14ac:dyDescent="0.2">
      <c r="A3" s="4" t="s">
        <v>12</v>
      </c>
      <c r="B3" s="5">
        <v>0</v>
      </c>
      <c r="C3" s="6">
        <f t="shared" ref="C3:C29" si="0">$J$5</f>
        <v>0</v>
      </c>
      <c r="D3" s="5">
        <f t="shared" ref="D3:D42" si="1">B3+C3</f>
        <v>0</v>
      </c>
      <c r="E3" s="5">
        <f t="shared" ref="E3:E29" si="2">0.292893218813452*D3</f>
        <v>0</v>
      </c>
      <c r="F3" s="5">
        <f t="shared" ref="F3:F42" si="3">D3-E3</f>
        <v>0</v>
      </c>
      <c r="G3" s="7"/>
      <c r="J3" s="43"/>
      <c r="L3" s="8">
        <f>IF((-((J5*0.539989779)+(J8*(-2))))-3.469*((J5*0.539989779)-J8)&lt;0,0,(-((J5*0.539989779)+(J8*(-2))))-3.469*((J5*0.539989779)-J8))</f>
        <v>0</v>
      </c>
    </row>
    <row r="4" spans="1:12" x14ac:dyDescent="0.2">
      <c r="A4" s="9">
        <v>2</v>
      </c>
      <c r="B4" s="10">
        <f t="shared" ref="B4:B4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 t="s">
        <v>90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 t="s">
        <v>89</v>
      </c>
      <c r="B30" s="10">
        <f t="shared" si="4"/>
        <v>0</v>
      </c>
      <c r="C30" s="16">
        <f>L3</f>
        <v>0</v>
      </c>
      <c r="D30" s="10">
        <f t="shared" si="1"/>
        <v>0</v>
      </c>
      <c r="E30" s="10">
        <f t="shared" ref="E30:E42" si="6">0.182806292660453*D30</f>
        <v>0</v>
      </c>
      <c r="F30" s="10">
        <f t="shared" si="3"/>
        <v>0</v>
      </c>
      <c r="G30" s="11"/>
      <c r="H30" s="44"/>
    </row>
    <row r="31" spans="1:12" x14ac:dyDescent="0.2">
      <c r="A31" s="4" t="s">
        <v>88</v>
      </c>
      <c r="B31" s="5">
        <f t="shared" si="4"/>
        <v>0</v>
      </c>
      <c r="C31" s="17">
        <f t="shared" ref="C31:C42" si="7">$J$8</f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ref="G31:G42" si="8">IF(1-((B31-F31)/B31*-1)&gt;1,1+((B31-F31)/B31*-1),1-(((B31-F31)/B31*-1)))</f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ht="17" thickBot="1" x14ac:dyDescent="0.25">
      <c r="A42" s="18">
        <v>40</v>
      </c>
      <c r="B42" s="19">
        <f t="shared" si="4"/>
        <v>0</v>
      </c>
      <c r="C42" s="19">
        <f t="shared" si="7"/>
        <v>0</v>
      </c>
      <c r="D42" s="19">
        <f t="shared" si="1"/>
        <v>0</v>
      </c>
      <c r="E42" s="19">
        <f t="shared" si="6"/>
        <v>0</v>
      </c>
      <c r="F42" s="19">
        <f t="shared" si="3"/>
        <v>0</v>
      </c>
      <c r="G42" s="20" t="e">
        <f t="shared" si="8"/>
        <v>#DIV/0!</v>
      </c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</sheetData>
  <sheetProtection algorithmName="SHA-512" hashValue="XZ7eItBdx4rAFE2w9qNuIEvA5kH5q0DG+bKbddQ+ks7wRE5FRiMIf2OzSC2UsHMp74fvOHU50C4h+wnCWIDCHg==" saltValue="qJm0QkV/+NIPxfKDyczVO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3987-1663-5C4F-AEA1-76F31942321B}">
  <dimension ref="A1:L44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18</v>
      </c>
    </row>
    <row r="3" spans="1:12" x14ac:dyDescent="0.2">
      <c r="A3" s="4" t="s">
        <v>12</v>
      </c>
      <c r="B3" s="25">
        <v>0</v>
      </c>
      <c r="C3" s="26">
        <f t="shared" ref="C3:C17" si="0">$J$5</f>
        <v>0</v>
      </c>
      <c r="D3" s="25">
        <f t="shared" ref="D3:D32" si="1">B3+C3</f>
        <v>0</v>
      </c>
      <c r="E3" s="25">
        <f>0.5*D3</f>
        <v>0</v>
      </c>
      <c r="F3" s="25">
        <f t="shared" ref="F3:F32" si="2">D3-E3</f>
        <v>0</v>
      </c>
      <c r="G3" s="7"/>
      <c r="J3" s="43"/>
      <c r="L3" s="8">
        <f>IF((-((J5*0.5422)+(J8*(-2))))-0.8439*((J5*0.5422)-J8)&lt;0,0,(-((J5*0.5422)+(J8*(-2))))-0.8439*((J5*0.5422)-J8))</f>
        <v>0</v>
      </c>
    </row>
    <row r="4" spans="1:12" x14ac:dyDescent="0.2">
      <c r="A4" s="9">
        <v>2</v>
      </c>
      <c r="B4" s="22">
        <f t="shared" ref="B4:B14" si="3">F3</f>
        <v>0</v>
      </c>
      <c r="C4" s="22">
        <f t="shared" si="0"/>
        <v>0</v>
      </c>
      <c r="D4" s="22">
        <f t="shared" si="1"/>
        <v>0</v>
      </c>
      <c r="E4" s="22">
        <f t="shared" ref="E4:E19" si="4">0.5*D4</f>
        <v>0</v>
      </c>
      <c r="F4" s="22">
        <f t="shared" si="2"/>
        <v>0</v>
      </c>
      <c r="G4" s="11" t="e">
        <f t="shared" ref="G4:G17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25">
        <f t="shared" si="3"/>
        <v>0</v>
      </c>
      <c r="C5" s="25">
        <f t="shared" si="0"/>
        <v>0</v>
      </c>
      <c r="D5" s="25">
        <f t="shared" si="1"/>
        <v>0</v>
      </c>
      <c r="E5" s="25">
        <f t="shared" si="4"/>
        <v>0</v>
      </c>
      <c r="F5" s="25">
        <f t="shared" si="2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22">
        <f t="shared" si="3"/>
        <v>0</v>
      </c>
      <c r="C6" s="22">
        <f t="shared" si="0"/>
        <v>0</v>
      </c>
      <c r="D6" s="22">
        <f t="shared" si="1"/>
        <v>0</v>
      </c>
      <c r="E6" s="22">
        <f t="shared" si="4"/>
        <v>0</v>
      </c>
      <c r="F6" s="22">
        <f t="shared" si="2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25">
        <f t="shared" si="3"/>
        <v>0</v>
      </c>
      <c r="C7" s="25">
        <f t="shared" si="0"/>
        <v>0</v>
      </c>
      <c r="D7" s="25">
        <f t="shared" si="1"/>
        <v>0</v>
      </c>
      <c r="E7" s="25">
        <f t="shared" si="4"/>
        <v>0</v>
      </c>
      <c r="F7" s="25">
        <f t="shared" si="2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22">
        <f t="shared" si="3"/>
        <v>0</v>
      </c>
      <c r="C8" s="22">
        <f t="shared" si="0"/>
        <v>0</v>
      </c>
      <c r="D8" s="22">
        <f t="shared" si="1"/>
        <v>0</v>
      </c>
      <c r="E8" s="22">
        <f t="shared" si="4"/>
        <v>0</v>
      </c>
      <c r="F8" s="22">
        <f t="shared" si="2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25">
        <f t="shared" si="3"/>
        <v>0</v>
      </c>
      <c r="C9" s="25">
        <f t="shared" si="0"/>
        <v>0</v>
      </c>
      <c r="D9" s="25">
        <f t="shared" si="1"/>
        <v>0</v>
      </c>
      <c r="E9" s="25">
        <f t="shared" si="4"/>
        <v>0</v>
      </c>
      <c r="F9" s="25">
        <f t="shared" si="2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22">
        <f t="shared" si="3"/>
        <v>0</v>
      </c>
      <c r="C10" s="22">
        <f t="shared" si="0"/>
        <v>0</v>
      </c>
      <c r="D10" s="22">
        <f t="shared" si="1"/>
        <v>0</v>
      </c>
      <c r="E10" s="22">
        <f t="shared" si="4"/>
        <v>0</v>
      </c>
      <c r="F10" s="22">
        <f t="shared" si="2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25">
        <f t="shared" si="3"/>
        <v>0</v>
      </c>
      <c r="C11" s="25">
        <f t="shared" si="0"/>
        <v>0</v>
      </c>
      <c r="D11" s="25">
        <f t="shared" si="1"/>
        <v>0</v>
      </c>
      <c r="E11" s="25">
        <f t="shared" si="4"/>
        <v>0</v>
      </c>
      <c r="F11" s="25">
        <f t="shared" si="2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22">
        <f t="shared" si="3"/>
        <v>0</v>
      </c>
      <c r="C12" s="22">
        <f t="shared" si="0"/>
        <v>0</v>
      </c>
      <c r="D12" s="22">
        <f t="shared" si="1"/>
        <v>0</v>
      </c>
      <c r="E12" s="22">
        <f t="shared" si="4"/>
        <v>0</v>
      </c>
      <c r="F12" s="22">
        <f t="shared" si="2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25">
        <f t="shared" si="3"/>
        <v>0</v>
      </c>
      <c r="C13" s="25">
        <f t="shared" si="0"/>
        <v>0</v>
      </c>
      <c r="D13" s="25">
        <f t="shared" si="1"/>
        <v>0</v>
      </c>
      <c r="E13" s="25">
        <f t="shared" si="4"/>
        <v>0</v>
      </c>
      <c r="F13" s="25">
        <f t="shared" si="2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27">
        <f t="shared" si="3"/>
        <v>0</v>
      </c>
      <c r="C14" s="27">
        <f t="shared" si="0"/>
        <v>0</v>
      </c>
      <c r="D14" s="27">
        <f t="shared" si="1"/>
        <v>0</v>
      </c>
      <c r="E14" s="27">
        <f t="shared" si="4"/>
        <v>0</v>
      </c>
      <c r="F14" s="27">
        <f t="shared" si="2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25">
        <f>F14</f>
        <v>0</v>
      </c>
      <c r="C15" s="25">
        <f t="shared" si="0"/>
        <v>0</v>
      </c>
      <c r="D15" s="25">
        <f t="shared" si="1"/>
        <v>0</v>
      </c>
      <c r="E15" s="25">
        <f t="shared" si="4"/>
        <v>0</v>
      </c>
      <c r="F15" s="25">
        <f t="shared" si="2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22">
        <f t="shared" ref="B16:B32" si="6">F15</f>
        <v>0</v>
      </c>
      <c r="C16" s="22">
        <f t="shared" si="0"/>
        <v>0</v>
      </c>
      <c r="D16" s="22">
        <f t="shared" si="1"/>
        <v>0</v>
      </c>
      <c r="E16" s="22">
        <f t="shared" si="4"/>
        <v>0</v>
      </c>
      <c r="F16" s="22">
        <f t="shared" si="2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25">
        <f t="shared" si="6"/>
        <v>0</v>
      </c>
      <c r="C17" s="25">
        <f t="shared" si="0"/>
        <v>0</v>
      </c>
      <c r="D17" s="25">
        <f t="shared" si="1"/>
        <v>0</v>
      </c>
      <c r="E17" s="25">
        <f t="shared" si="4"/>
        <v>0</v>
      </c>
      <c r="F17" s="25">
        <f t="shared" si="2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22">
        <f t="shared" si="6"/>
        <v>0</v>
      </c>
      <c r="C18" s="22">
        <f>$J$5</f>
        <v>0</v>
      </c>
      <c r="D18" s="22">
        <f t="shared" si="1"/>
        <v>0</v>
      </c>
      <c r="E18" s="22">
        <f t="shared" si="4"/>
        <v>0</v>
      </c>
      <c r="F18" s="22">
        <f t="shared" si="2"/>
        <v>0</v>
      </c>
      <c r="G18" s="11" t="e">
        <f>IF(1-((B18-F18)/B18*-1)&gt;1,1+((B18-F18)/B18*-1),1-(((B18-F18)/B18*-1)))</f>
        <v>#DIV/0!</v>
      </c>
      <c r="H18" s="44"/>
      <c r="J18" s="33"/>
    </row>
    <row r="19" spans="1:12" x14ac:dyDescent="0.2">
      <c r="A19" s="4" t="s">
        <v>9</v>
      </c>
      <c r="B19" s="25">
        <f t="shared" si="6"/>
        <v>0</v>
      </c>
      <c r="C19" s="25">
        <f>$J$5</f>
        <v>0</v>
      </c>
      <c r="D19" s="25">
        <f t="shared" si="1"/>
        <v>0</v>
      </c>
      <c r="E19" s="25">
        <f t="shared" si="4"/>
        <v>0</v>
      </c>
      <c r="F19" s="25">
        <f t="shared" si="2"/>
        <v>0</v>
      </c>
      <c r="G19" s="11" t="e">
        <f>IF(1-((B19-F19)/B19*-1)&gt;1,1+((B19-F19)/B19*-1),1-(((B19-F19)/B19*-1)))</f>
        <v>#DIV/0!</v>
      </c>
      <c r="H19" s="44"/>
      <c r="J19" s="33"/>
    </row>
    <row r="20" spans="1:12" x14ac:dyDescent="0.2">
      <c r="A20" s="9" t="s">
        <v>10</v>
      </c>
      <c r="B20" s="22">
        <f t="shared" si="6"/>
        <v>0</v>
      </c>
      <c r="C20" s="28">
        <f>$J$11</f>
        <v>0</v>
      </c>
      <c r="D20" s="22">
        <f t="shared" si="1"/>
        <v>0</v>
      </c>
      <c r="E20" s="22">
        <f>0.351580222674495*D20</f>
        <v>0</v>
      </c>
      <c r="F20" s="22">
        <f t="shared" si="2"/>
        <v>0</v>
      </c>
      <c r="G20" s="11"/>
      <c r="H20" s="44"/>
    </row>
    <row r="21" spans="1:12" x14ac:dyDescent="0.2">
      <c r="A21" s="4" t="s">
        <v>11</v>
      </c>
      <c r="B21" s="25">
        <f t="shared" si="6"/>
        <v>0</v>
      </c>
      <c r="C21" s="29">
        <f t="shared" ref="C21:C32" si="7">$J$8</f>
        <v>0</v>
      </c>
      <c r="D21" s="25">
        <f t="shared" si="1"/>
        <v>0</v>
      </c>
      <c r="E21" s="25">
        <f t="shared" ref="E21:E32" si="8">0.351580222674495*D21</f>
        <v>0</v>
      </c>
      <c r="F21" s="25">
        <f t="shared" si="2"/>
        <v>0</v>
      </c>
      <c r="G21" s="11" t="e">
        <f t="shared" ref="G21:G32" si="9">IF(1-((B21-F21)/B21*-1)&gt;1,1+((B21-F21)/B21*-1),1-(((B21-F21)/B21*-1)))</f>
        <v>#DIV/0!</v>
      </c>
      <c r="H21" s="44"/>
    </row>
    <row r="22" spans="1:12" x14ac:dyDescent="0.2">
      <c r="A22" s="9">
        <v>20</v>
      </c>
      <c r="B22" s="22">
        <f t="shared" si="6"/>
        <v>0</v>
      </c>
      <c r="C22" s="22">
        <f t="shared" si="7"/>
        <v>0</v>
      </c>
      <c r="D22" s="22">
        <f t="shared" si="1"/>
        <v>0</v>
      </c>
      <c r="E22" s="22">
        <f t="shared" si="8"/>
        <v>0</v>
      </c>
      <c r="F22" s="22">
        <f t="shared" si="2"/>
        <v>0</v>
      </c>
      <c r="G22" s="11" t="e">
        <f t="shared" si="9"/>
        <v>#DIV/0!</v>
      </c>
      <c r="H22" s="44"/>
    </row>
    <row r="23" spans="1:12" x14ac:dyDescent="0.2">
      <c r="A23" s="4">
        <v>21</v>
      </c>
      <c r="B23" s="25">
        <f t="shared" si="6"/>
        <v>0</v>
      </c>
      <c r="C23" s="25">
        <f t="shared" si="7"/>
        <v>0</v>
      </c>
      <c r="D23" s="25">
        <f t="shared" si="1"/>
        <v>0</v>
      </c>
      <c r="E23" s="25">
        <f t="shared" si="8"/>
        <v>0</v>
      </c>
      <c r="F23" s="25">
        <f t="shared" si="2"/>
        <v>0</v>
      </c>
      <c r="G23" s="11" t="e">
        <f t="shared" si="9"/>
        <v>#DIV/0!</v>
      </c>
      <c r="H23" s="44"/>
      <c r="L23" s="33"/>
    </row>
    <row r="24" spans="1:12" x14ac:dyDescent="0.2">
      <c r="A24" s="9">
        <v>22</v>
      </c>
      <c r="B24" s="22">
        <f t="shared" si="6"/>
        <v>0</v>
      </c>
      <c r="C24" s="22">
        <f t="shared" si="7"/>
        <v>0</v>
      </c>
      <c r="D24" s="22">
        <f t="shared" si="1"/>
        <v>0</v>
      </c>
      <c r="E24" s="22">
        <f t="shared" si="8"/>
        <v>0</v>
      </c>
      <c r="F24" s="22">
        <f t="shared" si="2"/>
        <v>0</v>
      </c>
      <c r="G24" s="11" t="e">
        <f t="shared" si="9"/>
        <v>#DIV/0!</v>
      </c>
      <c r="H24" s="44"/>
    </row>
    <row r="25" spans="1:12" x14ac:dyDescent="0.2">
      <c r="A25" s="4">
        <v>23</v>
      </c>
      <c r="B25" s="25">
        <f t="shared" si="6"/>
        <v>0</v>
      </c>
      <c r="C25" s="25">
        <f t="shared" si="7"/>
        <v>0</v>
      </c>
      <c r="D25" s="25">
        <f t="shared" si="1"/>
        <v>0</v>
      </c>
      <c r="E25" s="25">
        <f t="shared" si="8"/>
        <v>0</v>
      </c>
      <c r="F25" s="25">
        <f t="shared" si="2"/>
        <v>0</v>
      </c>
      <c r="G25" s="11" t="e">
        <f t="shared" si="9"/>
        <v>#DIV/0!</v>
      </c>
      <c r="H25" s="44"/>
    </row>
    <row r="26" spans="1:12" x14ac:dyDescent="0.2">
      <c r="A26" s="9">
        <v>24</v>
      </c>
      <c r="B26" s="22">
        <f t="shared" si="6"/>
        <v>0</v>
      </c>
      <c r="C26" s="22">
        <f t="shared" si="7"/>
        <v>0</v>
      </c>
      <c r="D26" s="22">
        <f t="shared" si="1"/>
        <v>0</v>
      </c>
      <c r="E26" s="22">
        <f t="shared" si="8"/>
        <v>0</v>
      </c>
      <c r="F26" s="22">
        <f t="shared" si="2"/>
        <v>0</v>
      </c>
      <c r="G26" s="11" t="e">
        <f t="shared" si="9"/>
        <v>#DIV/0!</v>
      </c>
      <c r="H26" s="44"/>
    </row>
    <row r="27" spans="1:12" x14ac:dyDescent="0.2">
      <c r="A27" s="4">
        <v>25</v>
      </c>
      <c r="B27" s="25">
        <f t="shared" si="6"/>
        <v>0</v>
      </c>
      <c r="C27" s="25">
        <f t="shared" si="7"/>
        <v>0</v>
      </c>
      <c r="D27" s="25">
        <f t="shared" si="1"/>
        <v>0</v>
      </c>
      <c r="E27" s="25">
        <f t="shared" si="8"/>
        <v>0</v>
      </c>
      <c r="F27" s="25">
        <f t="shared" si="2"/>
        <v>0</v>
      </c>
      <c r="G27" s="11" t="e">
        <f t="shared" si="9"/>
        <v>#DIV/0!</v>
      </c>
      <c r="H27" s="44"/>
    </row>
    <row r="28" spans="1:12" x14ac:dyDescent="0.2">
      <c r="A28" s="9">
        <v>26</v>
      </c>
      <c r="B28" s="22">
        <f t="shared" si="6"/>
        <v>0</v>
      </c>
      <c r="C28" s="22">
        <f t="shared" si="7"/>
        <v>0</v>
      </c>
      <c r="D28" s="22">
        <f t="shared" si="1"/>
        <v>0</v>
      </c>
      <c r="E28" s="22">
        <f t="shared" si="8"/>
        <v>0</v>
      </c>
      <c r="F28" s="22">
        <f t="shared" si="2"/>
        <v>0</v>
      </c>
      <c r="G28" s="11" t="e">
        <f t="shared" si="9"/>
        <v>#DIV/0!</v>
      </c>
      <c r="H28" s="44"/>
    </row>
    <row r="29" spans="1:12" x14ac:dyDescent="0.2">
      <c r="A29" s="4">
        <v>27</v>
      </c>
      <c r="B29" s="25">
        <f t="shared" si="6"/>
        <v>0</v>
      </c>
      <c r="C29" s="25">
        <f t="shared" si="7"/>
        <v>0</v>
      </c>
      <c r="D29" s="25">
        <f t="shared" si="1"/>
        <v>0</v>
      </c>
      <c r="E29" s="25">
        <f t="shared" si="8"/>
        <v>0</v>
      </c>
      <c r="F29" s="25">
        <f t="shared" si="2"/>
        <v>0</v>
      </c>
      <c r="G29" s="11" t="e">
        <f t="shared" si="9"/>
        <v>#DIV/0!</v>
      </c>
      <c r="H29" s="44"/>
      <c r="J29" s="51"/>
    </row>
    <row r="30" spans="1:12" x14ac:dyDescent="0.2">
      <c r="A30" s="9">
        <v>28</v>
      </c>
      <c r="B30" s="22">
        <f t="shared" si="6"/>
        <v>0</v>
      </c>
      <c r="C30" s="22">
        <f t="shared" si="7"/>
        <v>0</v>
      </c>
      <c r="D30" s="22">
        <f t="shared" si="1"/>
        <v>0</v>
      </c>
      <c r="E30" s="22">
        <f t="shared" si="8"/>
        <v>0</v>
      </c>
      <c r="F30" s="22">
        <f t="shared" si="2"/>
        <v>0</v>
      </c>
      <c r="G30" s="11" t="e">
        <f t="shared" si="9"/>
        <v>#DIV/0!</v>
      </c>
      <c r="H30" s="44"/>
    </row>
    <row r="31" spans="1:12" x14ac:dyDescent="0.2">
      <c r="A31" s="4">
        <v>29</v>
      </c>
      <c r="B31" s="25">
        <f t="shared" si="6"/>
        <v>0</v>
      </c>
      <c r="C31" s="25">
        <f t="shared" si="7"/>
        <v>0</v>
      </c>
      <c r="D31" s="25">
        <f t="shared" si="1"/>
        <v>0</v>
      </c>
      <c r="E31" s="25">
        <f t="shared" si="8"/>
        <v>0</v>
      </c>
      <c r="F31" s="25">
        <f t="shared" si="2"/>
        <v>0</v>
      </c>
      <c r="G31" s="11" t="e">
        <f t="shared" si="9"/>
        <v>#DIV/0!</v>
      </c>
      <c r="H31" s="44"/>
    </row>
    <row r="32" spans="1:12" ht="17" thickBot="1" x14ac:dyDescent="0.25">
      <c r="A32" s="18">
        <v>30</v>
      </c>
      <c r="B32" s="19">
        <f t="shared" si="6"/>
        <v>0</v>
      </c>
      <c r="C32" s="19">
        <f t="shared" si="7"/>
        <v>0</v>
      </c>
      <c r="D32" s="19">
        <f t="shared" si="1"/>
        <v>0</v>
      </c>
      <c r="E32" s="19">
        <f t="shared" si="8"/>
        <v>0</v>
      </c>
      <c r="F32" s="19">
        <f t="shared" si="2"/>
        <v>0</v>
      </c>
      <c r="G32" s="20" t="e">
        <f t="shared" si="9"/>
        <v>#DIV/0!</v>
      </c>
      <c r="H32" s="44"/>
    </row>
    <row r="33" spans="1:7" x14ac:dyDescent="0.2">
      <c r="A33" s="23"/>
      <c r="B33" s="22"/>
      <c r="C33" s="22"/>
      <c r="D33" s="22"/>
      <c r="E33" s="22"/>
      <c r="F33" s="22"/>
      <c r="G33" s="24"/>
    </row>
    <row r="34" spans="1:7" x14ac:dyDescent="0.2">
      <c r="A34" s="23"/>
      <c r="B34" s="22"/>
      <c r="C34" s="22"/>
      <c r="D34" s="22"/>
      <c r="E34" s="22"/>
      <c r="F34" s="22"/>
      <c r="G34" s="24"/>
    </row>
    <row r="35" spans="1:7" x14ac:dyDescent="0.2">
      <c r="A35" s="23"/>
      <c r="B35" s="22"/>
      <c r="C35" s="22"/>
      <c r="D35" s="22"/>
      <c r="E35" s="22"/>
      <c r="F35" s="22"/>
      <c r="G35" s="24"/>
    </row>
    <row r="36" spans="1:7" x14ac:dyDescent="0.2">
      <c r="A36" s="23"/>
      <c r="B36" s="22"/>
      <c r="C36" s="22"/>
      <c r="D36" s="22"/>
      <c r="E36" s="22"/>
      <c r="F36" s="22"/>
      <c r="G36" s="24"/>
    </row>
    <row r="37" spans="1:7" x14ac:dyDescent="0.2">
      <c r="A37" s="23"/>
      <c r="B37" s="22"/>
      <c r="C37" s="22"/>
      <c r="D37" s="22"/>
      <c r="E37" s="22"/>
      <c r="F37" s="22"/>
      <c r="G37" s="24"/>
    </row>
    <row r="38" spans="1:7" x14ac:dyDescent="0.2">
      <c r="A38" s="23"/>
      <c r="B38" s="22"/>
      <c r="C38" s="22"/>
      <c r="D38" s="22"/>
      <c r="E38" s="22"/>
      <c r="F38" s="22"/>
      <c r="G38" s="24"/>
    </row>
    <row r="39" spans="1:7" x14ac:dyDescent="0.2">
      <c r="A39" s="23"/>
      <c r="B39" s="22"/>
      <c r="C39" s="22"/>
      <c r="D39" s="22"/>
      <c r="E39" s="22"/>
      <c r="F39" s="22"/>
      <c r="G39" s="24"/>
    </row>
    <row r="40" spans="1:7" x14ac:dyDescent="0.2">
      <c r="A40" s="23"/>
      <c r="B40" s="22"/>
      <c r="C40" s="22"/>
      <c r="D40" s="22"/>
      <c r="E40" s="22"/>
      <c r="F40" s="22"/>
      <c r="G40" s="24"/>
    </row>
    <row r="41" spans="1:7" x14ac:dyDescent="0.2">
      <c r="A41" s="23"/>
      <c r="B41" s="22"/>
      <c r="C41" s="22"/>
      <c r="D41" s="22"/>
      <c r="E41" s="22"/>
      <c r="F41" s="22"/>
      <c r="G41" s="24"/>
    </row>
    <row r="42" spans="1:7" x14ac:dyDescent="0.2">
      <c r="A42" s="23"/>
      <c r="B42" s="22"/>
      <c r="C42" s="22"/>
      <c r="D42" s="22"/>
      <c r="E42" s="22"/>
      <c r="F42" s="22"/>
      <c r="G42" s="24"/>
    </row>
    <row r="43" spans="1:7" x14ac:dyDescent="0.2">
      <c r="A43" s="23"/>
      <c r="B43" s="22"/>
      <c r="C43" s="22"/>
      <c r="D43" s="22"/>
      <c r="E43" s="22"/>
      <c r="F43" s="22"/>
      <c r="G43" s="24"/>
    </row>
    <row r="44" spans="1:7" x14ac:dyDescent="0.2">
      <c r="A44" s="37"/>
      <c r="B44" s="37"/>
      <c r="C44" s="37"/>
      <c r="D44" s="37"/>
      <c r="E44" s="37"/>
      <c r="F44" s="37"/>
      <c r="G44" s="37"/>
    </row>
  </sheetData>
  <sheetProtection algorithmName="SHA-512" hashValue="3v26cymqPPT3iv0K+dgE8Ne1isGaxGBci01Av5BxwDhfieue+GHFul00WRYiMeFCkM4jIXMcm8f7oBpxwqAjIQ==" saltValue="0XizCZk0inZJrtUkX6sMjw==" spinCount="100000" sheet="1" objects="1" scenarios="1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8F46-A630-3E4C-8E39-4EC4AD2DA0B2}">
  <dimension ref="A1:L9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100</v>
      </c>
    </row>
    <row r="3" spans="1:12" x14ac:dyDescent="0.2">
      <c r="A3" s="4" t="s">
        <v>12</v>
      </c>
      <c r="B3" s="5">
        <v>0</v>
      </c>
      <c r="C3" s="6">
        <f t="shared" ref="C3:C29" si="0">$J$5</f>
        <v>0</v>
      </c>
      <c r="D3" s="5">
        <f t="shared" ref="D3:D42" si="1">B3+C3</f>
        <v>0</v>
      </c>
      <c r="E3" s="5">
        <f t="shared" ref="E3:E29" si="2">0.292893218813452*D3</f>
        <v>0</v>
      </c>
      <c r="F3" s="5">
        <f t="shared" ref="F3:F42" si="3">D3-E3</f>
        <v>0</v>
      </c>
      <c r="G3" s="7"/>
      <c r="J3" s="43"/>
      <c r="L3" s="8">
        <f>IF((-((J5*0.456725228)+(J8*(-2))))-4.2865*((J5*0.456725228)-J8)&lt;0,0,(-((J5*0.456725228)+(J8*(-2))))-4.2865*((J5*0.456725228)-J8))</f>
        <v>0</v>
      </c>
    </row>
    <row r="4" spans="1:12" x14ac:dyDescent="0.2">
      <c r="A4" s="9">
        <v>2</v>
      </c>
      <c r="B4" s="10">
        <f t="shared" ref="B4:B4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52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 t="s">
        <v>90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 t="s">
        <v>89</v>
      </c>
      <c r="B30" s="10">
        <f t="shared" si="4"/>
        <v>0</v>
      </c>
      <c r="C30" s="16">
        <f>L3</f>
        <v>0</v>
      </c>
      <c r="D30" s="10">
        <f t="shared" si="1"/>
        <v>0</v>
      </c>
      <c r="E30" s="10">
        <f t="shared" ref="E30:E42" si="6">0.159103584746286*D30</f>
        <v>0</v>
      </c>
      <c r="F30" s="10">
        <f t="shared" si="3"/>
        <v>0</v>
      </c>
      <c r="G30" s="11"/>
      <c r="H30" s="44"/>
    </row>
    <row r="31" spans="1:12" x14ac:dyDescent="0.2">
      <c r="A31" s="4" t="s">
        <v>88</v>
      </c>
      <c r="B31" s="5">
        <f t="shared" si="4"/>
        <v>0</v>
      </c>
      <c r="C31" s="17">
        <f t="shared" ref="C31:C42" si="7">$J$8</f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ref="G31:G42" si="8">IF(1-((B31-F31)/B31*-1)&gt;1,1+((B31-F31)/B31*-1),1-(((B31-F31)/B31*-1)))</f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ht="17" thickBot="1" x14ac:dyDescent="0.25">
      <c r="A42" s="18">
        <v>40</v>
      </c>
      <c r="B42" s="19">
        <f t="shared" si="4"/>
        <v>0</v>
      </c>
      <c r="C42" s="19">
        <f t="shared" si="7"/>
        <v>0</v>
      </c>
      <c r="D42" s="19">
        <f t="shared" si="1"/>
        <v>0</v>
      </c>
      <c r="E42" s="19">
        <f t="shared" si="6"/>
        <v>0</v>
      </c>
      <c r="F42" s="19">
        <f t="shared" si="3"/>
        <v>0</v>
      </c>
      <c r="G42" s="20" t="e">
        <f t="shared" si="8"/>
        <v>#DIV/0!</v>
      </c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</sheetData>
  <sheetProtection algorithmName="SHA-512" hashValue="B8WCsBWkL/wrIWLfPf67i24BNBEiMMjfL7WWBRzhzJF3/Z6REng/e3Vs9b5y0b8lvpjD30IOGBBxVp8TTgo+hQ==" saltValue="1ODZjUyWwVqVp2H4AIlJuw==" spinCount="100000" sheet="1" objects="1" scenarios="1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EB3F-7E85-734D-A90C-289CCA6834CB}">
  <dimension ref="A1:L139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101</v>
      </c>
    </row>
    <row r="3" spans="1:12" x14ac:dyDescent="0.2">
      <c r="A3" s="4" t="s">
        <v>12</v>
      </c>
      <c r="B3" s="5">
        <v>0</v>
      </c>
      <c r="C3" s="6">
        <f t="shared" ref="C3:C29" si="0">$J$5</f>
        <v>0</v>
      </c>
      <c r="D3" s="5">
        <f t="shared" ref="D3:D42" si="1">B3+C3</f>
        <v>0</v>
      </c>
      <c r="E3" s="5">
        <f t="shared" ref="E3:E29" si="2">0.292893218813452*D3</f>
        <v>0</v>
      </c>
      <c r="F3" s="5">
        <f t="shared" ref="F3:F42" si="3">D3-E3</f>
        <v>0</v>
      </c>
      <c r="G3" s="7"/>
      <c r="J3" s="43"/>
      <c r="L3" s="8">
        <f>IF((-((J5*0.2184760588)+(J8*(-2))))-10.05*((J5*0.2184760588)-J8)&lt;0,0,(-((J5*0.2184760588)+(J8*(-2))))-10.05*((J5*0.2184760588)-J8))</f>
        <v>0</v>
      </c>
    </row>
    <row r="4" spans="1:12" x14ac:dyDescent="0.2">
      <c r="A4" s="9">
        <v>2</v>
      </c>
      <c r="B4" s="10">
        <f t="shared" ref="B4:B42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29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 t="s">
        <v>90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 t="s">
        <v>89</v>
      </c>
      <c r="B30" s="10">
        <f t="shared" si="4"/>
        <v>0</v>
      </c>
      <c r="C30" s="16">
        <f>L3</f>
        <v>0</v>
      </c>
      <c r="D30" s="10">
        <f t="shared" si="1"/>
        <v>0</v>
      </c>
      <c r="E30" s="10">
        <f t="shared" ref="E30:E42" si="6">0.0829959567953289*D30</f>
        <v>0</v>
      </c>
      <c r="F30" s="10">
        <f t="shared" si="3"/>
        <v>0</v>
      </c>
      <c r="G30" s="11"/>
      <c r="H30" s="44"/>
    </row>
    <row r="31" spans="1:12" x14ac:dyDescent="0.2">
      <c r="A31" s="4" t="s">
        <v>88</v>
      </c>
      <c r="B31" s="5">
        <f t="shared" si="4"/>
        <v>0</v>
      </c>
      <c r="C31" s="17">
        <f t="shared" ref="C31:C42" si="7">$J$8</f>
        <v>0</v>
      </c>
      <c r="D31" s="5">
        <f t="shared" si="1"/>
        <v>0</v>
      </c>
      <c r="E31" s="5">
        <f t="shared" si="6"/>
        <v>0</v>
      </c>
      <c r="F31" s="5">
        <f t="shared" si="3"/>
        <v>0</v>
      </c>
      <c r="G31" s="11" t="e">
        <f t="shared" ref="G31:G42" si="8">IF(1-((B31-F31)/B31*-1)&gt;1,1+((B31-F31)/B31*-1),1-(((B31-F31)/B31*-1)))</f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7"/>
        <v>0</v>
      </c>
      <c r="D32" s="10">
        <f t="shared" si="1"/>
        <v>0</v>
      </c>
      <c r="E32" s="10">
        <f t="shared" si="6"/>
        <v>0</v>
      </c>
      <c r="F32" s="10">
        <f t="shared" si="3"/>
        <v>0</v>
      </c>
      <c r="G32" s="11" t="e">
        <f t="shared" si="8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7"/>
        <v>0</v>
      </c>
      <c r="D33" s="5">
        <f t="shared" si="1"/>
        <v>0</v>
      </c>
      <c r="E33" s="5">
        <f t="shared" si="6"/>
        <v>0</v>
      </c>
      <c r="F33" s="5">
        <f t="shared" si="3"/>
        <v>0</v>
      </c>
      <c r="G33" s="11" t="e">
        <f t="shared" si="8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7"/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si="8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ht="17" thickBot="1" x14ac:dyDescent="0.25">
      <c r="A42" s="18">
        <v>40</v>
      </c>
      <c r="B42" s="19">
        <f t="shared" si="4"/>
        <v>0</v>
      </c>
      <c r="C42" s="19">
        <f t="shared" si="7"/>
        <v>0</v>
      </c>
      <c r="D42" s="19">
        <f t="shared" si="1"/>
        <v>0</v>
      </c>
      <c r="E42" s="19">
        <f t="shared" si="6"/>
        <v>0</v>
      </c>
      <c r="F42" s="19">
        <f t="shared" si="3"/>
        <v>0</v>
      </c>
      <c r="G42" s="20" t="e">
        <f t="shared" si="8"/>
        <v>#DIV/0!</v>
      </c>
    </row>
    <row r="43" spans="1:7" x14ac:dyDescent="0.2">
      <c r="A43" s="34"/>
      <c r="B43" s="10"/>
      <c r="C43" s="10"/>
      <c r="D43" s="10"/>
      <c r="E43" s="10"/>
      <c r="F43" s="10"/>
      <c r="G43" s="24"/>
    </row>
    <row r="44" spans="1:7" x14ac:dyDescent="0.2">
      <c r="A44" s="34"/>
      <c r="B44" s="10"/>
      <c r="C44" s="10"/>
      <c r="D44" s="10"/>
      <c r="E44" s="10"/>
      <c r="F44" s="10"/>
      <c r="G44" s="24"/>
    </row>
    <row r="45" spans="1:7" x14ac:dyDescent="0.2">
      <c r="A45" s="34"/>
      <c r="B45" s="10"/>
      <c r="C45" s="10"/>
      <c r="D45" s="10"/>
      <c r="E45" s="10"/>
      <c r="F45" s="10"/>
      <c r="G45" s="24"/>
    </row>
    <row r="46" spans="1:7" x14ac:dyDescent="0.2">
      <c r="A46" s="34"/>
      <c r="B46" s="10"/>
      <c r="C46" s="10"/>
      <c r="D46" s="10"/>
      <c r="E46" s="10"/>
      <c r="F46" s="10"/>
      <c r="G46" s="24"/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  <row r="131" spans="1:7" x14ac:dyDescent="0.2">
      <c r="A131" s="34"/>
      <c r="B131" s="10"/>
      <c r="C131" s="10"/>
      <c r="D131" s="10"/>
      <c r="E131" s="10"/>
      <c r="F131" s="10"/>
      <c r="G131" s="24"/>
    </row>
    <row r="132" spans="1:7" x14ac:dyDescent="0.2">
      <c r="A132" s="34"/>
      <c r="B132" s="10"/>
      <c r="C132" s="10"/>
      <c r="D132" s="10"/>
      <c r="E132" s="10"/>
      <c r="F132" s="10"/>
      <c r="G132" s="24"/>
    </row>
    <row r="133" spans="1:7" x14ac:dyDescent="0.2">
      <c r="A133" s="34"/>
      <c r="B133" s="10"/>
      <c r="C133" s="10"/>
      <c r="D133" s="10"/>
      <c r="E133" s="10"/>
      <c r="F133" s="10"/>
      <c r="G133" s="24"/>
    </row>
    <row r="134" spans="1:7" x14ac:dyDescent="0.2">
      <c r="A134" s="34"/>
      <c r="B134" s="10"/>
      <c r="C134" s="10"/>
      <c r="D134" s="10"/>
      <c r="E134" s="10"/>
      <c r="F134" s="10"/>
      <c r="G134" s="24"/>
    </row>
    <row r="135" spans="1:7" x14ac:dyDescent="0.2">
      <c r="A135" s="34"/>
      <c r="B135" s="10"/>
      <c r="C135" s="10"/>
      <c r="D135" s="10"/>
      <c r="E135" s="10"/>
      <c r="F135" s="10"/>
      <c r="G135" s="24"/>
    </row>
    <row r="136" spans="1:7" x14ac:dyDescent="0.2">
      <c r="A136" s="34"/>
      <c r="B136" s="10"/>
      <c r="C136" s="10"/>
      <c r="D136" s="10"/>
      <c r="E136" s="10"/>
      <c r="F136" s="10"/>
      <c r="G136" s="24"/>
    </row>
    <row r="137" spans="1:7" x14ac:dyDescent="0.2">
      <c r="A137" s="34"/>
      <c r="B137" s="10"/>
      <c r="C137" s="10"/>
      <c r="D137" s="10"/>
      <c r="E137" s="10"/>
      <c r="F137" s="10"/>
      <c r="G137" s="24"/>
    </row>
    <row r="138" spans="1:7" x14ac:dyDescent="0.2">
      <c r="A138" s="34"/>
      <c r="B138" s="10"/>
      <c r="C138" s="10"/>
      <c r="D138" s="10"/>
      <c r="E138" s="10"/>
      <c r="F138" s="10"/>
      <c r="G138" s="24"/>
    </row>
    <row r="139" spans="1:7" x14ac:dyDescent="0.2">
      <c r="A139" s="34"/>
      <c r="B139" s="10"/>
      <c r="C139" s="10"/>
      <c r="D139" s="10"/>
      <c r="E139" s="10"/>
      <c r="F139" s="10"/>
      <c r="G139" s="24"/>
    </row>
  </sheetData>
  <sheetProtection algorithmName="SHA-512" hashValue="0Ob7fDXHUZ6nsO/Aq2Iitzyn3+rDfaOFiMOQbHIAn1YhcxQuWD/LQKrCaEuDefnREhz6EE4LC4Kvejxwgvp7ww==" saltValue="R83udnUihMxOWQFgIzo36w==" spinCount="100000" sheet="1" objects="1" scenarios="1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3EC2-DB5B-424B-9833-9D7707640F08}">
  <dimension ref="A1:L5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105</v>
      </c>
    </row>
    <row r="3" spans="1:12" x14ac:dyDescent="0.2">
      <c r="A3" s="4" t="s">
        <v>12</v>
      </c>
      <c r="B3" s="5">
        <v>0</v>
      </c>
      <c r="C3" s="6">
        <f t="shared" ref="C3:C32" si="0">$J$5</f>
        <v>0</v>
      </c>
      <c r="D3" s="5">
        <f t="shared" ref="D3:D46" si="1">B3+C3</f>
        <v>0</v>
      </c>
      <c r="E3" s="5">
        <f t="shared" ref="E3:E32" si="2">0.26158692703025*D3</f>
        <v>0</v>
      </c>
      <c r="F3" s="5">
        <f t="shared" ref="F3:F46" si="3">D3-E3</f>
        <v>0</v>
      </c>
      <c r="G3" s="7"/>
      <c r="J3" s="43"/>
      <c r="L3" s="8">
        <f>IF(-((J5*2.822392538)+(J8*(-2)))&lt;0,0,-((J5*2.822392538)+(J8*(-2))))</f>
        <v>0</v>
      </c>
    </row>
    <row r="4" spans="1:12" x14ac:dyDescent="0.2">
      <c r="A4" s="9">
        <v>2</v>
      </c>
      <c r="B4" s="10">
        <f t="shared" ref="B4:B46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2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1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  <c r="K17" s="33"/>
    </row>
    <row r="18" spans="1:11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1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1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  <c r="J20" s="33"/>
    </row>
    <row r="21" spans="1:11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  <c r="J21" s="33"/>
    </row>
    <row r="22" spans="1:11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33"/>
    </row>
    <row r="23" spans="1:11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J23" s="33"/>
    </row>
    <row r="24" spans="1:11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  <c r="J24" s="33"/>
    </row>
    <row r="25" spans="1:11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  <c r="J25" s="33"/>
    </row>
    <row r="26" spans="1:11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33"/>
    </row>
    <row r="27" spans="1:11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  <c r="J27" s="33"/>
    </row>
    <row r="28" spans="1:11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  <c r="J28" s="33"/>
    </row>
    <row r="29" spans="1:11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33"/>
    </row>
    <row r="30" spans="1:11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  <c r="J30" s="33"/>
    </row>
    <row r="31" spans="1:11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  <c r="J31" s="33"/>
    </row>
    <row r="32" spans="1:11" x14ac:dyDescent="0.2">
      <c r="A32" s="9" t="s">
        <v>104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  <c r="J32" s="33"/>
    </row>
    <row r="33" spans="1:12" x14ac:dyDescent="0.2">
      <c r="A33" s="4" t="s">
        <v>103</v>
      </c>
      <c r="B33" s="5">
        <f t="shared" si="4"/>
        <v>0</v>
      </c>
      <c r="C33" s="16">
        <f>L3</f>
        <v>0</v>
      </c>
      <c r="D33" s="5">
        <f t="shared" si="1"/>
        <v>0</v>
      </c>
      <c r="E33" s="5">
        <f t="shared" ref="E33:E46" si="6">0.5*D33</f>
        <v>0</v>
      </c>
      <c r="F33" s="5">
        <f t="shared" si="3"/>
        <v>0</v>
      </c>
      <c r="G33" s="11"/>
      <c r="H33" s="44"/>
    </row>
    <row r="34" spans="1:12" x14ac:dyDescent="0.2">
      <c r="A34" s="9" t="s">
        <v>102</v>
      </c>
      <c r="B34" s="10">
        <f t="shared" si="4"/>
        <v>0</v>
      </c>
      <c r="C34" s="17">
        <f t="shared" ref="C34:C46" si="7">$J$8</f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ref="G34:G46" si="8">IF(1-((B34-F34)/B34*-1)&gt;1,1+((B34-F34)/B34*-1),1-(((B34-F34)/B34*-1)))</f>
        <v>#DIV/0!</v>
      </c>
      <c r="H34" s="44"/>
    </row>
    <row r="35" spans="1:12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  <c r="H35" s="44"/>
    </row>
    <row r="36" spans="1:12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  <c r="H36" s="44"/>
      <c r="L36" s="33"/>
    </row>
    <row r="37" spans="1:12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  <c r="H37" s="44"/>
    </row>
    <row r="38" spans="1:12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  <c r="H38" s="44"/>
    </row>
    <row r="39" spans="1:12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  <c r="H39" s="44"/>
    </row>
    <row r="40" spans="1:12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  <c r="H40" s="44"/>
    </row>
    <row r="41" spans="1:12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  <c r="H41" s="44"/>
    </row>
    <row r="42" spans="1:12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  <c r="H42" s="44"/>
    </row>
    <row r="43" spans="1:12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  <c r="H43" s="44"/>
    </row>
    <row r="44" spans="1:12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  <c r="H44" s="44"/>
    </row>
    <row r="45" spans="1:12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  <c r="H45" s="44"/>
    </row>
    <row r="46" spans="1:12" ht="17" thickBot="1" x14ac:dyDescent="0.25">
      <c r="A46" s="18">
        <v>44</v>
      </c>
      <c r="B46" s="19">
        <f t="shared" si="4"/>
        <v>0</v>
      </c>
      <c r="C46" s="19">
        <f t="shared" si="7"/>
        <v>0</v>
      </c>
      <c r="D46" s="19">
        <f t="shared" si="1"/>
        <v>0</v>
      </c>
      <c r="E46" s="19">
        <f t="shared" si="6"/>
        <v>0</v>
      </c>
      <c r="F46" s="19">
        <f t="shared" si="3"/>
        <v>0</v>
      </c>
      <c r="G46" s="20" t="e">
        <f t="shared" si="8"/>
        <v>#DIV/0!</v>
      </c>
    </row>
    <row r="47" spans="1:12" x14ac:dyDescent="0.2">
      <c r="A47" s="34"/>
      <c r="B47" s="10"/>
      <c r="C47" s="10"/>
      <c r="D47" s="10"/>
      <c r="E47" s="10"/>
      <c r="F47" s="10"/>
      <c r="G47" s="24"/>
    </row>
    <row r="48" spans="1:12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</sheetData>
  <sheetProtection algorithmName="SHA-512" hashValue="gLNSPDbG8uU2O3lm1tQDWZzwTqCaIs6fqHcb8gXNS/UebTpTjS8/i0wdiPQ6muH6Ojss6nrm+K9JZT4RUNBq8g==" saltValue="RoVEiockFgjQP8mh5VWEBg==" spinCount="100000" sheet="1" objects="1" scenarios="1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6AD7-BB71-AC4C-8253-3721BBF2891D}">
  <dimension ref="A1:L69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3" width="10.83203125" style="38" customWidth="1"/>
    <col min="4" max="9" width="10.83203125" style="38"/>
    <col min="10" max="10" width="86.33203125" style="38" bestFit="1" customWidth="1"/>
    <col min="11" max="11" width="10.83203125" style="38"/>
    <col min="12" max="12" width="18.33203125" style="38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106</v>
      </c>
    </row>
    <row r="3" spans="1:12" x14ac:dyDescent="0.2">
      <c r="A3" s="4" t="s">
        <v>12</v>
      </c>
      <c r="B3" s="5">
        <v>0</v>
      </c>
      <c r="C3" s="6">
        <f t="shared" ref="C3:C32" si="0">$J$5</f>
        <v>0</v>
      </c>
      <c r="D3" s="5">
        <f t="shared" ref="D3:D46" si="1">B3+C3</f>
        <v>0</v>
      </c>
      <c r="E3" s="5">
        <f t="shared" ref="E3:E32" si="2">0.26158692703025*D3</f>
        <v>0</v>
      </c>
      <c r="F3" s="5">
        <f t="shared" ref="F3:F46" si="3">D3-E3</f>
        <v>0</v>
      </c>
      <c r="G3" s="7"/>
      <c r="J3" s="43"/>
      <c r="L3" s="8">
        <f>IF((-((J5*2.353898616)+(J8*(-2))))-0.199*((J5*2.353898616)-J8)&lt;0,0,(-((J5*2.353898616)+(J8*(-2))))-0.199*((J5*2.353898616)-J8))</f>
        <v>0</v>
      </c>
    </row>
    <row r="4" spans="1:12" x14ac:dyDescent="0.2">
      <c r="A4" s="9">
        <v>2</v>
      </c>
      <c r="B4" s="10">
        <f t="shared" ref="B4:B46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2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 t="s">
        <v>104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 t="s">
        <v>103</v>
      </c>
      <c r="B33" s="5">
        <f t="shared" si="4"/>
        <v>0</v>
      </c>
      <c r="C33" s="16">
        <f>L3</f>
        <v>0</v>
      </c>
      <c r="D33" s="5">
        <f t="shared" si="1"/>
        <v>0</v>
      </c>
      <c r="E33" s="5">
        <f t="shared" ref="E33:E46" si="6">0.454746133667371*D33</f>
        <v>0</v>
      </c>
      <c r="F33" s="5">
        <f t="shared" si="3"/>
        <v>0</v>
      </c>
      <c r="G33" s="11"/>
    </row>
    <row r="34" spans="1:7" x14ac:dyDescent="0.2">
      <c r="A34" s="9" t="s">
        <v>102</v>
      </c>
      <c r="B34" s="10">
        <f t="shared" si="4"/>
        <v>0</v>
      </c>
      <c r="C34" s="17">
        <f t="shared" ref="C34:C46" si="7">$J$8</f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ref="G34:G46" si="8">IF(1-((B34-F34)/B34*-1)&gt;1,1+((B34-F34)/B34*-1),1-(((B34-F34)/B34*-1)))</f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ht="17" thickBot="1" x14ac:dyDescent="0.25">
      <c r="A46" s="18">
        <v>44</v>
      </c>
      <c r="B46" s="19">
        <f t="shared" si="4"/>
        <v>0</v>
      </c>
      <c r="C46" s="19">
        <f t="shared" si="7"/>
        <v>0</v>
      </c>
      <c r="D46" s="19">
        <f t="shared" si="1"/>
        <v>0</v>
      </c>
      <c r="E46" s="19">
        <f t="shared" si="6"/>
        <v>0</v>
      </c>
      <c r="F46" s="19">
        <f t="shared" si="3"/>
        <v>0</v>
      </c>
      <c r="G46" s="20" t="e">
        <f t="shared" si="8"/>
        <v>#DIV/0!</v>
      </c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</sheetData>
  <sheetProtection algorithmName="SHA-512" hashValue="J7lfO7KMOn0vVrVhRDfspg3x7GL5j3/hvVvwSUC0/zkH7tnOKyp1Bx6V05C7vRmOhYGFQHEB59pmPcI905W8Nw==" saltValue="dHIES5IeYdGCDPzIjp/I5g==" spinCount="100000" sheet="1" objects="1" scenarios="1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41FE-F251-554A-B557-7383DCC50C00}">
  <dimension ref="A1:L8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107</v>
      </c>
    </row>
    <row r="3" spans="1:12" x14ac:dyDescent="0.2">
      <c r="A3" s="4" t="s">
        <v>12</v>
      </c>
      <c r="B3" s="5">
        <v>0</v>
      </c>
      <c r="C3" s="6">
        <f t="shared" ref="C3:C32" si="0">$J$5</f>
        <v>0</v>
      </c>
      <c r="D3" s="5">
        <f t="shared" ref="D3:D46" si="1">B3+C3</f>
        <v>0</v>
      </c>
      <c r="E3" s="5">
        <f t="shared" ref="E3:E32" si="2">0.26158692703025*D3</f>
        <v>0</v>
      </c>
      <c r="F3" s="5">
        <f t="shared" ref="F3:F46" si="3">D3-E3</f>
        <v>0</v>
      </c>
      <c r="G3" s="7"/>
      <c r="J3" s="43"/>
      <c r="L3" s="8">
        <f>IF((-((J5*1.924287354)+(J8*(-2))))-0.4669*((J5*1.924287354)-J8)&lt;0,0,(-((J5*1.924287354)+(J8*(-2))))-0.4669*((J5*1.924287354)-J8))</f>
        <v>0</v>
      </c>
    </row>
    <row r="4" spans="1:12" x14ac:dyDescent="0.2">
      <c r="A4" s="9">
        <v>2</v>
      </c>
      <c r="B4" s="10">
        <f t="shared" ref="B4:B46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2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 t="s">
        <v>104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 t="s">
        <v>103</v>
      </c>
      <c r="B33" s="5">
        <f t="shared" si="4"/>
        <v>0</v>
      </c>
      <c r="C33" s="16">
        <f>L3</f>
        <v>0</v>
      </c>
      <c r="D33" s="5">
        <f t="shared" si="1"/>
        <v>0</v>
      </c>
      <c r="E33" s="5">
        <f t="shared" ref="E33:E46" si="6">0.405396442498639*D33</f>
        <v>0</v>
      </c>
      <c r="F33" s="5">
        <f t="shared" si="3"/>
        <v>0</v>
      </c>
      <c r="G33" s="11"/>
    </row>
    <row r="34" spans="1:7" x14ac:dyDescent="0.2">
      <c r="A34" s="9" t="s">
        <v>102</v>
      </c>
      <c r="B34" s="10">
        <f t="shared" si="4"/>
        <v>0</v>
      </c>
      <c r="C34" s="17">
        <f t="shared" ref="C34:C46" si="7">$J$8</f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ref="G34:G46" si="8">IF(1-((B34-F34)/B34*-1)&gt;1,1+((B34-F34)/B34*-1),1-(((B34-F34)/B34*-1)))</f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ht="17" thickBot="1" x14ac:dyDescent="0.25">
      <c r="A46" s="18">
        <v>44</v>
      </c>
      <c r="B46" s="19">
        <f t="shared" si="4"/>
        <v>0</v>
      </c>
      <c r="C46" s="19">
        <f t="shared" si="7"/>
        <v>0</v>
      </c>
      <c r="D46" s="19">
        <f t="shared" si="1"/>
        <v>0</v>
      </c>
      <c r="E46" s="19">
        <f t="shared" si="6"/>
        <v>0</v>
      </c>
      <c r="F46" s="19">
        <f t="shared" si="3"/>
        <v>0</v>
      </c>
      <c r="G46" s="20" t="e">
        <f t="shared" si="8"/>
        <v>#DIV/0!</v>
      </c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</sheetData>
  <sheetProtection algorithmName="SHA-512" hashValue="GAdObJv4mQfwZu8J3Cb5lKi/n8vpoXYGwXt893pHfYydTQFbN66VLMODf39HpbgpnsirbzWMrN2Jk/wYAuDbRA==" saltValue="2lSmcd5EyNBGlXHH43U+Vw==" spinCount="100000" sheet="1" objects="1" scenarios="1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B28A-351D-DC46-B61A-78DC6DD056DE}">
  <dimension ref="A1:L83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108</v>
      </c>
    </row>
    <row r="3" spans="1:12" x14ac:dyDescent="0.2">
      <c r="A3" s="4" t="s">
        <v>12</v>
      </c>
      <c r="B3" s="5">
        <v>0</v>
      </c>
      <c r="C3" s="6">
        <f t="shared" ref="C3:C32" si="0">$J$5</f>
        <v>0</v>
      </c>
      <c r="D3" s="5">
        <f t="shared" ref="D3:D46" si="1">B3+C3</f>
        <v>0</v>
      </c>
      <c r="E3" s="5">
        <f t="shared" ref="E3:E32" si="2">0.26158692703025*D3</f>
        <v>0</v>
      </c>
      <c r="F3" s="5">
        <f t="shared" ref="F3:F46" si="3">D3-E3</f>
        <v>0</v>
      </c>
      <c r="G3" s="7"/>
      <c r="J3" s="43"/>
      <c r="L3" s="8">
        <f>IF((-((J5*1.5303319888)+(J8*(-2))))-0.8439*((J5*1.5303319888)-J8)&lt;0,0,(-((J5*1.5303319888)+(J8*(-2))))-0.8439*((J5*1.5303319888)-J8))</f>
        <v>0</v>
      </c>
    </row>
    <row r="4" spans="1:12" x14ac:dyDescent="0.2">
      <c r="A4" s="9">
        <v>2</v>
      </c>
      <c r="B4" s="10">
        <f t="shared" ref="B4:B46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2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51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 t="s">
        <v>104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 t="s">
        <v>103</v>
      </c>
      <c r="B33" s="5">
        <f t="shared" si="4"/>
        <v>0</v>
      </c>
      <c r="C33" s="16">
        <f>L3</f>
        <v>0</v>
      </c>
      <c r="D33" s="5">
        <f t="shared" si="1"/>
        <v>0</v>
      </c>
      <c r="E33" s="5">
        <f t="shared" ref="E33:E46" si="6">0.351580222674495*D33</f>
        <v>0</v>
      </c>
      <c r="F33" s="5">
        <f t="shared" si="3"/>
        <v>0</v>
      </c>
      <c r="G33" s="11"/>
    </row>
    <row r="34" spans="1:7" x14ac:dyDescent="0.2">
      <c r="A34" s="9" t="s">
        <v>102</v>
      </c>
      <c r="B34" s="10">
        <f t="shared" si="4"/>
        <v>0</v>
      </c>
      <c r="C34" s="17">
        <f t="shared" ref="C34:C46" si="7">$J$8</f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ref="G34:G46" si="8">IF(1-((B34-F34)/B34*-1)&gt;1,1+((B34-F34)/B34*-1),1-(((B34-F34)/B34*-1)))</f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ht="17" thickBot="1" x14ac:dyDescent="0.25">
      <c r="A46" s="18">
        <v>44</v>
      </c>
      <c r="B46" s="19">
        <f t="shared" si="4"/>
        <v>0</v>
      </c>
      <c r="C46" s="19">
        <f t="shared" si="7"/>
        <v>0</v>
      </c>
      <c r="D46" s="19">
        <f t="shared" si="1"/>
        <v>0</v>
      </c>
      <c r="E46" s="19">
        <f t="shared" si="6"/>
        <v>0</v>
      </c>
      <c r="F46" s="19">
        <f t="shared" si="3"/>
        <v>0</v>
      </c>
      <c r="G46" s="20" t="e">
        <f t="shared" si="8"/>
        <v>#DIV/0!</v>
      </c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</sheetData>
  <sheetProtection algorithmName="SHA-512" hashValue="O0hv99qjwJmulWGe0eQJWulVFVzTbmK1Wfl7jlcjI+xb0OTCRRp0ZA/Froh+8YMEeMG9hfGnCasnQ/XciJDD1A==" saltValue="QTfjlNUBde0lhyPXmnsBVQ==" spinCount="100000" sheet="1" objects="1" scenarios="1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E7A8-E2AD-FD42-8D6A-362C0246C48F}">
  <dimension ref="A1:L75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109</v>
      </c>
    </row>
    <row r="3" spans="1:12" x14ac:dyDescent="0.2">
      <c r="A3" s="4" t="s">
        <v>12</v>
      </c>
      <c r="B3" s="5">
        <v>0</v>
      </c>
      <c r="C3" s="6">
        <f t="shared" ref="C3:C32" si="0">$J$5</f>
        <v>0</v>
      </c>
      <c r="D3" s="5">
        <f t="shared" ref="D3:D46" si="1">B3+C3</f>
        <v>0</v>
      </c>
      <c r="E3" s="5">
        <f t="shared" ref="E3:E32" si="2">0.26158692703025*D3</f>
        <v>0</v>
      </c>
      <c r="F3" s="5">
        <f t="shared" ref="F3:F46" si="3">D3-E3</f>
        <v>0</v>
      </c>
      <c r="G3" s="7"/>
      <c r="J3" s="43"/>
      <c r="L3" s="8">
        <f>IF((-((J5*1.169072964)+(J8*(-2))))-1.4141*((J5*1.169072964)-J8)&lt;0,0,(-((J5*1.169072964)+(J8*(-2))))-1.4141*((J5*1.169072964)-J8))</f>
        <v>0</v>
      </c>
    </row>
    <row r="4" spans="1:12" x14ac:dyDescent="0.2">
      <c r="A4" s="9">
        <v>2</v>
      </c>
      <c r="B4" s="10">
        <f t="shared" ref="B4:B46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2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51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 t="s">
        <v>104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 t="s">
        <v>103</v>
      </c>
      <c r="B33" s="5">
        <f t="shared" si="4"/>
        <v>0</v>
      </c>
      <c r="C33" s="16">
        <f>L3</f>
        <v>0</v>
      </c>
      <c r="D33" s="5">
        <f t="shared" si="1"/>
        <v>0</v>
      </c>
      <c r="E33" s="5">
        <f t="shared" ref="E33:E46" si="6">0.292893218813452*D33</f>
        <v>0</v>
      </c>
      <c r="F33" s="5">
        <f t="shared" si="3"/>
        <v>0</v>
      </c>
      <c r="G33" s="11"/>
    </row>
    <row r="34" spans="1:7" x14ac:dyDescent="0.2">
      <c r="A34" s="9" t="s">
        <v>102</v>
      </c>
      <c r="B34" s="10">
        <f t="shared" si="4"/>
        <v>0</v>
      </c>
      <c r="C34" s="17">
        <f t="shared" ref="C34:C46" si="7">$J$8</f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ref="G34:G46" si="8">IF(1-((B34-F34)/B34*-1)&gt;1,1+((B34-F34)/B34*-1),1-(((B34-F34)/B34*-1)))</f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ht="17" thickBot="1" x14ac:dyDescent="0.25">
      <c r="A46" s="18">
        <v>44</v>
      </c>
      <c r="B46" s="19">
        <f t="shared" si="4"/>
        <v>0</v>
      </c>
      <c r="C46" s="19">
        <f t="shared" si="7"/>
        <v>0</v>
      </c>
      <c r="D46" s="19">
        <f t="shared" si="1"/>
        <v>0</v>
      </c>
      <c r="E46" s="19">
        <f t="shared" si="6"/>
        <v>0</v>
      </c>
      <c r="F46" s="19">
        <f t="shared" si="3"/>
        <v>0</v>
      </c>
      <c r="G46" s="20" t="e">
        <f t="shared" si="8"/>
        <v>#DIV/0!</v>
      </c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</sheetData>
  <sheetProtection algorithmName="SHA-512" hashValue="KV0VvuycpDK1+BO6dxG5sjGdnREf7fhQl3JIK1UBdBckX6v1rWYwwRBLtQyxjX2K8H9Q4hL4LAmcBveCRsyNVw==" saltValue="0mGzXHnlYpseBBxrG/zchQ==" spinCount="100000" sheet="1" objects="1" scenarios="1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B52B-7248-E743-B2F0-F4EB68DE51F2}">
  <dimension ref="A1:L46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110</v>
      </c>
    </row>
    <row r="3" spans="1:12" x14ac:dyDescent="0.2">
      <c r="A3" s="4" t="s">
        <v>12</v>
      </c>
      <c r="B3" s="5">
        <v>0</v>
      </c>
      <c r="C3" s="6">
        <f t="shared" ref="C3:C32" si="0">$J$5</f>
        <v>0</v>
      </c>
      <c r="D3" s="5">
        <f t="shared" ref="D3:D46" si="1">B3+C3</f>
        <v>0</v>
      </c>
      <c r="E3" s="5">
        <f t="shared" ref="E3:E46" si="2">0.26158692703025*D3</f>
        <v>0</v>
      </c>
      <c r="F3" s="5">
        <f t="shared" ref="F3:F46" si="3">D3-E3</f>
        <v>0</v>
      </c>
      <c r="G3" s="7"/>
      <c r="J3" s="43"/>
      <c r="L3" s="8">
        <f>IF((-(J5+(J8*(-2))))-1.823*(J5-J8)&lt;0,0,(-(J5+(J8*(-2))))-1.823*(J5-J8))</f>
        <v>0</v>
      </c>
    </row>
    <row r="4" spans="1:12" x14ac:dyDescent="0.2">
      <c r="A4" s="9">
        <v>2</v>
      </c>
      <c r="B4" s="10">
        <f t="shared" ref="B4:B46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2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 t="s">
        <v>104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 t="s">
        <v>103</v>
      </c>
      <c r="B33" s="5">
        <f t="shared" si="4"/>
        <v>0</v>
      </c>
      <c r="C33" s="16">
        <f>L3</f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/>
    </row>
    <row r="34" spans="1:7" x14ac:dyDescent="0.2">
      <c r="A34" s="9" t="s">
        <v>102</v>
      </c>
      <c r="B34" s="10">
        <f t="shared" si="4"/>
        <v>0</v>
      </c>
      <c r="C34" s="17">
        <f t="shared" ref="C34:C46" si="6">$J$8</f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ref="G34:G46" si="7">IF(1-((B34-F34)/B34*-1)&gt;1,1+((B34-F34)/B34*-1),1-(((B34-F34)/B34*-1)))</f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6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7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6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7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6"/>
        <v>0</v>
      </c>
      <c r="D37" s="5">
        <f t="shared" si="1"/>
        <v>0</v>
      </c>
      <c r="E37" s="5">
        <f t="shared" si="2"/>
        <v>0</v>
      </c>
      <c r="F37" s="5">
        <f t="shared" si="3"/>
        <v>0</v>
      </c>
      <c r="G37" s="11" t="e">
        <f t="shared" si="7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6"/>
        <v>0</v>
      </c>
      <c r="D38" s="10">
        <f t="shared" si="1"/>
        <v>0</v>
      </c>
      <c r="E38" s="10">
        <f t="shared" si="2"/>
        <v>0</v>
      </c>
      <c r="F38" s="10">
        <f t="shared" si="3"/>
        <v>0</v>
      </c>
      <c r="G38" s="11" t="e">
        <f t="shared" si="7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6"/>
        <v>0</v>
      </c>
      <c r="D39" s="5">
        <f t="shared" si="1"/>
        <v>0</v>
      </c>
      <c r="E39" s="5">
        <f t="shared" si="2"/>
        <v>0</v>
      </c>
      <c r="F39" s="5">
        <f t="shared" si="3"/>
        <v>0</v>
      </c>
      <c r="G39" s="11" t="e">
        <f t="shared" si="7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6"/>
        <v>0</v>
      </c>
      <c r="D40" s="10">
        <f t="shared" si="1"/>
        <v>0</v>
      </c>
      <c r="E40" s="10">
        <f t="shared" si="2"/>
        <v>0</v>
      </c>
      <c r="F40" s="10">
        <f t="shared" si="3"/>
        <v>0</v>
      </c>
      <c r="G40" s="11" t="e">
        <f t="shared" si="7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6"/>
        <v>0</v>
      </c>
      <c r="D41" s="5">
        <f t="shared" si="1"/>
        <v>0</v>
      </c>
      <c r="E41" s="5">
        <f t="shared" si="2"/>
        <v>0</v>
      </c>
      <c r="F41" s="5">
        <f t="shared" si="3"/>
        <v>0</v>
      </c>
      <c r="G41" s="11" t="e">
        <f t="shared" si="7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6"/>
        <v>0</v>
      </c>
      <c r="D42" s="10">
        <f t="shared" si="1"/>
        <v>0</v>
      </c>
      <c r="E42" s="10">
        <f t="shared" si="2"/>
        <v>0</v>
      </c>
      <c r="F42" s="10">
        <f t="shared" si="3"/>
        <v>0</v>
      </c>
      <c r="G42" s="11" t="e">
        <f t="shared" si="7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6"/>
        <v>0</v>
      </c>
      <c r="D43" s="5">
        <f t="shared" si="1"/>
        <v>0</v>
      </c>
      <c r="E43" s="5">
        <f t="shared" si="2"/>
        <v>0</v>
      </c>
      <c r="F43" s="5">
        <f t="shared" si="3"/>
        <v>0</v>
      </c>
      <c r="G43" s="11" t="e">
        <f t="shared" si="7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6"/>
        <v>0</v>
      </c>
      <c r="D44" s="10">
        <f t="shared" si="1"/>
        <v>0</v>
      </c>
      <c r="E44" s="10">
        <f t="shared" si="2"/>
        <v>0</v>
      </c>
      <c r="F44" s="10">
        <f t="shared" si="3"/>
        <v>0</v>
      </c>
      <c r="G44" s="11" t="e">
        <f t="shared" si="7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6"/>
        <v>0</v>
      </c>
      <c r="D45" s="5">
        <f t="shared" si="1"/>
        <v>0</v>
      </c>
      <c r="E45" s="5">
        <f t="shared" si="2"/>
        <v>0</v>
      </c>
      <c r="F45" s="5">
        <f t="shared" si="3"/>
        <v>0</v>
      </c>
      <c r="G45" s="11" t="e">
        <f t="shared" si="7"/>
        <v>#DIV/0!</v>
      </c>
    </row>
    <row r="46" spans="1:7" ht="17" thickBot="1" x14ac:dyDescent="0.25">
      <c r="A46" s="18">
        <v>44</v>
      </c>
      <c r="B46" s="19">
        <f t="shared" si="4"/>
        <v>0</v>
      </c>
      <c r="C46" s="19">
        <f t="shared" si="6"/>
        <v>0</v>
      </c>
      <c r="D46" s="19">
        <f t="shared" si="1"/>
        <v>0</v>
      </c>
      <c r="E46" s="19">
        <f t="shared" si="2"/>
        <v>0</v>
      </c>
      <c r="F46" s="19">
        <f t="shared" si="3"/>
        <v>0</v>
      </c>
      <c r="G46" s="20" t="e">
        <f t="shared" si="7"/>
        <v>#DIV/0!</v>
      </c>
    </row>
  </sheetData>
  <sheetProtection algorithmName="SHA-512" hashValue="NGyCvGFNE+P90006motJEjnAukIzSW9yoJasZyjhPP7mXKBKRaPMbSCp+LP3bwmyYRWx8DlDCzsyF6jlOmmNBA==" saltValue="ZMtCWJv9ymFKy6vLHaZ0/w==" spinCount="100000" sheet="1" objects="1" scenarios="1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48AB-7166-8041-9B1D-A87F520D82BC}">
  <dimension ref="A1:L91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111</v>
      </c>
    </row>
    <row r="3" spans="1:12" x14ac:dyDescent="0.2">
      <c r="A3" s="4" t="s">
        <v>12</v>
      </c>
      <c r="B3" s="5">
        <v>0</v>
      </c>
      <c r="C3" s="6">
        <f t="shared" ref="C3:C32" si="0">$J$5</f>
        <v>0</v>
      </c>
      <c r="D3" s="5">
        <f t="shared" ref="D3:D46" si="1">B3+C3</f>
        <v>0</v>
      </c>
      <c r="E3" s="5">
        <f t="shared" ref="E3:E32" si="2">0.26158692703025*D3</f>
        <v>0</v>
      </c>
      <c r="F3" s="5">
        <f t="shared" ref="F3:F46" si="3">D3-E3</f>
        <v>0</v>
      </c>
      <c r="G3" s="7"/>
      <c r="J3" s="43"/>
      <c r="L3" s="8">
        <f>IF((-((J5*0.837794547)+(J8*(-2))))-2.3689*((J5*0.837794547)-J8)&lt;0,0,(-((J5*0.837794547)+(J8*(-2))))-2.3689*((J5*0.837794547)-J8))</f>
        <v>0</v>
      </c>
    </row>
    <row r="4" spans="1:12" x14ac:dyDescent="0.2">
      <c r="A4" s="9">
        <v>2</v>
      </c>
      <c r="B4" s="10">
        <f t="shared" ref="B4:B46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2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51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 t="s">
        <v>104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 t="s">
        <v>103</v>
      </c>
      <c r="B33" s="5">
        <f t="shared" si="4"/>
        <v>0</v>
      </c>
      <c r="C33" s="16">
        <f>L3</f>
        <v>0</v>
      </c>
      <c r="D33" s="5">
        <f t="shared" si="1"/>
        <v>0</v>
      </c>
      <c r="E33" s="5">
        <f t="shared" ref="E33:E46" si="6">0.228894587296029*D33</f>
        <v>0</v>
      </c>
      <c r="F33" s="5">
        <f t="shared" si="3"/>
        <v>0</v>
      </c>
      <c r="G33" s="11"/>
    </row>
    <row r="34" spans="1:7" x14ac:dyDescent="0.2">
      <c r="A34" s="9" t="s">
        <v>102</v>
      </c>
      <c r="B34" s="10">
        <f t="shared" si="4"/>
        <v>0</v>
      </c>
      <c r="C34" s="17">
        <f t="shared" ref="C34:C46" si="7">$J$8</f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ref="G34:G46" si="8">IF(1-((B34-F34)/B34*-1)&gt;1,1+((B34-F34)/B34*-1),1-(((B34-F34)/B34*-1)))</f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ht="17" thickBot="1" x14ac:dyDescent="0.25">
      <c r="A46" s="18">
        <v>44</v>
      </c>
      <c r="B46" s="19">
        <f t="shared" si="4"/>
        <v>0</v>
      </c>
      <c r="C46" s="19">
        <f t="shared" si="7"/>
        <v>0</v>
      </c>
      <c r="D46" s="19">
        <f t="shared" si="1"/>
        <v>0</v>
      </c>
      <c r="E46" s="19">
        <f t="shared" si="6"/>
        <v>0</v>
      </c>
      <c r="F46" s="19">
        <f t="shared" si="3"/>
        <v>0</v>
      </c>
      <c r="G46" s="20" t="e">
        <f t="shared" si="8"/>
        <v>#DIV/0!</v>
      </c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</sheetData>
  <sheetProtection algorithmName="SHA-512" hashValue="B513RK+b+TisY6mgkx9CoVpWwpg+HPDHJ84CWLEBRcL0bkT+PKur8ceDVm0aIu0+xnMA9yZ5rf/FQLoYQaFtrQ==" saltValue="X8c1wW/DNOrn5lmwoEMCeQ==" spinCount="100000" sheet="1" objects="1" scenarios="1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6205-B990-4D4E-8A2B-E01D6ADDFE67}">
  <dimension ref="A1:L93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112</v>
      </c>
    </row>
    <row r="3" spans="1:12" x14ac:dyDescent="0.2">
      <c r="A3" s="4" t="s">
        <v>12</v>
      </c>
      <c r="B3" s="5">
        <v>0</v>
      </c>
      <c r="C3" s="6">
        <f t="shared" ref="C3:C32" si="0">$J$5</f>
        <v>0</v>
      </c>
      <c r="D3" s="5">
        <f t="shared" ref="D3:D46" si="1">B3+C3</f>
        <v>0</v>
      </c>
      <c r="E3" s="5">
        <f t="shared" ref="E3:E32" si="2">0.26158692703025*D3</f>
        <v>0</v>
      </c>
      <c r="F3" s="5">
        <f t="shared" ref="F3:F46" si="3">D3-E3</f>
        <v>0</v>
      </c>
      <c r="G3" s="7"/>
      <c r="J3" s="43"/>
      <c r="L3" s="8">
        <f>IF((-((J5*0.631363216)+(J8*(-2))))-3.469*((J5*0.631363216)-J8)&lt;0,0,(-((J5*0.631363216)+(J8*(-2))))-3.469*((J5*0.631363216)-J8))</f>
        <v>0</v>
      </c>
    </row>
    <row r="4" spans="1:12" x14ac:dyDescent="0.2">
      <c r="A4" s="9">
        <v>2</v>
      </c>
      <c r="B4" s="10">
        <f t="shared" ref="B4:B46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2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 t="s">
        <v>104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 t="s">
        <v>103</v>
      </c>
      <c r="B33" s="5">
        <f t="shared" si="4"/>
        <v>0</v>
      </c>
      <c r="C33" s="16">
        <f>L3</f>
        <v>0</v>
      </c>
      <c r="D33" s="5">
        <f t="shared" si="1"/>
        <v>0</v>
      </c>
      <c r="E33" s="5">
        <f t="shared" ref="E33:E46" si="6">0.182806292660453*D33</f>
        <v>0</v>
      </c>
      <c r="F33" s="5">
        <f t="shared" si="3"/>
        <v>0</v>
      </c>
      <c r="G33" s="11"/>
    </row>
    <row r="34" spans="1:7" x14ac:dyDescent="0.2">
      <c r="A34" s="9" t="s">
        <v>102</v>
      </c>
      <c r="B34" s="10">
        <f t="shared" si="4"/>
        <v>0</v>
      </c>
      <c r="C34" s="17">
        <f t="shared" ref="C34:C46" si="7">$J$8</f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ref="G34:G46" si="8">IF(1-((B34-F34)/B34*-1)&gt;1,1+((B34-F34)/B34*-1),1-(((B34-F34)/B34*-1)))</f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ht="17" thickBot="1" x14ac:dyDescent="0.25">
      <c r="A46" s="18">
        <v>44</v>
      </c>
      <c r="B46" s="19">
        <f t="shared" si="4"/>
        <v>0</v>
      </c>
      <c r="C46" s="19">
        <f t="shared" si="7"/>
        <v>0</v>
      </c>
      <c r="D46" s="19">
        <f t="shared" si="1"/>
        <v>0</v>
      </c>
      <c r="E46" s="19">
        <f t="shared" si="6"/>
        <v>0</v>
      </c>
      <c r="F46" s="19">
        <f t="shared" si="3"/>
        <v>0</v>
      </c>
      <c r="G46" s="20" t="e">
        <f t="shared" si="8"/>
        <v>#DIV/0!</v>
      </c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</sheetData>
  <sheetProtection algorithmName="SHA-512" hashValue="wRdz85gbAZTOaac2Zz352Y1mlLjUodYzTrRPDn3tv4+zqhIz9xra3x/qKXTnqn0fXAWcIne6oG5duNWIq5nTug==" saltValue="VZNmbTBk/x3DZawPBpdGn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738C-F20E-9E4F-A638-1378AFD7E897}">
  <dimension ref="A1:L41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20</v>
      </c>
    </row>
    <row r="3" spans="1:12" x14ac:dyDescent="0.2">
      <c r="A3" s="4" t="s">
        <v>12</v>
      </c>
      <c r="B3" s="25">
        <v>0</v>
      </c>
      <c r="C3" s="26">
        <f t="shared" ref="C3:C17" si="0">$J$5</f>
        <v>0</v>
      </c>
      <c r="D3" s="25">
        <f t="shared" ref="D3:D32" si="1">B3+C3</f>
        <v>0</v>
      </c>
      <c r="E3" s="25">
        <f>0.5*D3</f>
        <v>0</v>
      </c>
      <c r="F3" s="25">
        <f t="shared" ref="F3:F32" si="2">D3-E3</f>
        <v>0</v>
      </c>
      <c r="G3" s="7"/>
      <c r="J3" s="43"/>
      <c r="L3" s="8">
        <f>IF((-((J5*0.4142)+(J8*(-2))))-1.4141*((J5*0.4142)-J8)&lt;0,0,(-((J5*0.4142)+(J8*(-2))))-1.4141*((J5*0.4142)-J8))</f>
        <v>0</v>
      </c>
    </row>
    <row r="4" spans="1:12" x14ac:dyDescent="0.2">
      <c r="A4" s="9">
        <v>2</v>
      </c>
      <c r="B4" s="22">
        <f t="shared" ref="B4:B14" si="3">F3</f>
        <v>0</v>
      </c>
      <c r="C4" s="22">
        <f t="shared" si="0"/>
        <v>0</v>
      </c>
      <c r="D4" s="22">
        <f t="shared" si="1"/>
        <v>0</v>
      </c>
      <c r="E4" s="22">
        <f t="shared" ref="E4:E19" si="4">0.5*D4</f>
        <v>0</v>
      </c>
      <c r="F4" s="22">
        <f t="shared" si="2"/>
        <v>0</v>
      </c>
      <c r="G4" s="11" t="e">
        <f t="shared" ref="G4:G17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25">
        <f t="shared" si="3"/>
        <v>0</v>
      </c>
      <c r="C5" s="25">
        <f t="shared" si="0"/>
        <v>0</v>
      </c>
      <c r="D5" s="25">
        <f t="shared" si="1"/>
        <v>0</v>
      </c>
      <c r="E5" s="25">
        <f t="shared" si="4"/>
        <v>0</v>
      </c>
      <c r="F5" s="25">
        <f t="shared" si="2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22">
        <f t="shared" si="3"/>
        <v>0</v>
      </c>
      <c r="C6" s="22">
        <f t="shared" si="0"/>
        <v>0</v>
      </c>
      <c r="D6" s="22">
        <f t="shared" si="1"/>
        <v>0</v>
      </c>
      <c r="E6" s="22">
        <f t="shared" si="4"/>
        <v>0</v>
      </c>
      <c r="F6" s="22">
        <f t="shared" si="2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25">
        <f t="shared" si="3"/>
        <v>0</v>
      </c>
      <c r="C7" s="25">
        <f t="shared" si="0"/>
        <v>0</v>
      </c>
      <c r="D7" s="25">
        <f t="shared" si="1"/>
        <v>0</v>
      </c>
      <c r="E7" s="25">
        <f t="shared" si="4"/>
        <v>0</v>
      </c>
      <c r="F7" s="25">
        <f t="shared" si="2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22">
        <f t="shared" si="3"/>
        <v>0</v>
      </c>
      <c r="C8" s="22">
        <f t="shared" si="0"/>
        <v>0</v>
      </c>
      <c r="D8" s="22">
        <f t="shared" si="1"/>
        <v>0</v>
      </c>
      <c r="E8" s="22">
        <f t="shared" si="4"/>
        <v>0</v>
      </c>
      <c r="F8" s="22">
        <f t="shared" si="2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25">
        <f t="shared" si="3"/>
        <v>0</v>
      </c>
      <c r="C9" s="25">
        <f t="shared" si="0"/>
        <v>0</v>
      </c>
      <c r="D9" s="25">
        <f t="shared" si="1"/>
        <v>0</v>
      </c>
      <c r="E9" s="25">
        <f t="shared" si="4"/>
        <v>0</v>
      </c>
      <c r="F9" s="25">
        <f t="shared" si="2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22">
        <f t="shared" si="3"/>
        <v>0</v>
      </c>
      <c r="C10" s="22">
        <f t="shared" si="0"/>
        <v>0</v>
      </c>
      <c r="D10" s="22">
        <f t="shared" si="1"/>
        <v>0</v>
      </c>
      <c r="E10" s="22">
        <f t="shared" si="4"/>
        <v>0</v>
      </c>
      <c r="F10" s="22">
        <f t="shared" si="2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25">
        <f t="shared" si="3"/>
        <v>0</v>
      </c>
      <c r="C11" s="25">
        <f t="shared" si="0"/>
        <v>0</v>
      </c>
      <c r="D11" s="25">
        <f t="shared" si="1"/>
        <v>0</v>
      </c>
      <c r="E11" s="25">
        <f t="shared" si="4"/>
        <v>0</v>
      </c>
      <c r="F11" s="25">
        <f t="shared" si="2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22">
        <f t="shared" si="3"/>
        <v>0</v>
      </c>
      <c r="C12" s="22">
        <f t="shared" si="0"/>
        <v>0</v>
      </c>
      <c r="D12" s="22">
        <f t="shared" si="1"/>
        <v>0</v>
      </c>
      <c r="E12" s="22">
        <f t="shared" si="4"/>
        <v>0</v>
      </c>
      <c r="F12" s="22">
        <f t="shared" si="2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25">
        <f t="shared" si="3"/>
        <v>0</v>
      </c>
      <c r="C13" s="25">
        <f t="shared" si="0"/>
        <v>0</v>
      </c>
      <c r="D13" s="25">
        <f t="shared" si="1"/>
        <v>0</v>
      </c>
      <c r="E13" s="25">
        <f t="shared" si="4"/>
        <v>0</v>
      </c>
      <c r="F13" s="25">
        <f t="shared" si="2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27">
        <f t="shared" si="3"/>
        <v>0</v>
      </c>
      <c r="C14" s="27">
        <f t="shared" si="0"/>
        <v>0</v>
      </c>
      <c r="D14" s="27">
        <f t="shared" si="1"/>
        <v>0</v>
      </c>
      <c r="E14" s="27">
        <f t="shared" si="4"/>
        <v>0</v>
      </c>
      <c r="F14" s="27">
        <f t="shared" si="2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25">
        <f>F14</f>
        <v>0</v>
      </c>
      <c r="C15" s="25">
        <f t="shared" si="0"/>
        <v>0</v>
      </c>
      <c r="D15" s="25">
        <f t="shared" si="1"/>
        <v>0</v>
      </c>
      <c r="E15" s="25">
        <f t="shared" si="4"/>
        <v>0</v>
      </c>
      <c r="F15" s="25">
        <f t="shared" si="2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22">
        <f t="shared" ref="B16:B32" si="6">F15</f>
        <v>0</v>
      </c>
      <c r="C16" s="22">
        <f t="shared" si="0"/>
        <v>0</v>
      </c>
      <c r="D16" s="22">
        <f t="shared" si="1"/>
        <v>0</v>
      </c>
      <c r="E16" s="22">
        <f t="shared" si="4"/>
        <v>0</v>
      </c>
      <c r="F16" s="22">
        <f t="shared" si="2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25">
        <f t="shared" si="6"/>
        <v>0</v>
      </c>
      <c r="C17" s="25">
        <f t="shared" si="0"/>
        <v>0</v>
      </c>
      <c r="D17" s="25">
        <f t="shared" si="1"/>
        <v>0</v>
      </c>
      <c r="E17" s="25">
        <f t="shared" si="4"/>
        <v>0</v>
      </c>
      <c r="F17" s="25">
        <f t="shared" si="2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22">
        <f t="shared" si="6"/>
        <v>0</v>
      </c>
      <c r="C18" s="22">
        <f>$J$5</f>
        <v>0</v>
      </c>
      <c r="D18" s="22">
        <f t="shared" si="1"/>
        <v>0</v>
      </c>
      <c r="E18" s="22">
        <f t="shared" si="4"/>
        <v>0</v>
      </c>
      <c r="F18" s="22">
        <f t="shared" si="2"/>
        <v>0</v>
      </c>
      <c r="G18" s="11" t="e">
        <f>IF(1-((B18-F18)/B18*-1)&gt;1,1+((B18-F18)/B18*-1),1-(((B18-F18)/B18*-1)))</f>
        <v>#DIV/0!</v>
      </c>
      <c r="H18" s="44"/>
      <c r="J18" s="33"/>
    </row>
    <row r="19" spans="1:12" x14ac:dyDescent="0.2">
      <c r="A19" s="4" t="s">
        <v>9</v>
      </c>
      <c r="B19" s="25">
        <f t="shared" si="6"/>
        <v>0</v>
      </c>
      <c r="C19" s="25">
        <f>$J$5</f>
        <v>0</v>
      </c>
      <c r="D19" s="25">
        <f t="shared" si="1"/>
        <v>0</v>
      </c>
      <c r="E19" s="25">
        <f t="shared" si="4"/>
        <v>0</v>
      </c>
      <c r="F19" s="25">
        <f t="shared" si="2"/>
        <v>0</v>
      </c>
      <c r="G19" s="11" t="e">
        <f>IF(1-((B19-F19)/B19*-1)&gt;1,1+((B19-F19)/B19*-1),1-(((B19-F19)/B19*-1)))</f>
        <v>#DIV/0!</v>
      </c>
      <c r="H19" s="44"/>
      <c r="J19" s="33"/>
    </row>
    <row r="20" spans="1:12" x14ac:dyDescent="0.2">
      <c r="A20" s="9" t="s">
        <v>10</v>
      </c>
      <c r="B20" s="22">
        <f t="shared" si="6"/>
        <v>0</v>
      </c>
      <c r="C20" s="28">
        <f>$J$11</f>
        <v>0</v>
      </c>
      <c r="D20" s="22">
        <f t="shared" si="1"/>
        <v>0</v>
      </c>
      <c r="E20" s="22">
        <f>0.292893218813452*D20</f>
        <v>0</v>
      </c>
      <c r="F20" s="22">
        <f t="shared" si="2"/>
        <v>0</v>
      </c>
      <c r="G20" s="11"/>
      <c r="H20" s="44"/>
    </row>
    <row r="21" spans="1:12" x14ac:dyDescent="0.2">
      <c r="A21" s="4" t="s">
        <v>11</v>
      </c>
      <c r="B21" s="25">
        <f t="shared" si="6"/>
        <v>0</v>
      </c>
      <c r="C21" s="29">
        <f t="shared" ref="C21:C32" si="7">$J$8</f>
        <v>0</v>
      </c>
      <c r="D21" s="25">
        <f t="shared" si="1"/>
        <v>0</v>
      </c>
      <c r="E21" s="25">
        <f t="shared" ref="E21:E32" si="8">0.292893218813452*D21</f>
        <v>0</v>
      </c>
      <c r="F21" s="25">
        <f t="shared" si="2"/>
        <v>0</v>
      </c>
      <c r="G21" s="11" t="e">
        <f t="shared" ref="G21:G32" si="9">IF(1-((B21-F21)/B21*-1)&gt;1,1+((B21-F21)/B21*-1),1-(((B21-F21)/B21*-1)))</f>
        <v>#DIV/0!</v>
      </c>
      <c r="H21" s="44"/>
    </row>
    <row r="22" spans="1:12" x14ac:dyDescent="0.2">
      <c r="A22" s="9">
        <v>20</v>
      </c>
      <c r="B22" s="22">
        <f t="shared" si="6"/>
        <v>0</v>
      </c>
      <c r="C22" s="22">
        <f t="shared" si="7"/>
        <v>0</v>
      </c>
      <c r="D22" s="22">
        <f t="shared" si="1"/>
        <v>0</v>
      </c>
      <c r="E22" s="22">
        <f t="shared" si="8"/>
        <v>0</v>
      </c>
      <c r="F22" s="22">
        <f t="shared" si="2"/>
        <v>0</v>
      </c>
      <c r="G22" s="11" t="e">
        <f t="shared" si="9"/>
        <v>#DIV/0!</v>
      </c>
      <c r="H22" s="44"/>
    </row>
    <row r="23" spans="1:12" x14ac:dyDescent="0.2">
      <c r="A23" s="4">
        <v>21</v>
      </c>
      <c r="B23" s="25">
        <f t="shared" si="6"/>
        <v>0</v>
      </c>
      <c r="C23" s="25">
        <f t="shared" si="7"/>
        <v>0</v>
      </c>
      <c r="D23" s="25">
        <f t="shared" si="1"/>
        <v>0</v>
      </c>
      <c r="E23" s="25">
        <f t="shared" si="8"/>
        <v>0</v>
      </c>
      <c r="F23" s="25">
        <f t="shared" si="2"/>
        <v>0</v>
      </c>
      <c r="G23" s="11" t="e">
        <f t="shared" si="9"/>
        <v>#DIV/0!</v>
      </c>
      <c r="H23" s="44"/>
      <c r="L23" s="33"/>
    </row>
    <row r="24" spans="1:12" x14ac:dyDescent="0.2">
      <c r="A24" s="9">
        <v>22</v>
      </c>
      <c r="B24" s="22">
        <f t="shared" si="6"/>
        <v>0</v>
      </c>
      <c r="C24" s="22">
        <f t="shared" si="7"/>
        <v>0</v>
      </c>
      <c r="D24" s="22">
        <f t="shared" si="1"/>
        <v>0</v>
      </c>
      <c r="E24" s="22">
        <f t="shared" si="8"/>
        <v>0</v>
      </c>
      <c r="F24" s="22">
        <f t="shared" si="2"/>
        <v>0</v>
      </c>
      <c r="G24" s="11" t="e">
        <f t="shared" si="9"/>
        <v>#DIV/0!</v>
      </c>
      <c r="H24" s="44"/>
    </row>
    <row r="25" spans="1:12" x14ac:dyDescent="0.2">
      <c r="A25" s="4">
        <v>23</v>
      </c>
      <c r="B25" s="25">
        <f t="shared" si="6"/>
        <v>0</v>
      </c>
      <c r="C25" s="25">
        <f t="shared" si="7"/>
        <v>0</v>
      </c>
      <c r="D25" s="25">
        <f t="shared" si="1"/>
        <v>0</v>
      </c>
      <c r="E25" s="25">
        <f t="shared" si="8"/>
        <v>0</v>
      </c>
      <c r="F25" s="25">
        <f t="shared" si="2"/>
        <v>0</v>
      </c>
      <c r="G25" s="11" t="e">
        <f t="shared" si="9"/>
        <v>#DIV/0!</v>
      </c>
      <c r="H25" s="44"/>
    </row>
    <row r="26" spans="1:12" x14ac:dyDescent="0.2">
      <c r="A26" s="9">
        <v>24</v>
      </c>
      <c r="B26" s="22">
        <f t="shared" si="6"/>
        <v>0</v>
      </c>
      <c r="C26" s="22">
        <f t="shared" si="7"/>
        <v>0</v>
      </c>
      <c r="D26" s="22">
        <f t="shared" si="1"/>
        <v>0</v>
      </c>
      <c r="E26" s="22">
        <f t="shared" si="8"/>
        <v>0</v>
      </c>
      <c r="F26" s="22">
        <f t="shared" si="2"/>
        <v>0</v>
      </c>
      <c r="G26" s="11" t="e">
        <f t="shared" si="9"/>
        <v>#DIV/0!</v>
      </c>
      <c r="H26" s="44"/>
      <c r="J26" s="51"/>
    </row>
    <row r="27" spans="1:12" x14ac:dyDescent="0.2">
      <c r="A27" s="4">
        <v>25</v>
      </c>
      <c r="B27" s="25">
        <f t="shared" si="6"/>
        <v>0</v>
      </c>
      <c r="C27" s="25">
        <f t="shared" si="7"/>
        <v>0</v>
      </c>
      <c r="D27" s="25">
        <f t="shared" si="1"/>
        <v>0</v>
      </c>
      <c r="E27" s="25">
        <f t="shared" si="8"/>
        <v>0</v>
      </c>
      <c r="F27" s="25">
        <f t="shared" si="2"/>
        <v>0</v>
      </c>
      <c r="G27" s="11" t="e">
        <f t="shared" si="9"/>
        <v>#DIV/0!</v>
      </c>
      <c r="H27" s="44"/>
    </row>
    <row r="28" spans="1:12" x14ac:dyDescent="0.2">
      <c r="A28" s="9">
        <v>26</v>
      </c>
      <c r="B28" s="22">
        <f t="shared" si="6"/>
        <v>0</v>
      </c>
      <c r="C28" s="22">
        <f t="shared" si="7"/>
        <v>0</v>
      </c>
      <c r="D28" s="22">
        <f t="shared" si="1"/>
        <v>0</v>
      </c>
      <c r="E28" s="22">
        <f t="shared" si="8"/>
        <v>0</v>
      </c>
      <c r="F28" s="22">
        <f t="shared" si="2"/>
        <v>0</v>
      </c>
      <c r="G28" s="11" t="e">
        <f t="shared" si="9"/>
        <v>#DIV/0!</v>
      </c>
      <c r="H28" s="44"/>
    </row>
    <row r="29" spans="1:12" x14ac:dyDescent="0.2">
      <c r="A29" s="4">
        <v>27</v>
      </c>
      <c r="B29" s="25">
        <f t="shared" si="6"/>
        <v>0</v>
      </c>
      <c r="C29" s="25">
        <f t="shared" si="7"/>
        <v>0</v>
      </c>
      <c r="D29" s="25">
        <f t="shared" si="1"/>
        <v>0</v>
      </c>
      <c r="E29" s="25">
        <f t="shared" si="8"/>
        <v>0</v>
      </c>
      <c r="F29" s="25">
        <f t="shared" si="2"/>
        <v>0</v>
      </c>
      <c r="G29" s="11" t="e">
        <f t="shared" si="9"/>
        <v>#DIV/0!</v>
      </c>
      <c r="H29" s="44"/>
    </row>
    <row r="30" spans="1:12" x14ac:dyDescent="0.2">
      <c r="A30" s="9">
        <v>28</v>
      </c>
      <c r="B30" s="22">
        <f t="shared" si="6"/>
        <v>0</v>
      </c>
      <c r="C30" s="22">
        <f t="shared" si="7"/>
        <v>0</v>
      </c>
      <c r="D30" s="22">
        <f t="shared" si="1"/>
        <v>0</v>
      </c>
      <c r="E30" s="22">
        <f t="shared" si="8"/>
        <v>0</v>
      </c>
      <c r="F30" s="22">
        <f t="shared" si="2"/>
        <v>0</v>
      </c>
      <c r="G30" s="11" t="e">
        <f t="shared" si="9"/>
        <v>#DIV/0!</v>
      </c>
      <c r="H30" s="44"/>
    </row>
    <row r="31" spans="1:12" x14ac:dyDescent="0.2">
      <c r="A31" s="4">
        <v>29</v>
      </c>
      <c r="B31" s="25">
        <f t="shared" si="6"/>
        <v>0</v>
      </c>
      <c r="C31" s="25">
        <f t="shared" si="7"/>
        <v>0</v>
      </c>
      <c r="D31" s="25">
        <f t="shared" si="1"/>
        <v>0</v>
      </c>
      <c r="E31" s="25">
        <f t="shared" si="8"/>
        <v>0</v>
      </c>
      <c r="F31" s="25">
        <f t="shared" si="2"/>
        <v>0</v>
      </c>
      <c r="G31" s="11" t="e">
        <f t="shared" si="9"/>
        <v>#DIV/0!</v>
      </c>
      <c r="H31" s="44"/>
    </row>
    <row r="32" spans="1:12" ht="17" thickBot="1" x14ac:dyDescent="0.25">
      <c r="A32" s="18">
        <v>30</v>
      </c>
      <c r="B32" s="19">
        <f t="shared" si="6"/>
        <v>0</v>
      </c>
      <c r="C32" s="19">
        <f t="shared" si="7"/>
        <v>0</v>
      </c>
      <c r="D32" s="19">
        <f t="shared" si="1"/>
        <v>0</v>
      </c>
      <c r="E32" s="19">
        <f t="shared" si="8"/>
        <v>0</v>
      </c>
      <c r="F32" s="19">
        <f t="shared" si="2"/>
        <v>0</v>
      </c>
      <c r="G32" s="20" t="e">
        <f t="shared" si="9"/>
        <v>#DIV/0!</v>
      </c>
      <c r="H32" s="44"/>
    </row>
    <row r="33" spans="1:7" x14ac:dyDescent="0.2">
      <c r="A33" s="23"/>
      <c r="B33" s="22"/>
      <c r="C33" s="22"/>
      <c r="D33" s="22"/>
      <c r="E33" s="22"/>
      <c r="F33" s="22"/>
      <c r="G33" s="24"/>
    </row>
    <row r="34" spans="1:7" x14ac:dyDescent="0.2">
      <c r="A34" s="23"/>
      <c r="B34" s="22"/>
      <c r="C34" s="22"/>
      <c r="D34" s="22"/>
      <c r="E34" s="22"/>
      <c r="F34" s="22"/>
      <c r="G34" s="24"/>
    </row>
    <row r="35" spans="1:7" x14ac:dyDescent="0.2">
      <c r="A35" s="23"/>
      <c r="B35" s="22"/>
      <c r="C35" s="22"/>
      <c r="D35" s="22"/>
      <c r="E35" s="22"/>
      <c r="F35" s="22"/>
      <c r="G35" s="24"/>
    </row>
    <row r="36" spans="1:7" x14ac:dyDescent="0.2">
      <c r="A36" s="23"/>
      <c r="B36" s="22"/>
      <c r="C36" s="22"/>
      <c r="D36" s="22"/>
      <c r="E36" s="22"/>
      <c r="F36" s="22"/>
      <c r="G36" s="24"/>
    </row>
    <row r="37" spans="1:7" x14ac:dyDescent="0.2">
      <c r="A37" s="23"/>
      <c r="B37" s="22"/>
      <c r="C37" s="22"/>
      <c r="D37" s="22"/>
      <c r="E37" s="22"/>
      <c r="F37" s="22"/>
      <c r="G37" s="24"/>
    </row>
    <row r="38" spans="1:7" x14ac:dyDescent="0.2">
      <c r="A38" s="23"/>
      <c r="B38" s="22"/>
      <c r="C38" s="22"/>
      <c r="D38" s="22"/>
      <c r="E38" s="22"/>
      <c r="F38" s="22"/>
      <c r="G38" s="24"/>
    </row>
    <row r="39" spans="1:7" x14ac:dyDescent="0.2">
      <c r="A39" s="23"/>
      <c r="B39" s="22"/>
      <c r="C39" s="22"/>
      <c r="D39" s="22"/>
      <c r="E39" s="22"/>
      <c r="F39" s="22"/>
      <c r="G39" s="24"/>
    </row>
    <row r="40" spans="1:7" x14ac:dyDescent="0.2">
      <c r="A40" s="23"/>
      <c r="B40" s="22"/>
      <c r="C40" s="22"/>
      <c r="D40" s="22"/>
      <c r="E40" s="22"/>
      <c r="F40" s="22"/>
      <c r="G40" s="24"/>
    </row>
    <row r="41" spans="1:7" x14ac:dyDescent="0.2">
      <c r="A41" s="23"/>
      <c r="B41" s="22"/>
      <c r="C41" s="22"/>
      <c r="D41" s="22"/>
      <c r="E41" s="22"/>
      <c r="F41" s="22"/>
      <c r="G41" s="24"/>
    </row>
  </sheetData>
  <sheetProtection algorithmName="SHA-512" hashValue="q1p7nqoCF9jroDA8O/Uh5PikFcy+ssQpQJzM1J3x81r/f5TldFXkth9g0kahSOYHa/POlTGk9KRf1/i85n513Q==" saltValue="QnoU/knqCQ7wK+rEAGOOfQ==" spinCount="100000" sheet="1" objects="1" scenarios="1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6EA7-7DB9-D84B-BAB2-BC6B3B87657A}">
  <dimension ref="A1:L10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113</v>
      </c>
    </row>
    <row r="3" spans="1:12" x14ac:dyDescent="0.2">
      <c r="A3" s="4" t="s">
        <v>12</v>
      </c>
      <c r="B3" s="5">
        <v>0</v>
      </c>
      <c r="C3" s="6">
        <f t="shared" ref="C3:C32" si="0">$J$5</f>
        <v>0</v>
      </c>
      <c r="D3" s="5">
        <f t="shared" ref="D3:D46" si="1">B3+C3</f>
        <v>0</v>
      </c>
      <c r="E3" s="5">
        <f t="shared" ref="E3:E32" si="2">0.26158692703025*D3</f>
        <v>0</v>
      </c>
      <c r="F3" s="5">
        <f t="shared" ref="F3:F46" si="3">D3-E3</f>
        <v>0</v>
      </c>
      <c r="G3" s="7"/>
      <c r="J3" s="43"/>
      <c r="L3" s="8">
        <f>IF((-((J5*0.534014746)+(J8*(-2))))-4.2865*((J5*0.534014746)-J8)&lt;0,0,(-((J5*0.534014746)+(J8*(-2))))-4.2865*((J5*0.534014746)-J8))</f>
        <v>0</v>
      </c>
    </row>
    <row r="4" spans="1:12" x14ac:dyDescent="0.2">
      <c r="A4" s="9">
        <v>2</v>
      </c>
      <c r="B4" s="10">
        <f t="shared" ref="B4:B46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2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52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 t="s">
        <v>104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 t="s">
        <v>103</v>
      </c>
      <c r="B33" s="5">
        <f t="shared" si="4"/>
        <v>0</v>
      </c>
      <c r="C33" s="16">
        <f>L3</f>
        <v>0</v>
      </c>
      <c r="D33" s="5">
        <f t="shared" si="1"/>
        <v>0</v>
      </c>
      <c r="E33" s="5">
        <f t="shared" ref="E33:E46" si="6">0.159103584746286*D33</f>
        <v>0</v>
      </c>
      <c r="F33" s="5">
        <f t="shared" si="3"/>
        <v>0</v>
      </c>
      <c r="G33" s="11"/>
    </row>
    <row r="34" spans="1:7" x14ac:dyDescent="0.2">
      <c r="A34" s="9" t="s">
        <v>102</v>
      </c>
      <c r="B34" s="10">
        <f t="shared" si="4"/>
        <v>0</v>
      </c>
      <c r="C34" s="17">
        <f t="shared" ref="C34:C46" si="7">$J$8</f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ref="G34:G46" si="8">IF(1-((B34-F34)/B34*-1)&gt;1,1+((B34-F34)/B34*-1),1-(((B34-F34)/B34*-1)))</f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ht="17" thickBot="1" x14ac:dyDescent="0.25">
      <c r="A46" s="18">
        <v>44</v>
      </c>
      <c r="B46" s="19">
        <f t="shared" si="4"/>
        <v>0</v>
      </c>
      <c r="C46" s="19">
        <f t="shared" si="7"/>
        <v>0</v>
      </c>
      <c r="D46" s="19">
        <f t="shared" si="1"/>
        <v>0</v>
      </c>
      <c r="E46" s="19">
        <f t="shared" si="6"/>
        <v>0</v>
      </c>
      <c r="F46" s="19">
        <f t="shared" si="3"/>
        <v>0</v>
      </c>
      <c r="G46" s="20" t="e">
        <f t="shared" si="8"/>
        <v>#DIV/0!</v>
      </c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</sheetData>
  <sheetProtection algorithmName="SHA-512" hashValue="HeQNqTCQQYUHVVygKPc/aGjWfog771UoJMXHS431Divm8UIBNJ8ywc/1zuECVFMXvRATDW6QCrkjW18S5GVIfA==" saltValue="i3yy9sSSTDC/QPA45b2dMg==" spinCount="100000" sheet="1" objects="1" scenarios="1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F9E8-854B-5B4B-B117-830A04325D03}">
  <dimension ref="A1:L185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114</v>
      </c>
    </row>
    <row r="3" spans="1:12" x14ac:dyDescent="0.2">
      <c r="A3" s="4" t="s">
        <v>12</v>
      </c>
      <c r="B3" s="5">
        <v>0</v>
      </c>
      <c r="C3" s="6">
        <f t="shared" ref="C3:C32" si="0">$J$5</f>
        <v>0</v>
      </c>
      <c r="D3" s="5">
        <f t="shared" ref="D3:D46" si="1">B3+C3</f>
        <v>0</v>
      </c>
      <c r="E3" s="5">
        <f t="shared" ref="E3:E32" si="2">0.26158692703025*D3</f>
        <v>0</v>
      </c>
      <c r="F3" s="5">
        <f t="shared" ref="F3:F46" si="3">D3-E3</f>
        <v>0</v>
      </c>
      <c r="G3" s="7"/>
      <c r="J3" s="43"/>
      <c r="L3" s="8">
        <f>IF((-((J5*0.2554383978)+(J8*(-2))))-10.05*((J5*0.2554383978)-J8)&lt;0,0,(-((J5*0.2554383978)+(J8*(-2))))-10.05*((J5*0.2554383978)-J8))</f>
        <v>0</v>
      </c>
    </row>
    <row r="4" spans="1:12" x14ac:dyDescent="0.2">
      <c r="A4" s="9">
        <v>2</v>
      </c>
      <c r="B4" s="10">
        <f t="shared" ref="B4:B46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2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 t="s">
        <v>91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 t="s">
        <v>104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 t="s">
        <v>103</v>
      </c>
      <c r="B33" s="5">
        <f t="shared" si="4"/>
        <v>0</v>
      </c>
      <c r="C33" s="16">
        <f>L3</f>
        <v>0</v>
      </c>
      <c r="D33" s="5">
        <f t="shared" si="1"/>
        <v>0</v>
      </c>
      <c r="E33" s="5">
        <f t="shared" ref="E33:E46" si="6">0.0829959567953289*D33</f>
        <v>0</v>
      </c>
      <c r="F33" s="5">
        <f t="shared" si="3"/>
        <v>0</v>
      </c>
      <c r="G33" s="11"/>
    </row>
    <row r="34" spans="1:7" x14ac:dyDescent="0.2">
      <c r="A34" s="9" t="s">
        <v>102</v>
      </c>
      <c r="B34" s="10">
        <f t="shared" si="4"/>
        <v>0</v>
      </c>
      <c r="C34" s="17">
        <f t="shared" ref="C34:C46" si="7">$J$8</f>
        <v>0</v>
      </c>
      <c r="D34" s="10">
        <f t="shared" si="1"/>
        <v>0</v>
      </c>
      <c r="E34" s="10">
        <f t="shared" si="6"/>
        <v>0</v>
      </c>
      <c r="F34" s="10">
        <f t="shared" si="3"/>
        <v>0</v>
      </c>
      <c r="G34" s="11" t="e">
        <f t="shared" ref="G34:G46" si="8">IF(1-((B34-F34)/B34*-1)&gt;1,1+((B34-F34)/B34*-1),1-(((B34-F34)/B34*-1)))</f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7"/>
        <v>0</v>
      </c>
      <c r="D35" s="5">
        <f t="shared" si="1"/>
        <v>0</v>
      </c>
      <c r="E35" s="5">
        <f t="shared" si="6"/>
        <v>0</v>
      </c>
      <c r="F35" s="5">
        <f t="shared" si="3"/>
        <v>0</v>
      </c>
      <c r="G35" s="11" t="e">
        <f t="shared" si="8"/>
        <v>#DIV/0!</v>
      </c>
    </row>
    <row r="36" spans="1:7" x14ac:dyDescent="0.2">
      <c r="A36" s="9">
        <v>34</v>
      </c>
      <c r="B36" s="10">
        <f t="shared" si="4"/>
        <v>0</v>
      </c>
      <c r="C36" s="10">
        <f t="shared" si="7"/>
        <v>0</v>
      </c>
      <c r="D36" s="10">
        <f t="shared" si="1"/>
        <v>0</v>
      </c>
      <c r="E36" s="10">
        <f t="shared" si="6"/>
        <v>0</v>
      </c>
      <c r="F36" s="10">
        <f t="shared" si="3"/>
        <v>0</v>
      </c>
      <c r="G36" s="11" t="e">
        <f t="shared" si="8"/>
        <v>#DIV/0!</v>
      </c>
    </row>
    <row r="37" spans="1:7" x14ac:dyDescent="0.2">
      <c r="A37" s="4">
        <v>35</v>
      </c>
      <c r="B37" s="5">
        <f t="shared" si="4"/>
        <v>0</v>
      </c>
      <c r="C37" s="5">
        <f t="shared" si="7"/>
        <v>0</v>
      </c>
      <c r="D37" s="5">
        <f t="shared" si="1"/>
        <v>0</v>
      </c>
      <c r="E37" s="5">
        <f t="shared" si="6"/>
        <v>0</v>
      </c>
      <c r="F37" s="5">
        <f t="shared" si="3"/>
        <v>0</v>
      </c>
      <c r="G37" s="11" t="e">
        <f t="shared" si="8"/>
        <v>#DIV/0!</v>
      </c>
    </row>
    <row r="38" spans="1:7" x14ac:dyDescent="0.2">
      <c r="A38" s="9">
        <v>36</v>
      </c>
      <c r="B38" s="10">
        <f t="shared" si="4"/>
        <v>0</v>
      </c>
      <c r="C38" s="10">
        <f t="shared" si="7"/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si="8"/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ht="17" thickBot="1" x14ac:dyDescent="0.25">
      <c r="A46" s="18">
        <v>44</v>
      </c>
      <c r="B46" s="19">
        <f t="shared" si="4"/>
        <v>0</v>
      </c>
      <c r="C46" s="19">
        <f t="shared" si="7"/>
        <v>0</v>
      </c>
      <c r="D46" s="19">
        <f t="shared" si="1"/>
        <v>0</v>
      </c>
      <c r="E46" s="19">
        <f t="shared" si="6"/>
        <v>0</v>
      </c>
      <c r="F46" s="19">
        <f t="shared" si="3"/>
        <v>0</v>
      </c>
      <c r="G46" s="20" t="e">
        <f t="shared" si="8"/>
        <v>#DIV/0!</v>
      </c>
    </row>
    <row r="47" spans="1:7" x14ac:dyDescent="0.2">
      <c r="A47" s="34"/>
      <c r="B47" s="10"/>
      <c r="C47" s="10"/>
      <c r="D47" s="10"/>
      <c r="E47" s="10"/>
      <c r="F47" s="10"/>
      <c r="G47" s="24"/>
    </row>
    <row r="48" spans="1:7" x14ac:dyDescent="0.2">
      <c r="A48" s="34"/>
      <c r="B48" s="10"/>
      <c r="C48" s="10"/>
      <c r="D48" s="10"/>
      <c r="E48" s="10"/>
      <c r="F48" s="10"/>
      <c r="G48" s="24"/>
    </row>
    <row r="49" spans="1:7" x14ac:dyDescent="0.2">
      <c r="A49" s="34"/>
      <c r="B49" s="10"/>
      <c r="C49" s="10"/>
      <c r="D49" s="10"/>
      <c r="E49" s="10"/>
      <c r="F49" s="10"/>
      <c r="G49" s="24"/>
    </row>
    <row r="50" spans="1:7" x14ac:dyDescent="0.2">
      <c r="A50" s="34"/>
      <c r="B50" s="10"/>
      <c r="C50" s="10"/>
      <c r="D50" s="10"/>
      <c r="E50" s="10"/>
      <c r="F50" s="10"/>
      <c r="G50" s="24"/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  <row r="131" spans="1:7" x14ac:dyDescent="0.2">
      <c r="A131" s="34"/>
      <c r="B131" s="10"/>
      <c r="C131" s="10"/>
      <c r="D131" s="10"/>
      <c r="E131" s="10"/>
      <c r="F131" s="10"/>
      <c r="G131" s="24"/>
    </row>
    <row r="132" spans="1:7" x14ac:dyDescent="0.2">
      <c r="A132" s="34"/>
      <c r="B132" s="10"/>
      <c r="C132" s="10"/>
      <c r="D132" s="10"/>
      <c r="E132" s="10"/>
      <c r="F132" s="10"/>
      <c r="G132" s="24"/>
    </row>
    <row r="133" spans="1:7" x14ac:dyDescent="0.2">
      <c r="A133" s="34"/>
      <c r="B133" s="10"/>
      <c r="C133" s="10"/>
      <c r="D133" s="10"/>
      <c r="E133" s="10"/>
      <c r="F133" s="10"/>
      <c r="G133" s="24"/>
    </row>
    <row r="134" spans="1:7" x14ac:dyDescent="0.2">
      <c r="A134" s="34"/>
      <c r="B134" s="10"/>
      <c r="C134" s="10"/>
      <c r="D134" s="10"/>
      <c r="E134" s="10"/>
      <c r="F134" s="10"/>
      <c r="G134" s="24"/>
    </row>
    <row r="135" spans="1:7" x14ac:dyDescent="0.2">
      <c r="A135" s="34"/>
      <c r="B135" s="10"/>
      <c r="C135" s="10"/>
      <c r="D135" s="10"/>
      <c r="E135" s="10"/>
      <c r="F135" s="10"/>
      <c r="G135" s="24"/>
    </row>
    <row r="136" spans="1:7" x14ac:dyDescent="0.2">
      <c r="A136" s="34"/>
      <c r="B136" s="10"/>
      <c r="C136" s="10"/>
      <c r="D136" s="10"/>
      <c r="E136" s="10"/>
      <c r="F136" s="10"/>
      <c r="G136" s="24"/>
    </row>
    <row r="137" spans="1:7" x14ac:dyDescent="0.2">
      <c r="A137" s="34"/>
      <c r="B137" s="10"/>
      <c r="C137" s="10"/>
      <c r="D137" s="10"/>
      <c r="E137" s="10"/>
      <c r="F137" s="10"/>
      <c r="G137" s="24"/>
    </row>
    <row r="138" spans="1:7" x14ac:dyDescent="0.2">
      <c r="A138" s="34"/>
      <c r="B138" s="10"/>
      <c r="C138" s="10"/>
      <c r="D138" s="10"/>
      <c r="E138" s="10"/>
      <c r="F138" s="10"/>
      <c r="G138" s="24"/>
    </row>
    <row r="139" spans="1:7" x14ac:dyDescent="0.2">
      <c r="A139" s="34"/>
      <c r="B139" s="10"/>
      <c r="C139" s="10"/>
      <c r="D139" s="10"/>
      <c r="E139" s="10"/>
      <c r="F139" s="10"/>
      <c r="G139" s="24"/>
    </row>
    <row r="140" spans="1:7" x14ac:dyDescent="0.2">
      <c r="A140" s="34"/>
      <c r="B140" s="10"/>
      <c r="C140" s="10"/>
      <c r="D140" s="10"/>
      <c r="E140" s="10"/>
      <c r="F140" s="10"/>
      <c r="G140" s="24"/>
    </row>
    <row r="141" spans="1:7" x14ac:dyDescent="0.2">
      <c r="A141" s="34"/>
      <c r="B141" s="10"/>
      <c r="C141" s="10"/>
      <c r="D141" s="10"/>
      <c r="E141" s="10"/>
      <c r="F141" s="10"/>
      <c r="G141" s="24"/>
    </row>
    <row r="142" spans="1:7" x14ac:dyDescent="0.2">
      <c r="A142" s="34"/>
      <c r="B142" s="10"/>
      <c r="C142" s="10"/>
      <c r="D142" s="10"/>
      <c r="E142" s="10"/>
      <c r="F142" s="10"/>
      <c r="G142" s="24"/>
    </row>
    <row r="143" spans="1:7" x14ac:dyDescent="0.2">
      <c r="A143" s="34"/>
      <c r="B143" s="10"/>
      <c r="C143" s="10"/>
      <c r="D143" s="10"/>
      <c r="E143" s="10"/>
      <c r="F143" s="10"/>
      <c r="G143" s="24"/>
    </row>
    <row r="144" spans="1:7" x14ac:dyDescent="0.2">
      <c r="A144" s="34"/>
      <c r="B144" s="10"/>
      <c r="C144" s="10"/>
      <c r="D144" s="10"/>
      <c r="E144" s="10"/>
      <c r="F144" s="10"/>
      <c r="G144" s="24"/>
    </row>
    <row r="145" spans="1:7" x14ac:dyDescent="0.2">
      <c r="A145" s="34"/>
      <c r="B145" s="10"/>
      <c r="C145" s="10"/>
      <c r="D145" s="10"/>
      <c r="E145" s="10"/>
      <c r="F145" s="10"/>
      <c r="G145" s="24"/>
    </row>
    <row r="146" spans="1:7" x14ac:dyDescent="0.2">
      <c r="A146" s="34"/>
      <c r="B146" s="10"/>
      <c r="C146" s="10"/>
      <c r="D146" s="10"/>
      <c r="E146" s="10"/>
      <c r="F146" s="10"/>
      <c r="G146" s="24"/>
    </row>
    <row r="147" spans="1:7" x14ac:dyDescent="0.2">
      <c r="A147" s="34"/>
      <c r="B147" s="10"/>
      <c r="C147" s="10"/>
      <c r="D147" s="10"/>
      <c r="E147" s="10"/>
      <c r="F147" s="10"/>
      <c r="G147" s="24"/>
    </row>
    <row r="148" spans="1:7" x14ac:dyDescent="0.2">
      <c r="A148" s="34"/>
      <c r="B148" s="10"/>
      <c r="C148" s="10"/>
      <c r="D148" s="10"/>
      <c r="E148" s="10"/>
      <c r="F148" s="10"/>
      <c r="G148" s="24"/>
    </row>
    <row r="149" spans="1:7" x14ac:dyDescent="0.2">
      <c r="A149" s="34"/>
      <c r="B149" s="10"/>
      <c r="C149" s="10"/>
      <c r="D149" s="10"/>
      <c r="E149" s="10"/>
      <c r="F149" s="10"/>
      <c r="G149" s="24"/>
    </row>
    <row r="150" spans="1:7" x14ac:dyDescent="0.2">
      <c r="A150" s="34"/>
      <c r="B150" s="10"/>
      <c r="C150" s="10"/>
      <c r="D150" s="10"/>
      <c r="E150" s="10"/>
      <c r="F150" s="10"/>
      <c r="G150" s="24"/>
    </row>
    <row r="151" spans="1:7" x14ac:dyDescent="0.2">
      <c r="A151" s="34"/>
      <c r="B151" s="10"/>
      <c r="C151" s="10"/>
      <c r="D151" s="10"/>
      <c r="E151" s="10"/>
      <c r="F151" s="10"/>
      <c r="G151" s="24"/>
    </row>
    <row r="152" spans="1:7" x14ac:dyDescent="0.2">
      <c r="A152" s="34"/>
      <c r="B152" s="10"/>
      <c r="C152" s="10"/>
      <c r="D152" s="10"/>
      <c r="E152" s="10"/>
      <c r="F152" s="10"/>
      <c r="G152" s="24"/>
    </row>
    <row r="153" spans="1:7" x14ac:dyDescent="0.2">
      <c r="A153" s="34"/>
      <c r="B153" s="10"/>
      <c r="C153" s="10"/>
      <c r="D153" s="10"/>
      <c r="E153" s="10"/>
      <c r="F153" s="10"/>
      <c r="G153" s="24"/>
    </row>
    <row r="154" spans="1:7" x14ac:dyDescent="0.2">
      <c r="A154" s="34"/>
      <c r="B154" s="10"/>
      <c r="C154" s="10"/>
      <c r="D154" s="10"/>
      <c r="E154" s="10"/>
      <c r="F154" s="10"/>
      <c r="G154" s="24"/>
    </row>
    <row r="155" spans="1:7" x14ac:dyDescent="0.2">
      <c r="A155" s="34"/>
      <c r="B155" s="10"/>
      <c r="C155" s="10"/>
      <c r="D155" s="10"/>
      <c r="E155" s="10"/>
      <c r="F155" s="10"/>
      <c r="G155" s="24"/>
    </row>
    <row r="156" spans="1:7" x14ac:dyDescent="0.2">
      <c r="A156" s="34"/>
      <c r="B156" s="10"/>
      <c r="C156" s="10"/>
      <c r="D156" s="10"/>
      <c r="E156" s="10"/>
      <c r="F156" s="10"/>
      <c r="G156" s="24"/>
    </row>
    <row r="157" spans="1:7" x14ac:dyDescent="0.2">
      <c r="A157" s="34"/>
      <c r="B157" s="10"/>
      <c r="C157" s="10"/>
      <c r="D157" s="10"/>
      <c r="E157" s="10"/>
      <c r="F157" s="10"/>
      <c r="G157" s="24"/>
    </row>
    <row r="158" spans="1:7" x14ac:dyDescent="0.2">
      <c r="A158" s="34"/>
      <c r="B158" s="10"/>
      <c r="C158" s="10"/>
      <c r="D158" s="10"/>
      <c r="E158" s="10"/>
      <c r="F158" s="10"/>
      <c r="G158" s="24"/>
    </row>
    <row r="159" spans="1:7" x14ac:dyDescent="0.2">
      <c r="A159" s="34"/>
      <c r="B159" s="10"/>
      <c r="C159" s="10"/>
      <c r="D159" s="10"/>
      <c r="E159" s="10"/>
      <c r="F159" s="10"/>
      <c r="G159" s="24"/>
    </row>
    <row r="160" spans="1:7" x14ac:dyDescent="0.2">
      <c r="A160" s="34"/>
      <c r="B160" s="10"/>
      <c r="C160" s="10"/>
      <c r="D160" s="10"/>
      <c r="E160" s="10"/>
      <c r="F160" s="10"/>
      <c r="G160" s="24"/>
    </row>
    <row r="161" spans="1:7" x14ac:dyDescent="0.2">
      <c r="A161" s="34"/>
      <c r="B161" s="10"/>
      <c r="C161" s="10"/>
      <c r="D161" s="10"/>
      <c r="E161" s="10"/>
      <c r="F161" s="10"/>
      <c r="G161" s="24"/>
    </row>
    <row r="162" spans="1:7" x14ac:dyDescent="0.2">
      <c r="A162" s="34"/>
      <c r="B162" s="10"/>
      <c r="C162" s="10"/>
      <c r="D162" s="10"/>
      <c r="E162" s="10"/>
      <c r="F162" s="10"/>
      <c r="G162" s="24"/>
    </row>
    <row r="163" spans="1:7" x14ac:dyDescent="0.2">
      <c r="A163" s="34"/>
      <c r="B163" s="10"/>
      <c r="C163" s="10"/>
      <c r="D163" s="10"/>
      <c r="E163" s="10"/>
      <c r="F163" s="10"/>
      <c r="G163" s="24"/>
    </row>
    <row r="164" spans="1:7" x14ac:dyDescent="0.2">
      <c r="A164" s="34"/>
      <c r="B164" s="10"/>
      <c r="C164" s="10"/>
      <c r="D164" s="10"/>
      <c r="E164" s="10"/>
      <c r="F164" s="10"/>
      <c r="G164" s="24"/>
    </row>
    <row r="165" spans="1:7" x14ac:dyDescent="0.2">
      <c r="A165" s="34"/>
      <c r="B165" s="10"/>
      <c r="C165" s="10"/>
      <c r="D165" s="10"/>
      <c r="E165" s="10"/>
      <c r="F165" s="10"/>
      <c r="G165" s="24"/>
    </row>
    <row r="166" spans="1:7" x14ac:dyDescent="0.2">
      <c r="A166" s="34"/>
      <c r="B166" s="10"/>
      <c r="C166" s="10"/>
      <c r="D166" s="10"/>
      <c r="E166" s="10"/>
      <c r="F166" s="10"/>
      <c r="G166" s="24"/>
    </row>
    <row r="167" spans="1:7" x14ac:dyDescent="0.2">
      <c r="A167" s="34"/>
      <c r="B167" s="10"/>
      <c r="C167" s="10"/>
      <c r="D167" s="10"/>
      <c r="E167" s="10"/>
      <c r="F167" s="10"/>
      <c r="G167" s="24"/>
    </row>
    <row r="168" spans="1:7" x14ac:dyDescent="0.2">
      <c r="A168" s="34"/>
      <c r="B168" s="10"/>
      <c r="C168" s="10"/>
      <c r="D168" s="10"/>
      <c r="E168" s="10"/>
      <c r="F168" s="10"/>
      <c r="G168" s="24"/>
    </row>
    <row r="169" spans="1:7" x14ac:dyDescent="0.2">
      <c r="A169" s="34"/>
      <c r="B169" s="10"/>
      <c r="C169" s="10"/>
      <c r="D169" s="10"/>
      <c r="E169" s="10"/>
      <c r="F169" s="10"/>
      <c r="G169" s="24"/>
    </row>
    <row r="170" spans="1:7" x14ac:dyDescent="0.2">
      <c r="A170" s="34"/>
      <c r="B170" s="10"/>
      <c r="C170" s="10"/>
      <c r="D170" s="10"/>
      <c r="E170" s="10"/>
      <c r="F170" s="10"/>
      <c r="G170" s="24"/>
    </row>
    <row r="171" spans="1:7" x14ac:dyDescent="0.2">
      <c r="A171" s="34"/>
      <c r="B171" s="10"/>
      <c r="C171" s="10"/>
      <c r="D171" s="10"/>
      <c r="E171" s="10"/>
      <c r="F171" s="10"/>
      <c r="G171" s="24"/>
    </row>
    <row r="172" spans="1:7" x14ac:dyDescent="0.2">
      <c r="A172" s="34"/>
      <c r="B172" s="10"/>
      <c r="C172" s="10"/>
      <c r="D172" s="10"/>
      <c r="E172" s="10"/>
      <c r="F172" s="10"/>
      <c r="G172" s="24"/>
    </row>
    <row r="173" spans="1:7" x14ac:dyDescent="0.2">
      <c r="A173" s="34"/>
      <c r="B173" s="10"/>
      <c r="C173" s="10"/>
      <c r="D173" s="10"/>
      <c r="E173" s="10"/>
      <c r="F173" s="10"/>
      <c r="G173" s="24"/>
    </row>
    <row r="174" spans="1:7" x14ac:dyDescent="0.2">
      <c r="A174" s="34"/>
      <c r="B174" s="10"/>
      <c r="C174" s="10"/>
      <c r="D174" s="10"/>
      <c r="E174" s="10"/>
      <c r="F174" s="10"/>
      <c r="G174" s="24"/>
    </row>
    <row r="175" spans="1:7" x14ac:dyDescent="0.2">
      <c r="A175" s="34"/>
      <c r="B175" s="10"/>
      <c r="C175" s="10"/>
      <c r="D175" s="10"/>
      <c r="E175" s="10"/>
      <c r="F175" s="10"/>
      <c r="G175" s="24"/>
    </row>
    <row r="176" spans="1:7" x14ac:dyDescent="0.2">
      <c r="A176" s="34"/>
      <c r="B176" s="10"/>
      <c r="C176" s="10"/>
      <c r="D176" s="10"/>
      <c r="E176" s="10"/>
      <c r="F176" s="10"/>
      <c r="G176" s="24"/>
    </row>
    <row r="177" spans="1:7" x14ac:dyDescent="0.2">
      <c r="A177" s="34"/>
      <c r="B177" s="10"/>
      <c r="C177" s="10"/>
      <c r="D177" s="10"/>
      <c r="E177" s="10"/>
      <c r="F177" s="10"/>
      <c r="G177" s="24"/>
    </row>
    <row r="178" spans="1:7" x14ac:dyDescent="0.2">
      <c r="A178" s="34"/>
      <c r="B178" s="10"/>
      <c r="C178" s="10"/>
      <c r="D178" s="10"/>
      <c r="E178" s="10"/>
      <c r="F178" s="10"/>
      <c r="G178" s="24"/>
    </row>
    <row r="179" spans="1:7" x14ac:dyDescent="0.2">
      <c r="A179" s="34"/>
      <c r="B179" s="10"/>
      <c r="C179" s="10"/>
      <c r="D179" s="10"/>
      <c r="E179" s="10"/>
      <c r="F179" s="10"/>
      <c r="G179" s="24"/>
    </row>
    <row r="180" spans="1:7" x14ac:dyDescent="0.2">
      <c r="A180" s="34"/>
      <c r="B180" s="10"/>
      <c r="C180" s="10"/>
      <c r="D180" s="10"/>
      <c r="E180" s="10"/>
      <c r="F180" s="10"/>
      <c r="G180" s="24"/>
    </row>
    <row r="181" spans="1:7" x14ac:dyDescent="0.2">
      <c r="A181" s="34"/>
      <c r="B181" s="10"/>
      <c r="C181" s="10"/>
      <c r="D181" s="10"/>
      <c r="E181" s="10"/>
      <c r="F181" s="10"/>
      <c r="G181" s="24"/>
    </row>
    <row r="182" spans="1:7" x14ac:dyDescent="0.2">
      <c r="A182" s="34"/>
      <c r="B182" s="10"/>
      <c r="C182" s="10"/>
      <c r="D182" s="10"/>
      <c r="E182" s="10"/>
      <c r="F182" s="10"/>
      <c r="G182" s="24"/>
    </row>
    <row r="183" spans="1:7" x14ac:dyDescent="0.2">
      <c r="A183" s="34"/>
      <c r="B183" s="10"/>
      <c r="C183" s="10"/>
      <c r="D183" s="10"/>
      <c r="E183" s="10"/>
      <c r="F183" s="10"/>
      <c r="G183" s="24"/>
    </row>
    <row r="184" spans="1:7" x14ac:dyDescent="0.2">
      <c r="A184" s="34"/>
      <c r="B184" s="10"/>
      <c r="C184" s="10"/>
      <c r="D184" s="10"/>
      <c r="E184" s="10"/>
      <c r="F184" s="10"/>
      <c r="G184" s="24"/>
    </row>
    <row r="185" spans="1:7" x14ac:dyDescent="0.2">
      <c r="A185" s="34"/>
      <c r="B185" s="10"/>
      <c r="C185" s="10"/>
      <c r="D185" s="10"/>
      <c r="E185" s="10"/>
      <c r="F185" s="10"/>
      <c r="G185" s="24"/>
    </row>
  </sheetData>
  <sheetProtection algorithmName="SHA-512" hashValue="mUM51aw8Cw6D1davpW4b2+ChbUZSDXF3faBL4vtVLfm+mDk96Xef2XzBkTrMbZSUDLfgtGt2/RJb5PT+bhI/Rg==" saltValue="/w7hPtwemJYCHRagUCzgNw==" spinCount="100000" sheet="1" objects="1" scenarios="1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3C76-6807-8E48-84BB-C593AD65A635}">
  <dimension ref="A1:L60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119</v>
      </c>
    </row>
    <row r="3" spans="1:12" x14ac:dyDescent="0.2">
      <c r="A3" s="4" t="s">
        <v>12</v>
      </c>
      <c r="B3" s="5">
        <v>0</v>
      </c>
      <c r="C3" s="6">
        <f t="shared" ref="C3:C36" si="0">$J$5</f>
        <v>0</v>
      </c>
      <c r="D3" s="5">
        <f t="shared" ref="D3:D50" si="1">B3+C3</f>
        <v>0</v>
      </c>
      <c r="E3" s="5">
        <f t="shared" ref="E3:E36" si="2">0.228894587296029*D3</f>
        <v>0</v>
      </c>
      <c r="F3" s="5">
        <f t="shared" ref="F3:F50" si="3">D3-E3</f>
        <v>0</v>
      </c>
      <c r="G3" s="7"/>
      <c r="J3" s="43"/>
      <c r="L3" s="8">
        <f>IF(-((J5*3.368182096)+(J8*(-2)))&lt;0,0,-((J5*3.368182096)+(J8*(-2))))</f>
        <v>0</v>
      </c>
    </row>
    <row r="4" spans="1:12" x14ac:dyDescent="0.2">
      <c r="A4" s="9">
        <v>2</v>
      </c>
      <c r="B4" s="10">
        <f t="shared" ref="B4:B50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6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 t="s">
        <v>118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1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  <c r="K17" s="33"/>
    </row>
    <row r="18" spans="1:11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1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1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  <c r="J20" s="33"/>
    </row>
    <row r="21" spans="1:11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  <c r="J21" s="33"/>
    </row>
    <row r="22" spans="1:11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33"/>
    </row>
    <row r="23" spans="1:11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J23" s="33"/>
    </row>
    <row r="24" spans="1:11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  <c r="J24" s="33"/>
    </row>
    <row r="25" spans="1:11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  <c r="J25" s="33"/>
    </row>
    <row r="26" spans="1:11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33"/>
    </row>
    <row r="27" spans="1:11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  <c r="J27" s="33"/>
    </row>
    <row r="28" spans="1:11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  <c r="J28" s="33"/>
    </row>
    <row r="29" spans="1:11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33"/>
    </row>
    <row r="30" spans="1:11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  <c r="J30" s="33"/>
    </row>
    <row r="31" spans="1:11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  <c r="J31" s="33"/>
    </row>
    <row r="32" spans="1:11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  <c r="J32" s="33"/>
    </row>
    <row r="33" spans="1:12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  <c r="H33" s="44"/>
      <c r="J33" s="33"/>
    </row>
    <row r="34" spans="1:12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  <c r="H34" s="44"/>
      <c r="J34" s="33"/>
    </row>
    <row r="35" spans="1:12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5"/>
        <v>#DIV/0!</v>
      </c>
      <c r="H35" s="44"/>
      <c r="J35" s="33"/>
    </row>
    <row r="36" spans="1:12" x14ac:dyDescent="0.2">
      <c r="A36" s="9" t="s">
        <v>117</v>
      </c>
      <c r="B36" s="10">
        <f t="shared" si="4"/>
        <v>0</v>
      </c>
      <c r="C36" s="10">
        <f t="shared" si="0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5"/>
        <v>#DIV/0!</v>
      </c>
      <c r="H36" s="44"/>
      <c r="J36" s="33"/>
    </row>
    <row r="37" spans="1:12" x14ac:dyDescent="0.2">
      <c r="A37" s="4" t="s">
        <v>116</v>
      </c>
      <c r="B37" s="5">
        <f t="shared" si="4"/>
        <v>0</v>
      </c>
      <c r="C37" s="16">
        <f>L3</f>
        <v>0</v>
      </c>
      <c r="D37" s="5">
        <f t="shared" si="1"/>
        <v>0</v>
      </c>
      <c r="E37" s="5">
        <f t="shared" ref="E37:E50" si="6">0.5*D37</f>
        <v>0</v>
      </c>
      <c r="F37" s="5">
        <f t="shared" si="3"/>
        <v>0</v>
      </c>
      <c r="G37" s="11"/>
      <c r="H37" s="44"/>
    </row>
    <row r="38" spans="1:12" x14ac:dyDescent="0.2">
      <c r="A38" s="9" t="s">
        <v>115</v>
      </c>
      <c r="B38" s="10">
        <f t="shared" si="4"/>
        <v>0</v>
      </c>
      <c r="C38" s="17">
        <f t="shared" ref="C38:C50" si="7">$J$8</f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ref="G38:G50" si="8">IF(1-((B38-F38)/B38*-1)&gt;1,1+((B38-F38)/B38*-1),1-(((B38-F38)/B38*-1)))</f>
        <v>#DIV/0!</v>
      </c>
      <c r="H38" s="44"/>
    </row>
    <row r="39" spans="1:12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  <c r="H39" s="44"/>
    </row>
    <row r="40" spans="1:12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  <c r="H40" s="44"/>
      <c r="L40" s="33"/>
    </row>
    <row r="41" spans="1:12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  <c r="H41" s="44"/>
    </row>
    <row r="42" spans="1:12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  <c r="H42" s="44"/>
    </row>
    <row r="43" spans="1:12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  <c r="H43" s="44"/>
    </row>
    <row r="44" spans="1:12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  <c r="H44" s="44"/>
    </row>
    <row r="45" spans="1:12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  <c r="H45" s="44"/>
    </row>
    <row r="46" spans="1:12" x14ac:dyDescent="0.2">
      <c r="A46" s="9">
        <v>44</v>
      </c>
      <c r="B46" s="10">
        <f t="shared" si="4"/>
        <v>0</v>
      </c>
      <c r="C46" s="10">
        <f t="shared" si="7"/>
        <v>0</v>
      </c>
      <c r="D46" s="10">
        <f t="shared" si="1"/>
        <v>0</v>
      </c>
      <c r="E46" s="10">
        <f t="shared" si="6"/>
        <v>0</v>
      </c>
      <c r="F46" s="10">
        <f t="shared" si="3"/>
        <v>0</v>
      </c>
      <c r="G46" s="11" t="e">
        <f t="shared" si="8"/>
        <v>#DIV/0!</v>
      </c>
      <c r="H46" s="44"/>
    </row>
    <row r="47" spans="1:12" x14ac:dyDescent="0.2">
      <c r="A47" s="4">
        <v>45</v>
      </c>
      <c r="B47" s="5">
        <f t="shared" si="4"/>
        <v>0</v>
      </c>
      <c r="C47" s="5">
        <f t="shared" si="7"/>
        <v>0</v>
      </c>
      <c r="D47" s="5">
        <f t="shared" si="1"/>
        <v>0</v>
      </c>
      <c r="E47" s="5">
        <f t="shared" si="6"/>
        <v>0</v>
      </c>
      <c r="F47" s="5">
        <f t="shared" si="3"/>
        <v>0</v>
      </c>
      <c r="G47" s="11" t="e">
        <f t="shared" si="8"/>
        <v>#DIV/0!</v>
      </c>
      <c r="H47" s="44"/>
    </row>
    <row r="48" spans="1:12" x14ac:dyDescent="0.2">
      <c r="A48" s="9">
        <v>46</v>
      </c>
      <c r="B48" s="10">
        <f t="shared" si="4"/>
        <v>0</v>
      </c>
      <c r="C48" s="10">
        <f t="shared" si="7"/>
        <v>0</v>
      </c>
      <c r="D48" s="10">
        <f t="shared" si="1"/>
        <v>0</v>
      </c>
      <c r="E48" s="10">
        <f t="shared" si="6"/>
        <v>0</v>
      </c>
      <c r="F48" s="10">
        <f t="shared" si="3"/>
        <v>0</v>
      </c>
      <c r="G48" s="11" t="e">
        <f t="shared" si="8"/>
        <v>#DIV/0!</v>
      </c>
      <c r="H48" s="44"/>
    </row>
    <row r="49" spans="1:8" x14ac:dyDescent="0.2">
      <c r="A49" s="4">
        <v>47</v>
      </c>
      <c r="B49" s="5">
        <f t="shared" si="4"/>
        <v>0</v>
      </c>
      <c r="C49" s="5">
        <f t="shared" si="7"/>
        <v>0</v>
      </c>
      <c r="D49" s="5">
        <f t="shared" si="1"/>
        <v>0</v>
      </c>
      <c r="E49" s="5">
        <f t="shared" si="6"/>
        <v>0</v>
      </c>
      <c r="F49" s="5">
        <f t="shared" si="3"/>
        <v>0</v>
      </c>
      <c r="G49" s="11" t="e">
        <f t="shared" si="8"/>
        <v>#DIV/0!</v>
      </c>
      <c r="H49" s="44"/>
    </row>
    <row r="50" spans="1:8" ht="17" thickBot="1" x14ac:dyDescent="0.25">
      <c r="A50" s="18">
        <v>48</v>
      </c>
      <c r="B50" s="19">
        <f t="shared" si="4"/>
        <v>0</v>
      </c>
      <c r="C50" s="19">
        <f t="shared" si="7"/>
        <v>0</v>
      </c>
      <c r="D50" s="19">
        <f t="shared" si="1"/>
        <v>0</v>
      </c>
      <c r="E50" s="19">
        <f t="shared" si="6"/>
        <v>0</v>
      </c>
      <c r="F50" s="19">
        <f t="shared" si="3"/>
        <v>0</v>
      </c>
      <c r="G50" s="20" t="e">
        <f t="shared" si="8"/>
        <v>#DIV/0!</v>
      </c>
    </row>
    <row r="51" spans="1:8" x14ac:dyDescent="0.2">
      <c r="A51" s="34"/>
      <c r="B51" s="10"/>
      <c r="C51" s="10"/>
      <c r="D51" s="10"/>
      <c r="E51" s="10"/>
      <c r="F51" s="10"/>
      <c r="G51" s="24"/>
    </row>
    <row r="52" spans="1:8" x14ac:dyDescent="0.2">
      <c r="A52" s="34"/>
      <c r="B52" s="10"/>
      <c r="C52" s="10"/>
      <c r="D52" s="10"/>
      <c r="E52" s="10"/>
      <c r="F52" s="10"/>
      <c r="G52" s="24"/>
    </row>
    <row r="53" spans="1:8" x14ac:dyDescent="0.2">
      <c r="A53" s="34"/>
      <c r="B53" s="10"/>
      <c r="C53" s="10"/>
      <c r="D53" s="10"/>
      <c r="E53" s="10"/>
      <c r="F53" s="10"/>
      <c r="G53" s="24"/>
    </row>
    <row r="54" spans="1:8" x14ac:dyDescent="0.2">
      <c r="A54" s="34"/>
      <c r="B54" s="10"/>
      <c r="C54" s="10"/>
      <c r="D54" s="10"/>
      <c r="E54" s="10"/>
      <c r="F54" s="10"/>
      <c r="G54" s="24"/>
    </row>
    <row r="55" spans="1:8" x14ac:dyDescent="0.2">
      <c r="A55" s="34"/>
      <c r="B55" s="10"/>
      <c r="C55" s="10"/>
      <c r="D55" s="10"/>
      <c r="E55" s="10"/>
      <c r="F55" s="10"/>
      <c r="G55" s="24"/>
    </row>
    <row r="56" spans="1:8" x14ac:dyDescent="0.2">
      <c r="A56" s="34"/>
      <c r="B56" s="10"/>
      <c r="C56" s="10"/>
      <c r="D56" s="10"/>
      <c r="E56" s="10"/>
      <c r="F56" s="10"/>
      <c r="G56" s="24"/>
    </row>
    <row r="57" spans="1:8" x14ac:dyDescent="0.2">
      <c r="A57" s="34"/>
      <c r="B57" s="10"/>
      <c r="C57" s="10"/>
      <c r="D57" s="10"/>
      <c r="E57" s="10"/>
      <c r="F57" s="10"/>
      <c r="G57" s="24"/>
    </row>
    <row r="58" spans="1:8" x14ac:dyDescent="0.2">
      <c r="A58" s="34"/>
      <c r="B58" s="10"/>
      <c r="C58" s="10"/>
      <c r="D58" s="10"/>
      <c r="E58" s="10"/>
      <c r="F58" s="10"/>
      <c r="G58" s="24"/>
    </row>
    <row r="59" spans="1:8" x14ac:dyDescent="0.2">
      <c r="A59" s="34"/>
      <c r="B59" s="10"/>
      <c r="C59" s="10"/>
      <c r="D59" s="10"/>
      <c r="E59" s="10"/>
      <c r="F59" s="10"/>
      <c r="G59" s="24"/>
    </row>
    <row r="60" spans="1:8" x14ac:dyDescent="0.2">
      <c r="A60" s="34"/>
      <c r="B60" s="10"/>
      <c r="C60" s="10"/>
      <c r="D60" s="10"/>
      <c r="E60" s="10"/>
      <c r="F60" s="10"/>
      <c r="G60" s="24"/>
    </row>
  </sheetData>
  <sheetProtection algorithmName="SHA-512" hashValue="7+Vlm7a+R5tc/8B2GQ+GCAMuCFdHyj/xWDja5RaqYv2lusn62Fse2Ghj21B0SYAd/tpsOLhlakLXj0MoxBxm/Q==" saltValue="+f/gChhsMIJlOFmlc+LNCQ==" spinCount="100000" sheet="1" objects="1" scenarios="1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78C2-BAC8-FA48-9252-DD99D7A14473}">
  <dimension ref="A1:L70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3" width="10.83203125" style="38" customWidth="1"/>
    <col min="4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120</v>
      </c>
    </row>
    <row r="3" spans="1:12" x14ac:dyDescent="0.2">
      <c r="A3" s="4" t="s">
        <v>12</v>
      </c>
      <c r="B3" s="5">
        <v>0</v>
      </c>
      <c r="C3" s="6">
        <f t="shared" ref="C3:C36" si="0">$J$5</f>
        <v>0</v>
      </c>
      <c r="D3" s="5">
        <f t="shared" ref="D3:D50" si="1">B3+C3</f>
        <v>0</v>
      </c>
      <c r="E3" s="5">
        <f t="shared" ref="E3:E36" si="2">0.228894587296029*D3</f>
        <v>0</v>
      </c>
      <c r="F3" s="5">
        <f t="shared" ref="F3:F50" si="3">D3-E3</f>
        <v>0</v>
      </c>
      <c r="G3" s="7"/>
      <c r="J3" s="43"/>
      <c r="L3" s="8">
        <f>IF((-((J5*2.80909688)+(J8*(-2))))-0.199*((J5*2.80909688)-J8)&lt;0,0,(-((J5*2.80909688)+(J8*(-2))))-0.199*((J5*2.80909688)-J8))</f>
        <v>0</v>
      </c>
    </row>
    <row r="4" spans="1:12" x14ac:dyDescent="0.2">
      <c r="A4" s="9">
        <v>2</v>
      </c>
      <c r="B4" s="10">
        <f t="shared" ref="B4:B50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6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 t="s">
        <v>118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5"/>
        <v>#DIV/0!</v>
      </c>
    </row>
    <row r="36" spans="1:7" x14ac:dyDescent="0.2">
      <c r="A36" s="9" t="s">
        <v>117</v>
      </c>
      <c r="B36" s="10">
        <f t="shared" si="4"/>
        <v>0</v>
      </c>
      <c r="C36" s="10">
        <f t="shared" si="0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5"/>
        <v>#DIV/0!</v>
      </c>
    </row>
    <row r="37" spans="1:7" x14ac:dyDescent="0.2">
      <c r="A37" s="4" t="s">
        <v>116</v>
      </c>
      <c r="B37" s="5">
        <f t="shared" si="4"/>
        <v>0</v>
      </c>
      <c r="C37" s="16">
        <f>L3</f>
        <v>0</v>
      </c>
      <c r="D37" s="5">
        <f t="shared" si="1"/>
        <v>0</v>
      </c>
      <c r="E37" s="5">
        <f t="shared" ref="E37:E50" si="6">0.454746133667371*D37</f>
        <v>0</v>
      </c>
      <c r="F37" s="5">
        <f t="shared" si="3"/>
        <v>0</v>
      </c>
      <c r="G37" s="11"/>
    </row>
    <row r="38" spans="1:7" x14ac:dyDescent="0.2">
      <c r="A38" s="9" t="s">
        <v>115</v>
      </c>
      <c r="B38" s="10">
        <f t="shared" si="4"/>
        <v>0</v>
      </c>
      <c r="C38" s="17">
        <f t="shared" ref="C38:C50" si="7">$J$8</f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ref="G38:G50" si="8">IF(1-((B38-F38)/B38*-1)&gt;1,1+((B38-F38)/B38*-1),1-(((B38-F38)/B38*-1)))</f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x14ac:dyDescent="0.2">
      <c r="A46" s="9">
        <v>44</v>
      </c>
      <c r="B46" s="10">
        <f t="shared" si="4"/>
        <v>0</v>
      </c>
      <c r="C46" s="10">
        <f t="shared" si="7"/>
        <v>0</v>
      </c>
      <c r="D46" s="10">
        <f t="shared" si="1"/>
        <v>0</v>
      </c>
      <c r="E46" s="10">
        <f t="shared" si="6"/>
        <v>0</v>
      </c>
      <c r="F46" s="10">
        <f t="shared" si="3"/>
        <v>0</v>
      </c>
      <c r="G46" s="11" t="e">
        <f t="shared" si="8"/>
        <v>#DIV/0!</v>
      </c>
    </row>
    <row r="47" spans="1:7" x14ac:dyDescent="0.2">
      <c r="A47" s="4">
        <v>45</v>
      </c>
      <c r="B47" s="5">
        <f t="shared" si="4"/>
        <v>0</v>
      </c>
      <c r="C47" s="5">
        <f t="shared" si="7"/>
        <v>0</v>
      </c>
      <c r="D47" s="5">
        <f t="shared" si="1"/>
        <v>0</v>
      </c>
      <c r="E47" s="5">
        <f t="shared" si="6"/>
        <v>0</v>
      </c>
      <c r="F47" s="5">
        <f t="shared" si="3"/>
        <v>0</v>
      </c>
      <c r="G47" s="11" t="e">
        <f t="shared" si="8"/>
        <v>#DIV/0!</v>
      </c>
    </row>
    <row r="48" spans="1:7" x14ac:dyDescent="0.2">
      <c r="A48" s="9">
        <v>46</v>
      </c>
      <c r="B48" s="10">
        <f t="shared" si="4"/>
        <v>0</v>
      </c>
      <c r="C48" s="10">
        <f t="shared" si="7"/>
        <v>0</v>
      </c>
      <c r="D48" s="10">
        <f t="shared" si="1"/>
        <v>0</v>
      </c>
      <c r="E48" s="10">
        <f t="shared" si="6"/>
        <v>0</v>
      </c>
      <c r="F48" s="10">
        <f t="shared" si="3"/>
        <v>0</v>
      </c>
      <c r="G48" s="11" t="e">
        <f t="shared" si="8"/>
        <v>#DIV/0!</v>
      </c>
    </row>
    <row r="49" spans="1:7" x14ac:dyDescent="0.2">
      <c r="A49" s="4">
        <v>47</v>
      </c>
      <c r="B49" s="5">
        <f t="shared" si="4"/>
        <v>0</v>
      </c>
      <c r="C49" s="5">
        <f t="shared" si="7"/>
        <v>0</v>
      </c>
      <c r="D49" s="5">
        <f t="shared" si="1"/>
        <v>0</v>
      </c>
      <c r="E49" s="5">
        <f t="shared" si="6"/>
        <v>0</v>
      </c>
      <c r="F49" s="5">
        <f t="shared" si="3"/>
        <v>0</v>
      </c>
      <c r="G49" s="11" t="e">
        <f t="shared" si="8"/>
        <v>#DIV/0!</v>
      </c>
    </row>
    <row r="50" spans="1:7" ht="17" thickBot="1" x14ac:dyDescent="0.25">
      <c r="A50" s="18">
        <v>48</v>
      </c>
      <c r="B50" s="19">
        <f t="shared" si="4"/>
        <v>0</v>
      </c>
      <c r="C50" s="19">
        <f t="shared" si="7"/>
        <v>0</v>
      </c>
      <c r="D50" s="19">
        <f t="shared" si="1"/>
        <v>0</v>
      </c>
      <c r="E50" s="19">
        <f t="shared" si="6"/>
        <v>0</v>
      </c>
      <c r="F50" s="19">
        <f t="shared" si="3"/>
        <v>0</v>
      </c>
      <c r="G50" s="20" t="e">
        <f t="shared" si="8"/>
        <v>#DIV/0!</v>
      </c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</sheetData>
  <sheetProtection algorithmName="SHA-512" hashValue="wiiziE4WWeDVGCH11L4jVq5/aHd12ZNBOxrVAEurpse33B8ToQnNcus0++RN2qIbgMpQgJD4qO82cYlcXE3bGA==" saltValue="xdgw1/4WJIdqO9NWQoGEVw==" spinCount="100000" sheet="1" objects="1" scenarios="1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E7E3-D576-EF46-9B3B-66138FC8476D}">
  <dimension ref="A1:L7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121</v>
      </c>
    </row>
    <row r="3" spans="1:12" x14ac:dyDescent="0.2">
      <c r="A3" s="4" t="s">
        <v>12</v>
      </c>
      <c r="B3" s="5">
        <v>0</v>
      </c>
      <c r="C3" s="6">
        <f t="shared" ref="C3:C36" si="0">$J$5</f>
        <v>0</v>
      </c>
      <c r="D3" s="5">
        <f t="shared" ref="D3:D50" si="1">B3+C3</f>
        <v>0</v>
      </c>
      <c r="E3" s="5">
        <f t="shared" ref="E3:E36" si="2">0.228894587296029*D3</f>
        <v>0</v>
      </c>
      <c r="F3" s="5">
        <f t="shared" ref="F3:F50" si="3">D3-E3</f>
        <v>0</v>
      </c>
      <c r="G3" s="7"/>
      <c r="J3" s="43"/>
      <c r="L3" s="8">
        <f>IF((-((J5*2.296407084)+(J8*(-2))))-0.4669*((J5*2.296407084)-J8)&lt;0,0,(-((J5*2.296407084)+(J8*(-2))))-0.4669*((J5*2.296407084)-J8))</f>
        <v>0</v>
      </c>
    </row>
    <row r="4" spans="1:12" x14ac:dyDescent="0.2">
      <c r="A4" s="9">
        <v>2</v>
      </c>
      <c r="B4" s="10">
        <f t="shared" ref="B4:B50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6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 t="s">
        <v>118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5"/>
        <v>#DIV/0!</v>
      </c>
    </row>
    <row r="36" spans="1:7" x14ac:dyDescent="0.2">
      <c r="A36" s="9" t="s">
        <v>117</v>
      </c>
      <c r="B36" s="10">
        <f t="shared" si="4"/>
        <v>0</v>
      </c>
      <c r="C36" s="10">
        <f t="shared" si="0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5"/>
        <v>#DIV/0!</v>
      </c>
    </row>
    <row r="37" spans="1:7" x14ac:dyDescent="0.2">
      <c r="A37" s="4" t="s">
        <v>116</v>
      </c>
      <c r="B37" s="5">
        <f t="shared" si="4"/>
        <v>0</v>
      </c>
      <c r="C37" s="16">
        <f>L3</f>
        <v>0</v>
      </c>
      <c r="D37" s="5">
        <f t="shared" si="1"/>
        <v>0</v>
      </c>
      <c r="E37" s="5">
        <f t="shared" ref="E37:E50" si="6">0.405396442498639*D37</f>
        <v>0</v>
      </c>
      <c r="F37" s="5">
        <f t="shared" si="3"/>
        <v>0</v>
      </c>
      <c r="G37" s="11"/>
    </row>
    <row r="38" spans="1:7" x14ac:dyDescent="0.2">
      <c r="A38" s="9" t="s">
        <v>115</v>
      </c>
      <c r="B38" s="10">
        <f t="shared" si="4"/>
        <v>0</v>
      </c>
      <c r="C38" s="17">
        <f t="shared" ref="C38:C50" si="7">$J$8</f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ref="G38:G50" si="8">IF(1-((B38-F38)/B38*-1)&gt;1,1+((B38-F38)/B38*-1),1-(((B38-F38)/B38*-1)))</f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x14ac:dyDescent="0.2">
      <c r="A46" s="9">
        <v>44</v>
      </c>
      <c r="B46" s="10">
        <f t="shared" si="4"/>
        <v>0</v>
      </c>
      <c r="C46" s="10">
        <f t="shared" si="7"/>
        <v>0</v>
      </c>
      <c r="D46" s="10">
        <f t="shared" si="1"/>
        <v>0</v>
      </c>
      <c r="E46" s="10">
        <f t="shared" si="6"/>
        <v>0</v>
      </c>
      <c r="F46" s="10">
        <f t="shared" si="3"/>
        <v>0</v>
      </c>
      <c r="G46" s="11" t="e">
        <f t="shared" si="8"/>
        <v>#DIV/0!</v>
      </c>
    </row>
    <row r="47" spans="1:7" x14ac:dyDescent="0.2">
      <c r="A47" s="4">
        <v>45</v>
      </c>
      <c r="B47" s="5">
        <f t="shared" si="4"/>
        <v>0</v>
      </c>
      <c r="C47" s="5">
        <f t="shared" si="7"/>
        <v>0</v>
      </c>
      <c r="D47" s="5">
        <f t="shared" si="1"/>
        <v>0</v>
      </c>
      <c r="E47" s="5">
        <f t="shared" si="6"/>
        <v>0</v>
      </c>
      <c r="F47" s="5">
        <f t="shared" si="3"/>
        <v>0</v>
      </c>
      <c r="G47" s="11" t="e">
        <f t="shared" si="8"/>
        <v>#DIV/0!</v>
      </c>
    </row>
    <row r="48" spans="1:7" x14ac:dyDescent="0.2">
      <c r="A48" s="9">
        <v>46</v>
      </c>
      <c r="B48" s="10">
        <f t="shared" si="4"/>
        <v>0</v>
      </c>
      <c r="C48" s="10">
        <f t="shared" si="7"/>
        <v>0</v>
      </c>
      <c r="D48" s="10">
        <f t="shared" si="1"/>
        <v>0</v>
      </c>
      <c r="E48" s="10">
        <f t="shared" si="6"/>
        <v>0</v>
      </c>
      <c r="F48" s="10">
        <f t="shared" si="3"/>
        <v>0</v>
      </c>
      <c r="G48" s="11" t="e">
        <f t="shared" si="8"/>
        <v>#DIV/0!</v>
      </c>
    </row>
    <row r="49" spans="1:7" x14ac:dyDescent="0.2">
      <c r="A49" s="4">
        <v>47</v>
      </c>
      <c r="B49" s="5">
        <f t="shared" si="4"/>
        <v>0</v>
      </c>
      <c r="C49" s="5">
        <f t="shared" si="7"/>
        <v>0</v>
      </c>
      <c r="D49" s="5">
        <f t="shared" si="1"/>
        <v>0</v>
      </c>
      <c r="E49" s="5">
        <f t="shared" si="6"/>
        <v>0</v>
      </c>
      <c r="F49" s="5">
        <f t="shared" si="3"/>
        <v>0</v>
      </c>
      <c r="G49" s="11" t="e">
        <f t="shared" si="8"/>
        <v>#DIV/0!</v>
      </c>
    </row>
    <row r="50" spans="1:7" ht="17" thickBot="1" x14ac:dyDescent="0.25">
      <c r="A50" s="18">
        <v>48</v>
      </c>
      <c r="B50" s="19">
        <f t="shared" si="4"/>
        <v>0</v>
      </c>
      <c r="C50" s="19">
        <f t="shared" si="7"/>
        <v>0</v>
      </c>
      <c r="D50" s="19">
        <f t="shared" si="1"/>
        <v>0</v>
      </c>
      <c r="E50" s="19">
        <f t="shared" si="6"/>
        <v>0</v>
      </c>
      <c r="F50" s="19">
        <f t="shared" si="3"/>
        <v>0</v>
      </c>
      <c r="G50" s="20" t="e">
        <f t="shared" si="8"/>
        <v>#DIV/0!</v>
      </c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</sheetData>
  <sheetProtection algorithmName="SHA-512" hashValue="uZZ145AMM8e4IkGDt8zdK/GfNv6AxMQ3uPQwigsoDMQEdKOdhSNxeSN/3D6ei5mYNnjIsBpTG3UkAadqBE+grw==" saltValue="rL9Mb8vWQBz1V2s1okyZ8A==" spinCount="100000" sheet="1" objects="1" scenarios="1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FCB7-77B3-D740-B59D-9023D6392B0D}">
  <dimension ref="A1:L79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122</v>
      </c>
    </row>
    <row r="3" spans="1:12" x14ac:dyDescent="0.2">
      <c r="A3" s="4" t="s">
        <v>12</v>
      </c>
      <c r="B3" s="5">
        <v>0</v>
      </c>
      <c r="C3" s="6">
        <f t="shared" ref="C3:C36" si="0">$J$5</f>
        <v>0</v>
      </c>
      <c r="D3" s="5">
        <f t="shared" ref="D3:D50" si="1">B3+C3</f>
        <v>0</v>
      </c>
      <c r="E3" s="5">
        <f t="shared" ref="E3:E36" si="2">0.228894587296029*D3</f>
        <v>0</v>
      </c>
      <c r="F3" s="5">
        <f t="shared" ref="F3:F50" si="3">D3-E3</f>
        <v>0</v>
      </c>
      <c r="G3" s="7"/>
      <c r="J3" s="43"/>
      <c r="L3" s="8">
        <f>IF((-((J5*1.8262685312)+(J8*(-2))))-0.8439*((J5*1.8262685312)-J8)&lt;0,0,(-((J5*1.8262685312)+(J8*(-2))))-0.8439*((J5*1.8262685312)-J8))</f>
        <v>0</v>
      </c>
    </row>
    <row r="4" spans="1:12" x14ac:dyDescent="0.2">
      <c r="A4" s="9">
        <v>2</v>
      </c>
      <c r="B4" s="10">
        <f t="shared" ref="B4:B50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6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 t="s">
        <v>118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51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5"/>
        <v>#DIV/0!</v>
      </c>
    </row>
    <row r="36" spans="1:7" x14ac:dyDescent="0.2">
      <c r="A36" s="9" t="s">
        <v>117</v>
      </c>
      <c r="B36" s="10">
        <f t="shared" si="4"/>
        <v>0</v>
      </c>
      <c r="C36" s="10">
        <f t="shared" si="0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5"/>
        <v>#DIV/0!</v>
      </c>
    </row>
    <row r="37" spans="1:7" x14ac:dyDescent="0.2">
      <c r="A37" s="4" t="s">
        <v>116</v>
      </c>
      <c r="B37" s="5">
        <f t="shared" si="4"/>
        <v>0</v>
      </c>
      <c r="C37" s="16">
        <f>L3</f>
        <v>0</v>
      </c>
      <c r="D37" s="5">
        <f t="shared" si="1"/>
        <v>0</v>
      </c>
      <c r="E37" s="5">
        <f t="shared" ref="E37:E50" si="6">0.351580222674495*D37</f>
        <v>0</v>
      </c>
      <c r="F37" s="5">
        <f t="shared" si="3"/>
        <v>0</v>
      </c>
      <c r="G37" s="11"/>
    </row>
    <row r="38" spans="1:7" x14ac:dyDescent="0.2">
      <c r="A38" s="9" t="s">
        <v>115</v>
      </c>
      <c r="B38" s="10">
        <f t="shared" si="4"/>
        <v>0</v>
      </c>
      <c r="C38" s="17">
        <f t="shared" ref="C38:C50" si="7">$J$8</f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ref="G38:G50" si="8">IF(1-((B38-F38)/B38*-1)&gt;1,1+((B38-F38)/B38*-1),1-(((B38-F38)/B38*-1)))</f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x14ac:dyDescent="0.2">
      <c r="A46" s="9">
        <v>44</v>
      </c>
      <c r="B46" s="10">
        <f t="shared" si="4"/>
        <v>0</v>
      </c>
      <c r="C46" s="10">
        <f t="shared" si="7"/>
        <v>0</v>
      </c>
      <c r="D46" s="10">
        <f t="shared" si="1"/>
        <v>0</v>
      </c>
      <c r="E46" s="10">
        <f t="shared" si="6"/>
        <v>0</v>
      </c>
      <c r="F46" s="10">
        <f t="shared" si="3"/>
        <v>0</v>
      </c>
      <c r="G46" s="11" t="e">
        <f t="shared" si="8"/>
        <v>#DIV/0!</v>
      </c>
    </row>
    <row r="47" spans="1:7" x14ac:dyDescent="0.2">
      <c r="A47" s="4">
        <v>45</v>
      </c>
      <c r="B47" s="5">
        <f t="shared" si="4"/>
        <v>0</v>
      </c>
      <c r="C47" s="5">
        <f t="shared" si="7"/>
        <v>0</v>
      </c>
      <c r="D47" s="5">
        <f t="shared" si="1"/>
        <v>0</v>
      </c>
      <c r="E47" s="5">
        <f t="shared" si="6"/>
        <v>0</v>
      </c>
      <c r="F47" s="5">
        <f t="shared" si="3"/>
        <v>0</v>
      </c>
      <c r="G47" s="11" t="e">
        <f t="shared" si="8"/>
        <v>#DIV/0!</v>
      </c>
    </row>
    <row r="48" spans="1:7" x14ac:dyDescent="0.2">
      <c r="A48" s="9">
        <v>46</v>
      </c>
      <c r="B48" s="10">
        <f t="shared" si="4"/>
        <v>0</v>
      </c>
      <c r="C48" s="10">
        <f t="shared" si="7"/>
        <v>0</v>
      </c>
      <c r="D48" s="10">
        <f t="shared" si="1"/>
        <v>0</v>
      </c>
      <c r="E48" s="10">
        <f t="shared" si="6"/>
        <v>0</v>
      </c>
      <c r="F48" s="10">
        <f t="shared" si="3"/>
        <v>0</v>
      </c>
      <c r="G48" s="11" t="e">
        <f t="shared" si="8"/>
        <v>#DIV/0!</v>
      </c>
    </row>
    <row r="49" spans="1:7" x14ac:dyDescent="0.2">
      <c r="A49" s="4">
        <v>47</v>
      </c>
      <c r="B49" s="5">
        <f t="shared" si="4"/>
        <v>0</v>
      </c>
      <c r="C49" s="5">
        <f t="shared" si="7"/>
        <v>0</v>
      </c>
      <c r="D49" s="5">
        <f t="shared" si="1"/>
        <v>0</v>
      </c>
      <c r="E49" s="5">
        <f t="shared" si="6"/>
        <v>0</v>
      </c>
      <c r="F49" s="5">
        <f t="shared" si="3"/>
        <v>0</v>
      </c>
      <c r="G49" s="11" t="e">
        <f t="shared" si="8"/>
        <v>#DIV/0!</v>
      </c>
    </row>
    <row r="50" spans="1:7" ht="17" thickBot="1" x14ac:dyDescent="0.25">
      <c r="A50" s="18">
        <v>48</v>
      </c>
      <c r="B50" s="19">
        <f t="shared" si="4"/>
        <v>0</v>
      </c>
      <c r="C50" s="19">
        <f t="shared" si="7"/>
        <v>0</v>
      </c>
      <c r="D50" s="19">
        <f t="shared" si="1"/>
        <v>0</v>
      </c>
      <c r="E50" s="19">
        <f t="shared" si="6"/>
        <v>0</v>
      </c>
      <c r="F50" s="19">
        <f t="shared" si="3"/>
        <v>0</v>
      </c>
      <c r="G50" s="20" t="e">
        <f t="shared" si="8"/>
        <v>#DIV/0!</v>
      </c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</sheetData>
  <sheetProtection algorithmName="SHA-512" hashValue="EqAQx2qwFscSoeOrPHBDZT2o+dJARAU7WHFzQRBzvZxsMmabmFceAvBfcX/FHqsQCE3nGWho2bYnPhGN9PBr6w==" saltValue="tQqhUenz0hk3OOsjoAzOaA==" spinCount="100000" sheet="1" objects="1" scenarios="1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5436-D9CF-484A-815C-8F8197726B78}">
  <dimension ref="A1:L86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123</v>
      </c>
    </row>
    <row r="3" spans="1:12" x14ac:dyDescent="0.2">
      <c r="A3" s="4" t="s">
        <v>12</v>
      </c>
      <c r="B3" s="5">
        <v>0</v>
      </c>
      <c r="C3" s="6">
        <f t="shared" ref="C3:C36" si="0">$J$5</f>
        <v>0</v>
      </c>
      <c r="D3" s="5">
        <f t="shared" ref="D3:D50" si="1">B3+C3</f>
        <v>0</v>
      </c>
      <c r="E3" s="5">
        <f t="shared" ref="E3:E36" si="2">0.228894587296029*D3</f>
        <v>0</v>
      </c>
      <c r="F3" s="5">
        <f t="shared" ref="F3:F50" si="3">D3-E3</f>
        <v>0</v>
      </c>
      <c r="G3" s="7"/>
      <c r="J3" s="43"/>
      <c r="L3" s="8">
        <f>IF((-((J5*1.3951493797)+(J8*(-2))))-1.4141*((J5*1.3951493797)-J8)&lt;0,0,(-((J5*1.3951493797)+(J8*(-2))))-1.4141*((J5*1.3951493797)-J8))</f>
        <v>0</v>
      </c>
    </row>
    <row r="4" spans="1:12" x14ac:dyDescent="0.2">
      <c r="A4" s="9">
        <v>2</v>
      </c>
      <c r="B4" s="10">
        <f t="shared" ref="B4:B50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6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 t="s">
        <v>118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51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5"/>
        <v>#DIV/0!</v>
      </c>
    </row>
    <row r="36" spans="1:7" x14ac:dyDescent="0.2">
      <c r="A36" s="9" t="s">
        <v>117</v>
      </c>
      <c r="B36" s="10">
        <f t="shared" si="4"/>
        <v>0</v>
      </c>
      <c r="C36" s="10">
        <f t="shared" si="0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5"/>
        <v>#DIV/0!</v>
      </c>
    </row>
    <row r="37" spans="1:7" x14ac:dyDescent="0.2">
      <c r="A37" s="4" t="s">
        <v>116</v>
      </c>
      <c r="B37" s="5">
        <f t="shared" si="4"/>
        <v>0</v>
      </c>
      <c r="C37" s="16">
        <f>L3</f>
        <v>0</v>
      </c>
      <c r="D37" s="5">
        <f t="shared" si="1"/>
        <v>0</v>
      </c>
      <c r="E37" s="5">
        <f t="shared" ref="E37:E50" si="6">0.292893218813452*D37</f>
        <v>0</v>
      </c>
      <c r="F37" s="5">
        <f t="shared" si="3"/>
        <v>0</v>
      </c>
      <c r="G37" s="11"/>
    </row>
    <row r="38" spans="1:7" x14ac:dyDescent="0.2">
      <c r="A38" s="9" t="s">
        <v>115</v>
      </c>
      <c r="B38" s="10">
        <f t="shared" si="4"/>
        <v>0</v>
      </c>
      <c r="C38" s="17">
        <f t="shared" ref="C38:C50" si="7">$J$8</f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ref="G38:G50" si="8">IF(1-((B38-F38)/B38*-1)&gt;1,1+((B38-F38)/B38*-1),1-(((B38-F38)/B38*-1)))</f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x14ac:dyDescent="0.2">
      <c r="A46" s="9">
        <v>44</v>
      </c>
      <c r="B46" s="10">
        <f t="shared" si="4"/>
        <v>0</v>
      </c>
      <c r="C46" s="10">
        <f t="shared" si="7"/>
        <v>0</v>
      </c>
      <c r="D46" s="10">
        <f t="shared" si="1"/>
        <v>0</v>
      </c>
      <c r="E46" s="10">
        <f t="shared" si="6"/>
        <v>0</v>
      </c>
      <c r="F46" s="10">
        <f t="shared" si="3"/>
        <v>0</v>
      </c>
      <c r="G46" s="11" t="e">
        <f t="shared" si="8"/>
        <v>#DIV/0!</v>
      </c>
    </row>
    <row r="47" spans="1:7" x14ac:dyDescent="0.2">
      <c r="A47" s="4">
        <v>45</v>
      </c>
      <c r="B47" s="5">
        <f t="shared" si="4"/>
        <v>0</v>
      </c>
      <c r="C47" s="5">
        <f t="shared" si="7"/>
        <v>0</v>
      </c>
      <c r="D47" s="5">
        <f t="shared" si="1"/>
        <v>0</v>
      </c>
      <c r="E47" s="5">
        <f t="shared" si="6"/>
        <v>0</v>
      </c>
      <c r="F47" s="5">
        <f t="shared" si="3"/>
        <v>0</v>
      </c>
      <c r="G47" s="11" t="e">
        <f t="shared" si="8"/>
        <v>#DIV/0!</v>
      </c>
    </row>
    <row r="48" spans="1:7" x14ac:dyDescent="0.2">
      <c r="A48" s="9">
        <v>46</v>
      </c>
      <c r="B48" s="10">
        <f t="shared" si="4"/>
        <v>0</v>
      </c>
      <c r="C48" s="10">
        <f t="shared" si="7"/>
        <v>0</v>
      </c>
      <c r="D48" s="10">
        <f t="shared" si="1"/>
        <v>0</v>
      </c>
      <c r="E48" s="10">
        <f t="shared" si="6"/>
        <v>0</v>
      </c>
      <c r="F48" s="10">
        <f t="shared" si="3"/>
        <v>0</v>
      </c>
      <c r="G48" s="11" t="e">
        <f t="shared" si="8"/>
        <v>#DIV/0!</v>
      </c>
    </row>
    <row r="49" spans="1:7" x14ac:dyDescent="0.2">
      <c r="A49" s="4">
        <v>47</v>
      </c>
      <c r="B49" s="5">
        <f t="shared" si="4"/>
        <v>0</v>
      </c>
      <c r="C49" s="5">
        <f t="shared" si="7"/>
        <v>0</v>
      </c>
      <c r="D49" s="5">
        <f t="shared" si="1"/>
        <v>0</v>
      </c>
      <c r="E49" s="5">
        <f t="shared" si="6"/>
        <v>0</v>
      </c>
      <c r="F49" s="5">
        <f t="shared" si="3"/>
        <v>0</v>
      </c>
      <c r="G49" s="11" t="e">
        <f t="shared" si="8"/>
        <v>#DIV/0!</v>
      </c>
    </row>
    <row r="50" spans="1:7" ht="17" thickBot="1" x14ac:dyDescent="0.25">
      <c r="A50" s="18">
        <v>48</v>
      </c>
      <c r="B50" s="19">
        <f t="shared" si="4"/>
        <v>0</v>
      </c>
      <c r="C50" s="19">
        <f t="shared" si="7"/>
        <v>0</v>
      </c>
      <c r="D50" s="19">
        <f t="shared" si="1"/>
        <v>0</v>
      </c>
      <c r="E50" s="19">
        <f t="shared" si="6"/>
        <v>0</v>
      </c>
      <c r="F50" s="19">
        <f t="shared" si="3"/>
        <v>0</v>
      </c>
      <c r="G50" s="20" t="e">
        <f t="shared" si="8"/>
        <v>#DIV/0!</v>
      </c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</sheetData>
  <sheetProtection algorithmName="SHA-512" hashValue="M+E2tysLB3t/rYEEnL+IJb3NCErO4qMcjCa7148NrZZTZLCKmIoxERvp2oaNYg4+I0ByntvnSIMmhfwl2gv9Lw==" saltValue="nQjCjXicnD4tqGNN/m5WGw==" spinCount="100000" sheet="1" objects="1" scenarios="1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7D6E-DEE0-384B-AAED-38A03752068B}">
  <dimension ref="A1:L87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124</v>
      </c>
    </row>
    <row r="3" spans="1:12" x14ac:dyDescent="0.2">
      <c r="A3" s="4" t="s">
        <v>12</v>
      </c>
      <c r="B3" s="5">
        <v>0</v>
      </c>
      <c r="C3" s="6">
        <f t="shared" ref="C3:C36" si="0">$J$5</f>
        <v>0</v>
      </c>
      <c r="D3" s="5">
        <f t="shared" ref="D3:D50" si="1">B3+C3</f>
        <v>0</v>
      </c>
      <c r="E3" s="5">
        <f t="shared" ref="E3:E36" si="2">0.228894587296029*D3</f>
        <v>0</v>
      </c>
      <c r="F3" s="5">
        <f t="shared" ref="F3:F50" si="3">D3-E3</f>
        <v>0</v>
      </c>
      <c r="G3" s="7"/>
      <c r="J3" s="43"/>
      <c r="L3" s="8">
        <f>IF((-((J5*1.1931992218)+(J8*(-2))))-1.823*((J5*1.1931992218)-J8)&lt;0,0,(-((J5*1.1931992218)+(J8*(-2))))-1.823*((J5*1.1931992218)-J8))</f>
        <v>0</v>
      </c>
    </row>
    <row r="4" spans="1:12" x14ac:dyDescent="0.2">
      <c r="A4" s="9">
        <v>2</v>
      </c>
      <c r="B4" s="10">
        <f t="shared" ref="B4:B50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6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 t="s">
        <v>118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5"/>
        <v>#DIV/0!</v>
      </c>
    </row>
    <row r="36" spans="1:7" x14ac:dyDescent="0.2">
      <c r="A36" s="9" t="s">
        <v>117</v>
      </c>
      <c r="B36" s="10">
        <f t="shared" si="4"/>
        <v>0</v>
      </c>
      <c r="C36" s="10">
        <f t="shared" si="0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5"/>
        <v>#DIV/0!</v>
      </c>
    </row>
    <row r="37" spans="1:7" x14ac:dyDescent="0.2">
      <c r="A37" s="4" t="s">
        <v>116</v>
      </c>
      <c r="B37" s="5">
        <f t="shared" si="4"/>
        <v>0</v>
      </c>
      <c r="C37" s="16">
        <f>L3</f>
        <v>0</v>
      </c>
      <c r="D37" s="5">
        <f t="shared" si="1"/>
        <v>0</v>
      </c>
      <c r="E37" s="5">
        <f t="shared" ref="E37:E50" si="6">0.26158692703025*D37</f>
        <v>0</v>
      </c>
      <c r="F37" s="5">
        <f t="shared" si="3"/>
        <v>0</v>
      </c>
      <c r="G37" s="11"/>
    </row>
    <row r="38" spans="1:7" x14ac:dyDescent="0.2">
      <c r="A38" s="9" t="s">
        <v>115</v>
      </c>
      <c r="B38" s="10">
        <f t="shared" si="4"/>
        <v>0</v>
      </c>
      <c r="C38" s="17">
        <f t="shared" ref="C38:C50" si="7">$J$8</f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ref="G38:G50" si="8">IF(1-((B38-F38)/B38*-1)&gt;1,1+((B38-F38)/B38*-1),1-(((B38-F38)/B38*-1)))</f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x14ac:dyDescent="0.2">
      <c r="A46" s="9">
        <v>44</v>
      </c>
      <c r="B46" s="10">
        <f t="shared" si="4"/>
        <v>0</v>
      </c>
      <c r="C46" s="10">
        <f t="shared" si="7"/>
        <v>0</v>
      </c>
      <c r="D46" s="10">
        <f t="shared" si="1"/>
        <v>0</v>
      </c>
      <c r="E46" s="10">
        <f t="shared" si="6"/>
        <v>0</v>
      </c>
      <c r="F46" s="10">
        <f t="shared" si="3"/>
        <v>0</v>
      </c>
      <c r="G46" s="11" t="e">
        <f t="shared" si="8"/>
        <v>#DIV/0!</v>
      </c>
    </row>
    <row r="47" spans="1:7" x14ac:dyDescent="0.2">
      <c r="A47" s="4">
        <v>45</v>
      </c>
      <c r="B47" s="5">
        <f t="shared" si="4"/>
        <v>0</v>
      </c>
      <c r="C47" s="5">
        <f t="shared" si="7"/>
        <v>0</v>
      </c>
      <c r="D47" s="5">
        <f t="shared" si="1"/>
        <v>0</v>
      </c>
      <c r="E47" s="5">
        <f t="shared" si="6"/>
        <v>0</v>
      </c>
      <c r="F47" s="5">
        <f t="shared" si="3"/>
        <v>0</v>
      </c>
      <c r="G47" s="11" t="e">
        <f t="shared" si="8"/>
        <v>#DIV/0!</v>
      </c>
    </row>
    <row r="48" spans="1:7" x14ac:dyDescent="0.2">
      <c r="A48" s="9">
        <v>46</v>
      </c>
      <c r="B48" s="10">
        <f t="shared" si="4"/>
        <v>0</v>
      </c>
      <c r="C48" s="10">
        <f t="shared" si="7"/>
        <v>0</v>
      </c>
      <c r="D48" s="10">
        <f t="shared" si="1"/>
        <v>0</v>
      </c>
      <c r="E48" s="10">
        <f t="shared" si="6"/>
        <v>0</v>
      </c>
      <c r="F48" s="10">
        <f t="shared" si="3"/>
        <v>0</v>
      </c>
      <c r="G48" s="11" t="e">
        <f t="shared" si="8"/>
        <v>#DIV/0!</v>
      </c>
    </row>
    <row r="49" spans="1:7" x14ac:dyDescent="0.2">
      <c r="A49" s="4">
        <v>47</v>
      </c>
      <c r="B49" s="5">
        <f t="shared" si="4"/>
        <v>0</v>
      </c>
      <c r="C49" s="5">
        <f t="shared" si="7"/>
        <v>0</v>
      </c>
      <c r="D49" s="5">
        <f t="shared" si="1"/>
        <v>0</v>
      </c>
      <c r="E49" s="5">
        <f t="shared" si="6"/>
        <v>0</v>
      </c>
      <c r="F49" s="5">
        <f t="shared" si="3"/>
        <v>0</v>
      </c>
      <c r="G49" s="11" t="e">
        <f t="shared" si="8"/>
        <v>#DIV/0!</v>
      </c>
    </row>
    <row r="50" spans="1:7" ht="17" thickBot="1" x14ac:dyDescent="0.25">
      <c r="A50" s="18">
        <v>48</v>
      </c>
      <c r="B50" s="19">
        <f t="shared" si="4"/>
        <v>0</v>
      </c>
      <c r="C50" s="19">
        <f t="shared" si="7"/>
        <v>0</v>
      </c>
      <c r="D50" s="19">
        <f t="shared" si="1"/>
        <v>0</v>
      </c>
      <c r="E50" s="19">
        <f t="shared" si="6"/>
        <v>0</v>
      </c>
      <c r="F50" s="19">
        <f t="shared" si="3"/>
        <v>0</v>
      </c>
      <c r="G50" s="20" t="e">
        <f t="shared" si="8"/>
        <v>#DIV/0!</v>
      </c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</sheetData>
  <sheetProtection algorithmName="SHA-512" hashValue="l0QF8yuFyg3kw1kk2fBGhd9Mt0U11aSTE1guhUBY1IgBFghFqBYtXPHxJ9kRprUmRVuPFx9mcnp/5J6OwW9qFw==" saltValue="27F95Vrr//D4vkpQUUsM8w==" spinCount="100000" sheet="1" objects="1" scenarios="1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7EE0-06D9-114B-9705-E0BDCB101026}">
  <dimension ref="A1:L50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125</v>
      </c>
    </row>
    <row r="3" spans="1:12" x14ac:dyDescent="0.2">
      <c r="A3" s="4" t="s">
        <v>12</v>
      </c>
      <c r="B3" s="5">
        <v>0</v>
      </c>
      <c r="C3" s="6">
        <f t="shared" ref="C3:C36" si="0">$J$5</f>
        <v>0</v>
      </c>
      <c r="D3" s="5">
        <f t="shared" ref="D3:D50" si="1">B3+C3</f>
        <v>0</v>
      </c>
      <c r="E3" s="5">
        <f t="shared" ref="E3:E50" si="2">0.228894587296029*D3</f>
        <v>0</v>
      </c>
      <c r="F3" s="5">
        <f t="shared" ref="F3:F50" si="3">D3-E3</f>
        <v>0</v>
      </c>
      <c r="G3" s="7"/>
      <c r="J3" s="43"/>
      <c r="L3" s="8">
        <f>IF((-(J5+(J8*(-2))))-2.3689*(J5-J8)&lt;0,0,(-(J5+(J8*(-2))))-2.3689*(J5-J8))</f>
        <v>0</v>
      </c>
    </row>
    <row r="4" spans="1:12" x14ac:dyDescent="0.2">
      <c r="A4" s="9">
        <v>2</v>
      </c>
      <c r="B4" s="10">
        <f t="shared" ref="B4:B50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6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 t="s">
        <v>118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51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5"/>
        <v>#DIV/0!</v>
      </c>
    </row>
    <row r="36" spans="1:7" x14ac:dyDescent="0.2">
      <c r="A36" s="9" t="s">
        <v>117</v>
      </c>
      <c r="B36" s="10">
        <f t="shared" si="4"/>
        <v>0</v>
      </c>
      <c r="C36" s="10">
        <f t="shared" si="0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5"/>
        <v>#DIV/0!</v>
      </c>
    </row>
    <row r="37" spans="1:7" x14ac:dyDescent="0.2">
      <c r="A37" s="4" t="s">
        <v>116</v>
      </c>
      <c r="B37" s="5">
        <f t="shared" si="4"/>
        <v>0</v>
      </c>
      <c r="C37" s="16">
        <f>L3</f>
        <v>0</v>
      </c>
      <c r="D37" s="5">
        <f t="shared" si="1"/>
        <v>0</v>
      </c>
      <c r="E37" s="5">
        <f t="shared" si="2"/>
        <v>0</v>
      </c>
      <c r="F37" s="5">
        <f t="shared" si="3"/>
        <v>0</v>
      </c>
      <c r="G37" s="11"/>
    </row>
    <row r="38" spans="1:7" x14ac:dyDescent="0.2">
      <c r="A38" s="9" t="s">
        <v>115</v>
      </c>
      <c r="B38" s="10">
        <f t="shared" si="4"/>
        <v>0</v>
      </c>
      <c r="C38" s="17">
        <f t="shared" ref="C38:C50" si="6">$J$8</f>
        <v>0</v>
      </c>
      <c r="D38" s="10">
        <f t="shared" si="1"/>
        <v>0</v>
      </c>
      <c r="E38" s="10">
        <f t="shared" si="2"/>
        <v>0</v>
      </c>
      <c r="F38" s="10">
        <f t="shared" si="3"/>
        <v>0</v>
      </c>
      <c r="G38" s="11" t="e">
        <f t="shared" ref="G38:G50" si="7">IF(1-((B38-F38)/B38*-1)&gt;1,1+((B38-F38)/B38*-1),1-(((B38-F38)/B38*-1)))</f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6"/>
        <v>0</v>
      </c>
      <c r="D39" s="5">
        <f t="shared" si="1"/>
        <v>0</v>
      </c>
      <c r="E39" s="5">
        <f t="shared" si="2"/>
        <v>0</v>
      </c>
      <c r="F39" s="5">
        <f t="shared" si="3"/>
        <v>0</v>
      </c>
      <c r="G39" s="11" t="e">
        <f t="shared" si="7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6"/>
        <v>0</v>
      </c>
      <c r="D40" s="10">
        <f t="shared" si="1"/>
        <v>0</v>
      </c>
      <c r="E40" s="10">
        <f t="shared" si="2"/>
        <v>0</v>
      </c>
      <c r="F40" s="10">
        <f t="shared" si="3"/>
        <v>0</v>
      </c>
      <c r="G40" s="11" t="e">
        <f t="shared" si="7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6"/>
        <v>0</v>
      </c>
      <c r="D41" s="5">
        <f t="shared" si="1"/>
        <v>0</v>
      </c>
      <c r="E41" s="5">
        <f t="shared" si="2"/>
        <v>0</v>
      </c>
      <c r="F41" s="5">
        <f t="shared" si="3"/>
        <v>0</v>
      </c>
      <c r="G41" s="11" t="e">
        <f t="shared" si="7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6"/>
        <v>0</v>
      </c>
      <c r="D42" s="10">
        <f t="shared" si="1"/>
        <v>0</v>
      </c>
      <c r="E42" s="10">
        <f t="shared" si="2"/>
        <v>0</v>
      </c>
      <c r="F42" s="10">
        <f t="shared" si="3"/>
        <v>0</v>
      </c>
      <c r="G42" s="11" t="e">
        <f t="shared" si="7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6"/>
        <v>0</v>
      </c>
      <c r="D43" s="5">
        <f t="shared" si="1"/>
        <v>0</v>
      </c>
      <c r="E43" s="5">
        <f t="shared" si="2"/>
        <v>0</v>
      </c>
      <c r="F43" s="5">
        <f t="shared" si="3"/>
        <v>0</v>
      </c>
      <c r="G43" s="11" t="e">
        <f t="shared" si="7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6"/>
        <v>0</v>
      </c>
      <c r="D44" s="10">
        <f t="shared" si="1"/>
        <v>0</v>
      </c>
      <c r="E44" s="10">
        <f t="shared" si="2"/>
        <v>0</v>
      </c>
      <c r="F44" s="10">
        <f t="shared" si="3"/>
        <v>0</v>
      </c>
      <c r="G44" s="11" t="e">
        <f t="shared" si="7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6"/>
        <v>0</v>
      </c>
      <c r="D45" s="5">
        <f t="shared" si="1"/>
        <v>0</v>
      </c>
      <c r="E45" s="5">
        <f t="shared" si="2"/>
        <v>0</v>
      </c>
      <c r="F45" s="5">
        <f t="shared" si="3"/>
        <v>0</v>
      </c>
      <c r="G45" s="11" t="e">
        <f t="shared" si="7"/>
        <v>#DIV/0!</v>
      </c>
    </row>
    <row r="46" spans="1:7" x14ac:dyDescent="0.2">
      <c r="A46" s="9">
        <v>44</v>
      </c>
      <c r="B46" s="10">
        <f t="shared" si="4"/>
        <v>0</v>
      </c>
      <c r="C46" s="10">
        <f t="shared" si="6"/>
        <v>0</v>
      </c>
      <c r="D46" s="10">
        <f t="shared" si="1"/>
        <v>0</v>
      </c>
      <c r="E46" s="10">
        <f t="shared" si="2"/>
        <v>0</v>
      </c>
      <c r="F46" s="10">
        <f t="shared" si="3"/>
        <v>0</v>
      </c>
      <c r="G46" s="11" t="e">
        <f t="shared" si="7"/>
        <v>#DIV/0!</v>
      </c>
    </row>
    <row r="47" spans="1:7" x14ac:dyDescent="0.2">
      <c r="A47" s="4">
        <v>45</v>
      </c>
      <c r="B47" s="5">
        <f t="shared" si="4"/>
        <v>0</v>
      </c>
      <c r="C47" s="5">
        <f t="shared" si="6"/>
        <v>0</v>
      </c>
      <c r="D47" s="5">
        <f t="shared" si="1"/>
        <v>0</v>
      </c>
      <c r="E47" s="5">
        <f t="shared" si="2"/>
        <v>0</v>
      </c>
      <c r="F47" s="5">
        <f t="shared" si="3"/>
        <v>0</v>
      </c>
      <c r="G47" s="11" t="e">
        <f t="shared" si="7"/>
        <v>#DIV/0!</v>
      </c>
    </row>
    <row r="48" spans="1:7" x14ac:dyDescent="0.2">
      <c r="A48" s="9">
        <v>46</v>
      </c>
      <c r="B48" s="10">
        <f t="shared" si="4"/>
        <v>0</v>
      </c>
      <c r="C48" s="10">
        <f t="shared" si="6"/>
        <v>0</v>
      </c>
      <c r="D48" s="10">
        <f t="shared" si="1"/>
        <v>0</v>
      </c>
      <c r="E48" s="10">
        <f t="shared" si="2"/>
        <v>0</v>
      </c>
      <c r="F48" s="10">
        <f t="shared" si="3"/>
        <v>0</v>
      </c>
      <c r="G48" s="11" t="e">
        <f t="shared" si="7"/>
        <v>#DIV/0!</v>
      </c>
    </row>
    <row r="49" spans="1:7" x14ac:dyDescent="0.2">
      <c r="A49" s="4">
        <v>47</v>
      </c>
      <c r="B49" s="5">
        <f t="shared" si="4"/>
        <v>0</v>
      </c>
      <c r="C49" s="5">
        <f t="shared" si="6"/>
        <v>0</v>
      </c>
      <c r="D49" s="5">
        <f t="shared" si="1"/>
        <v>0</v>
      </c>
      <c r="E49" s="5">
        <f t="shared" si="2"/>
        <v>0</v>
      </c>
      <c r="F49" s="5">
        <f t="shared" si="3"/>
        <v>0</v>
      </c>
      <c r="G49" s="11" t="e">
        <f t="shared" si="7"/>
        <v>#DIV/0!</v>
      </c>
    </row>
    <row r="50" spans="1:7" ht="17" thickBot="1" x14ac:dyDescent="0.25">
      <c r="A50" s="18">
        <v>48</v>
      </c>
      <c r="B50" s="19">
        <f t="shared" si="4"/>
        <v>0</v>
      </c>
      <c r="C50" s="19">
        <f t="shared" si="6"/>
        <v>0</v>
      </c>
      <c r="D50" s="19">
        <f t="shared" si="1"/>
        <v>0</v>
      </c>
      <c r="E50" s="19">
        <f t="shared" si="2"/>
        <v>0</v>
      </c>
      <c r="F50" s="19">
        <f t="shared" si="3"/>
        <v>0</v>
      </c>
      <c r="G50" s="20" t="e">
        <f t="shared" si="7"/>
        <v>#DIV/0!</v>
      </c>
    </row>
  </sheetData>
  <sheetProtection algorithmName="SHA-512" hashValue="5Aec01ivcnNbyoMcn+Aj07U3Y2XJoJ4WX+fnqbIVcNsWpUgvcuEae+TUdIxH7VVhmlVTjatgERXeXYALIZo52Q==" saltValue="D2iwH3V+/WiaEltmRKqy3Q==" spinCount="100000" sheet="1" objects="1" scenarios="1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34E4-0ADF-894A-BA9B-2FF297FBBE40}">
  <dimension ref="A1:L9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126</v>
      </c>
    </row>
    <row r="3" spans="1:12" x14ac:dyDescent="0.2">
      <c r="A3" s="4" t="s">
        <v>12</v>
      </c>
      <c r="B3" s="5">
        <v>0</v>
      </c>
      <c r="C3" s="6">
        <f t="shared" ref="C3:C36" si="0">$J$5</f>
        <v>0</v>
      </c>
      <c r="D3" s="5">
        <f t="shared" ref="D3:D50" si="1">B3+C3</f>
        <v>0</v>
      </c>
      <c r="E3" s="5">
        <f t="shared" ref="E3:E36" si="2">0.228894587296029*D3</f>
        <v>0</v>
      </c>
      <c r="F3" s="5">
        <f t="shared" ref="F3:F50" si="3">D3-E3</f>
        <v>0</v>
      </c>
      <c r="G3" s="7"/>
      <c r="J3" s="43"/>
      <c r="L3" s="8">
        <f>IF((-((J5*0.7534621361)+(J8*(-2))))-3.469*((J5*0.7534621361)-J8)&lt;0,0,(-((J5*0.7534621361)+(J8*(-2))))-3.469*((J5*0.7534621361)-J8))</f>
        <v>0</v>
      </c>
    </row>
    <row r="4" spans="1:12" x14ac:dyDescent="0.2">
      <c r="A4" s="9">
        <v>2</v>
      </c>
      <c r="B4" s="10">
        <f t="shared" ref="B4:B50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6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 t="s">
        <v>118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5"/>
        <v>#DIV/0!</v>
      </c>
    </row>
    <row r="36" spans="1:7" x14ac:dyDescent="0.2">
      <c r="A36" s="9" t="s">
        <v>117</v>
      </c>
      <c r="B36" s="10">
        <f t="shared" si="4"/>
        <v>0</v>
      </c>
      <c r="C36" s="10">
        <f t="shared" si="0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5"/>
        <v>#DIV/0!</v>
      </c>
    </row>
    <row r="37" spans="1:7" x14ac:dyDescent="0.2">
      <c r="A37" s="4" t="s">
        <v>116</v>
      </c>
      <c r="B37" s="5">
        <f t="shared" si="4"/>
        <v>0</v>
      </c>
      <c r="C37" s="16">
        <f>L3</f>
        <v>0</v>
      </c>
      <c r="D37" s="5">
        <f t="shared" si="1"/>
        <v>0</v>
      </c>
      <c r="E37" s="5">
        <f t="shared" ref="E37:E50" si="6">0.182806292660453*D37</f>
        <v>0</v>
      </c>
      <c r="F37" s="5">
        <f t="shared" si="3"/>
        <v>0</v>
      </c>
      <c r="G37" s="11"/>
    </row>
    <row r="38" spans="1:7" x14ac:dyDescent="0.2">
      <c r="A38" s="9" t="s">
        <v>115</v>
      </c>
      <c r="B38" s="10">
        <f t="shared" si="4"/>
        <v>0</v>
      </c>
      <c r="C38" s="17">
        <f t="shared" ref="C38:C50" si="7">$J$8</f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ref="G38:G50" si="8">IF(1-((B38-F38)/B38*-1)&gt;1,1+((B38-F38)/B38*-1),1-(((B38-F38)/B38*-1)))</f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x14ac:dyDescent="0.2">
      <c r="A46" s="9">
        <v>44</v>
      </c>
      <c r="B46" s="10">
        <f t="shared" si="4"/>
        <v>0</v>
      </c>
      <c r="C46" s="10">
        <f t="shared" si="7"/>
        <v>0</v>
      </c>
      <c r="D46" s="10">
        <f t="shared" si="1"/>
        <v>0</v>
      </c>
      <c r="E46" s="10">
        <f t="shared" si="6"/>
        <v>0</v>
      </c>
      <c r="F46" s="10">
        <f t="shared" si="3"/>
        <v>0</v>
      </c>
      <c r="G46" s="11" t="e">
        <f t="shared" si="8"/>
        <v>#DIV/0!</v>
      </c>
    </row>
    <row r="47" spans="1:7" x14ac:dyDescent="0.2">
      <c r="A47" s="4">
        <v>45</v>
      </c>
      <c r="B47" s="5">
        <f t="shared" si="4"/>
        <v>0</v>
      </c>
      <c r="C47" s="5">
        <f t="shared" si="7"/>
        <v>0</v>
      </c>
      <c r="D47" s="5">
        <f t="shared" si="1"/>
        <v>0</v>
      </c>
      <c r="E47" s="5">
        <f t="shared" si="6"/>
        <v>0</v>
      </c>
      <c r="F47" s="5">
        <f t="shared" si="3"/>
        <v>0</v>
      </c>
      <c r="G47" s="11" t="e">
        <f t="shared" si="8"/>
        <v>#DIV/0!</v>
      </c>
    </row>
    <row r="48" spans="1:7" x14ac:dyDescent="0.2">
      <c r="A48" s="9">
        <v>46</v>
      </c>
      <c r="B48" s="10">
        <f t="shared" si="4"/>
        <v>0</v>
      </c>
      <c r="C48" s="10">
        <f t="shared" si="7"/>
        <v>0</v>
      </c>
      <c r="D48" s="10">
        <f t="shared" si="1"/>
        <v>0</v>
      </c>
      <c r="E48" s="10">
        <f t="shared" si="6"/>
        <v>0</v>
      </c>
      <c r="F48" s="10">
        <f t="shared" si="3"/>
        <v>0</v>
      </c>
      <c r="G48" s="11" t="e">
        <f t="shared" si="8"/>
        <v>#DIV/0!</v>
      </c>
    </row>
    <row r="49" spans="1:7" x14ac:dyDescent="0.2">
      <c r="A49" s="4">
        <v>47</v>
      </c>
      <c r="B49" s="5">
        <f t="shared" si="4"/>
        <v>0</v>
      </c>
      <c r="C49" s="5">
        <f t="shared" si="7"/>
        <v>0</v>
      </c>
      <c r="D49" s="5">
        <f t="shared" si="1"/>
        <v>0</v>
      </c>
      <c r="E49" s="5">
        <f t="shared" si="6"/>
        <v>0</v>
      </c>
      <c r="F49" s="5">
        <f t="shared" si="3"/>
        <v>0</v>
      </c>
      <c r="G49" s="11" t="e">
        <f t="shared" si="8"/>
        <v>#DIV/0!</v>
      </c>
    </row>
    <row r="50" spans="1:7" ht="17" thickBot="1" x14ac:dyDescent="0.25">
      <c r="A50" s="18">
        <v>48</v>
      </c>
      <c r="B50" s="19">
        <f t="shared" si="4"/>
        <v>0</v>
      </c>
      <c r="C50" s="19">
        <f t="shared" si="7"/>
        <v>0</v>
      </c>
      <c r="D50" s="19">
        <f t="shared" si="1"/>
        <v>0</v>
      </c>
      <c r="E50" s="19">
        <f t="shared" si="6"/>
        <v>0</v>
      </c>
      <c r="F50" s="19">
        <f t="shared" si="3"/>
        <v>0</v>
      </c>
      <c r="G50" s="20" t="e">
        <f t="shared" si="8"/>
        <v>#DIV/0!</v>
      </c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</sheetData>
  <sheetProtection algorithmName="SHA-512" hashValue="IAh+gjOYMhjIP1w/pVo7j8yvYmb8DCczKNlEvYB0WvMh1q7pB+wk94Nex8xobYDdUJYCSgbf30MD9LY9DvDAiA==" saltValue="c5Z5QFpCqcvTbHmVEoBzG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44DC-380B-EE45-91A0-E42A76929D18}">
  <dimension ref="A1:L4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21</v>
      </c>
    </row>
    <row r="3" spans="1:12" x14ac:dyDescent="0.2">
      <c r="A3" s="4" t="s">
        <v>12</v>
      </c>
      <c r="B3" s="25">
        <v>0</v>
      </c>
      <c r="C3" s="26">
        <f t="shared" ref="C3:C17" si="0">$J$5</f>
        <v>0</v>
      </c>
      <c r="D3" s="25">
        <f t="shared" ref="D3:D32" si="1">B3+C3</f>
        <v>0</v>
      </c>
      <c r="E3" s="25">
        <f>0.5*D3</f>
        <v>0</v>
      </c>
      <c r="F3" s="25">
        <f t="shared" ref="F3:F32" si="2">D3-E3</f>
        <v>0</v>
      </c>
      <c r="G3" s="7"/>
      <c r="J3" s="43"/>
      <c r="L3" s="8">
        <f>IF((-((J5*0.3542)+(J8*(-2))))-1.823*((J5*0.3542)-J8)&lt;0,0,(-((J5*0.3542)+(J8*(-2))))-1.823*((J5*0.3542)-J8))</f>
        <v>0</v>
      </c>
    </row>
    <row r="4" spans="1:12" x14ac:dyDescent="0.2">
      <c r="A4" s="9">
        <v>2</v>
      </c>
      <c r="B4" s="22">
        <f t="shared" ref="B4:B14" si="3">F3</f>
        <v>0</v>
      </c>
      <c r="C4" s="22">
        <f t="shared" si="0"/>
        <v>0</v>
      </c>
      <c r="D4" s="22">
        <f t="shared" si="1"/>
        <v>0</v>
      </c>
      <c r="E4" s="22">
        <f t="shared" ref="E4:E19" si="4">0.5*D4</f>
        <v>0</v>
      </c>
      <c r="F4" s="22">
        <f t="shared" si="2"/>
        <v>0</v>
      </c>
      <c r="G4" s="11" t="e">
        <f t="shared" ref="G4:G17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25">
        <f t="shared" si="3"/>
        <v>0</v>
      </c>
      <c r="C5" s="25">
        <f t="shared" si="0"/>
        <v>0</v>
      </c>
      <c r="D5" s="25">
        <f t="shared" si="1"/>
        <v>0</v>
      </c>
      <c r="E5" s="25">
        <f t="shared" si="4"/>
        <v>0</v>
      </c>
      <c r="F5" s="25">
        <f t="shared" si="2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22">
        <f t="shared" si="3"/>
        <v>0</v>
      </c>
      <c r="C6" s="22">
        <f t="shared" si="0"/>
        <v>0</v>
      </c>
      <c r="D6" s="22">
        <f t="shared" si="1"/>
        <v>0</v>
      </c>
      <c r="E6" s="22">
        <f t="shared" si="4"/>
        <v>0</v>
      </c>
      <c r="F6" s="22">
        <f t="shared" si="2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25">
        <f t="shared" si="3"/>
        <v>0</v>
      </c>
      <c r="C7" s="25">
        <f t="shared" si="0"/>
        <v>0</v>
      </c>
      <c r="D7" s="25">
        <f t="shared" si="1"/>
        <v>0</v>
      </c>
      <c r="E7" s="25">
        <f t="shared" si="4"/>
        <v>0</v>
      </c>
      <c r="F7" s="25">
        <f t="shared" si="2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22">
        <f t="shared" si="3"/>
        <v>0</v>
      </c>
      <c r="C8" s="22">
        <f t="shared" si="0"/>
        <v>0</v>
      </c>
      <c r="D8" s="22">
        <f t="shared" si="1"/>
        <v>0</v>
      </c>
      <c r="E8" s="22">
        <f t="shared" si="4"/>
        <v>0</v>
      </c>
      <c r="F8" s="22">
        <f t="shared" si="2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25">
        <f t="shared" si="3"/>
        <v>0</v>
      </c>
      <c r="C9" s="25">
        <f t="shared" si="0"/>
        <v>0</v>
      </c>
      <c r="D9" s="25">
        <f t="shared" si="1"/>
        <v>0</v>
      </c>
      <c r="E9" s="25">
        <f t="shared" si="4"/>
        <v>0</v>
      </c>
      <c r="F9" s="25">
        <f t="shared" si="2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22">
        <f t="shared" si="3"/>
        <v>0</v>
      </c>
      <c r="C10" s="22">
        <f t="shared" si="0"/>
        <v>0</v>
      </c>
      <c r="D10" s="22">
        <f t="shared" si="1"/>
        <v>0</v>
      </c>
      <c r="E10" s="22">
        <f t="shared" si="4"/>
        <v>0</v>
      </c>
      <c r="F10" s="22">
        <f t="shared" si="2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25">
        <f t="shared" si="3"/>
        <v>0</v>
      </c>
      <c r="C11" s="25">
        <f t="shared" si="0"/>
        <v>0</v>
      </c>
      <c r="D11" s="25">
        <f t="shared" si="1"/>
        <v>0</v>
      </c>
      <c r="E11" s="25">
        <f t="shared" si="4"/>
        <v>0</v>
      </c>
      <c r="F11" s="25">
        <f t="shared" si="2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22">
        <f t="shared" si="3"/>
        <v>0</v>
      </c>
      <c r="C12" s="22">
        <f t="shared" si="0"/>
        <v>0</v>
      </c>
      <c r="D12" s="22">
        <f t="shared" si="1"/>
        <v>0</v>
      </c>
      <c r="E12" s="22">
        <f t="shared" si="4"/>
        <v>0</v>
      </c>
      <c r="F12" s="22">
        <f t="shared" si="2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25">
        <f t="shared" si="3"/>
        <v>0</v>
      </c>
      <c r="C13" s="25">
        <f t="shared" si="0"/>
        <v>0</v>
      </c>
      <c r="D13" s="25">
        <f t="shared" si="1"/>
        <v>0</v>
      </c>
      <c r="E13" s="25">
        <f t="shared" si="4"/>
        <v>0</v>
      </c>
      <c r="F13" s="25">
        <f t="shared" si="2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27">
        <f t="shared" si="3"/>
        <v>0</v>
      </c>
      <c r="C14" s="27">
        <f t="shared" si="0"/>
        <v>0</v>
      </c>
      <c r="D14" s="27">
        <f t="shared" si="1"/>
        <v>0</v>
      </c>
      <c r="E14" s="27">
        <f t="shared" si="4"/>
        <v>0</v>
      </c>
      <c r="F14" s="27">
        <f t="shared" si="2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25">
        <f>F14</f>
        <v>0</v>
      </c>
      <c r="C15" s="25">
        <f t="shared" si="0"/>
        <v>0</v>
      </c>
      <c r="D15" s="25">
        <f t="shared" si="1"/>
        <v>0</v>
      </c>
      <c r="E15" s="25">
        <f t="shared" si="4"/>
        <v>0</v>
      </c>
      <c r="F15" s="25">
        <f t="shared" si="2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22">
        <f t="shared" ref="B16:B32" si="6">F15</f>
        <v>0</v>
      </c>
      <c r="C16" s="22">
        <f t="shared" si="0"/>
        <v>0</v>
      </c>
      <c r="D16" s="22">
        <f t="shared" si="1"/>
        <v>0</v>
      </c>
      <c r="E16" s="22">
        <f t="shared" si="4"/>
        <v>0</v>
      </c>
      <c r="F16" s="22">
        <f t="shared" si="2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25">
        <f t="shared" si="6"/>
        <v>0</v>
      </c>
      <c r="C17" s="25">
        <f t="shared" si="0"/>
        <v>0</v>
      </c>
      <c r="D17" s="25">
        <f t="shared" si="1"/>
        <v>0</v>
      </c>
      <c r="E17" s="25">
        <f t="shared" si="4"/>
        <v>0</v>
      </c>
      <c r="F17" s="25">
        <f t="shared" si="2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22">
        <f t="shared" si="6"/>
        <v>0</v>
      </c>
      <c r="C18" s="22">
        <f>$J$5</f>
        <v>0</v>
      </c>
      <c r="D18" s="22">
        <f t="shared" si="1"/>
        <v>0</v>
      </c>
      <c r="E18" s="22">
        <f t="shared" si="4"/>
        <v>0</v>
      </c>
      <c r="F18" s="22">
        <f t="shared" si="2"/>
        <v>0</v>
      </c>
      <c r="G18" s="11" t="e">
        <f>IF(1-((B18-F18)/B18*-1)&gt;1,1+((B18-F18)/B18*-1),1-(((B18-F18)/B18*-1)))</f>
        <v>#DIV/0!</v>
      </c>
      <c r="H18" s="44"/>
      <c r="J18" s="33"/>
    </row>
    <row r="19" spans="1:12" x14ac:dyDescent="0.2">
      <c r="A19" s="4" t="s">
        <v>9</v>
      </c>
      <c r="B19" s="25">
        <f t="shared" si="6"/>
        <v>0</v>
      </c>
      <c r="C19" s="25">
        <f>$J$5</f>
        <v>0</v>
      </c>
      <c r="D19" s="25">
        <f t="shared" si="1"/>
        <v>0</v>
      </c>
      <c r="E19" s="25">
        <f t="shared" si="4"/>
        <v>0</v>
      </c>
      <c r="F19" s="25">
        <f t="shared" si="2"/>
        <v>0</v>
      </c>
      <c r="G19" s="11" t="e">
        <f>IF(1-((B19-F19)/B19*-1)&gt;1,1+((B19-F19)/B19*-1),1-(((B19-F19)/B19*-1)))</f>
        <v>#DIV/0!</v>
      </c>
      <c r="H19" s="44"/>
      <c r="J19" s="33"/>
    </row>
    <row r="20" spans="1:12" x14ac:dyDescent="0.2">
      <c r="A20" s="9" t="s">
        <v>10</v>
      </c>
      <c r="B20" s="22">
        <f t="shared" si="6"/>
        <v>0</v>
      </c>
      <c r="C20" s="28">
        <f>$J$11</f>
        <v>0</v>
      </c>
      <c r="D20" s="22">
        <f t="shared" si="1"/>
        <v>0</v>
      </c>
      <c r="E20" s="22">
        <f>0.26158692703025*D20</f>
        <v>0</v>
      </c>
      <c r="F20" s="22">
        <f t="shared" si="2"/>
        <v>0</v>
      </c>
      <c r="G20" s="11"/>
      <c r="H20" s="44"/>
    </row>
    <row r="21" spans="1:12" x14ac:dyDescent="0.2">
      <c r="A21" s="4" t="s">
        <v>11</v>
      </c>
      <c r="B21" s="25">
        <f t="shared" si="6"/>
        <v>0</v>
      </c>
      <c r="C21" s="29">
        <f t="shared" ref="C21:C32" si="7">$J$8</f>
        <v>0</v>
      </c>
      <c r="D21" s="25">
        <f t="shared" si="1"/>
        <v>0</v>
      </c>
      <c r="E21" s="25">
        <f t="shared" ref="E21:E32" si="8">0.26158692703025*D21</f>
        <v>0</v>
      </c>
      <c r="F21" s="25">
        <f t="shared" si="2"/>
        <v>0</v>
      </c>
      <c r="G21" s="11" t="e">
        <f t="shared" ref="G21:G32" si="9">IF(1-((B21-F21)/B21*-1)&gt;1,1+((B21-F21)/B21*-1),1-(((B21-F21)/B21*-1)))</f>
        <v>#DIV/0!</v>
      </c>
      <c r="H21" s="44"/>
    </row>
    <row r="22" spans="1:12" x14ac:dyDescent="0.2">
      <c r="A22" s="9">
        <v>20</v>
      </c>
      <c r="B22" s="22">
        <f t="shared" si="6"/>
        <v>0</v>
      </c>
      <c r="C22" s="22">
        <f t="shared" si="7"/>
        <v>0</v>
      </c>
      <c r="D22" s="22">
        <f t="shared" si="1"/>
        <v>0</v>
      </c>
      <c r="E22" s="22">
        <f t="shared" si="8"/>
        <v>0</v>
      </c>
      <c r="F22" s="22">
        <f t="shared" si="2"/>
        <v>0</v>
      </c>
      <c r="G22" s="11" t="e">
        <f t="shared" si="9"/>
        <v>#DIV/0!</v>
      </c>
      <c r="H22" s="44"/>
    </row>
    <row r="23" spans="1:12" x14ac:dyDescent="0.2">
      <c r="A23" s="4">
        <v>21</v>
      </c>
      <c r="B23" s="25">
        <f t="shared" si="6"/>
        <v>0</v>
      </c>
      <c r="C23" s="25">
        <f t="shared" si="7"/>
        <v>0</v>
      </c>
      <c r="D23" s="25">
        <f t="shared" si="1"/>
        <v>0</v>
      </c>
      <c r="E23" s="25">
        <f t="shared" si="8"/>
        <v>0</v>
      </c>
      <c r="F23" s="25">
        <f t="shared" si="2"/>
        <v>0</v>
      </c>
      <c r="G23" s="11" t="e">
        <f t="shared" si="9"/>
        <v>#DIV/0!</v>
      </c>
      <c r="H23" s="44"/>
      <c r="L23" s="33"/>
    </row>
    <row r="24" spans="1:12" x14ac:dyDescent="0.2">
      <c r="A24" s="9">
        <v>22</v>
      </c>
      <c r="B24" s="22">
        <f t="shared" si="6"/>
        <v>0</v>
      </c>
      <c r="C24" s="22">
        <f t="shared" si="7"/>
        <v>0</v>
      </c>
      <c r="D24" s="22">
        <f t="shared" si="1"/>
        <v>0</v>
      </c>
      <c r="E24" s="22">
        <f t="shared" si="8"/>
        <v>0</v>
      </c>
      <c r="F24" s="22">
        <f t="shared" si="2"/>
        <v>0</v>
      </c>
      <c r="G24" s="11" t="e">
        <f t="shared" si="9"/>
        <v>#DIV/0!</v>
      </c>
      <c r="H24" s="44"/>
    </row>
    <row r="25" spans="1:12" x14ac:dyDescent="0.2">
      <c r="A25" s="4">
        <v>23</v>
      </c>
      <c r="B25" s="25">
        <f t="shared" si="6"/>
        <v>0</v>
      </c>
      <c r="C25" s="25">
        <f t="shared" si="7"/>
        <v>0</v>
      </c>
      <c r="D25" s="25">
        <f t="shared" si="1"/>
        <v>0</v>
      </c>
      <c r="E25" s="25">
        <f t="shared" si="8"/>
        <v>0</v>
      </c>
      <c r="F25" s="25">
        <f t="shared" si="2"/>
        <v>0</v>
      </c>
      <c r="G25" s="11" t="e">
        <f t="shared" si="9"/>
        <v>#DIV/0!</v>
      </c>
      <c r="H25" s="44"/>
    </row>
    <row r="26" spans="1:12" x14ac:dyDescent="0.2">
      <c r="A26" s="9">
        <v>24</v>
      </c>
      <c r="B26" s="22">
        <f t="shared" si="6"/>
        <v>0</v>
      </c>
      <c r="C26" s="22">
        <f t="shared" si="7"/>
        <v>0</v>
      </c>
      <c r="D26" s="22">
        <f t="shared" si="1"/>
        <v>0</v>
      </c>
      <c r="E26" s="22">
        <f t="shared" si="8"/>
        <v>0</v>
      </c>
      <c r="F26" s="22">
        <f t="shared" si="2"/>
        <v>0</v>
      </c>
      <c r="G26" s="11" t="e">
        <f t="shared" si="9"/>
        <v>#DIV/0!</v>
      </c>
      <c r="H26" s="44"/>
    </row>
    <row r="27" spans="1:12" x14ac:dyDescent="0.2">
      <c r="A27" s="4">
        <v>25</v>
      </c>
      <c r="B27" s="25">
        <f t="shared" si="6"/>
        <v>0</v>
      </c>
      <c r="C27" s="25">
        <f t="shared" si="7"/>
        <v>0</v>
      </c>
      <c r="D27" s="25">
        <f t="shared" si="1"/>
        <v>0</v>
      </c>
      <c r="E27" s="25">
        <f t="shared" si="8"/>
        <v>0</v>
      </c>
      <c r="F27" s="25">
        <f t="shared" si="2"/>
        <v>0</v>
      </c>
      <c r="G27" s="11" t="e">
        <f t="shared" si="9"/>
        <v>#DIV/0!</v>
      </c>
      <c r="H27" s="44"/>
    </row>
    <row r="28" spans="1:12" x14ac:dyDescent="0.2">
      <c r="A28" s="9">
        <v>26</v>
      </c>
      <c r="B28" s="22">
        <f t="shared" si="6"/>
        <v>0</v>
      </c>
      <c r="C28" s="22">
        <f t="shared" si="7"/>
        <v>0</v>
      </c>
      <c r="D28" s="22">
        <f t="shared" si="1"/>
        <v>0</v>
      </c>
      <c r="E28" s="22">
        <f t="shared" si="8"/>
        <v>0</v>
      </c>
      <c r="F28" s="22">
        <f t="shared" si="2"/>
        <v>0</v>
      </c>
      <c r="G28" s="11" t="e">
        <f t="shared" si="9"/>
        <v>#DIV/0!</v>
      </c>
      <c r="H28" s="44"/>
    </row>
    <row r="29" spans="1:12" x14ac:dyDescent="0.2">
      <c r="A29" s="4">
        <v>27</v>
      </c>
      <c r="B29" s="25">
        <f t="shared" si="6"/>
        <v>0</v>
      </c>
      <c r="C29" s="25">
        <f t="shared" si="7"/>
        <v>0</v>
      </c>
      <c r="D29" s="25">
        <f t="shared" si="1"/>
        <v>0</v>
      </c>
      <c r="E29" s="25">
        <f t="shared" si="8"/>
        <v>0</v>
      </c>
      <c r="F29" s="25">
        <f t="shared" si="2"/>
        <v>0</v>
      </c>
      <c r="G29" s="11" t="e">
        <f t="shared" si="9"/>
        <v>#DIV/0!</v>
      </c>
      <c r="H29" s="44"/>
    </row>
    <row r="30" spans="1:12" x14ac:dyDescent="0.2">
      <c r="A30" s="9">
        <v>28</v>
      </c>
      <c r="B30" s="22">
        <f t="shared" si="6"/>
        <v>0</v>
      </c>
      <c r="C30" s="22">
        <f t="shared" si="7"/>
        <v>0</v>
      </c>
      <c r="D30" s="22">
        <f t="shared" si="1"/>
        <v>0</v>
      </c>
      <c r="E30" s="22">
        <f t="shared" si="8"/>
        <v>0</v>
      </c>
      <c r="F30" s="22">
        <f t="shared" si="2"/>
        <v>0</v>
      </c>
      <c r="G30" s="11" t="e">
        <f t="shared" si="9"/>
        <v>#DIV/0!</v>
      </c>
      <c r="H30" s="44"/>
    </row>
    <row r="31" spans="1:12" x14ac:dyDescent="0.2">
      <c r="A31" s="4">
        <v>29</v>
      </c>
      <c r="B31" s="25">
        <f t="shared" si="6"/>
        <v>0</v>
      </c>
      <c r="C31" s="25">
        <f t="shared" si="7"/>
        <v>0</v>
      </c>
      <c r="D31" s="25">
        <f t="shared" si="1"/>
        <v>0</v>
      </c>
      <c r="E31" s="25">
        <f t="shared" si="8"/>
        <v>0</v>
      </c>
      <c r="F31" s="25">
        <f t="shared" si="2"/>
        <v>0</v>
      </c>
      <c r="G31" s="11" t="e">
        <f t="shared" si="9"/>
        <v>#DIV/0!</v>
      </c>
      <c r="H31" s="44"/>
    </row>
    <row r="32" spans="1:12" ht="17" thickBot="1" x14ac:dyDescent="0.25">
      <c r="A32" s="18">
        <v>30</v>
      </c>
      <c r="B32" s="19">
        <f t="shared" si="6"/>
        <v>0</v>
      </c>
      <c r="C32" s="19">
        <f t="shared" si="7"/>
        <v>0</v>
      </c>
      <c r="D32" s="19">
        <f t="shared" si="1"/>
        <v>0</v>
      </c>
      <c r="E32" s="19">
        <f t="shared" si="8"/>
        <v>0</v>
      </c>
      <c r="F32" s="19">
        <f t="shared" si="2"/>
        <v>0</v>
      </c>
      <c r="G32" s="20" t="e">
        <f t="shared" si="9"/>
        <v>#DIV/0!</v>
      </c>
      <c r="H32" s="44"/>
    </row>
    <row r="33" spans="1:7" x14ac:dyDescent="0.2">
      <c r="A33" s="30"/>
      <c r="B33" s="31"/>
      <c r="C33" s="31"/>
      <c r="D33" s="31"/>
      <c r="E33" s="31"/>
      <c r="F33" s="31"/>
      <c r="G33" s="32"/>
    </row>
    <row r="34" spans="1:7" x14ac:dyDescent="0.2">
      <c r="A34" s="30"/>
      <c r="B34" s="31"/>
      <c r="C34" s="31"/>
      <c r="D34" s="31"/>
      <c r="E34" s="31"/>
      <c r="F34" s="31"/>
      <c r="G34" s="32"/>
    </row>
    <row r="35" spans="1:7" x14ac:dyDescent="0.2">
      <c r="A35" s="30"/>
      <c r="B35" s="31"/>
      <c r="C35" s="31"/>
      <c r="D35" s="31"/>
      <c r="E35" s="31"/>
      <c r="F35" s="31"/>
      <c r="G35" s="32"/>
    </row>
    <row r="36" spans="1:7" x14ac:dyDescent="0.2">
      <c r="A36" s="30"/>
      <c r="B36" s="31"/>
      <c r="C36" s="31"/>
      <c r="D36" s="31"/>
      <c r="E36" s="31"/>
      <c r="F36" s="31"/>
      <c r="G36" s="32"/>
    </row>
    <row r="37" spans="1:7" x14ac:dyDescent="0.2">
      <c r="A37" s="30"/>
      <c r="B37" s="31"/>
      <c r="C37" s="31"/>
      <c r="D37" s="31"/>
      <c r="E37" s="31"/>
      <c r="F37" s="31"/>
      <c r="G37" s="32"/>
    </row>
    <row r="38" spans="1:7" x14ac:dyDescent="0.2">
      <c r="A38" s="30"/>
      <c r="B38" s="31"/>
      <c r="C38" s="31"/>
      <c r="D38" s="31"/>
      <c r="E38" s="31"/>
      <c r="F38" s="31"/>
      <c r="G38" s="32"/>
    </row>
    <row r="39" spans="1:7" x14ac:dyDescent="0.2">
      <c r="A39" s="30"/>
      <c r="B39" s="31"/>
      <c r="C39" s="31"/>
      <c r="D39" s="31"/>
      <c r="E39" s="31"/>
      <c r="F39" s="31"/>
      <c r="G39" s="32"/>
    </row>
    <row r="40" spans="1:7" x14ac:dyDescent="0.2">
      <c r="A40" s="30"/>
      <c r="B40" s="31"/>
      <c r="C40" s="31"/>
      <c r="D40" s="31"/>
      <c r="E40" s="31"/>
      <c r="F40" s="31"/>
      <c r="G40" s="32"/>
    </row>
    <row r="41" spans="1:7" x14ac:dyDescent="0.2">
      <c r="A41" s="30"/>
      <c r="B41" s="31"/>
      <c r="C41" s="31"/>
      <c r="D41" s="31"/>
      <c r="E41" s="31"/>
      <c r="F41" s="31"/>
      <c r="G41" s="32"/>
    </row>
    <row r="42" spans="1:7" x14ac:dyDescent="0.2">
      <c r="A42" s="30"/>
      <c r="B42" s="31"/>
      <c r="C42" s="31"/>
      <c r="D42" s="31"/>
      <c r="E42" s="31"/>
      <c r="F42" s="31"/>
      <c r="G42" s="32"/>
    </row>
  </sheetData>
  <sheetProtection algorithmName="SHA-512" hashValue="Nr6pycSAOrVnD1uKaNpjF8ZrLiAvU1iaYVOJ456i8fPGx/JaqyXkHK4eD8YfBiHOKXC10x4z2cngA+d+WdOWDg==" saltValue="gZtxzmJhjJsVC0mhXSc9+A==" spinCount="100000" sheet="1" objects="1" scenarios="1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5405-20EF-CB4E-ACA2-307F22EC8BAD}">
  <dimension ref="A1:L9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127</v>
      </c>
    </row>
    <row r="3" spans="1:12" x14ac:dyDescent="0.2">
      <c r="A3" s="4" t="s">
        <v>12</v>
      </c>
      <c r="B3" s="5">
        <v>0</v>
      </c>
      <c r="C3" s="6">
        <f t="shared" ref="C3:C36" si="0">$J$5</f>
        <v>0</v>
      </c>
      <c r="D3" s="5">
        <f t="shared" ref="D3:D50" si="1">B3+C3</f>
        <v>0</v>
      </c>
      <c r="E3" s="5">
        <f t="shared" ref="E3:E36" si="2">0.228894587296029*D3</f>
        <v>0</v>
      </c>
      <c r="F3" s="5">
        <f t="shared" ref="F3:F50" si="3">D3-E3</f>
        <v>0</v>
      </c>
      <c r="G3" s="7"/>
      <c r="J3" s="43"/>
      <c r="L3" s="8">
        <f>IF((-((J5*0.6372773482)+(J8*(-2))))-4.2865*((J5*0.6372773482)-J8)&lt;0,0,(-((J5*0.6372773482)+(J8*(-2))))-4.2865*((J5*0.6372773482)-J8))</f>
        <v>0</v>
      </c>
    </row>
    <row r="4" spans="1:12" x14ac:dyDescent="0.2">
      <c r="A4" s="9">
        <v>2</v>
      </c>
      <c r="B4" s="10">
        <f t="shared" ref="B4:B50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6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 t="s">
        <v>118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52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5"/>
        <v>#DIV/0!</v>
      </c>
    </row>
    <row r="36" spans="1:7" x14ac:dyDescent="0.2">
      <c r="A36" s="9" t="s">
        <v>117</v>
      </c>
      <c r="B36" s="10">
        <f t="shared" si="4"/>
        <v>0</v>
      </c>
      <c r="C36" s="10">
        <f t="shared" si="0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5"/>
        <v>#DIV/0!</v>
      </c>
    </row>
    <row r="37" spans="1:7" x14ac:dyDescent="0.2">
      <c r="A37" s="4" t="s">
        <v>116</v>
      </c>
      <c r="B37" s="5">
        <f t="shared" si="4"/>
        <v>0</v>
      </c>
      <c r="C37" s="16">
        <f>L3</f>
        <v>0</v>
      </c>
      <c r="D37" s="5">
        <f t="shared" si="1"/>
        <v>0</v>
      </c>
      <c r="E37" s="5">
        <f t="shared" ref="E37:E50" si="6">0.159103584746286*D37</f>
        <v>0</v>
      </c>
      <c r="F37" s="5">
        <f t="shared" si="3"/>
        <v>0</v>
      </c>
      <c r="G37" s="11"/>
    </row>
    <row r="38" spans="1:7" x14ac:dyDescent="0.2">
      <c r="A38" s="9" t="s">
        <v>115</v>
      </c>
      <c r="B38" s="10">
        <f t="shared" si="4"/>
        <v>0</v>
      </c>
      <c r="C38" s="17">
        <f t="shared" ref="C38:C50" si="7">$J$8</f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ref="G38:G50" si="8">IF(1-((B38-F38)/B38*-1)&gt;1,1+((B38-F38)/B38*-1),1-(((B38-F38)/B38*-1)))</f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x14ac:dyDescent="0.2">
      <c r="A46" s="9">
        <v>44</v>
      </c>
      <c r="B46" s="10">
        <f t="shared" si="4"/>
        <v>0</v>
      </c>
      <c r="C46" s="10">
        <f t="shared" si="7"/>
        <v>0</v>
      </c>
      <c r="D46" s="10">
        <f t="shared" si="1"/>
        <v>0</v>
      </c>
      <c r="E46" s="10">
        <f t="shared" si="6"/>
        <v>0</v>
      </c>
      <c r="F46" s="10">
        <f t="shared" si="3"/>
        <v>0</v>
      </c>
      <c r="G46" s="11" t="e">
        <f t="shared" si="8"/>
        <v>#DIV/0!</v>
      </c>
    </row>
    <row r="47" spans="1:7" x14ac:dyDescent="0.2">
      <c r="A47" s="4">
        <v>45</v>
      </c>
      <c r="B47" s="5">
        <f t="shared" si="4"/>
        <v>0</v>
      </c>
      <c r="C47" s="5">
        <f t="shared" si="7"/>
        <v>0</v>
      </c>
      <c r="D47" s="5">
        <f t="shared" si="1"/>
        <v>0</v>
      </c>
      <c r="E47" s="5">
        <f t="shared" si="6"/>
        <v>0</v>
      </c>
      <c r="F47" s="5">
        <f t="shared" si="3"/>
        <v>0</v>
      </c>
      <c r="G47" s="11" t="e">
        <f t="shared" si="8"/>
        <v>#DIV/0!</v>
      </c>
    </row>
    <row r="48" spans="1:7" x14ac:dyDescent="0.2">
      <c r="A48" s="9">
        <v>46</v>
      </c>
      <c r="B48" s="10">
        <f t="shared" si="4"/>
        <v>0</v>
      </c>
      <c r="C48" s="10">
        <f t="shared" si="7"/>
        <v>0</v>
      </c>
      <c r="D48" s="10">
        <f t="shared" si="1"/>
        <v>0</v>
      </c>
      <c r="E48" s="10">
        <f t="shared" si="6"/>
        <v>0</v>
      </c>
      <c r="F48" s="10">
        <f t="shared" si="3"/>
        <v>0</v>
      </c>
      <c r="G48" s="11" t="e">
        <f t="shared" si="8"/>
        <v>#DIV/0!</v>
      </c>
    </row>
    <row r="49" spans="1:7" x14ac:dyDescent="0.2">
      <c r="A49" s="4">
        <v>47</v>
      </c>
      <c r="B49" s="5">
        <f t="shared" si="4"/>
        <v>0</v>
      </c>
      <c r="C49" s="5">
        <f t="shared" si="7"/>
        <v>0</v>
      </c>
      <c r="D49" s="5">
        <f t="shared" si="1"/>
        <v>0</v>
      </c>
      <c r="E49" s="5">
        <f t="shared" si="6"/>
        <v>0</v>
      </c>
      <c r="F49" s="5">
        <f t="shared" si="3"/>
        <v>0</v>
      </c>
      <c r="G49" s="11" t="e">
        <f t="shared" si="8"/>
        <v>#DIV/0!</v>
      </c>
    </row>
    <row r="50" spans="1:7" ht="17" thickBot="1" x14ac:dyDescent="0.25">
      <c r="A50" s="18">
        <v>48</v>
      </c>
      <c r="B50" s="19">
        <f t="shared" si="4"/>
        <v>0</v>
      </c>
      <c r="C50" s="19">
        <f t="shared" si="7"/>
        <v>0</v>
      </c>
      <c r="D50" s="19">
        <f t="shared" si="1"/>
        <v>0</v>
      </c>
      <c r="E50" s="19">
        <f t="shared" si="6"/>
        <v>0</v>
      </c>
      <c r="F50" s="19">
        <f t="shared" si="3"/>
        <v>0</v>
      </c>
      <c r="G50" s="20" t="e">
        <f t="shared" si="8"/>
        <v>#DIV/0!</v>
      </c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</sheetData>
  <sheetProtection algorithmName="SHA-512" hashValue="uc6VbjR61JvxqwcisnW+LkmBNGSswedAaizIm9YJa6VaastTE34agfmVAl0bT7bF2Wddgs38dPJC0iclLKak+Q==" saltValue="RK9O/P3V5tbU6gDNrKcKew==" spinCount="100000" sheet="1" objects="1" scenarios="1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B3B6-2374-E445-9817-DC30A7B3D2F3}">
  <dimension ref="A1:L144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128</v>
      </c>
    </row>
    <row r="3" spans="1:12" x14ac:dyDescent="0.2">
      <c r="A3" s="4" t="s">
        <v>12</v>
      </c>
      <c r="B3" s="5">
        <v>0</v>
      </c>
      <c r="C3" s="6">
        <f t="shared" ref="C3:C36" si="0">$J$5</f>
        <v>0</v>
      </c>
      <c r="D3" s="5">
        <f t="shared" ref="D3:D50" si="1">B3+C3</f>
        <v>0</v>
      </c>
      <c r="E3" s="5">
        <f t="shared" ref="E3:E36" si="2">0.228894587296029*D3</f>
        <v>0</v>
      </c>
      <c r="F3" s="5">
        <f t="shared" ref="F3:F50" si="3">D3-E3</f>
        <v>0</v>
      </c>
      <c r="G3" s="7"/>
      <c r="J3" s="43"/>
      <c r="L3" s="8">
        <f>IF((-((J5*0.3048410079)+(J8*(-2))))-10.05*((J5*0.3048410079)-J8)&lt;0,0,(-((J5*0.3048410079)+(J8*(-2))))-10.05*((J5*0.3048410079)-J8))</f>
        <v>0</v>
      </c>
    </row>
    <row r="4" spans="1:12" x14ac:dyDescent="0.2">
      <c r="A4" s="9">
        <v>2</v>
      </c>
      <c r="B4" s="10">
        <f t="shared" ref="B4:B50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6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 t="s">
        <v>118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si="1"/>
        <v>0</v>
      </c>
      <c r="E35" s="5">
        <f t="shared" si="2"/>
        <v>0</v>
      </c>
      <c r="F35" s="5">
        <f t="shared" si="3"/>
        <v>0</v>
      </c>
      <c r="G35" s="11" t="e">
        <f t="shared" si="5"/>
        <v>#DIV/0!</v>
      </c>
    </row>
    <row r="36" spans="1:7" x14ac:dyDescent="0.2">
      <c r="A36" s="9" t="s">
        <v>117</v>
      </c>
      <c r="B36" s="10">
        <f t="shared" si="4"/>
        <v>0</v>
      </c>
      <c r="C36" s="10">
        <f t="shared" si="0"/>
        <v>0</v>
      </c>
      <c r="D36" s="10">
        <f t="shared" si="1"/>
        <v>0</v>
      </c>
      <c r="E36" s="10">
        <f t="shared" si="2"/>
        <v>0</v>
      </c>
      <c r="F36" s="10">
        <f t="shared" si="3"/>
        <v>0</v>
      </c>
      <c r="G36" s="11" t="e">
        <f t="shared" si="5"/>
        <v>#DIV/0!</v>
      </c>
    </row>
    <row r="37" spans="1:7" x14ac:dyDescent="0.2">
      <c r="A37" s="4" t="s">
        <v>116</v>
      </c>
      <c r="B37" s="5">
        <f t="shared" si="4"/>
        <v>0</v>
      </c>
      <c r="C37" s="16">
        <f>L3</f>
        <v>0</v>
      </c>
      <c r="D37" s="5">
        <f t="shared" si="1"/>
        <v>0</v>
      </c>
      <c r="E37" s="5">
        <f t="shared" ref="E37:E50" si="6">0.0829959567953289*D37</f>
        <v>0</v>
      </c>
      <c r="F37" s="5">
        <f t="shared" si="3"/>
        <v>0</v>
      </c>
      <c r="G37" s="11"/>
    </row>
    <row r="38" spans="1:7" x14ac:dyDescent="0.2">
      <c r="A38" s="9" t="s">
        <v>115</v>
      </c>
      <c r="B38" s="10">
        <f t="shared" si="4"/>
        <v>0</v>
      </c>
      <c r="C38" s="17">
        <f t="shared" ref="C38:C50" si="7">$J$8</f>
        <v>0</v>
      </c>
      <c r="D38" s="10">
        <f t="shared" si="1"/>
        <v>0</v>
      </c>
      <c r="E38" s="10">
        <f t="shared" si="6"/>
        <v>0</v>
      </c>
      <c r="F38" s="10">
        <f t="shared" si="3"/>
        <v>0</v>
      </c>
      <c r="G38" s="11" t="e">
        <f t="shared" ref="G38:G50" si="8">IF(1-((B38-F38)/B38*-1)&gt;1,1+((B38-F38)/B38*-1),1-(((B38-F38)/B38*-1)))</f>
        <v>#DIV/0!</v>
      </c>
    </row>
    <row r="39" spans="1:7" x14ac:dyDescent="0.2">
      <c r="A39" s="4">
        <v>37</v>
      </c>
      <c r="B39" s="5">
        <f t="shared" si="4"/>
        <v>0</v>
      </c>
      <c r="C39" s="5">
        <f t="shared" si="7"/>
        <v>0</v>
      </c>
      <c r="D39" s="5">
        <f t="shared" si="1"/>
        <v>0</v>
      </c>
      <c r="E39" s="5">
        <f t="shared" si="6"/>
        <v>0</v>
      </c>
      <c r="F39" s="5">
        <f t="shared" si="3"/>
        <v>0</v>
      </c>
      <c r="G39" s="11" t="e">
        <f t="shared" si="8"/>
        <v>#DIV/0!</v>
      </c>
    </row>
    <row r="40" spans="1:7" x14ac:dyDescent="0.2">
      <c r="A40" s="9">
        <v>38</v>
      </c>
      <c r="B40" s="10">
        <f t="shared" si="4"/>
        <v>0</v>
      </c>
      <c r="C40" s="10">
        <f t="shared" si="7"/>
        <v>0</v>
      </c>
      <c r="D40" s="10">
        <f t="shared" si="1"/>
        <v>0</v>
      </c>
      <c r="E40" s="10">
        <f t="shared" si="6"/>
        <v>0</v>
      </c>
      <c r="F40" s="10">
        <f t="shared" si="3"/>
        <v>0</v>
      </c>
      <c r="G40" s="11" t="e">
        <f t="shared" si="8"/>
        <v>#DIV/0!</v>
      </c>
    </row>
    <row r="41" spans="1:7" x14ac:dyDescent="0.2">
      <c r="A41" s="4">
        <v>39</v>
      </c>
      <c r="B41" s="5">
        <f t="shared" si="4"/>
        <v>0</v>
      </c>
      <c r="C41" s="5">
        <f t="shared" si="7"/>
        <v>0</v>
      </c>
      <c r="D41" s="5">
        <f t="shared" si="1"/>
        <v>0</v>
      </c>
      <c r="E41" s="5">
        <f t="shared" si="6"/>
        <v>0</v>
      </c>
      <c r="F41" s="5">
        <f t="shared" si="3"/>
        <v>0</v>
      </c>
      <c r="G41" s="11" t="e">
        <f t="shared" si="8"/>
        <v>#DIV/0!</v>
      </c>
    </row>
    <row r="42" spans="1:7" x14ac:dyDescent="0.2">
      <c r="A42" s="9">
        <v>40</v>
      </c>
      <c r="B42" s="10">
        <f t="shared" si="4"/>
        <v>0</v>
      </c>
      <c r="C42" s="10">
        <f t="shared" si="7"/>
        <v>0</v>
      </c>
      <c r="D42" s="10">
        <f t="shared" si="1"/>
        <v>0</v>
      </c>
      <c r="E42" s="10">
        <f t="shared" si="6"/>
        <v>0</v>
      </c>
      <c r="F42" s="10">
        <f t="shared" si="3"/>
        <v>0</v>
      </c>
      <c r="G42" s="11" t="e">
        <f t="shared" si="8"/>
        <v>#DIV/0!</v>
      </c>
    </row>
    <row r="43" spans="1:7" x14ac:dyDescent="0.2">
      <c r="A43" s="4">
        <v>41</v>
      </c>
      <c r="B43" s="5">
        <f t="shared" si="4"/>
        <v>0</v>
      </c>
      <c r="C43" s="5">
        <f t="shared" si="7"/>
        <v>0</v>
      </c>
      <c r="D43" s="5">
        <f t="shared" si="1"/>
        <v>0</v>
      </c>
      <c r="E43" s="5">
        <f t="shared" si="6"/>
        <v>0</v>
      </c>
      <c r="F43" s="5">
        <f t="shared" si="3"/>
        <v>0</v>
      </c>
      <c r="G43" s="11" t="e">
        <f t="shared" si="8"/>
        <v>#DIV/0!</v>
      </c>
    </row>
    <row r="44" spans="1:7" x14ac:dyDescent="0.2">
      <c r="A44" s="9">
        <v>42</v>
      </c>
      <c r="B44" s="10">
        <f t="shared" si="4"/>
        <v>0</v>
      </c>
      <c r="C44" s="10">
        <f t="shared" si="7"/>
        <v>0</v>
      </c>
      <c r="D44" s="10">
        <f t="shared" si="1"/>
        <v>0</v>
      </c>
      <c r="E44" s="10">
        <f t="shared" si="6"/>
        <v>0</v>
      </c>
      <c r="F44" s="10">
        <f t="shared" si="3"/>
        <v>0</v>
      </c>
      <c r="G44" s="11" t="e">
        <f t="shared" si="8"/>
        <v>#DIV/0!</v>
      </c>
    </row>
    <row r="45" spans="1:7" x14ac:dyDescent="0.2">
      <c r="A45" s="4">
        <v>43</v>
      </c>
      <c r="B45" s="5">
        <f t="shared" si="4"/>
        <v>0</v>
      </c>
      <c r="C45" s="5">
        <f t="shared" si="7"/>
        <v>0</v>
      </c>
      <c r="D45" s="5">
        <f t="shared" si="1"/>
        <v>0</v>
      </c>
      <c r="E45" s="5">
        <f t="shared" si="6"/>
        <v>0</v>
      </c>
      <c r="F45" s="5">
        <f t="shared" si="3"/>
        <v>0</v>
      </c>
      <c r="G45" s="11" t="e">
        <f t="shared" si="8"/>
        <v>#DIV/0!</v>
      </c>
    </row>
    <row r="46" spans="1:7" x14ac:dyDescent="0.2">
      <c r="A46" s="9">
        <v>44</v>
      </c>
      <c r="B46" s="10">
        <f t="shared" si="4"/>
        <v>0</v>
      </c>
      <c r="C46" s="10">
        <f t="shared" si="7"/>
        <v>0</v>
      </c>
      <c r="D46" s="10">
        <f t="shared" si="1"/>
        <v>0</v>
      </c>
      <c r="E46" s="10">
        <f t="shared" si="6"/>
        <v>0</v>
      </c>
      <c r="F46" s="10">
        <f t="shared" si="3"/>
        <v>0</v>
      </c>
      <c r="G46" s="11" t="e">
        <f t="shared" si="8"/>
        <v>#DIV/0!</v>
      </c>
    </row>
    <row r="47" spans="1:7" x14ac:dyDescent="0.2">
      <c r="A47" s="4">
        <v>45</v>
      </c>
      <c r="B47" s="5">
        <f t="shared" si="4"/>
        <v>0</v>
      </c>
      <c r="C47" s="5">
        <f t="shared" si="7"/>
        <v>0</v>
      </c>
      <c r="D47" s="5">
        <f t="shared" si="1"/>
        <v>0</v>
      </c>
      <c r="E47" s="5">
        <f t="shared" si="6"/>
        <v>0</v>
      </c>
      <c r="F47" s="5">
        <f t="shared" si="3"/>
        <v>0</v>
      </c>
      <c r="G47" s="11" t="e">
        <f t="shared" si="8"/>
        <v>#DIV/0!</v>
      </c>
    </row>
    <row r="48" spans="1:7" x14ac:dyDescent="0.2">
      <c r="A48" s="9">
        <v>46</v>
      </c>
      <c r="B48" s="10">
        <f t="shared" si="4"/>
        <v>0</v>
      </c>
      <c r="C48" s="10">
        <f t="shared" si="7"/>
        <v>0</v>
      </c>
      <c r="D48" s="10">
        <f t="shared" si="1"/>
        <v>0</v>
      </c>
      <c r="E48" s="10">
        <f t="shared" si="6"/>
        <v>0</v>
      </c>
      <c r="F48" s="10">
        <f t="shared" si="3"/>
        <v>0</v>
      </c>
      <c r="G48" s="11" t="e">
        <f t="shared" si="8"/>
        <v>#DIV/0!</v>
      </c>
    </row>
    <row r="49" spans="1:7" x14ac:dyDescent="0.2">
      <c r="A49" s="4">
        <v>47</v>
      </c>
      <c r="B49" s="5">
        <f t="shared" si="4"/>
        <v>0</v>
      </c>
      <c r="C49" s="5">
        <f t="shared" si="7"/>
        <v>0</v>
      </c>
      <c r="D49" s="5">
        <f t="shared" si="1"/>
        <v>0</v>
      </c>
      <c r="E49" s="5">
        <f t="shared" si="6"/>
        <v>0</v>
      </c>
      <c r="F49" s="5">
        <f t="shared" si="3"/>
        <v>0</v>
      </c>
      <c r="G49" s="11" t="e">
        <f t="shared" si="8"/>
        <v>#DIV/0!</v>
      </c>
    </row>
    <row r="50" spans="1:7" ht="17" thickBot="1" x14ac:dyDescent="0.25">
      <c r="A50" s="18">
        <v>48</v>
      </c>
      <c r="B50" s="19">
        <f t="shared" si="4"/>
        <v>0</v>
      </c>
      <c r="C50" s="19">
        <f t="shared" si="7"/>
        <v>0</v>
      </c>
      <c r="D50" s="19">
        <f t="shared" si="1"/>
        <v>0</v>
      </c>
      <c r="E50" s="19">
        <f t="shared" si="6"/>
        <v>0</v>
      </c>
      <c r="F50" s="19">
        <f t="shared" si="3"/>
        <v>0</v>
      </c>
      <c r="G50" s="20" t="e">
        <f t="shared" si="8"/>
        <v>#DIV/0!</v>
      </c>
    </row>
    <row r="51" spans="1:7" x14ac:dyDescent="0.2">
      <c r="A51" s="34"/>
      <c r="B51" s="10"/>
      <c r="C51" s="10"/>
      <c r="D51" s="10"/>
      <c r="E51" s="10"/>
      <c r="F51" s="10"/>
      <c r="G51" s="24"/>
    </row>
    <row r="52" spans="1:7" x14ac:dyDescent="0.2">
      <c r="A52" s="34"/>
      <c r="B52" s="10"/>
      <c r="C52" s="10"/>
      <c r="D52" s="10"/>
      <c r="E52" s="10"/>
      <c r="F52" s="10"/>
      <c r="G52" s="24"/>
    </row>
    <row r="53" spans="1:7" x14ac:dyDescent="0.2">
      <c r="A53" s="34"/>
      <c r="B53" s="10"/>
      <c r="C53" s="10"/>
      <c r="D53" s="10"/>
      <c r="E53" s="10"/>
      <c r="F53" s="10"/>
      <c r="G53" s="24"/>
    </row>
    <row r="54" spans="1:7" x14ac:dyDescent="0.2">
      <c r="A54" s="34"/>
      <c r="B54" s="10"/>
      <c r="C54" s="10"/>
      <c r="D54" s="10"/>
      <c r="E54" s="10"/>
      <c r="F54" s="10"/>
      <c r="G54" s="24"/>
    </row>
    <row r="55" spans="1:7" x14ac:dyDescent="0.2">
      <c r="A55" s="34"/>
      <c r="B55" s="10"/>
      <c r="C55" s="10"/>
      <c r="D55" s="10"/>
      <c r="E55" s="10"/>
      <c r="F55" s="10"/>
      <c r="G55" s="24"/>
    </row>
    <row r="56" spans="1:7" x14ac:dyDescent="0.2">
      <c r="A56" s="34"/>
      <c r="B56" s="10"/>
      <c r="C56" s="10"/>
      <c r="D56" s="10"/>
      <c r="E56" s="10"/>
      <c r="F56" s="10"/>
      <c r="G56" s="24"/>
    </row>
    <row r="57" spans="1:7" x14ac:dyDescent="0.2">
      <c r="A57" s="34"/>
      <c r="B57" s="10"/>
      <c r="C57" s="10"/>
      <c r="D57" s="10"/>
      <c r="E57" s="10"/>
      <c r="F57" s="10"/>
      <c r="G57" s="24"/>
    </row>
    <row r="58" spans="1:7" x14ac:dyDescent="0.2">
      <c r="A58" s="34"/>
      <c r="B58" s="10"/>
      <c r="C58" s="10"/>
      <c r="D58" s="10"/>
      <c r="E58" s="10"/>
      <c r="F58" s="10"/>
      <c r="G58" s="24"/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  <row r="131" spans="1:7" x14ac:dyDescent="0.2">
      <c r="A131" s="34"/>
      <c r="B131" s="10"/>
      <c r="C131" s="10"/>
      <c r="D131" s="10"/>
      <c r="E131" s="10"/>
      <c r="F131" s="10"/>
      <c r="G131" s="24"/>
    </row>
    <row r="132" spans="1:7" x14ac:dyDescent="0.2">
      <c r="A132" s="34"/>
      <c r="B132" s="10"/>
      <c r="C132" s="10"/>
      <c r="D132" s="10"/>
      <c r="E132" s="10"/>
      <c r="F132" s="10"/>
      <c r="G132" s="24"/>
    </row>
    <row r="133" spans="1:7" x14ac:dyDescent="0.2">
      <c r="A133" s="34"/>
      <c r="B133" s="10"/>
      <c r="C133" s="10"/>
      <c r="D133" s="10"/>
      <c r="E133" s="10"/>
      <c r="F133" s="10"/>
      <c r="G133" s="24"/>
    </row>
    <row r="134" spans="1:7" x14ac:dyDescent="0.2">
      <c r="A134" s="34"/>
      <c r="B134" s="10"/>
      <c r="C134" s="10"/>
      <c r="D134" s="10"/>
      <c r="E134" s="10"/>
      <c r="F134" s="10"/>
      <c r="G134" s="24"/>
    </row>
    <row r="135" spans="1:7" x14ac:dyDescent="0.2">
      <c r="A135" s="34"/>
      <c r="B135" s="10"/>
      <c r="C135" s="10"/>
      <c r="D135" s="10"/>
      <c r="E135" s="10"/>
      <c r="F135" s="10"/>
      <c r="G135" s="24"/>
    </row>
    <row r="136" spans="1:7" x14ac:dyDescent="0.2">
      <c r="A136" s="34"/>
      <c r="B136" s="10"/>
      <c r="C136" s="10"/>
      <c r="D136" s="10"/>
      <c r="E136" s="10"/>
      <c r="F136" s="10"/>
      <c r="G136" s="24"/>
    </row>
    <row r="137" spans="1:7" x14ac:dyDescent="0.2">
      <c r="A137" s="34"/>
      <c r="B137" s="10"/>
      <c r="C137" s="10"/>
      <c r="D137" s="10"/>
      <c r="E137" s="10"/>
      <c r="F137" s="10"/>
      <c r="G137" s="24"/>
    </row>
    <row r="138" spans="1:7" x14ac:dyDescent="0.2">
      <c r="A138" s="34"/>
      <c r="B138" s="10"/>
      <c r="C138" s="10"/>
      <c r="D138" s="10"/>
      <c r="E138" s="10"/>
      <c r="F138" s="10"/>
      <c r="G138" s="24"/>
    </row>
    <row r="139" spans="1:7" x14ac:dyDescent="0.2">
      <c r="A139" s="34"/>
      <c r="B139" s="10"/>
      <c r="C139" s="10"/>
      <c r="D139" s="10"/>
      <c r="E139" s="10"/>
      <c r="F139" s="10"/>
      <c r="G139" s="24"/>
    </row>
    <row r="140" spans="1:7" x14ac:dyDescent="0.2">
      <c r="A140" s="34"/>
      <c r="B140" s="10"/>
      <c r="C140" s="10"/>
      <c r="D140" s="10"/>
      <c r="E140" s="10"/>
      <c r="F140" s="10"/>
      <c r="G140" s="24"/>
    </row>
    <row r="141" spans="1:7" x14ac:dyDescent="0.2">
      <c r="A141" s="34"/>
      <c r="B141" s="10"/>
      <c r="C141" s="10"/>
      <c r="D141" s="10"/>
      <c r="E141" s="10"/>
      <c r="F141" s="10"/>
      <c r="G141" s="24"/>
    </row>
    <row r="142" spans="1:7" x14ac:dyDescent="0.2">
      <c r="A142" s="34"/>
      <c r="B142" s="10"/>
      <c r="C142" s="10"/>
      <c r="D142" s="10"/>
      <c r="E142" s="10"/>
      <c r="F142" s="10"/>
      <c r="G142" s="24"/>
    </row>
    <row r="143" spans="1:7" x14ac:dyDescent="0.2">
      <c r="A143" s="34"/>
      <c r="B143" s="10"/>
      <c r="C143" s="10"/>
      <c r="D143" s="10"/>
      <c r="E143" s="10"/>
      <c r="F143" s="10"/>
      <c r="G143" s="24"/>
    </row>
    <row r="144" spans="1:7" x14ac:dyDescent="0.2">
      <c r="A144" s="34"/>
      <c r="B144" s="10"/>
      <c r="C144" s="10"/>
      <c r="D144" s="10"/>
      <c r="E144" s="10"/>
      <c r="F144" s="10"/>
      <c r="G144" s="24"/>
    </row>
  </sheetData>
  <sheetProtection algorithmName="SHA-512" hashValue="UC/qPlaRKR9yXm4vJrc6hTyKVv323u9MGCh+yb0YSpWO2tG24TRYoLw7VPWW1Pxnbp6rB2um7Ueqf0ihK+aLFw==" saltValue="+mviys5Az3bi+N2OSAh58Q==" spinCount="100000" sheet="1" objects="1" scenarios="1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AC9D-91E3-4F4F-BC6B-51BD2529930C}">
  <dimension ref="A1:L7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133</v>
      </c>
    </row>
    <row r="3" spans="1:12" x14ac:dyDescent="0.2">
      <c r="A3" s="4" t="s">
        <v>12</v>
      </c>
      <c r="B3" s="5">
        <v>0</v>
      </c>
      <c r="C3" s="6">
        <f t="shared" ref="C3:C44" si="0">$J$5</f>
        <v>0</v>
      </c>
      <c r="D3" s="5">
        <f t="shared" ref="D3:D34" si="1">B3+C3</f>
        <v>0</v>
      </c>
      <c r="E3" s="5">
        <f t="shared" ref="E3:E44" si="2">0.182806292660453*D3</f>
        <v>0</v>
      </c>
      <c r="F3" s="5">
        <f t="shared" ref="F3:F34" si="3">D3-E3</f>
        <v>0</v>
      </c>
      <c r="G3" s="7"/>
      <c r="J3" s="43"/>
      <c r="L3" s="8">
        <f>IF(-((J5*4.46912750659)+(J8*(-2)))&lt;0,0,-((J5*4.46912750659)+(J8*(-2))))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4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1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  <c r="K17" s="33"/>
    </row>
    <row r="18" spans="1:11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1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1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  <c r="J20" s="33"/>
    </row>
    <row r="21" spans="1:11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  <c r="J21" s="33"/>
    </row>
    <row r="22" spans="1:11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33"/>
    </row>
    <row r="23" spans="1:11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J23" s="33"/>
    </row>
    <row r="24" spans="1:11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  <c r="J24" s="33"/>
    </row>
    <row r="25" spans="1:11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  <c r="J25" s="33"/>
    </row>
    <row r="26" spans="1:11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33"/>
    </row>
    <row r="27" spans="1:11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  <c r="J27" s="33"/>
    </row>
    <row r="28" spans="1:11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  <c r="J28" s="33"/>
    </row>
    <row r="29" spans="1:11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33"/>
    </row>
    <row r="30" spans="1:11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  <c r="J30" s="33"/>
    </row>
    <row r="31" spans="1:11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  <c r="J31" s="33"/>
    </row>
    <row r="32" spans="1:11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  <c r="J32" s="33"/>
    </row>
    <row r="33" spans="1:12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  <c r="H33" s="44"/>
      <c r="J33" s="33"/>
    </row>
    <row r="34" spans="1:12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  <c r="H34" s="44"/>
      <c r="J34" s="33"/>
    </row>
    <row r="35" spans="1:12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58" si="6">B35+C35</f>
        <v>0</v>
      </c>
      <c r="E35" s="5">
        <f t="shared" si="2"/>
        <v>0</v>
      </c>
      <c r="F35" s="5">
        <f t="shared" ref="F35:F58" si="7">D35-E35</f>
        <v>0</v>
      </c>
      <c r="G35" s="11" t="e">
        <f t="shared" si="5"/>
        <v>#DIV/0!</v>
      </c>
      <c r="H35" s="44"/>
      <c r="J35" s="33"/>
    </row>
    <row r="36" spans="1:12" x14ac:dyDescent="0.2">
      <c r="A36" s="9">
        <v>34</v>
      </c>
      <c r="B36" s="10">
        <f t="shared" ref="B36:B58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  <c r="H36" s="44"/>
      <c r="J36" s="33"/>
    </row>
    <row r="37" spans="1:12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  <c r="H37" s="44"/>
      <c r="J37" s="33"/>
    </row>
    <row r="38" spans="1:12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  <c r="H38" s="44"/>
      <c r="J38" s="33"/>
    </row>
    <row r="39" spans="1:12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  <c r="H39" s="44"/>
      <c r="J39" s="33"/>
    </row>
    <row r="40" spans="1:12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  <c r="H40" s="44"/>
      <c r="J40" s="33"/>
    </row>
    <row r="41" spans="1:12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  <c r="H41" s="44"/>
      <c r="J41" s="33"/>
    </row>
    <row r="42" spans="1:12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  <c r="H42" s="44"/>
      <c r="J42" s="33"/>
    </row>
    <row r="43" spans="1:12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  <c r="H43" s="44"/>
      <c r="J43" s="33"/>
    </row>
    <row r="44" spans="1:12" x14ac:dyDescent="0.2">
      <c r="A44" s="9" t="s">
        <v>131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  <c r="H44" s="44"/>
      <c r="J44" s="33"/>
    </row>
    <row r="45" spans="1:12" x14ac:dyDescent="0.2">
      <c r="A45" s="4" t="s">
        <v>130</v>
      </c>
      <c r="B45" s="5">
        <f t="shared" si="8"/>
        <v>0</v>
      </c>
      <c r="C45" s="16">
        <f>L3</f>
        <v>0</v>
      </c>
      <c r="D45" s="5">
        <f t="shared" si="6"/>
        <v>0</v>
      </c>
      <c r="E45" s="5">
        <f t="shared" ref="E45:E58" si="9">0.5*D45</f>
        <v>0</v>
      </c>
      <c r="F45" s="5">
        <f t="shared" si="7"/>
        <v>0</v>
      </c>
      <c r="G45" s="11"/>
      <c r="H45" s="44"/>
    </row>
    <row r="46" spans="1:12" x14ac:dyDescent="0.2">
      <c r="A46" s="9" t="s">
        <v>129</v>
      </c>
      <c r="B46" s="10">
        <f t="shared" si="8"/>
        <v>0</v>
      </c>
      <c r="C46" s="17">
        <f t="shared" ref="C46:C58" si="10">$J$8</f>
        <v>0</v>
      </c>
      <c r="D46" s="10">
        <f t="shared" si="6"/>
        <v>0</v>
      </c>
      <c r="E46" s="10">
        <f t="shared" si="9"/>
        <v>0</v>
      </c>
      <c r="F46" s="10">
        <f t="shared" si="7"/>
        <v>0</v>
      </c>
      <c r="G46" s="11" t="e">
        <f t="shared" ref="G46:G58" si="11">IF(1-((B46-F46)/B46*-1)&gt;1,1+((B46-F46)/B46*-1),1-(((B46-F46)/B46*-1)))</f>
        <v>#DIV/0!</v>
      </c>
      <c r="H46" s="44"/>
    </row>
    <row r="47" spans="1:12" x14ac:dyDescent="0.2">
      <c r="A47" s="4">
        <v>45</v>
      </c>
      <c r="B47" s="5">
        <f t="shared" si="8"/>
        <v>0</v>
      </c>
      <c r="C47" s="5">
        <f t="shared" si="10"/>
        <v>0</v>
      </c>
      <c r="D47" s="5">
        <f t="shared" si="6"/>
        <v>0</v>
      </c>
      <c r="E47" s="5">
        <f t="shared" si="9"/>
        <v>0</v>
      </c>
      <c r="F47" s="5">
        <f t="shared" si="7"/>
        <v>0</v>
      </c>
      <c r="G47" s="11" t="e">
        <f t="shared" si="11"/>
        <v>#DIV/0!</v>
      </c>
      <c r="H47" s="44"/>
    </row>
    <row r="48" spans="1:12" x14ac:dyDescent="0.2">
      <c r="A48" s="9">
        <v>46</v>
      </c>
      <c r="B48" s="10">
        <f t="shared" si="8"/>
        <v>0</v>
      </c>
      <c r="C48" s="10">
        <f t="shared" si="10"/>
        <v>0</v>
      </c>
      <c r="D48" s="10">
        <f t="shared" si="6"/>
        <v>0</v>
      </c>
      <c r="E48" s="10">
        <f t="shared" si="9"/>
        <v>0</v>
      </c>
      <c r="F48" s="10">
        <f t="shared" si="7"/>
        <v>0</v>
      </c>
      <c r="G48" s="11" t="e">
        <f t="shared" si="11"/>
        <v>#DIV/0!</v>
      </c>
      <c r="H48" s="44"/>
      <c r="L48" s="33"/>
    </row>
    <row r="49" spans="1:8" x14ac:dyDescent="0.2">
      <c r="A49" s="4">
        <v>47</v>
      </c>
      <c r="B49" s="5">
        <f t="shared" si="8"/>
        <v>0</v>
      </c>
      <c r="C49" s="5">
        <f t="shared" si="10"/>
        <v>0</v>
      </c>
      <c r="D49" s="5">
        <f t="shared" si="6"/>
        <v>0</v>
      </c>
      <c r="E49" s="5">
        <f t="shared" si="9"/>
        <v>0</v>
      </c>
      <c r="F49" s="5">
        <f t="shared" si="7"/>
        <v>0</v>
      </c>
      <c r="G49" s="11" t="e">
        <f t="shared" si="11"/>
        <v>#DIV/0!</v>
      </c>
      <c r="H49" s="44"/>
    </row>
    <row r="50" spans="1:8" x14ac:dyDescent="0.2">
      <c r="A50" s="9">
        <v>48</v>
      </c>
      <c r="B50" s="10">
        <f t="shared" si="8"/>
        <v>0</v>
      </c>
      <c r="C50" s="10">
        <f t="shared" si="10"/>
        <v>0</v>
      </c>
      <c r="D50" s="10">
        <f t="shared" si="6"/>
        <v>0</v>
      </c>
      <c r="E50" s="10">
        <f t="shared" si="9"/>
        <v>0</v>
      </c>
      <c r="F50" s="10">
        <f t="shared" si="7"/>
        <v>0</v>
      </c>
      <c r="G50" s="11" t="e">
        <f t="shared" si="11"/>
        <v>#DIV/0!</v>
      </c>
      <c r="H50" s="44"/>
    </row>
    <row r="51" spans="1:8" x14ac:dyDescent="0.2">
      <c r="A51" s="4">
        <v>49</v>
      </c>
      <c r="B51" s="5">
        <f t="shared" si="8"/>
        <v>0</v>
      </c>
      <c r="C51" s="5">
        <f t="shared" si="10"/>
        <v>0</v>
      </c>
      <c r="D51" s="5">
        <f t="shared" si="6"/>
        <v>0</v>
      </c>
      <c r="E51" s="5">
        <f t="shared" si="9"/>
        <v>0</v>
      </c>
      <c r="F51" s="5">
        <f t="shared" si="7"/>
        <v>0</v>
      </c>
      <c r="G51" s="11" t="e">
        <f t="shared" si="11"/>
        <v>#DIV/0!</v>
      </c>
      <c r="H51" s="44"/>
    </row>
    <row r="52" spans="1:8" x14ac:dyDescent="0.2">
      <c r="A52" s="9">
        <v>50</v>
      </c>
      <c r="B52" s="10">
        <f t="shared" si="8"/>
        <v>0</v>
      </c>
      <c r="C52" s="10">
        <f t="shared" si="10"/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si="11"/>
        <v>#DIV/0!</v>
      </c>
      <c r="H52" s="44"/>
    </row>
    <row r="53" spans="1:8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  <c r="H53" s="44"/>
    </row>
    <row r="54" spans="1:8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  <c r="H54" s="44"/>
    </row>
    <row r="55" spans="1:8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  <c r="H55" s="44"/>
    </row>
    <row r="56" spans="1:8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  <c r="H56" s="44"/>
    </row>
    <row r="57" spans="1:8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  <c r="H57" s="44"/>
    </row>
    <row r="58" spans="1:8" ht="17" thickBot="1" x14ac:dyDescent="0.25">
      <c r="A58" s="18">
        <v>56</v>
      </c>
      <c r="B58" s="19">
        <f t="shared" si="8"/>
        <v>0</v>
      </c>
      <c r="C58" s="19">
        <f t="shared" si="10"/>
        <v>0</v>
      </c>
      <c r="D58" s="19">
        <f t="shared" si="6"/>
        <v>0</v>
      </c>
      <c r="E58" s="19">
        <f t="shared" si="9"/>
        <v>0</v>
      </c>
      <c r="F58" s="19">
        <f t="shared" si="7"/>
        <v>0</v>
      </c>
      <c r="G58" s="20" t="e">
        <f t="shared" si="11"/>
        <v>#DIV/0!</v>
      </c>
    </row>
    <row r="59" spans="1:8" x14ac:dyDescent="0.2">
      <c r="A59" s="34"/>
      <c r="B59" s="10"/>
      <c r="C59" s="10"/>
      <c r="D59" s="10"/>
      <c r="E59" s="10"/>
      <c r="F59" s="10"/>
      <c r="G59" s="24"/>
    </row>
    <row r="60" spans="1:8" x14ac:dyDescent="0.2">
      <c r="A60" s="34"/>
      <c r="B60" s="10"/>
      <c r="C60" s="10"/>
      <c r="D60" s="10"/>
      <c r="E60" s="10"/>
      <c r="F60" s="10"/>
      <c r="G60" s="24"/>
    </row>
    <row r="61" spans="1:8" x14ac:dyDescent="0.2">
      <c r="A61" s="34"/>
      <c r="B61" s="10"/>
      <c r="C61" s="10"/>
      <c r="D61" s="10"/>
      <c r="E61" s="10"/>
      <c r="F61" s="10"/>
      <c r="G61" s="24"/>
    </row>
    <row r="62" spans="1:8" x14ac:dyDescent="0.2">
      <c r="A62" s="34"/>
      <c r="B62" s="10"/>
      <c r="C62" s="10"/>
      <c r="D62" s="10"/>
      <c r="E62" s="10"/>
      <c r="F62" s="10"/>
      <c r="G62" s="24"/>
    </row>
    <row r="63" spans="1:8" x14ac:dyDescent="0.2">
      <c r="A63" s="34"/>
      <c r="B63" s="10"/>
      <c r="C63" s="10"/>
      <c r="D63" s="10"/>
      <c r="E63" s="10"/>
      <c r="F63" s="10"/>
      <c r="G63" s="24"/>
    </row>
    <row r="64" spans="1:8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</sheetData>
  <sheetProtection algorithmName="SHA-512" hashValue="tOVXQMrdPSKX2qiBfEsCNOP4j7h/cz1p7DTNvPUC/Hpm214URATbIemoMlV7HjBi7HpRKkPu5BoyKfaVheSYPw==" saltValue="ZHMuCLXZoYSinnT338HjjA==" spinCount="100000" sheet="1" objects="1" scenarios="1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F074-C6A6-E14C-9298-FFF7A0D10EE0}">
  <dimension ref="A1:L74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3" width="10.83203125" style="38" customWidth="1"/>
    <col min="4" max="9" width="10.83203125" style="38"/>
    <col min="10" max="10" width="86.33203125" style="38" bestFit="1" customWidth="1"/>
    <col min="11" max="11" width="10.83203125" style="38"/>
    <col min="12" max="12" width="18.33203125" style="38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134</v>
      </c>
    </row>
    <row r="3" spans="1:12" x14ac:dyDescent="0.2">
      <c r="A3" s="4" t="s">
        <v>12</v>
      </c>
      <c r="B3" s="5">
        <v>0</v>
      </c>
      <c r="C3" s="6">
        <f t="shared" ref="C3:C44" si="0">$J$5</f>
        <v>0</v>
      </c>
      <c r="D3" s="5">
        <f t="shared" ref="D3:D34" si="1">B3+C3</f>
        <v>0</v>
      </c>
      <c r="E3" s="5">
        <f t="shared" ref="E3:E44" si="2">0.182806292660453*D3</f>
        <v>0</v>
      </c>
      <c r="F3" s="5">
        <f t="shared" ref="F3:F34" si="3">D3-E3</f>
        <v>0</v>
      </c>
      <c r="G3" s="7"/>
      <c r="J3" s="43"/>
      <c r="L3" s="8">
        <f>IF((-((J5*3.727293863638)+(J8*(-2))))-0.199*((J5*3.727293863638)-J8)&lt;0,0,(-((J5*3.727293863638)+(J8*(-2))))-0.199*((J5*3.727293863638)-J8))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4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58" si="6">B35+C35</f>
        <v>0</v>
      </c>
      <c r="E35" s="5">
        <f t="shared" si="2"/>
        <v>0</v>
      </c>
      <c r="F35" s="5">
        <f t="shared" ref="F35:F58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58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 t="s">
        <v>131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 t="s">
        <v>130</v>
      </c>
      <c r="B45" s="5">
        <f t="shared" si="8"/>
        <v>0</v>
      </c>
      <c r="C45" s="16">
        <f>L3</f>
        <v>0</v>
      </c>
      <c r="D45" s="5">
        <f t="shared" si="6"/>
        <v>0</v>
      </c>
      <c r="E45" s="5">
        <f t="shared" ref="E45:E58" si="9">0.454746133667371*D45</f>
        <v>0</v>
      </c>
      <c r="F45" s="5">
        <f t="shared" si="7"/>
        <v>0</v>
      </c>
      <c r="G45" s="11"/>
    </row>
    <row r="46" spans="1:7" x14ac:dyDescent="0.2">
      <c r="A46" s="9" t="s">
        <v>129</v>
      </c>
      <c r="B46" s="10">
        <f t="shared" si="8"/>
        <v>0</v>
      </c>
      <c r="C46" s="17">
        <f t="shared" ref="C46:C58" si="10">$J$8</f>
        <v>0</v>
      </c>
      <c r="D46" s="10">
        <f t="shared" si="6"/>
        <v>0</v>
      </c>
      <c r="E46" s="10">
        <f t="shared" si="9"/>
        <v>0</v>
      </c>
      <c r="F46" s="10">
        <f t="shared" si="7"/>
        <v>0</v>
      </c>
      <c r="G46" s="11" t="e">
        <f t="shared" ref="G46:G58" si="11">IF(1-((B46-F46)/B46*-1)&gt;1,1+((B46-F46)/B46*-1),1-(((B46-F46)/B46*-1)))</f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10"/>
        <v>0</v>
      </c>
      <c r="D47" s="5">
        <f t="shared" si="6"/>
        <v>0</v>
      </c>
      <c r="E47" s="5">
        <f t="shared" si="9"/>
        <v>0</v>
      </c>
      <c r="F47" s="5">
        <f t="shared" si="7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10"/>
        <v>0</v>
      </c>
      <c r="D48" s="10">
        <f t="shared" si="6"/>
        <v>0</v>
      </c>
      <c r="E48" s="10">
        <f t="shared" si="9"/>
        <v>0</v>
      </c>
      <c r="F48" s="10">
        <f t="shared" si="7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10"/>
        <v>0</v>
      </c>
      <c r="D49" s="5">
        <f t="shared" si="6"/>
        <v>0</v>
      </c>
      <c r="E49" s="5">
        <f t="shared" si="9"/>
        <v>0</v>
      </c>
      <c r="F49" s="5">
        <f t="shared" si="7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8"/>
        <v>0</v>
      </c>
      <c r="C50" s="10">
        <f t="shared" si="10"/>
        <v>0</v>
      </c>
      <c r="D50" s="10">
        <f t="shared" si="6"/>
        <v>0</v>
      </c>
      <c r="E50" s="10">
        <f t="shared" si="9"/>
        <v>0</v>
      </c>
      <c r="F50" s="10">
        <f t="shared" si="7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8"/>
        <v>0</v>
      </c>
      <c r="C51" s="5">
        <f t="shared" si="10"/>
        <v>0</v>
      </c>
      <c r="D51" s="5">
        <f t="shared" si="6"/>
        <v>0</v>
      </c>
      <c r="E51" s="5">
        <f t="shared" si="9"/>
        <v>0</v>
      </c>
      <c r="F51" s="5">
        <f t="shared" si="7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8"/>
        <v>0</v>
      </c>
      <c r="C52" s="10">
        <f t="shared" si="10"/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ht="17" thickBot="1" x14ac:dyDescent="0.25">
      <c r="A58" s="18">
        <v>56</v>
      </c>
      <c r="B58" s="19">
        <f t="shared" si="8"/>
        <v>0</v>
      </c>
      <c r="C58" s="19">
        <f t="shared" si="10"/>
        <v>0</v>
      </c>
      <c r="D58" s="19">
        <f t="shared" si="6"/>
        <v>0</v>
      </c>
      <c r="E58" s="19">
        <f t="shared" si="9"/>
        <v>0</v>
      </c>
      <c r="F58" s="19">
        <f t="shared" si="7"/>
        <v>0</v>
      </c>
      <c r="G58" s="20" t="e">
        <f t="shared" si="11"/>
        <v>#DIV/0!</v>
      </c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</sheetData>
  <sheetProtection algorithmName="SHA-512" hashValue="TyL+RlNWCUIiAeifrrDsNX+4yM+zMvoc9mCsWoLJzJUnPCOqZ1pLuBOz9+oa7ZCLGzaVgoL/7s6qoVipBCqTeA==" saltValue="eaHdSNlzSyYrNN84C+tQTw==" spinCount="100000" sheet="1" objects="1" scenarios="1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E6C0-AFA3-764B-90BD-766181EF6A63}">
  <dimension ref="A1:L97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135</v>
      </c>
    </row>
    <row r="3" spans="1:12" x14ac:dyDescent="0.2">
      <c r="A3" s="4" t="s">
        <v>12</v>
      </c>
      <c r="B3" s="5">
        <v>0</v>
      </c>
      <c r="C3" s="6">
        <f t="shared" ref="C3:C44" si="0">$J$5</f>
        <v>0</v>
      </c>
      <c r="D3" s="5">
        <f t="shared" ref="D3:D34" si="1">B3+C3</f>
        <v>0</v>
      </c>
      <c r="E3" s="5">
        <f t="shared" ref="E3:E44" si="2">0.182806292660453*D3</f>
        <v>0</v>
      </c>
      <c r="F3" s="5">
        <f t="shared" ref="F3:F34" si="3">D3-E3</f>
        <v>0</v>
      </c>
      <c r="G3" s="7"/>
      <c r="J3" s="43"/>
      <c r="L3" s="8">
        <f>IF((-((J5*3.0470238263)+(J8*(-2))))-0.4669*((J5*3.0470238263)-J8)&lt;0,0,(-((J5*3.0470238263)+(J8*(-2))))-0.4669*((J5*3.0470238263)-J8))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4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58" si="6">B35+C35</f>
        <v>0</v>
      </c>
      <c r="E35" s="5">
        <f t="shared" si="2"/>
        <v>0</v>
      </c>
      <c r="F35" s="5">
        <f t="shared" ref="F35:F58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58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 t="s">
        <v>131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 t="s">
        <v>130</v>
      </c>
      <c r="B45" s="5">
        <f t="shared" si="8"/>
        <v>0</v>
      </c>
      <c r="C45" s="16">
        <f>L3</f>
        <v>0</v>
      </c>
      <c r="D45" s="5">
        <f t="shared" si="6"/>
        <v>0</v>
      </c>
      <c r="E45" s="5">
        <f t="shared" ref="E45:E58" si="9">0.405396442498639*D45</f>
        <v>0</v>
      </c>
      <c r="F45" s="5">
        <f t="shared" si="7"/>
        <v>0</v>
      </c>
      <c r="G45" s="11"/>
    </row>
    <row r="46" spans="1:7" x14ac:dyDescent="0.2">
      <c r="A46" s="9" t="s">
        <v>129</v>
      </c>
      <c r="B46" s="10">
        <f t="shared" si="8"/>
        <v>0</v>
      </c>
      <c r="C46" s="17">
        <f t="shared" ref="C46:C58" si="10">$J$8</f>
        <v>0</v>
      </c>
      <c r="D46" s="10">
        <f t="shared" si="6"/>
        <v>0</v>
      </c>
      <c r="E46" s="10">
        <f t="shared" si="9"/>
        <v>0</v>
      </c>
      <c r="F46" s="10">
        <f t="shared" si="7"/>
        <v>0</v>
      </c>
      <c r="G46" s="11" t="e">
        <f t="shared" ref="G46:G58" si="11">IF(1-((B46-F46)/B46*-1)&gt;1,1+((B46-F46)/B46*-1),1-(((B46-F46)/B46*-1)))</f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10"/>
        <v>0</v>
      </c>
      <c r="D47" s="5">
        <f t="shared" si="6"/>
        <v>0</v>
      </c>
      <c r="E47" s="5">
        <f t="shared" si="9"/>
        <v>0</v>
      </c>
      <c r="F47" s="5">
        <f t="shared" si="7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10"/>
        <v>0</v>
      </c>
      <c r="D48" s="10">
        <f t="shared" si="6"/>
        <v>0</v>
      </c>
      <c r="E48" s="10">
        <f t="shared" si="9"/>
        <v>0</v>
      </c>
      <c r="F48" s="10">
        <f t="shared" si="7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10"/>
        <v>0</v>
      </c>
      <c r="D49" s="5">
        <f t="shared" si="6"/>
        <v>0</v>
      </c>
      <c r="E49" s="5">
        <f t="shared" si="9"/>
        <v>0</v>
      </c>
      <c r="F49" s="5">
        <f t="shared" si="7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8"/>
        <v>0</v>
      </c>
      <c r="C50" s="10">
        <f t="shared" si="10"/>
        <v>0</v>
      </c>
      <c r="D50" s="10">
        <f t="shared" si="6"/>
        <v>0</v>
      </c>
      <c r="E50" s="10">
        <f t="shared" si="9"/>
        <v>0</v>
      </c>
      <c r="F50" s="10">
        <f t="shared" si="7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8"/>
        <v>0</v>
      </c>
      <c r="C51" s="5">
        <f t="shared" si="10"/>
        <v>0</v>
      </c>
      <c r="D51" s="5">
        <f t="shared" si="6"/>
        <v>0</v>
      </c>
      <c r="E51" s="5">
        <f t="shared" si="9"/>
        <v>0</v>
      </c>
      <c r="F51" s="5">
        <f t="shared" si="7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8"/>
        <v>0</v>
      </c>
      <c r="C52" s="10">
        <f t="shared" si="10"/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ht="17" thickBot="1" x14ac:dyDescent="0.25">
      <c r="A58" s="18">
        <v>56</v>
      </c>
      <c r="B58" s="19">
        <f t="shared" si="8"/>
        <v>0</v>
      </c>
      <c r="C58" s="19">
        <f t="shared" si="10"/>
        <v>0</v>
      </c>
      <c r="D58" s="19">
        <f t="shared" si="6"/>
        <v>0</v>
      </c>
      <c r="E58" s="19">
        <f t="shared" si="9"/>
        <v>0</v>
      </c>
      <c r="F58" s="19">
        <f t="shared" si="7"/>
        <v>0</v>
      </c>
      <c r="G58" s="20" t="e">
        <f t="shared" si="11"/>
        <v>#DIV/0!</v>
      </c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</sheetData>
  <sheetProtection algorithmName="SHA-512" hashValue="U3GsYie/p7gIfkLBE6ANhQW0tGs7cumkBu86oz9TMpODUiVitNBd6V4OoaiWHtsssDqWkiNq/rX4jD6/otwoPA==" saltValue="tRS4XstB8xof3qPC7r2YGw==" spinCount="100000" sheet="1" objects="1" scenarios="1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1CA1-2122-0B42-9179-CAF280A86316}">
  <dimension ref="A1:L99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136</v>
      </c>
    </row>
    <row r="3" spans="1:12" x14ac:dyDescent="0.2">
      <c r="A3" s="4" t="s">
        <v>12</v>
      </c>
      <c r="B3" s="5">
        <v>0</v>
      </c>
      <c r="C3" s="6">
        <f t="shared" ref="C3:C44" si="0">$J$5</f>
        <v>0</v>
      </c>
      <c r="D3" s="5">
        <f t="shared" ref="D3:D34" si="1">B3+C3</f>
        <v>0</v>
      </c>
      <c r="E3" s="5">
        <f t="shared" ref="E3:E44" si="2">0.182806292660453*D3</f>
        <v>0</v>
      </c>
      <c r="F3" s="5">
        <f t="shared" ref="F3:F34" si="3">D3-E3</f>
        <v>0</v>
      </c>
      <c r="G3" s="7"/>
      <c r="J3" s="43"/>
      <c r="L3" s="8">
        <f>IF((-((J5*2.4232130099)+(J8*(-2))))-0.8439*((J5*2.4232130099)-J8)&lt;0,0,(-((J5*2.4232130099)+(J8*(-2))))-0.8439*((J5*2.4232130099)-J8))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4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51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58" si="6">B35+C35</f>
        <v>0</v>
      </c>
      <c r="E35" s="5">
        <f t="shared" si="2"/>
        <v>0</v>
      </c>
      <c r="F35" s="5">
        <f t="shared" ref="F35:F58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58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 t="s">
        <v>131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 t="s">
        <v>130</v>
      </c>
      <c r="B45" s="5">
        <f t="shared" si="8"/>
        <v>0</v>
      </c>
      <c r="C45" s="16">
        <f>L3</f>
        <v>0</v>
      </c>
      <c r="D45" s="5">
        <f t="shared" si="6"/>
        <v>0</v>
      </c>
      <c r="E45" s="5">
        <f t="shared" ref="E45:E58" si="9">0.351580222674495*D45</f>
        <v>0</v>
      </c>
      <c r="F45" s="5">
        <f t="shared" si="7"/>
        <v>0</v>
      </c>
      <c r="G45" s="11"/>
    </row>
    <row r="46" spans="1:7" x14ac:dyDescent="0.2">
      <c r="A46" s="9" t="s">
        <v>129</v>
      </c>
      <c r="B46" s="10">
        <f t="shared" si="8"/>
        <v>0</v>
      </c>
      <c r="C46" s="17">
        <f t="shared" ref="C46:C58" si="10">$J$8</f>
        <v>0</v>
      </c>
      <c r="D46" s="10">
        <f t="shared" si="6"/>
        <v>0</v>
      </c>
      <c r="E46" s="10">
        <f t="shared" si="9"/>
        <v>0</v>
      </c>
      <c r="F46" s="10">
        <f t="shared" si="7"/>
        <v>0</v>
      </c>
      <c r="G46" s="11" t="e">
        <f t="shared" ref="G46:G58" si="11">IF(1-((B46-F46)/B46*-1)&gt;1,1+((B46-F46)/B46*-1),1-(((B46-F46)/B46*-1)))</f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10"/>
        <v>0</v>
      </c>
      <c r="D47" s="5">
        <f t="shared" si="6"/>
        <v>0</v>
      </c>
      <c r="E47" s="5">
        <f t="shared" si="9"/>
        <v>0</v>
      </c>
      <c r="F47" s="5">
        <f t="shared" si="7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10"/>
        <v>0</v>
      </c>
      <c r="D48" s="10">
        <f t="shared" si="6"/>
        <v>0</v>
      </c>
      <c r="E48" s="10">
        <f t="shared" si="9"/>
        <v>0</v>
      </c>
      <c r="F48" s="10">
        <f t="shared" si="7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10"/>
        <v>0</v>
      </c>
      <c r="D49" s="5">
        <f t="shared" si="6"/>
        <v>0</v>
      </c>
      <c r="E49" s="5">
        <f t="shared" si="9"/>
        <v>0</v>
      </c>
      <c r="F49" s="5">
        <f t="shared" si="7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8"/>
        <v>0</v>
      </c>
      <c r="C50" s="10">
        <f t="shared" si="10"/>
        <v>0</v>
      </c>
      <c r="D50" s="10">
        <f t="shared" si="6"/>
        <v>0</v>
      </c>
      <c r="E50" s="10">
        <f t="shared" si="9"/>
        <v>0</v>
      </c>
      <c r="F50" s="10">
        <f t="shared" si="7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8"/>
        <v>0</v>
      </c>
      <c r="C51" s="5">
        <f t="shared" si="10"/>
        <v>0</v>
      </c>
      <c r="D51" s="5">
        <f t="shared" si="6"/>
        <v>0</v>
      </c>
      <c r="E51" s="5">
        <f t="shared" si="9"/>
        <v>0</v>
      </c>
      <c r="F51" s="5">
        <f t="shared" si="7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8"/>
        <v>0</v>
      </c>
      <c r="C52" s="10">
        <f t="shared" si="10"/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ht="17" thickBot="1" x14ac:dyDescent="0.25">
      <c r="A58" s="18">
        <v>56</v>
      </c>
      <c r="B58" s="19">
        <f t="shared" si="8"/>
        <v>0</v>
      </c>
      <c r="C58" s="19">
        <f t="shared" si="10"/>
        <v>0</v>
      </c>
      <c r="D58" s="19">
        <f t="shared" si="6"/>
        <v>0</v>
      </c>
      <c r="E58" s="19">
        <f t="shared" si="9"/>
        <v>0</v>
      </c>
      <c r="F58" s="19">
        <f t="shared" si="7"/>
        <v>0</v>
      </c>
      <c r="G58" s="20" t="e">
        <f t="shared" si="11"/>
        <v>#DIV/0!</v>
      </c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</sheetData>
  <sheetProtection algorithmName="SHA-512" hashValue="cHqDXyI00QBMOwmJFxNHgvmfS+TpUoi9nuKVlXg6pD6xZ98xLldSD9WAxdz6EGuUrrv9gYHF+fuIeYTMFLuWpQ==" saltValue="yO45WYf1F+d+OPe0d06Ruw==" spinCount="100000" sheet="1" objects="1" scenarios="1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92AA-28A9-3B42-A849-9201394C6581}">
  <dimension ref="A1:L104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137</v>
      </c>
    </row>
    <row r="3" spans="1:12" x14ac:dyDescent="0.2">
      <c r="A3" s="4" t="s">
        <v>12</v>
      </c>
      <c r="B3" s="5">
        <v>0</v>
      </c>
      <c r="C3" s="6">
        <f t="shared" ref="C3:C44" si="0">$J$5</f>
        <v>0</v>
      </c>
      <c r="D3" s="5">
        <f t="shared" ref="D3:D34" si="1">B3+C3</f>
        <v>0</v>
      </c>
      <c r="E3" s="5">
        <f t="shared" ref="E3:E44" si="2">0.182806292660453*D3</f>
        <v>0</v>
      </c>
      <c r="F3" s="5">
        <f t="shared" ref="F3:F34" si="3">D3-E3</f>
        <v>0</v>
      </c>
      <c r="G3" s="7"/>
      <c r="J3" s="43"/>
      <c r="L3" s="8">
        <f>IF((-((J5*1.85117607459)+(J8*(-2))))-1.4141*((J5*1.85117607459)-J8)&lt;0,0,(-((J5*1.85117607459)+(J8*(-2))))-1.4141*((J5*1.85117607459)-J8))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4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51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58" si="6">B35+C35</f>
        <v>0</v>
      </c>
      <c r="E35" s="5">
        <f t="shared" si="2"/>
        <v>0</v>
      </c>
      <c r="F35" s="5">
        <f t="shared" ref="F35:F58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58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 t="s">
        <v>131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 t="s">
        <v>130</v>
      </c>
      <c r="B45" s="5">
        <f t="shared" si="8"/>
        <v>0</v>
      </c>
      <c r="C45" s="16">
        <f>L3</f>
        <v>0</v>
      </c>
      <c r="D45" s="5">
        <f t="shared" si="6"/>
        <v>0</v>
      </c>
      <c r="E45" s="5">
        <f t="shared" ref="E45:E58" si="9">0.292893218813452*D45</f>
        <v>0</v>
      </c>
      <c r="F45" s="5">
        <f t="shared" si="7"/>
        <v>0</v>
      </c>
      <c r="G45" s="11"/>
    </row>
    <row r="46" spans="1:7" x14ac:dyDescent="0.2">
      <c r="A46" s="9" t="s">
        <v>129</v>
      </c>
      <c r="B46" s="10">
        <f t="shared" si="8"/>
        <v>0</v>
      </c>
      <c r="C46" s="17">
        <f t="shared" ref="C46:C58" si="10">$J$8</f>
        <v>0</v>
      </c>
      <c r="D46" s="10">
        <f t="shared" si="6"/>
        <v>0</v>
      </c>
      <c r="E46" s="10">
        <f t="shared" si="9"/>
        <v>0</v>
      </c>
      <c r="F46" s="10">
        <f t="shared" si="7"/>
        <v>0</v>
      </c>
      <c r="G46" s="11" t="e">
        <f t="shared" ref="G46:G58" si="11">IF(1-((B46-F46)/B46*-1)&gt;1,1+((B46-F46)/B46*-1),1-(((B46-F46)/B46*-1)))</f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10"/>
        <v>0</v>
      </c>
      <c r="D47" s="5">
        <f t="shared" si="6"/>
        <v>0</v>
      </c>
      <c r="E47" s="5">
        <f t="shared" si="9"/>
        <v>0</v>
      </c>
      <c r="F47" s="5">
        <f t="shared" si="7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10"/>
        <v>0</v>
      </c>
      <c r="D48" s="10">
        <f t="shared" si="6"/>
        <v>0</v>
      </c>
      <c r="E48" s="10">
        <f t="shared" si="9"/>
        <v>0</v>
      </c>
      <c r="F48" s="10">
        <f t="shared" si="7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10"/>
        <v>0</v>
      </c>
      <c r="D49" s="5">
        <f t="shared" si="6"/>
        <v>0</v>
      </c>
      <c r="E49" s="5">
        <f t="shared" si="9"/>
        <v>0</v>
      </c>
      <c r="F49" s="5">
        <f t="shared" si="7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8"/>
        <v>0</v>
      </c>
      <c r="C50" s="10">
        <f t="shared" si="10"/>
        <v>0</v>
      </c>
      <c r="D50" s="10">
        <f t="shared" si="6"/>
        <v>0</v>
      </c>
      <c r="E50" s="10">
        <f t="shared" si="9"/>
        <v>0</v>
      </c>
      <c r="F50" s="10">
        <f t="shared" si="7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8"/>
        <v>0</v>
      </c>
      <c r="C51" s="5">
        <f t="shared" si="10"/>
        <v>0</v>
      </c>
      <c r="D51" s="5">
        <f t="shared" si="6"/>
        <v>0</v>
      </c>
      <c r="E51" s="5">
        <f t="shared" si="9"/>
        <v>0</v>
      </c>
      <c r="F51" s="5">
        <f t="shared" si="7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8"/>
        <v>0</v>
      </c>
      <c r="C52" s="10">
        <f t="shared" si="10"/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ht="17" thickBot="1" x14ac:dyDescent="0.25">
      <c r="A58" s="18">
        <v>56</v>
      </c>
      <c r="B58" s="19">
        <f t="shared" si="8"/>
        <v>0</v>
      </c>
      <c r="C58" s="19">
        <f t="shared" si="10"/>
        <v>0</v>
      </c>
      <c r="D58" s="19">
        <f t="shared" si="6"/>
        <v>0</v>
      </c>
      <c r="E58" s="19">
        <f t="shared" si="9"/>
        <v>0</v>
      </c>
      <c r="F58" s="19">
        <f t="shared" si="7"/>
        <v>0</v>
      </c>
      <c r="G58" s="20" t="e">
        <f t="shared" si="11"/>
        <v>#DIV/0!</v>
      </c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</sheetData>
  <sheetProtection algorithmName="SHA-512" hashValue="LsoEhYRQ+sjobxO/kttsCLPssXjYUtsxA7SEMSVLOSSUX2oP+3Fht8/+5Cz0XOIR2EVKMDDvMveBKAzdlg19vQ==" saltValue="dfpAOehybLxy54gG0WEieQ==" spinCount="100000" sheet="1" objects="1" scenarios="1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CF88-E40A-3D42-AA11-DB94C7B6FC3B}">
  <dimension ref="A1:L106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138</v>
      </c>
    </row>
    <row r="3" spans="1:12" x14ac:dyDescent="0.2">
      <c r="A3" s="4" t="s">
        <v>12</v>
      </c>
      <c r="B3" s="5">
        <v>0</v>
      </c>
      <c r="C3" s="6">
        <f t="shared" ref="C3:C44" si="0">$J$5</f>
        <v>0</v>
      </c>
      <c r="D3" s="5">
        <f t="shared" ref="D3:D34" si="1">B3+C3</f>
        <v>0</v>
      </c>
      <c r="E3" s="5">
        <f t="shared" ref="E3:E44" si="2">0.182806292660453*D3</f>
        <v>0</v>
      </c>
      <c r="F3" s="5">
        <f t="shared" ref="F3:F34" si="3">D3-E3</f>
        <v>0</v>
      </c>
      <c r="G3" s="7"/>
      <c r="J3" s="43"/>
      <c r="L3" s="8">
        <f>IF((-((J5*1.5832156359)+(J8*(-2))))-1.823*((J5*1.5832156359)-J8)&lt;0,0,(-((J5*1.5832156359)+(J8*(-2))))-1.823*((J5*1.5832156359)-J8))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4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58" si="6">B35+C35</f>
        <v>0</v>
      </c>
      <c r="E35" s="5">
        <f t="shared" si="2"/>
        <v>0</v>
      </c>
      <c r="F35" s="5">
        <f t="shared" ref="F35:F58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58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 t="s">
        <v>131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 t="s">
        <v>130</v>
      </c>
      <c r="B45" s="5">
        <f t="shared" si="8"/>
        <v>0</v>
      </c>
      <c r="C45" s="16">
        <f>L3</f>
        <v>0</v>
      </c>
      <c r="D45" s="5">
        <f t="shared" si="6"/>
        <v>0</v>
      </c>
      <c r="E45" s="5">
        <f t="shared" ref="E45:E58" si="9">0.26158692703025*D45</f>
        <v>0</v>
      </c>
      <c r="F45" s="5">
        <f t="shared" si="7"/>
        <v>0</v>
      </c>
      <c r="G45" s="11"/>
    </row>
    <row r="46" spans="1:7" x14ac:dyDescent="0.2">
      <c r="A46" s="9" t="s">
        <v>129</v>
      </c>
      <c r="B46" s="10">
        <f t="shared" si="8"/>
        <v>0</v>
      </c>
      <c r="C46" s="17">
        <f t="shared" ref="C46:C58" si="10">$J$8</f>
        <v>0</v>
      </c>
      <c r="D46" s="10">
        <f t="shared" si="6"/>
        <v>0</v>
      </c>
      <c r="E46" s="10">
        <f t="shared" si="9"/>
        <v>0</v>
      </c>
      <c r="F46" s="10">
        <f t="shared" si="7"/>
        <v>0</v>
      </c>
      <c r="G46" s="11" t="e">
        <f t="shared" ref="G46:G58" si="11">IF(1-((B46-F46)/B46*-1)&gt;1,1+((B46-F46)/B46*-1),1-(((B46-F46)/B46*-1)))</f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10"/>
        <v>0</v>
      </c>
      <c r="D47" s="5">
        <f t="shared" si="6"/>
        <v>0</v>
      </c>
      <c r="E47" s="5">
        <f t="shared" si="9"/>
        <v>0</v>
      </c>
      <c r="F47" s="5">
        <f t="shared" si="7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10"/>
        <v>0</v>
      </c>
      <c r="D48" s="10">
        <f t="shared" si="6"/>
        <v>0</v>
      </c>
      <c r="E48" s="10">
        <f t="shared" si="9"/>
        <v>0</v>
      </c>
      <c r="F48" s="10">
        <f t="shared" si="7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10"/>
        <v>0</v>
      </c>
      <c r="D49" s="5">
        <f t="shared" si="6"/>
        <v>0</v>
      </c>
      <c r="E49" s="5">
        <f t="shared" si="9"/>
        <v>0</v>
      </c>
      <c r="F49" s="5">
        <f t="shared" si="7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8"/>
        <v>0</v>
      </c>
      <c r="C50" s="10">
        <f t="shared" si="10"/>
        <v>0</v>
      </c>
      <c r="D50" s="10">
        <f t="shared" si="6"/>
        <v>0</v>
      </c>
      <c r="E50" s="10">
        <f t="shared" si="9"/>
        <v>0</v>
      </c>
      <c r="F50" s="10">
        <f t="shared" si="7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8"/>
        <v>0</v>
      </c>
      <c r="C51" s="5">
        <f t="shared" si="10"/>
        <v>0</v>
      </c>
      <c r="D51" s="5">
        <f t="shared" si="6"/>
        <v>0</v>
      </c>
      <c r="E51" s="5">
        <f t="shared" si="9"/>
        <v>0</v>
      </c>
      <c r="F51" s="5">
        <f t="shared" si="7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8"/>
        <v>0</v>
      </c>
      <c r="C52" s="10">
        <f t="shared" si="10"/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ht="17" thickBot="1" x14ac:dyDescent="0.25">
      <c r="A58" s="18">
        <v>56</v>
      </c>
      <c r="B58" s="19">
        <f t="shared" si="8"/>
        <v>0</v>
      </c>
      <c r="C58" s="19">
        <f t="shared" si="10"/>
        <v>0</v>
      </c>
      <c r="D58" s="19">
        <f t="shared" si="6"/>
        <v>0</v>
      </c>
      <c r="E58" s="19">
        <f t="shared" si="9"/>
        <v>0</v>
      </c>
      <c r="F58" s="19">
        <f t="shared" si="7"/>
        <v>0</v>
      </c>
      <c r="G58" s="20" t="e">
        <f t="shared" si="11"/>
        <v>#DIV/0!</v>
      </c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</sheetData>
  <sheetProtection algorithmName="SHA-512" hashValue="56QEbr5q39c1a3Tj9n7WyabgkjYQL/3lj6YrJ2N0YKVO8/wDdgidbJQ1lb9RJ3hWEG7dzUIZZKymsJezj7mcYg==" saltValue="s6skiO2G+fofjlLWAQ4ppQ==" spinCount="100000" sheet="1" objects="1" scenarios="1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CCB8-BCC3-714C-87CD-96E5BA1A0BD8}">
  <dimension ref="A1:L101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139</v>
      </c>
    </row>
    <row r="3" spans="1:12" x14ac:dyDescent="0.2">
      <c r="A3" s="4" t="s">
        <v>12</v>
      </c>
      <c r="B3" s="5">
        <v>0</v>
      </c>
      <c r="C3" s="6">
        <f t="shared" ref="C3:C44" si="0">$J$5</f>
        <v>0</v>
      </c>
      <c r="D3" s="5">
        <f t="shared" ref="D3:D34" si="1">B3+C3</f>
        <v>0</v>
      </c>
      <c r="E3" s="5">
        <f t="shared" ref="E3:E44" si="2">0.182806292660453*D3</f>
        <v>0</v>
      </c>
      <c r="F3" s="5">
        <f t="shared" ref="F3:F34" si="3">D3-E3</f>
        <v>0</v>
      </c>
      <c r="G3" s="7"/>
      <c r="J3" s="43"/>
      <c r="L3" s="8">
        <f>IF((-((J5*1.32661485469)+(J8*(-2))))-2.3689*((J5*1.32661485469)-J8)&lt;0,0,(-((J5*1.32661485469)+(J8*(-2))))-2.3689*((J5*1.32661485469)-J8))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4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51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58" si="6">B35+C35</f>
        <v>0</v>
      </c>
      <c r="E35" s="5">
        <f t="shared" si="2"/>
        <v>0</v>
      </c>
      <c r="F35" s="5">
        <f t="shared" ref="F35:F58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58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 t="s">
        <v>131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 t="s">
        <v>130</v>
      </c>
      <c r="B45" s="5">
        <f t="shared" si="8"/>
        <v>0</v>
      </c>
      <c r="C45" s="16">
        <f>L3</f>
        <v>0</v>
      </c>
      <c r="D45" s="5">
        <f t="shared" si="6"/>
        <v>0</v>
      </c>
      <c r="E45" s="5">
        <f t="shared" ref="E45:E58" si="9">0.228894587296029*D45</f>
        <v>0</v>
      </c>
      <c r="F45" s="5">
        <f t="shared" si="7"/>
        <v>0</v>
      </c>
      <c r="G45" s="11"/>
    </row>
    <row r="46" spans="1:7" x14ac:dyDescent="0.2">
      <c r="A46" s="9" t="s">
        <v>129</v>
      </c>
      <c r="B46" s="10">
        <f t="shared" si="8"/>
        <v>0</v>
      </c>
      <c r="C46" s="17">
        <f t="shared" ref="C46:C58" si="10">$J$8</f>
        <v>0</v>
      </c>
      <c r="D46" s="10">
        <f t="shared" si="6"/>
        <v>0</v>
      </c>
      <c r="E46" s="10">
        <f t="shared" si="9"/>
        <v>0</v>
      </c>
      <c r="F46" s="10">
        <f t="shared" si="7"/>
        <v>0</v>
      </c>
      <c r="G46" s="11" t="e">
        <f t="shared" ref="G46:G58" si="11">IF(1-((B46-F46)/B46*-1)&gt;1,1+((B46-F46)/B46*-1),1-(((B46-F46)/B46*-1)))</f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10"/>
        <v>0</v>
      </c>
      <c r="D47" s="5">
        <f t="shared" si="6"/>
        <v>0</v>
      </c>
      <c r="E47" s="5">
        <f t="shared" si="9"/>
        <v>0</v>
      </c>
      <c r="F47" s="5">
        <f t="shared" si="7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10"/>
        <v>0</v>
      </c>
      <c r="D48" s="10">
        <f t="shared" si="6"/>
        <v>0</v>
      </c>
      <c r="E48" s="10">
        <f t="shared" si="9"/>
        <v>0</v>
      </c>
      <c r="F48" s="10">
        <f t="shared" si="7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10"/>
        <v>0</v>
      </c>
      <c r="D49" s="5">
        <f t="shared" si="6"/>
        <v>0</v>
      </c>
      <c r="E49" s="5">
        <f t="shared" si="9"/>
        <v>0</v>
      </c>
      <c r="F49" s="5">
        <f t="shared" si="7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8"/>
        <v>0</v>
      </c>
      <c r="C50" s="10">
        <f t="shared" si="10"/>
        <v>0</v>
      </c>
      <c r="D50" s="10">
        <f t="shared" si="6"/>
        <v>0</v>
      </c>
      <c r="E50" s="10">
        <f t="shared" si="9"/>
        <v>0</v>
      </c>
      <c r="F50" s="10">
        <f t="shared" si="7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8"/>
        <v>0</v>
      </c>
      <c r="C51" s="5">
        <f t="shared" si="10"/>
        <v>0</v>
      </c>
      <c r="D51" s="5">
        <f t="shared" si="6"/>
        <v>0</v>
      </c>
      <c r="E51" s="5">
        <f t="shared" si="9"/>
        <v>0</v>
      </c>
      <c r="F51" s="5">
        <f t="shared" si="7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8"/>
        <v>0</v>
      </c>
      <c r="C52" s="10">
        <f t="shared" si="10"/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ht="17" thickBot="1" x14ac:dyDescent="0.25">
      <c r="A58" s="18">
        <v>56</v>
      </c>
      <c r="B58" s="19">
        <f t="shared" si="8"/>
        <v>0</v>
      </c>
      <c r="C58" s="19">
        <f t="shared" si="10"/>
        <v>0</v>
      </c>
      <c r="D58" s="19">
        <f t="shared" si="6"/>
        <v>0</v>
      </c>
      <c r="E58" s="19">
        <f t="shared" si="9"/>
        <v>0</v>
      </c>
      <c r="F58" s="19">
        <f t="shared" si="7"/>
        <v>0</v>
      </c>
      <c r="G58" s="20" t="e">
        <f t="shared" si="11"/>
        <v>#DIV/0!</v>
      </c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</sheetData>
  <sheetProtection algorithmName="SHA-512" hashValue="cw59MUKzUf/hxREeK4CCQNqIUvQUBlV8X+6to8CUMG8vPVSAmWb+H5vJGAuAcVofi67uZK54aqEuw2ItldlL5g==" saltValue="ziihw7W1s+ZPIMiI7Yh2DA==" spinCount="100000" sheet="1" objects="1" scenarios="1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6AE9-82A9-3D48-A316-70AE5680A7D0}">
  <dimension ref="A1:L5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140</v>
      </c>
    </row>
    <row r="3" spans="1:12" x14ac:dyDescent="0.2">
      <c r="A3" s="4" t="s">
        <v>12</v>
      </c>
      <c r="B3" s="5">
        <v>0</v>
      </c>
      <c r="C3" s="6">
        <f t="shared" ref="C3:C44" si="0">$J$5</f>
        <v>0</v>
      </c>
      <c r="D3" s="5">
        <f t="shared" ref="D3:D34" si="1">B3+C3</f>
        <v>0</v>
      </c>
      <c r="E3" s="5">
        <f t="shared" ref="E3:E34" si="2">0.182806292660453*D3</f>
        <v>0</v>
      </c>
      <c r="F3" s="5">
        <f t="shared" ref="F3:F34" si="3">D3-E3</f>
        <v>0</v>
      </c>
      <c r="G3" s="7"/>
      <c r="J3" s="43"/>
      <c r="L3" s="8">
        <f>IF((-(J5+(J8*(-2))))-3.469*(J5-J8)&lt;0,0,(-(J5+(J8*(-2))))-3.469*(J5-J8))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4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58" si="6">B35+C35</f>
        <v>0</v>
      </c>
      <c r="E35" s="5">
        <f t="shared" ref="E35:E58" si="7">0.182806292660453*D35</f>
        <v>0</v>
      </c>
      <c r="F35" s="5">
        <f t="shared" ref="F35:F58" si="8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58" si="9">F35</f>
        <v>0</v>
      </c>
      <c r="C36" s="10">
        <f t="shared" si="0"/>
        <v>0</v>
      </c>
      <c r="D36" s="10">
        <f t="shared" si="6"/>
        <v>0</v>
      </c>
      <c r="E36" s="10">
        <f t="shared" si="7"/>
        <v>0</v>
      </c>
      <c r="F36" s="10">
        <f t="shared" si="8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9"/>
        <v>0</v>
      </c>
      <c r="C37" s="5">
        <f t="shared" si="0"/>
        <v>0</v>
      </c>
      <c r="D37" s="5">
        <f t="shared" si="6"/>
        <v>0</v>
      </c>
      <c r="E37" s="5">
        <f t="shared" si="7"/>
        <v>0</v>
      </c>
      <c r="F37" s="5">
        <f t="shared" si="8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9"/>
        <v>0</v>
      </c>
      <c r="C38" s="10">
        <f t="shared" si="0"/>
        <v>0</v>
      </c>
      <c r="D38" s="10">
        <f t="shared" si="6"/>
        <v>0</v>
      </c>
      <c r="E38" s="10">
        <f t="shared" si="7"/>
        <v>0</v>
      </c>
      <c r="F38" s="10">
        <f t="shared" si="8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9"/>
        <v>0</v>
      </c>
      <c r="C39" s="5">
        <f t="shared" si="0"/>
        <v>0</v>
      </c>
      <c r="D39" s="5">
        <f t="shared" si="6"/>
        <v>0</v>
      </c>
      <c r="E39" s="5">
        <f t="shared" si="7"/>
        <v>0</v>
      </c>
      <c r="F39" s="5">
        <f t="shared" si="8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9"/>
        <v>0</v>
      </c>
      <c r="C40" s="10">
        <f t="shared" si="0"/>
        <v>0</v>
      </c>
      <c r="D40" s="10">
        <f t="shared" si="6"/>
        <v>0</v>
      </c>
      <c r="E40" s="10">
        <f t="shared" si="7"/>
        <v>0</v>
      </c>
      <c r="F40" s="10">
        <f t="shared" si="8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9"/>
        <v>0</v>
      </c>
      <c r="C41" s="5">
        <f t="shared" si="0"/>
        <v>0</v>
      </c>
      <c r="D41" s="5">
        <f t="shared" si="6"/>
        <v>0</v>
      </c>
      <c r="E41" s="5">
        <f t="shared" si="7"/>
        <v>0</v>
      </c>
      <c r="F41" s="5">
        <f t="shared" si="8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9"/>
        <v>0</v>
      </c>
      <c r="C42" s="10">
        <f t="shared" si="0"/>
        <v>0</v>
      </c>
      <c r="D42" s="10">
        <f t="shared" si="6"/>
        <v>0</v>
      </c>
      <c r="E42" s="10">
        <f t="shared" si="7"/>
        <v>0</v>
      </c>
      <c r="F42" s="10">
        <f t="shared" si="8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9"/>
        <v>0</v>
      </c>
      <c r="C43" s="5">
        <f t="shared" si="0"/>
        <v>0</v>
      </c>
      <c r="D43" s="5">
        <f t="shared" si="6"/>
        <v>0</v>
      </c>
      <c r="E43" s="5">
        <f t="shared" si="7"/>
        <v>0</v>
      </c>
      <c r="F43" s="5">
        <f t="shared" si="8"/>
        <v>0</v>
      </c>
      <c r="G43" s="11" t="e">
        <f t="shared" si="5"/>
        <v>#DIV/0!</v>
      </c>
    </row>
    <row r="44" spans="1:7" x14ac:dyDescent="0.2">
      <c r="A44" s="9" t="s">
        <v>131</v>
      </c>
      <c r="B44" s="10">
        <f t="shared" si="9"/>
        <v>0</v>
      </c>
      <c r="C44" s="10">
        <f t="shared" si="0"/>
        <v>0</v>
      </c>
      <c r="D44" s="10">
        <f t="shared" si="6"/>
        <v>0</v>
      </c>
      <c r="E44" s="10">
        <f t="shared" si="7"/>
        <v>0</v>
      </c>
      <c r="F44" s="10">
        <f t="shared" si="8"/>
        <v>0</v>
      </c>
      <c r="G44" s="11" t="e">
        <f t="shared" si="5"/>
        <v>#DIV/0!</v>
      </c>
    </row>
    <row r="45" spans="1:7" x14ac:dyDescent="0.2">
      <c r="A45" s="4" t="s">
        <v>130</v>
      </c>
      <c r="B45" s="5">
        <f t="shared" si="9"/>
        <v>0</v>
      </c>
      <c r="C45" s="16">
        <f>L3</f>
        <v>0</v>
      </c>
      <c r="D45" s="5">
        <f t="shared" si="6"/>
        <v>0</v>
      </c>
      <c r="E45" s="5">
        <f t="shared" si="7"/>
        <v>0</v>
      </c>
      <c r="F45" s="5">
        <f t="shared" si="8"/>
        <v>0</v>
      </c>
      <c r="G45" s="11"/>
    </row>
    <row r="46" spans="1:7" x14ac:dyDescent="0.2">
      <c r="A46" s="9" t="s">
        <v>129</v>
      </c>
      <c r="B46" s="10">
        <f t="shared" si="9"/>
        <v>0</v>
      </c>
      <c r="C46" s="17">
        <f t="shared" ref="C46:C58" si="10">$J$8</f>
        <v>0</v>
      </c>
      <c r="D46" s="10">
        <f t="shared" si="6"/>
        <v>0</v>
      </c>
      <c r="E46" s="10">
        <f t="shared" si="7"/>
        <v>0</v>
      </c>
      <c r="F46" s="10">
        <f t="shared" si="8"/>
        <v>0</v>
      </c>
      <c r="G46" s="11" t="e">
        <f t="shared" ref="G46:G58" si="11">IF(1-((B46-F46)/B46*-1)&gt;1,1+((B46-F46)/B46*-1),1-(((B46-F46)/B46*-1)))</f>
        <v>#DIV/0!</v>
      </c>
    </row>
    <row r="47" spans="1:7" x14ac:dyDescent="0.2">
      <c r="A47" s="4">
        <v>45</v>
      </c>
      <c r="B47" s="5">
        <f t="shared" si="9"/>
        <v>0</v>
      </c>
      <c r="C47" s="5">
        <f t="shared" si="10"/>
        <v>0</v>
      </c>
      <c r="D47" s="5">
        <f t="shared" si="6"/>
        <v>0</v>
      </c>
      <c r="E47" s="5">
        <f t="shared" si="7"/>
        <v>0</v>
      </c>
      <c r="F47" s="5">
        <f t="shared" si="8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9"/>
        <v>0</v>
      </c>
      <c r="C48" s="10">
        <f t="shared" si="10"/>
        <v>0</v>
      </c>
      <c r="D48" s="10">
        <f t="shared" si="6"/>
        <v>0</v>
      </c>
      <c r="E48" s="10">
        <f t="shared" si="7"/>
        <v>0</v>
      </c>
      <c r="F48" s="10">
        <f t="shared" si="8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9"/>
        <v>0</v>
      </c>
      <c r="C49" s="5">
        <f t="shared" si="10"/>
        <v>0</v>
      </c>
      <c r="D49" s="5">
        <f t="shared" si="6"/>
        <v>0</v>
      </c>
      <c r="E49" s="5">
        <f t="shared" si="7"/>
        <v>0</v>
      </c>
      <c r="F49" s="5">
        <f t="shared" si="8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9"/>
        <v>0</v>
      </c>
      <c r="C50" s="10">
        <f t="shared" si="10"/>
        <v>0</v>
      </c>
      <c r="D50" s="10">
        <f t="shared" si="6"/>
        <v>0</v>
      </c>
      <c r="E50" s="10">
        <f t="shared" si="7"/>
        <v>0</v>
      </c>
      <c r="F50" s="10">
        <f t="shared" si="8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9"/>
        <v>0</v>
      </c>
      <c r="C51" s="5">
        <f t="shared" si="10"/>
        <v>0</v>
      </c>
      <c r="D51" s="5">
        <f t="shared" si="6"/>
        <v>0</v>
      </c>
      <c r="E51" s="5">
        <f t="shared" si="7"/>
        <v>0</v>
      </c>
      <c r="F51" s="5">
        <f t="shared" si="8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9"/>
        <v>0</v>
      </c>
      <c r="C52" s="10">
        <f t="shared" si="10"/>
        <v>0</v>
      </c>
      <c r="D52" s="10">
        <f t="shared" si="6"/>
        <v>0</v>
      </c>
      <c r="E52" s="10">
        <f t="shared" si="7"/>
        <v>0</v>
      </c>
      <c r="F52" s="10">
        <f t="shared" si="8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9"/>
        <v>0</v>
      </c>
      <c r="C53" s="5">
        <f t="shared" si="10"/>
        <v>0</v>
      </c>
      <c r="D53" s="5">
        <f t="shared" si="6"/>
        <v>0</v>
      </c>
      <c r="E53" s="5">
        <f t="shared" si="7"/>
        <v>0</v>
      </c>
      <c r="F53" s="5">
        <f t="shared" si="8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9"/>
        <v>0</v>
      </c>
      <c r="C54" s="10">
        <f t="shared" si="10"/>
        <v>0</v>
      </c>
      <c r="D54" s="10">
        <f t="shared" si="6"/>
        <v>0</v>
      </c>
      <c r="E54" s="10">
        <f t="shared" si="7"/>
        <v>0</v>
      </c>
      <c r="F54" s="10">
        <f t="shared" si="8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9"/>
        <v>0</v>
      </c>
      <c r="C55" s="5">
        <f t="shared" si="10"/>
        <v>0</v>
      </c>
      <c r="D55" s="5">
        <f t="shared" si="6"/>
        <v>0</v>
      </c>
      <c r="E55" s="5">
        <f t="shared" si="7"/>
        <v>0</v>
      </c>
      <c r="F55" s="5">
        <f t="shared" si="8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9"/>
        <v>0</v>
      </c>
      <c r="C56" s="10">
        <f t="shared" si="10"/>
        <v>0</v>
      </c>
      <c r="D56" s="10">
        <f t="shared" si="6"/>
        <v>0</v>
      </c>
      <c r="E56" s="10">
        <f t="shared" si="7"/>
        <v>0</v>
      </c>
      <c r="F56" s="10">
        <f t="shared" si="8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9"/>
        <v>0</v>
      </c>
      <c r="C57" s="5">
        <f t="shared" si="10"/>
        <v>0</v>
      </c>
      <c r="D57" s="5">
        <f t="shared" si="6"/>
        <v>0</v>
      </c>
      <c r="E57" s="5">
        <f t="shared" si="7"/>
        <v>0</v>
      </c>
      <c r="F57" s="5">
        <f t="shared" si="8"/>
        <v>0</v>
      </c>
      <c r="G57" s="11" t="e">
        <f t="shared" si="11"/>
        <v>#DIV/0!</v>
      </c>
    </row>
    <row r="58" spans="1:7" ht="17" thickBot="1" x14ac:dyDescent="0.25">
      <c r="A58" s="18">
        <v>56</v>
      </c>
      <c r="B58" s="19">
        <f t="shared" si="9"/>
        <v>0</v>
      </c>
      <c r="C58" s="19">
        <f t="shared" si="10"/>
        <v>0</v>
      </c>
      <c r="D58" s="19">
        <f t="shared" si="6"/>
        <v>0</v>
      </c>
      <c r="E58" s="19">
        <f t="shared" si="7"/>
        <v>0</v>
      </c>
      <c r="F58" s="19">
        <f t="shared" si="8"/>
        <v>0</v>
      </c>
      <c r="G58" s="20" t="e">
        <f t="shared" si="11"/>
        <v>#DIV/0!</v>
      </c>
    </row>
  </sheetData>
  <sheetProtection algorithmName="SHA-512" hashValue="GYQGY+HCeaCKLZqlAnVajz/cAChLNJY2BBTsG76ga1EjawBKJVcMR6o1+uG32QznPV1w1DshplCBcM0yUB68yg==" saltValue="DJlNApYZenPEFn2CB+gYp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23A3-77AA-F84F-9E9C-1F5F6111C9EF}">
  <dimension ref="A1:L51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22</v>
      </c>
    </row>
    <row r="3" spans="1:12" x14ac:dyDescent="0.2">
      <c r="A3" s="4" t="s">
        <v>12</v>
      </c>
      <c r="B3" s="25">
        <v>0</v>
      </c>
      <c r="C3" s="26">
        <f t="shared" ref="C3:C17" si="0">$J$5</f>
        <v>0</v>
      </c>
      <c r="D3" s="25">
        <f t="shared" ref="D3:D32" si="1">B3+C3</f>
        <v>0</v>
      </c>
      <c r="E3" s="25">
        <f>0.5*D3</f>
        <v>0</v>
      </c>
      <c r="F3" s="25">
        <f t="shared" ref="F3:F32" si="2">D3-E3</f>
        <v>0</v>
      </c>
      <c r="G3" s="7"/>
      <c r="J3" s="43"/>
      <c r="L3" s="8">
        <f>IF((-((J5*0.2968)+(J8*(-2))))-2.3689*((J5*0.2968)-J8)&lt;0,0,(-((J5*0.2968)+(J8*(-2))))-2.3689*((J5*0.2968)-J8))</f>
        <v>0</v>
      </c>
    </row>
    <row r="4" spans="1:12" x14ac:dyDescent="0.2">
      <c r="A4" s="9">
        <v>2</v>
      </c>
      <c r="B4" s="22">
        <f t="shared" ref="B4:B14" si="3">F3</f>
        <v>0</v>
      </c>
      <c r="C4" s="22">
        <f t="shared" si="0"/>
        <v>0</v>
      </c>
      <c r="D4" s="22">
        <f t="shared" si="1"/>
        <v>0</v>
      </c>
      <c r="E4" s="22">
        <f t="shared" ref="E4:E19" si="4">0.5*D4</f>
        <v>0</v>
      </c>
      <c r="F4" s="22">
        <f t="shared" si="2"/>
        <v>0</v>
      </c>
      <c r="G4" s="11" t="e">
        <f t="shared" ref="G4:G17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25">
        <f t="shared" si="3"/>
        <v>0</v>
      </c>
      <c r="C5" s="25">
        <f t="shared" si="0"/>
        <v>0</v>
      </c>
      <c r="D5" s="25">
        <f t="shared" si="1"/>
        <v>0</v>
      </c>
      <c r="E5" s="25">
        <f t="shared" si="4"/>
        <v>0</v>
      </c>
      <c r="F5" s="25">
        <f t="shared" si="2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22">
        <f t="shared" si="3"/>
        <v>0</v>
      </c>
      <c r="C6" s="22">
        <f t="shared" si="0"/>
        <v>0</v>
      </c>
      <c r="D6" s="22">
        <f t="shared" si="1"/>
        <v>0</v>
      </c>
      <c r="E6" s="22">
        <f t="shared" si="4"/>
        <v>0</v>
      </c>
      <c r="F6" s="22">
        <f t="shared" si="2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25">
        <f t="shared" si="3"/>
        <v>0</v>
      </c>
      <c r="C7" s="25">
        <f t="shared" si="0"/>
        <v>0</v>
      </c>
      <c r="D7" s="25">
        <f t="shared" si="1"/>
        <v>0</v>
      </c>
      <c r="E7" s="25">
        <f t="shared" si="4"/>
        <v>0</v>
      </c>
      <c r="F7" s="25">
        <f t="shared" si="2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22">
        <f t="shared" si="3"/>
        <v>0</v>
      </c>
      <c r="C8" s="22">
        <f t="shared" si="0"/>
        <v>0</v>
      </c>
      <c r="D8" s="22">
        <f t="shared" si="1"/>
        <v>0</v>
      </c>
      <c r="E8" s="22">
        <f t="shared" si="4"/>
        <v>0</v>
      </c>
      <c r="F8" s="22">
        <f t="shared" si="2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25">
        <f t="shared" si="3"/>
        <v>0</v>
      </c>
      <c r="C9" s="25">
        <f t="shared" si="0"/>
        <v>0</v>
      </c>
      <c r="D9" s="25">
        <f t="shared" si="1"/>
        <v>0</v>
      </c>
      <c r="E9" s="25">
        <f t="shared" si="4"/>
        <v>0</v>
      </c>
      <c r="F9" s="25">
        <f t="shared" si="2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22">
        <f t="shared" si="3"/>
        <v>0</v>
      </c>
      <c r="C10" s="22">
        <f t="shared" si="0"/>
        <v>0</v>
      </c>
      <c r="D10" s="22">
        <f t="shared" si="1"/>
        <v>0</v>
      </c>
      <c r="E10" s="22">
        <f t="shared" si="4"/>
        <v>0</v>
      </c>
      <c r="F10" s="22">
        <f t="shared" si="2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25">
        <f t="shared" si="3"/>
        <v>0</v>
      </c>
      <c r="C11" s="25">
        <f t="shared" si="0"/>
        <v>0</v>
      </c>
      <c r="D11" s="25">
        <f t="shared" si="1"/>
        <v>0</v>
      </c>
      <c r="E11" s="25">
        <f t="shared" si="4"/>
        <v>0</v>
      </c>
      <c r="F11" s="25">
        <f t="shared" si="2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22">
        <f t="shared" si="3"/>
        <v>0</v>
      </c>
      <c r="C12" s="22">
        <f t="shared" si="0"/>
        <v>0</v>
      </c>
      <c r="D12" s="22">
        <f t="shared" si="1"/>
        <v>0</v>
      </c>
      <c r="E12" s="22">
        <f t="shared" si="4"/>
        <v>0</v>
      </c>
      <c r="F12" s="22">
        <f t="shared" si="2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25">
        <f t="shared" si="3"/>
        <v>0</v>
      </c>
      <c r="C13" s="25">
        <f t="shared" si="0"/>
        <v>0</v>
      </c>
      <c r="D13" s="25">
        <f t="shared" si="1"/>
        <v>0</v>
      </c>
      <c r="E13" s="25">
        <f t="shared" si="4"/>
        <v>0</v>
      </c>
      <c r="F13" s="25">
        <f t="shared" si="2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27">
        <f t="shared" si="3"/>
        <v>0</v>
      </c>
      <c r="C14" s="27">
        <f t="shared" si="0"/>
        <v>0</v>
      </c>
      <c r="D14" s="27">
        <f t="shared" si="1"/>
        <v>0</v>
      </c>
      <c r="E14" s="27">
        <f t="shared" si="4"/>
        <v>0</v>
      </c>
      <c r="F14" s="27">
        <f t="shared" si="2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25">
        <f>F14</f>
        <v>0</v>
      </c>
      <c r="C15" s="25">
        <f t="shared" si="0"/>
        <v>0</v>
      </c>
      <c r="D15" s="25">
        <f t="shared" si="1"/>
        <v>0</v>
      </c>
      <c r="E15" s="25">
        <f t="shared" si="4"/>
        <v>0</v>
      </c>
      <c r="F15" s="25">
        <f t="shared" si="2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22">
        <f t="shared" ref="B16:B32" si="6">F15</f>
        <v>0</v>
      </c>
      <c r="C16" s="22">
        <f t="shared" si="0"/>
        <v>0</v>
      </c>
      <c r="D16" s="22">
        <f t="shared" si="1"/>
        <v>0</v>
      </c>
      <c r="E16" s="22">
        <f t="shared" si="4"/>
        <v>0</v>
      </c>
      <c r="F16" s="22">
        <f t="shared" si="2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25">
        <f t="shared" si="6"/>
        <v>0</v>
      </c>
      <c r="C17" s="25">
        <f t="shared" si="0"/>
        <v>0</v>
      </c>
      <c r="D17" s="25">
        <f t="shared" si="1"/>
        <v>0</v>
      </c>
      <c r="E17" s="25">
        <f t="shared" si="4"/>
        <v>0</v>
      </c>
      <c r="F17" s="25">
        <f t="shared" si="2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22">
        <f t="shared" si="6"/>
        <v>0</v>
      </c>
      <c r="C18" s="22">
        <f>$J$5</f>
        <v>0</v>
      </c>
      <c r="D18" s="22">
        <f t="shared" si="1"/>
        <v>0</v>
      </c>
      <c r="E18" s="22">
        <f t="shared" si="4"/>
        <v>0</v>
      </c>
      <c r="F18" s="22">
        <f t="shared" si="2"/>
        <v>0</v>
      </c>
      <c r="G18" s="11" t="e">
        <f>IF(1-((B18-F18)/B18*-1)&gt;1,1+((B18-F18)/B18*-1),1-(((B18-F18)/B18*-1)))</f>
        <v>#DIV/0!</v>
      </c>
      <c r="H18" s="44"/>
      <c r="J18" s="33"/>
    </row>
    <row r="19" spans="1:12" x14ac:dyDescent="0.2">
      <c r="A19" s="4" t="s">
        <v>9</v>
      </c>
      <c r="B19" s="25">
        <f t="shared" si="6"/>
        <v>0</v>
      </c>
      <c r="C19" s="25">
        <f>$J$5</f>
        <v>0</v>
      </c>
      <c r="D19" s="25">
        <f t="shared" si="1"/>
        <v>0</v>
      </c>
      <c r="E19" s="25">
        <f t="shared" si="4"/>
        <v>0</v>
      </c>
      <c r="F19" s="25">
        <f t="shared" si="2"/>
        <v>0</v>
      </c>
      <c r="G19" s="11" t="e">
        <f>IF(1-((B19-F19)/B19*-1)&gt;1,1+((B19-F19)/B19*-1),1-(((B19-F19)/B19*-1)))</f>
        <v>#DIV/0!</v>
      </c>
      <c r="H19" s="44"/>
      <c r="J19" s="33"/>
    </row>
    <row r="20" spans="1:12" x14ac:dyDescent="0.2">
      <c r="A20" s="9" t="s">
        <v>10</v>
      </c>
      <c r="B20" s="22">
        <f t="shared" si="6"/>
        <v>0</v>
      </c>
      <c r="C20" s="28">
        <f>$J$11</f>
        <v>0</v>
      </c>
      <c r="D20" s="22">
        <f t="shared" si="1"/>
        <v>0</v>
      </c>
      <c r="E20" s="22">
        <f>0.228894587296029*D20</f>
        <v>0</v>
      </c>
      <c r="F20" s="22">
        <f t="shared" si="2"/>
        <v>0</v>
      </c>
      <c r="G20" s="11"/>
      <c r="H20" s="44"/>
    </row>
    <row r="21" spans="1:12" x14ac:dyDescent="0.2">
      <c r="A21" s="4" t="s">
        <v>11</v>
      </c>
      <c r="B21" s="25">
        <f t="shared" si="6"/>
        <v>0</v>
      </c>
      <c r="C21" s="29">
        <f t="shared" ref="C21:C32" si="7">$J$8</f>
        <v>0</v>
      </c>
      <c r="D21" s="25">
        <f t="shared" si="1"/>
        <v>0</v>
      </c>
      <c r="E21" s="25">
        <f t="shared" ref="E21:E32" si="8">0.228894587296029*D21</f>
        <v>0</v>
      </c>
      <c r="F21" s="25">
        <f t="shared" si="2"/>
        <v>0</v>
      </c>
      <c r="G21" s="11" t="e">
        <f t="shared" ref="G21:G32" si="9">IF(1-((B21-F21)/B21*-1)&gt;1,1+((B21-F21)/B21*-1),1-(((B21-F21)/B21*-1)))</f>
        <v>#DIV/0!</v>
      </c>
      <c r="H21" s="44"/>
    </row>
    <row r="22" spans="1:12" x14ac:dyDescent="0.2">
      <c r="A22" s="9">
        <v>20</v>
      </c>
      <c r="B22" s="22">
        <f t="shared" si="6"/>
        <v>0</v>
      </c>
      <c r="C22" s="22">
        <f t="shared" si="7"/>
        <v>0</v>
      </c>
      <c r="D22" s="22">
        <f t="shared" si="1"/>
        <v>0</v>
      </c>
      <c r="E22" s="22">
        <f t="shared" si="8"/>
        <v>0</v>
      </c>
      <c r="F22" s="22">
        <f t="shared" si="2"/>
        <v>0</v>
      </c>
      <c r="G22" s="11" t="e">
        <f t="shared" si="9"/>
        <v>#DIV/0!</v>
      </c>
      <c r="H22" s="44"/>
      <c r="J22" s="51"/>
    </row>
    <row r="23" spans="1:12" x14ac:dyDescent="0.2">
      <c r="A23" s="4">
        <v>21</v>
      </c>
      <c r="B23" s="25">
        <f t="shared" si="6"/>
        <v>0</v>
      </c>
      <c r="C23" s="25">
        <f t="shared" si="7"/>
        <v>0</v>
      </c>
      <c r="D23" s="25">
        <f t="shared" si="1"/>
        <v>0</v>
      </c>
      <c r="E23" s="25">
        <f t="shared" si="8"/>
        <v>0</v>
      </c>
      <c r="F23" s="25">
        <f t="shared" si="2"/>
        <v>0</v>
      </c>
      <c r="G23" s="11" t="e">
        <f t="shared" si="9"/>
        <v>#DIV/0!</v>
      </c>
      <c r="H23" s="44"/>
      <c r="L23" s="33"/>
    </row>
    <row r="24" spans="1:12" x14ac:dyDescent="0.2">
      <c r="A24" s="9">
        <v>22</v>
      </c>
      <c r="B24" s="22">
        <f t="shared" si="6"/>
        <v>0</v>
      </c>
      <c r="C24" s="22">
        <f t="shared" si="7"/>
        <v>0</v>
      </c>
      <c r="D24" s="22">
        <f t="shared" si="1"/>
        <v>0</v>
      </c>
      <c r="E24" s="22">
        <f t="shared" si="8"/>
        <v>0</v>
      </c>
      <c r="F24" s="22">
        <f t="shared" si="2"/>
        <v>0</v>
      </c>
      <c r="G24" s="11" t="e">
        <f t="shared" si="9"/>
        <v>#DIV/0!</v>
      </c>
      <c r="H24" s="44"/>
    </row>
    <row r="25" spans="1:12" x14ac:dyDescent="0.2">
      <c r="A25" s="4">
        <v>23</v>
      </c>
      <c r="B25" s="25">
        <f t="shared" si="6"/>
        <v>0</v>
      </c>
      <c r="C25" s="25">
        <f t="shared" si="7"/>
        <v>0</v>
      </c>
      <c r="D25" s="25">
        <f t="shared" si="1"/>
        <v>0</v>
      </c>
      <c r="E25" s="25">
        <f t="shared" si="8"/>
        <v>0</v>
      </c>
      <c r="F25" s="25">
        <f t="shared" si="2"/>
        <v>0</v>
      </c>
      <c r="G25" s="11" t="e">
        <f t="shared" si="9"/>
        <v>#DIV/0!</v>
      </c>
      <c r="H25" s="44"/>
    </row>
    <row r="26" spans="1:12" x14ac:dyDescent="0.2">
      <c r="A26" s="9">
        <v>24</v>
      </c>
      <c r="B26" s="22">
        <f t="shared" si="6"/>
        <v>0</v>
      </c>
      <c r="C26" s="22">
        <f t="shared" si="7"/>
        <v>0</v>
      </c>
      <c r="D26" s="22">
        <f t="shared" si="1"/>
        <v>0</v>
      </c>
      <c r="E26" s="22">
        <f t="shared" si="8"/>
        <v>0</v>
      </c>
      <c r="F26" s="22">
        <f t="shared" si="2"/>
        <v>0</v>
      </c>
      <c r="G26" s="11" t="e">
        <f t="shared" si="9"/>
        <v>#DIV/0!</v>
      </c>
      <c r="H26" s="44"/>
    </row>
    <row r="27" spans="1:12" x14ac:dyDescent="0.2">
      <c r="A27" s="4">
        <v>25</v>
      </c>
      <c r="B27" s="25">
        <f t="shared" si="6"/>
        <v>0</v>
      </c>
      <c r="C27" s="25">
        <f t="shared" si="7"/>
        <v>0</v>
      </c>
      <c r="D27" s="25">
        <f t="shared" si="1"/>
        <v>0</v>
      </c>
      <c r="E27" s="25">
        <f t="shared" si="8"/>
        <v>0</v>
      </c>
      <c r="F27" s="25">
        <f t="shared" si="2"/>
        <v>0</v>
      </c>
      <c r="G27" s="11" t="e">
        <f t="shared" si="9"/>
        <v>#DIV/0!</v>
      </c>
      <c r="H27" s="44"/>
    </row>
    <row r="28" spans="1:12" x14ac:dyDescent="0.2">
      <c r="A28" s="9">
        <v>26</v>
      </c>
      <c r="B28" s="22">
        <f t="shared" si="6"/>
        <v>0</v>
      </c>
      <c r="C28" s="22">
        <f t="shared" si="7"/>
        <v>0</v>
      </c>
      <c r="D28" s="22">
        <f t="shared" si="1"/>
        <v>0</v>
      </c>
      <c r="E28" s="22">
        <f t="shared" si="8"/>
        <v>0</v>
      </c>
      <c r="F28" s="22">
        <f t="shared" si="2"/>
        <v>0</v>
      </c>
      <c r="G28" s="11" t="e">
        <f t="shared" si="9"/>
        <v>#DIV/0!</v>
      </c>
      <c r="H28" s="44"/>
    </row>
    <row r="29" spans="1:12" x14ac:dyDescent="0.2">
      <c r="A29" s="4">
        <v>27</v>
      </c>
      <c r="B29" s="25">
        <f t="shared" si="6"/>
        <v>0</v>
      </c>
      <c r="C29" s="25">
        <f t="shared" si="7"/>
        <v>0</v>
      </c>
      <c r="D29" s="25">
        <f t="shared" si="1"/>
        <v>0</v>
      </c>
      <c r="E29" s="25">
        <f t="shared" si="8"/>
        <v>0</v>
      </c>
      <c r="F29" s="25">
        <f t="shared" si="2"/>
        <v>0</v>
      </c>
      <c r="G29" s="11" t="e">
        <f t="shared" si="9"/>
        <v>#DIV/0!</v>
      </c>
      <c r="H29" s="44"/>
    </row>
    <row r="30" spans="1:12" x14ac:dyDescent="0.2">
      <c r="A30" s="9">
        <v>28</v>
      </c>
      <c r="B30" s="22">
        <f t="shared" si="6"/>
        <v>0</v>
      </c>
      <c r="C30" s="22">
        <f t="shared" si="7"/>
        <v>0</v>
      </c>
      <c r="D30" s="22">
        <f t="shared" si="1"/>
        <v>0</v>
      </c>
      <c r="E30" s="22">
        <f t="shared" si="8"/>
        <v>0</v>
      </c>
      <c r="F30" s="22">
        <f t="shared" si="2"/>
        <v>0</v>
      </c>
      <c r="G30" s="11" t="e">
        <f t="shared" si="9"/>
        <v>#DIV/0!</v>
      </c>
      <c r="H30" s="44"/>
    </row>
    <row r="31" spans="1:12" x14ac:dyDescent="0.2">
      <c r="A31" s="4">
        <v>29</v>
      </c>
      <c r="B31" s="25">
        <f t="shared" si="6"/>
        <v>0</v>
      </c>
      <c r="C31" s="25">
        <f t="shared" si="7"/>
        <v>0</v>
      </c>
      <c r="D31" s="25">
        <f t="shared" si="1"/>
        <v>0</v>
      </c>
      <c r="E31" s="25">
        <f t="shared" si="8"/>
        <v>0</v>
      </c>
      <c r="F31" s="25">
        <f t="shared" si="2"/>
        <v>0</v>
      </c>
      <c r="G31" s="11" t="e">
        <f t="shared" si="9"/>
        <v>#DIV/0!</v>
      </c>
      <c r="H31" s="44"/>
    </row>
    <row r="32" spans="1:12" ht="17" thickBot="1" x14ac:dyDescent="0.25">
      <c r="A32" s="18">
        <v>30</v>
      </c>
      <c r="B32" s="19">
        <f t="shared" si="6"/>
        <v>0</v>
      </c>
      <c r="C32" s="19">
        <f t="shared" si="7"/>
        <v>0</v>
      </c>
      <c r="D32" s="19">
        <f t="shared" si="1"/>
        <v>0</v>
      </c>
      <c r="E32" s="19">
        <f t="shared" si="8"/>
        <v>0</v>
      </c>
      <c r="F32" s="19">
        <f t="shared" si="2"/>
        <v>0</v>
      </c>
      <c r="G32" s="20" t="e">
        <f t="shared" si="9"/>
        <v>#DIV/0!</v>
      </c>
      <c r="H32" s="44"/>
    </row>
    <row r="33" spans="1:9" x14ac:dyDescent="0.2">
      <c r="A33" s="23"/>
      <c r="B33" s="22"/>
      <c r="C33" s="22"/>
      <c r="D33" s="22"/>
      <c r="E33" s="22"/>
      <c r="F33" s="22"/>
      <c r="G33" s="24"/>
      <c r="H33" s="37"/>
      <c r="I33" s="37"/>
    </row>
    <row r="34" spans="1:9" x14ac:dyDescent="0.2">
      <c r="A34" s="23"/>
      <c r="B34" s="22"/>
      <c r="C34" s="22"/>
      <c r="D34" s="22"/>
      <c r="E34" s="22"/>
      <c r="F34" s="22"/>
      <c r="G34" s="24"/>
      <c r="H34" s="37"/>
      <c r="I34" s="37"/>
    </row>
    <row r="35" spans="1:9" x14ac:dyDescent="0.2">
      <c r="A35" s="23"/>
      <c r="B35" s="22"/>
      <c r="C35" s="22"/>
      <c r="D35" s="22"/>
      <c r="E35" s="22"/>
      <c r="F35" s="22"/>
      <c r="G35" s="24"/>
      <c r="H35" s="37"/>
      <c r="I35" s="37"/>
    </row>
    <row r="36" spans="1:9" x14ac:dyDescent="0.2">
      <c r="A36" s="23"/>
      <c r="B36" s="22"/>
      <c r="C36" s="22"/>
      <c r="D36" s="22"/>
      <c r="E36" s="22"/>
      <c r="F36" s="22"/>
      <c r="G36" s="24"/>
      <c r="H36" s="37"/>
      <c r="I36" s="37"/>
    </row>
    <row r="37" spans="1:9" x14ac:dyDescent="0.2">
      <c r="A37" s="23"/>
      <c r="B37" s="22"/>
      <c r="C37" s="22"/>
      <c r="D37" s="22"/>
      <c r="E37" s="22"/>
      <c r="F37" s="22"/>
      <c r="G37" s="24"/>
      <c r="H37" s="37"/>
      <c r="I37" s="37"/>
    </row>
    <row r="38" spans="1:9" x14ac:dyDescent="0.2">
      <c r="A38" s="23"/>
      <c r="B38" s="22"/>
      <c r="C38" s="22"/>
      <c r="D38" s="22"/>
      <c r="E38" s="22"/>
      <c r="F38" s="22"/>
      <c r="G38" s="24"/>
      <c r="H38" s="37"/>
      <c r="I38" s="37"/>
    </row>
    <row r="39" spans="1:9" x14ac:dyDescent="0.2">
      <c r="A39" s="23"/>
      <c r="B39" s="22"/>
      <c r="C39" s="22"/>
      <c r="D39" s="22"/>
      <c r="E39" s="22"/>
      <c r="F39" s="22"/>
      <c r="G39" s="24"/>
      <c r="H39" s="37"/>
      <c r="I39" s="37"/>
    </row>
    <row r="40" spans="1:9" x14ac:dyDescent="0.2">
      <c r="A40" s="23"/>
      <c r="B40" s="22"/>
      <c r="C40" s="22"/>
      <c r="D40" s="22"/>
      <c r="E40" s="22"/>
      <c r="F40" s="22"/>
      <c r="G40" s="24"/>
      <c r="H40" s="37"/>
      <c r="I40" s="37"/>
    </row>
    <row r="41" spans="1:9" x14ac:dyDescent="0.2">
      <c r="A41" s="23"/>
      <c r="B41" s="22"/>
      <c r="C41" s="22"/>
      <c r="D41" s="22"/>
      <c r="E41" s="22"/>
      <c r="F41" s="22"/>
      <c r="G41" s="24"/>
      <c r="H41" s="37"/>
      <c r="I41" s="37"/>
    </row>
    <row r="42" spans="1:9" x14ac:dyDescent="0.2">
      <c r="A42" s="23"/>
      <c r="B42" s="22"/>
      <c r="C42" s="22"/>
      <c r="D42" s="22"/>
      <c r="E42" s="22"/>
      <c r="F42" s="22"/>
      <c r="G42" s="24"/>
      <c r="H42" s="37"/>
      <c r="I42" s="37"/>
    </row>
    <row r="43" spans="1:9" x14ac:dyDescent="0.2">
      <c r="A43" s="23"/>
      <c r="B43" s="22"/>
      <c r="C43" s="22"/>
      <c r="D43" s="22"/>
      <c r="E43" s="22"/>
      <c r="F43" s="22"/>
      <c r="G43" s="24"/>
      <c r="H43" s="37"/>
      <c r="I43" s="37"/>
    </row>
    <row r="44" spans="1:9" x14ac:dyDescent="0.2">
      <c r="A44" s="23"/>
      <c r="B44" s="22"/>
      <c r="C44" s="22"/>
      <c r="D44" s="22"/>
      <c r="E44" s="22"/>
      <c r="F44" s="22"/>
      <c r="G44" s="24"/>
      <c r="H44" s="37"/>
      <c r="I44" s="37"/>
    </row>
    <row r="45" spans="1:9" x14ac:dyDescent="0.2">
      <c r="A45" s="23"/>
      <c r="B45" s="22"/>
      <c r="C45" s="22"/>
      <c r="D45" s="22"/>
      <c r="E45" s="22"/>
      <c r="F45" s="22"/>
      <c r="G45" s="24"/>
      <c r="H45" s="37"/>
      <c r="I45" s="37"/>
    </row>
    <row r="46" spans="1:9" x14ac:dyDescent="0.2">
      <c r="A46" s="23"/>
      <c r="B46" s="22"/>
      <c r="C46" s="22"/>
      <c r="D46" s="22"/>
      <c r="E46" s="22"/>
      <c r="F46" s="22"/>
      <c r="G46" s="24"/>
      <c r="H46" s="37"/>
      <c r="I46" s="37"/>
    </row>
    <row r="47" spans="1:9" x14ac:dyDescent="0.2">
      <c r="A47" s="23"/>
      <c r="B47" s="22"/>
      <c r="C47" s="22"/>
      <c r="D47" s="22"/>
      <c r="E47" s="22"/>
      <c r="F47" s="22"/>
      <c r="G47" s="24"/>
      <c r="H47" s="37"/>
      <c r="I47" s="37"/>
    </row>
    <row r="48" spans="1:9" x14ac:dyDescent="0.2">
      <c r="A48" s="23"/>
      <c r="B48" s="22"/>
      <c r="C48" s="22"/>
      <c r="D48" s="22"/>
      <c r="E48" s="22"/>
      <c r="F48" s="22"/>
      <c r="G48" s="24"/>
      <c r="H48" s="37"/>
      <c r="I48" s="37"/>
    </row>
    <row r="49" spans="1:9" x14ac:dyDescent="0.2">
      <c r="A49" s="23"/>
      <c r="B49" s="22"/>
      <c r="C49" s="22"/>
      <c r="D49" s="22"/>
      <c r="E49" s="22"/>
      <c r="F49" s="22"/>
      <c r="G49" s="24"/>
      <c r="H49" s="37"/>
      <c r="I49" s="37"/>
    </row>
    <row r="50" spans="1:9" x14ac:dyDescent="0.2">
      <c r="A50" s="23"/>
      <c r="B50" s="22"/>
      <c r="C50" s="22"/>
      <c r="D50" s="22"/>
      <c r="E50" s="22"/>
      <c r="F50" s="22"/>
      <c r="G50" s="24"/>
      <c r="H50" s="37"/>
      <c r="I50" s="37"/>
    </row>
    <row r="51" spans="1:9" x14ac:dyDescent="0.2">
      <c r="A51" s="37"/>
      <c r="B51" s="37"/>
      <c r="C51" s="37"/>
      <c r="D51" s="37"/>
      <c r="E51" s="37"/>
      <c r="F51" s="37"/>
      <c r="G51" s="37"/>
      <c r="H51" s="37"/>
      <c r="I51" s="37"/>
    </row>
  </sheetData>
  <sheetProtection algorithmName="SHA-512" hashValue="HY4fam2H3D2C+8yP/uAlg9erSuFVrfftwm/k2oV1d3MuAIbwmnm6U2IRsxATD+SNNOSGe1OJ+33Ly54mQpPRyw==" saltValue="el8ZjPdZ/sdm6H7Nr1KRJQ==" spinCount="100000" sheet="1" objects="1" scenarios="1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9B1E-DE1C-1546-9F8E-05490DD1F105}">
  <dimension ref="A1:L126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141</v>
      </c>
    </row>
    <row r="3" spans="1:12" x14ac:dyDescent="0.2">
      <c r="A3" s="4" t="s">
        <v>12</v>
      </c>
      <c r="B3" s="5">
        <v>0</v>
      </c>
      <c r="C3" s="6">
        <f t="shared" ref="C3:C44" si="0">$J$5</f>
        <v>0</v>
      </c>
      <c r="D3" s="5">
        <f t="shared" ref="D3:D34" si="1">B3+C3</f>
        <v>0</v>
      </c>
      <c r="E3" s="5">
        <f t="shared" ref="E3:E44" si="2">0.182806292660453*D3</f>
        <v>0</v>
      </c>
      <c r="F3" s="5">
        <f t="shared" ref="F3:F34" si="3">D3-E3</f>
        <v>0</v>
      </c>
      <c r="G3" s="7"/>
      <c r="J3" s="43"/>
      <c r="L3" s="8">
        <f>IF((-((J5*0.8455912012)+(J8*(-2))))-4.2865*((J5*0.8455912012)-J8)&lt;0,0,(-((J5*0.8455912012)+(J8*(-2))))-4.2865*((J5*0.8455912012)-J8))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4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52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58" si="6">B35+C35</f>
        <v>0</v>
      </c>
      <c r="E35" s="5">
        <f t="shared" si="2"/>
        <v>0</v>
      </c>
      <c r="F35" s="5">
        <f t="shared" ref="F35:F58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58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 t="s">
        <v>131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 t="s">
        <v>130</v>
      </c>
      <c r="B45" s="5">
        <f t="shared" si="8"/>
        <v>0</v>
      </c>
      <c r="C45" s="16">
        <f>L3</f>
        <v>0</v>
      </c>
      <c r="D45" s="5">
        <f t="shared" si="6"/>
        <v>0</v>
      </c>
      <c r="E45" s="5">
        <f t="shared" ref="E45:E58" si="9">0.159103584746286*D45</f>
        <v>0</v>
      </c>
      <c r="F45" s="5">
        <f t="shared" si="7"/>
        <v>0</v>
      </c>
      <c r="G45" s="11"/>
    </row>
    <row r="46" spans="1:7" x14ac:dyDescent="0.2">
      <c r="A46" s="9" t="s">
        <v>129</v>
      </c>
      <c r="B46" s="10">
        <f t="shared" si="8"/>
        <v>0</v>
      </c>
      <c r="C46" s="17">
        <f t="shared" ref="C46:C58" si="10">$J$8</f>
        <v>0</v>
      </c>
      <c r="D46" s="10">
        <f t="shared" si="6"/>
        <v>0</v>
      </c>
      <c r="E46" s="10">
        <f t="shared" si="9"/>
        <v>0</v>
      </c>
      <c r="F46" s="10">
        <f t="shared" si="7"/>
        <v>0</v>
      </c>
      <c r="G46" s="11" t="e">
        <f t="shared" ref="G46:G58" si="11">IF(1-((B46-F46)/B46*-1)&gt;1,1+((B46-F46)/B46*-1),1-(((B46-F46)/B46*-1)))</f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10"/>
        <v>0</v>
      </c>
      <c r="D47" s="5">
        <f t="shared" si="6"/>
        <v>0</v>
      </c>
      <c r="E47" s="5">
        <f t="shared" si="9"/>
        <v>0</v>
      </c>
      <c r="F47" s="5">
        <f t="shared" si="7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10"/>
        <v>0</v>
      </c>
      <c r="D48" s="10">
        <f t="shared" si="6"/>
        <v>0</v>
      </c>
      <c r="E48" s="10">
        <f t="shared" si="9"/>
        <v>0</v>
      </c>
      <c r="F48" s="10">
        <f t="shared" si="7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10"/>
        <v>0</v>
      </c>
      <c r="D49" s="5">
        <f t="shared" si="6"/>
        <v>0</v>
      </c>
      <c r="E49" s="5">
        <f t="shared" si="9"/>
        <v>0</v>
      </c>
      <c r="F49" s="5">
        <f t="shared" si="7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8"/>
        <v>0</v>
      </c>
      <c r="C50" s="10">
        <f t="shared" si="10"/>
        <v>0</v>
      </c>
      <c r="D50" s="10">
        <f t="shared" si="6"/>
        <v>0</v>
      </c>
      <c r="E50" s="10">
        <f t="shared" si="9"/>
        <v>0</v>
      </c>
      <c r="F50" s="10">
        <f t="shared" si="7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8"/>
        <v>0</v>
      </c>
      <c r="C51" s="5">
        <f t="shared" si="10"/>
        <v>0</v>
      </c>
      <c r="D51" s="5">
        <f t="shared" si="6"/>
        <v>0</v>
      </c>
      <c r="E51" s="5">
        <f t="shared" si="9"/>
        <v>0</v>
      </c>
      <c r="F51" s="5">
        <f t="shared" si="7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8"/>
        <v>0</v>
      </c>
      <c r="C52" s="10">
        <f t="shared" si="10"/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ht="17" thickBot="1" x14ac:dyDescent="0.25">
      <c r="A58" s="18">
        <v>56</v>
      </c>
      <c r="B58" s="19">
        <f t="shared" si="8"/>
        <v>0</v>
      </c>
      <c r="C58" s="19">
        <f t="shared" si="10"/>
        <v>0</v>
      </c>
      <c r="D58" s="19">
        <f t="shared" si="6"/>
        <v>0</v>
      </c>
      <c r="E58" s="19">
        <f t="shared" si="9"/>
        <v>0</v>
      </c>
      <c r="F58" s="19">
        <f t="shared" si="7"/>
        <v>0</v>
      </c>
      <c r="G58" s="20" t="e">
        <f t="shared" si="11"/>
        <v>#DIV/0!</v>
      </c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</sheetData>
  <sheetProtection algorithmName="SHA-512" hashValue="MLbW7Y7dvIbPY1DH1jeYnlwjkF1NWyCYjBM1cfEktDzJrHPHBEy1pmsXIIJCPN8/mDDFJAaE6+GtE/KgRrbAUQ==" saltValue="2fZZ6kHX6b3EUqquvqBMIA==" spinCount="100000" sheet="1" objects="1" scenarios="1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B21F-FD05-9549-BFF1-7E2C1DFD8EEF}">
  <dimension ref="A1:L157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142</v>
      </c>
    </row>
    <row r="3" spans="1:12" x14ac:dyDescent="0.2">
      <c r="A3" s="4" t="s">
        <v>12</v>
      </c>
      <c r="B3" s="5">
        <v>0</v>
      </c>
      <c r="C3" s="6">
        <f t="shared" ref="C3:C44" si="0">$J$5</f>
        <v>0</v>
      </c>
      <c r="D3" s="5">
        <f t="shared" ref="D3:D34" si="1">B3+C3</f>
        <v>0</v>
      </c>
      <c r="E3" s="5">
        <f t="shared" ref="E3:E44" si="2">0.182806292660453*D3</f>
        <v>0</v>
      </c>
      <c r="F3" s="5">
        <f t="shared" ref="F3:F34" si="3">D3-E3</f>
        <v>0</v>
      </c>
      <c r="G3" s="7"/>
      <c r="J3" s="43"/>
      <c r="L3" s="8">
        <f>IF((-((J5*0.404483256514)+(J8*(-2))))-10.05*((J5*0.404483256514)-J8)&lt;0,0,(-((J5*0.404483256514)+(J8*(-2))))-10.05*((J5*0.404483256514)-J8))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44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58" si="6">B35+C35</f>
        <v>0</v>
      </c>
      <c r="E35" s="5">
        <f t="shared" si="2"/>
        <v>0</v>
      </c>
      <c r="F35" s="5">
        <f t="shared" ref="F35:F58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58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 t="s">
        <v>131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 t="s">
        <v>130</v>
      </c>
      <c r="B45" s="5">
        <f t="shared" si="8"/>
        <v>0</v>
      </c>
      <c r="C45" s="16">
        <f>L3</f>
        <v>0</v>
      </c>
      <c r="D45" s="5">
        <f t="shared" si="6"/>
        <v>0</v>
      </c>
      <c r="E45" s="5">
        <f t="shared" ref="E45:E58" si="9">0.0829959567953289*D45</f>
        <v>0</v>
      </c>
      <c r="F45" s="5">
        <f t="shared" si="7"/>
        <v>0</v>
      </c>
      <c r="G45" s="11"/>
    </row>
    <row r="46" spans="1:7" x14ac:dyDescent="0.2">
      <c r="A46" s="9" t="s">
        <v>129</v>
      </c>
      <c r="B46" s="10">
        <f t="shared" si="8"/>
        <v>0</v>
      </c>
      <c r="C46" s="17">
        <f t="shared" ref="C46:C58" si="10">$J$8</f>
        <v>0</v>
      </c>
      <c r="D46" s="10">
        <f t="shared" si="6"/>
        <v>0</v>
      </c>
      <c r="E46" s="10">
        <f t="shared" si="9"/>
        <v>0</v>
      </c>
      <c r="F46" s="10">
        <f t="shared" si="7"/>
        <v>0</v>
      </c>
      <c r="G46" s="11" t="e">
        <f t="shared" ref="G46:G58" si="11">IF(1-((B46-F46)/B46*-1)&gt;1,1+((B46-F46)/B46*-1),1-(((B46-F46)/B46*-1)))</f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10"/>
        <v>0</v>
      </c>
      <c r="D47" s="5">
        <f t="shared" si="6"/>
        <v>0</v>
      </c>
      <c r="E47" s="5">
        <f t="shared" si="9"/>
        <v>0</v>
      </c>
      <c r="F47" s="5">
        <f t="shared" si="7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10"/>
        <v>0</v>
      </c>
      <c r="D48" s="10">
        <f t="shared" si="6"/>
        <v>0</v>
      </c>
      <c r="E48" s="10">
        <f t="shared" si="9"/>
        <v>0</v>
      </c>
      <c r="F48" s="10">
        <f t="shared" si="7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10"/>
        <v>0</v>
      </c>
      <c r="D49" s="5">
        <f t="shared" si="6"/>
        <v>0</v>
      </c>
      <c r="E49" s="5">
        <f t="shared" si="9"/>
        <v>0</v>
      </c>
      <c r="F49" s="5">
        <f t="shared" si="7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8"/>
        <v>0</v>
      </c>
      <c r="C50" s="10">
        <f t="shared" si="10"/>
        <v>0</v>
      </c>
      <c r="D50" s="10">
        <f t="shared" si="6"/>
        <v>0</v>
      </c>
      <c r="E50" s="10">
        <f t="shared" si="9"/>
        <v>0</v>
      </c>
      <c r="F50" s="10">
        <f t="shared" si="7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8"/>
        <v>0</v>
      </c>
      <c r="C51" s="5">
        <f t="shared" si="10"/>
        <v>0</v>
      </c>
      <c r="D51" s="5">
        <f t="shared" si="6"/>
        <v>0</v>
      </c>
      <c r="E51" s="5">
        <f t="shared" si="9"/>
        <v>0</v>
      </c>
      <c r="F51" s="5">
        <f t="shared" si="7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8"/>
        <v>0</v>
      </c>
      <c r="C52" s="10">
        <f t="shared" si="10"/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ht="17" thickBot="1" x14ac:dyDescent="0.25">
      <c r="A58" s="18">
        <v>56</v>
      </c>
      <c r="B58" s="19">
        <f t="shared" si="8"/>
        <v>0</v>
      </c>
      <c r="C58" s="19">
        <f t="shared" si="10"/>
        <v>0</v>
      </c>
      <c r="D58" s="19">
        <f t="shared" si="6"/>
        <v>0</v>
      </c>
      <c r="E58" s="19">
        <f t="shared" si="9"/>
        <v>0</v>
      </c>
      <c r="F58" s="19">
        <f t="shared" si="7"/>
        <v>0</v>
      </c>
      <c r="G58" s="20" t="e">
        <f t="shared" si="11"/>
        <v>#DIV/0!</v>
      </c>
    </row>
    <row r="59" spans="1:7" x14ac:dyDescent="0.2">
      <c r="A59" s="34"/>
      <c r="B59" s="10"/>
      <c r="C59" s="10"/>
      <c r="D59" s="10"/>
      <c r="E59" s="10"/>
      <c r="F59" s="10"/>
      <c r="G59" s="24"/>
    </row>
    <row r="60" spans="1:7" x14ac:dyDescent="0.2">
      <c r="A60" s="34"/>
      <c r="B60" s="10"/>
      <c r="C60" s="10"/>
      <c r="D60" s="10"/>
      <c r="E60" s="10"/>
      <c r="F60" s="10"/>
      <c r="G60" s="24"/>
    </row>
    <row r="61" spans="1:7" x14ac:dyDescent="0.2">
      <c r="A61" s="34"/>
      <c r="B61" s="10"/>
      <c r="C61" s="10"/>
      <c r="D61" s="10"/>
      <c r="E61" s="10"/>
      <c r="F61" s="10"/>
      <c r="G61" s="24"/>
    </row>
    <row r="62" spans="1:7" x14ac:dyDescent="0.2">
      <c r="A62" s="34"/>
      <c r="B62" s="10"/>
      <c r="C62" s="10"/>
      <c r="D62" s="10"/>
      <c r="E62" s="10"/>
      <c r="F62" s="10"/>
      <c r="G62" s="24"/>
    </row>
    <row r="63" spans="1:7" x14ac:dyDescent="0.2">
      <c r="A63" s="34"/>
      <c r="B63" s="10"/>
      <c r="C63" s="10"/>
      <c r="D63" s="10"/>
      <c r="E63" s="10"/>
      <c r="F63" s="10"/>
      <c r="G63" s="24"/>
    </row>
    <row r="64" spans="1:7" x14ac:dyDescent="0.2">
      <c r="A64" s="34"/>
      <c r="B64" s="10"/>
      <c r="C64" s="10"/>
      <c r="D64" s="10"/>
      <c r="E64" s="10"/>
      <c r="F64" s="10"/>
      <c r="G64" s="24"/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  <row r="131" spans="1:7" x14ac:dyDescent="0.2">
      <c r="A131" s="34"/>
      <c r="B131" s="10"/>
      <c r="C131" s="10"/>
      <c r="D131" s="10"/>
      <c r="E131" s="10"/>
      <c r="F131" s="10"/>
      <c r="G131" s="24"/>
    </row>
    <row r="132" spans="1:7" x14ac:dyDescent="0.2">
      <c r="A132" s="34"/>
      <c r="B132" s="10"/>
      <c r="C132" s="10"/>
      <c r="D132" s="10"/>
      <c r="E132" s="10"/>
      <c r="F132" s="10"/>
      <c r="G132" s="24"/>
    </row>
    <row r="133" spans="1:7" x14ac:dyDescent="0.2">
      <c r="A133" s="34"/>
      <c r="B133" s="10"/>
      <c r="C133" s="10"/>
      <c r="D133" s="10"/>
      <c r="E133" s="10"/>
      <c r="F133" s="10"/>
      <c r="G133" s="24"/>
    </row>
    <row r="134" spans="1:7" x14ac:dyDescent="0.2">
      <c r="A134" s="34"/>
      <c r="B134" s="10"/>
      <c r="C134" s="10"/>
      <c r="D134" s="10"/>
      <c r="E134" s="10"/>
      <c r="F134" s="10"/>
      <c r="G134" s="24"/>
    </row>
    <row r="135" spans="1:7" x14ac:dyDescent="0.2">
      <c r="A135" s="34"/>
      <c r="B135" s="10"/>
      <c r="C135" s="10"/>
      <c r="D135" s="10"/>
      <c r="E135" s="10"/>
      <c r="F135" s="10"/>
      <c r="G135" s="24"/>
    </row>
    <row r="136" spans="1:7" x14ac:dyDescent="0.2">
      <c r="A136" s="34"/>
      <c r="B136" s="10"/>
      <c r="C136" s="10"/>
      <c r="D136" s="10"/>
      <c r="E136" s="10"/>
      <c r="F136" s="10"/>
      <c r="G136" s="24"/>
    </row>
    <row r="137" spans="1:7" x14ac:dyDescent="0.2">
      <c r="A137" s="34"/>
      <c r="B137" s="10"/>
      <c r="C137" s="10"/>
      <c r="D137" s="10"/>
      <c r="E137" s="10"/>
      <c r="F137" s="10"/>
      <c r="G137" s="24"/>
    </row>
    <row r="138" spans="1:7" x14ac:dyDescent="0.2">
      <c r="A138" s="34"/>
      <c r="B138" s="10"/>
      <c r="C138" s="10"/>
      <c r="D138" s="10"/>
      <c r="E138" s="10"/>
      <c r="F138" s="10"/>
      <c r="G138" s="24"/>
    </row>
    <row r="139" spans="1:7" x14ac:dyDescent="0.2">
      <c r="A139" s="34"/>
      <c r="B139" s="10"/>
      <c r="C139" s="10"/>
      <c r="D139" s="10"/>
      <c r="E139" s="10"/>
      <c r="F139" s="10"/>
      <c r="G139" s="24"/>
    </row>
    <row r="140" spans="1:7" x14ac:dyDescent="0.2">
      <c r="A140" s="34"/>
      <c r="B140" s="10"/>
      <c r="C140" s="10"/>
      <c r="D140" s="10"/>
      <c r="E140" s="10"/>
      <c r="F140" s="10"/>
      <c r="G140" s="24"/>
    </row>
    <row r="141" spans="1:7" x14ac:dyDescent="0.2">
      <c r="A141" s="34"/>
      <c r="B141" s="10"/>
      <c r="C141" s="10"/>
      <c r="D141" s="10"/>
      <c r="E141" s="10"/>
      <c r="F141" s="10"/>
      <c r="G141" s="24"/>
    </row>
    <row r="142" spans="1:7" x14ac:dyDescent="0.2">
      <c r="A142" s="34"/>
      <c r="B142" s="10"/>
      <c r="C142" s="10"/>
      <c r="D142" s="10"/>
      <c r="E142" s="10"/>
      <c r="F142" s="10"/>
      <c r="G142" s="24"/>
    </row>
    <row r="143" spans="1:7" x14ac:dyDescent="0.2">
      <c r="A143" s="34"/>
      <c r="B143" s="10"/>
      <c r="C143" s="10"/>
      <c r="D143" s="10"/>
      <c r="E143" s="10"/>
      <c r="F143" s="10"/>
      <c r="G143" s="24"/>
    </row>
    <row r="144" spans="1:7" x14ac:dyDescent="0.2">
      <c r="A144" s="34"/>
      <c r="B144" s="10"/>
      <c r="C144" s="10"/>
      <c r="D144" s="10"/>
      <c r="E144" s="10"/>
      <c r="F144" s="10"/>
      <c r="G144" s="24"/>
    </row>
    <row r="145" spans="1:7" x14ac:dyDescent="0.2">
      <c r="A145" s="34"/>
      <c r="B145" s="10"/>
      <c r="C145" s="10"/>
      <c r="D145" s="10"/>
      <c r="E145" s="10"/>
      <c r="F145" s="10"/>
      <c r="G145" s="24"/>
    </row>
    <row r="146" spans="1:7" x14ac:dyDescent="0.2">
      <c r="A146" s="34"/>
      <c r="B146" s="10"/>
      <c r="C146" s="10"/>
      <c r="D146" s="10"/>
      <c r="E146" s="10"/>
      <c r="F146" s="10"/>
      <c r="G146" s="24"/>
    </row>
    <row r="147" spans="1:7" x14ac:dyDescent="0.2">
      <c r="A147" s="34"/>
      <c r="B147" s="10"/>
      <c r="C147" s="10"/>
      <c r="D147" s="10"/>
      <c r="E147" s="10"/>
      <c r="F147" s="10"/>
      <c r="G147" s="24"/>
    </row>
    <row r="148" spans="1:7" x14ac:dyDescent="0.2">
      <c r="A148" s="34"/>
      <c r="B148" s="10"/>
      <c r="C148" s="10"/>
      <c r="D148" s="10"/>
      <c r="E148" s="10"/>
      <c r="F148" s="10"/>
      <c r="G148" s="24"/>
    </row>
    <row r="149" spans="1:7" x14ac:dyDescent="0.2">
      <c r="A149" s="34"/>
      <c r="B149" s="10"/>
      <c r="C149" s="10"/>
      <c r="D149" s="10"/>
      <c r="E149" s="10"/>
      <c r="F149" s="10"/>
      <c r="G149" s="24"/>
    </row>
    <row r="150" spans="1:7" x14ac:dyDescent="0.2">
      <c r="A150" s="34"/>
      <c r="B150" s="10"/>
      <c r="C150" s="10"/>
      <c r="D150" s="10"/>
      <c r="E150" s="10"/>
      <c r="F150" s="10"/>
      <c r="G150" s="24"/>
    </row>
    <row r="151" spans="1:7" x14ac:dyDescent="0.2">
      <c r="A151" s="34"/>
      <c r="B151" s="10"/>
      <c r="C151" s="10"/>
      <c r="D151" s="10"/>
      <c r="E151" s="10"/>
      <c r="F151" s="10"/>
      <c r="G151" s="24"/>
    </row>
    <row r="152" spans="1:7" x14ac:dyDescent="0.2">
      <c r="A152" s="34"/>
      <c r="B152" s="10"/>
      <c r="C152" s="10"/>
      <c r="D152" s="10"/>
      <c r="E152" s="10"/>
      <c r="F152" s="10"/>
      <c r="G152" s="24"/>
    </row>
    <row r="153" spans="1:7" x14ac:dyDescent="0.2">
      <c r="A153" s="34"/>
      <c r="B153" s="10"/>
      <c r="C153" s="10"/>
      <c r="D153" s="10"/>
      <c r="E153" s="10"/>
      <c r="F153" s="10"/>
      <c r="G153" s="24"/>
    </row>
    <row r="154" spans="1:7" x14ac:dyDescent="0.2">
      <c r="A154" s="34"/>
      <c r="B154" s="10"/>
      <c r="C154" s="10"/>
      <c r="D154" s="10"/>
      <c r="E154" s="10"/>
      <c r="F154" s="10"/>
      <c r="G154" s="24"/>
    </row>
    <row r="155" spans="1:7" x14ac:dyDescent="0.2">
      <c r="A155" s="34"/>
      <c r="B155" s="10"/>
      <c r="C155" s="10"/>
      <c r="D155" s="10"/>
      <c r="E155" s="10"/>
      <c r="F155" s="10"/>
      <c r="G155" s="24"/>
    </row>
    <row r="156" spans="1:7" x14ac:dyDescent="0.2">
      <c r="A156" s="34"/>
      <c r="B156" s="10"/>
      <c r="C156" s="10"/>
      <c r="D156" s="10"/>
      <c r="E156" s="10"/>
      <c r="F156" s="10"/>
      <c r="G156" s="24"/>
    </row>
    <row r="157" spans="1:7" x14ac:dyDescent="0.2">
      <c r="A157" s="34"/>
      <c r="B157" s="10"/>
      <c r="C157" s="10"/>
      <c r="D157" s="10"/>
      <c r="E157" s="10"/>
      <c r="F157" s="10"/>
      <c r="G157" s="24"/>
    </row>
  </sheetData>
  <sheetProtection algorithmName="SHA-512" hashValue="tuq6oSYfT0+X4Bp0EJ6f8SXndxxcMkoDDpyw/lckKQMRE03utkFGRUePbah5GtPnnn0Us8KoG+Ilk91IHzbEeg==" saltValue="s6h4gWD+wtXyEPaHjbpBfQ==" spinCount="100000" sheet="1" objects="1" scenarios="1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7A4-2AC4-4549-A32C-BD2808A7A939}">
  <dimension ref="A1:L88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146</v>
      </c>
    </row>
    <row r="3" spans="1:12" x14ac:dyDescent="0.2">
      <c r="A3" s="4" t="s">
        <v>12</v>
      </c>
      <c r="B3" s="5">
        <v>0</v>
      </c>
      <c r="C3" s="6">
        <f t="shared" ref="C3:C50" si="0">$J$5</f>
        <v>0</v>
      </c>
      <c r="D3" s="5">
        <f t="shared" ref="D3:D34" si="1">B3+C3</f>
        <v>0</v>
      </c>
      <c r="E3" s="5">
        <f t="shared" ref="E3:E50" si="2">0.159103584746286*D3</f>
        <v>0</v>
      </c>
      <c r="F3" s="5">
        <f t="shared" ref="F3:F34" si="3">D3-E3</f>
        <v>0</v>
      </c>
      <c r="G3" s="7"/>
      <c r="J3" s="43"/>
      <c r="L3" s="8">
        <f>IF(-((J5*5.283677745)+(J8*(-2)))&lt;0,0,-((J5*5.283677745)+(J8*(-2))))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50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1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  <c r="K17" s="33"/>
    </row>
    <row r="18" spans="1:11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1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1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  <c r="J20" s="33"/>
    </row>
    <row r="21" spans="1:11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  <c r="J21" s="33"/>
    </row>
    <row r="22" spans="1:11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33"/>
    </row>
    <row r="23" spans="1:11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J23" s="33"/>
    </row>
    <row r="24" spans="1:11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  <c r="J24" s="33"/>
    </row>
    <row r="25" spans="1:11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  <c r="J25" s="33"/>
    </row>
    <row r="26" spans="1:11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33"/>
    </row>
    <row r="27" spans="1:11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  <c r="J27" s="33"/>
    </row>
    <row r="28" spans="1:11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  <c r="J28" s="33"/>
    </row>
    <row r="29" spans="1:11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33"/>
    </row>
    <row r="30" spans="1:11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  <c r="J30" s="33"/>
    </row>
    <row r="31" spans="1:11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  <c r="J31" s="33"/>
    </row>
    <row r="32" spans="1:11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  <c r="J32" s="33"/>
    </row>
    <row r="33" spans="1:10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  <c r="H33" s="44"/>
      <c r="J33" s="33"/>
    </row>
    <row r="34" spans="1:10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  <c r="H34" s="44"/>
      <c r="J34" s="33"/>
    </row>
    <row r="35" spans="1:10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64" si="6">B35+C35</f>
        <v>0</v>
      </c>
      <c r="E35" s="5">
        <f t="shared" si="2"/>
        <v>0</v>
      </c>
      <c r="F35" s="5">
        <f t="shared" ref="F35:F64" si="7">D35-E35</f>
        <v>0</v>
      </c>
      <c r="G35" s="11" t="e">
        <f t="shared" si="5"/>
        <v>#DIV/0!</v>
      </c>
      <c r="H35" s="44"/>
      <c r="J35" s="33"/>
    </row>
    <row r="36" spans="1:10" x14ac:dyDescent="0.2">
      <c r="A36" s="9">
        <v>34</v>
      </c>
      <c r="B36" s="10">
        <f t="shared" ref="B36:B64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  <c r="H36" s="44"/>
      <c r="J36" s="33"/>
    </row>
    <row r="37" spans="1:10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  <c r="H37" s="44"/>
      <c r="J37" s="33"/>
    </row>
    <row r="38" spans="1:10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  <c r="H38" s="44"/>
      <c r="J38" s="33"/>
    </row>
    <row r="39" spans="1:10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  <c r="H39" s="44"/>
      <c r="J39" s="33"/>
    </row>
    <row r="40" spans="1:10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  <c r="H40" s="44"/>
      <c r="J40" s="33"/>
    </row>
    <row r="41" spans="1:10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  <c r="H41" s="44"/>
      <c r="J41" s="33"/>
    </row>
    <row r="42" spans="1:10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  <c r="H42" s="44"/>
      <c r="J42" s="33"/>
    </row>
    <row r="43" spans="1:10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  <c r="H43" s="44"/>
      <c r="J43" s="33"/>
    </row>
    <row r="44" spans="1:10" x14ac:dyDescent="0.2">
      <c r="A44" s="9">
        <v>42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  <c r="H44" s="44"/>
      <c r="J44" s="33"/>
    </row>
    <row r="45" spans="1:10" x14ac:dyDescent="0.2">
      <c r="A45" s="4">
        <v>43</v>
      </c>
      <c r="B45" s="5">
        <f t="shared" si="8"/>
        <v>0</v>
      </c>
      <c r="C45" s="5">
        <f t="shared" si="0"/>
        <v>0</v>
      </c>
      <c r="D45" s="5">
        <f t="shared" si="6"/>
        <v>0</v>
      </c>
      <c r="E45" s="5">
        <f t="shared" si="2"/>
        <v>0</v>
      </c>
      <c r="F45" s="5">
        <f t="shared" si="7"/>
        <v>0</v>
      </c>
      <c r="G45" s="11" t="e">
        <f t="shared" si="5"/>
        <v>#DIV/0!</v>
      </c>
      <c r="H45" s="44"/>
      <c r="J45" s="33"/>
    </row>
    <row r="46" spans="1:10" x14ac:dyDescent="0.2">
      <c r="A46" s="9">
        <v>44</v>
      </c>
      <c r="B46" s="10">
        <f t="shared" si="8"/>
        <v>0</v>
      </c>
      <c r="C46" s="10">
        <f t="shared" si="0"/>
        <v>0</v>
      </c>
      <c r="D46" s="10">
        <f t="shared" si="6"/>
        <v>0</v>
      </c>
      <c r="E46" s="10">
        <f t="shared" si="2"/>
        <v>0</v>
      </c>
      <c r="F46" s="10">
        <f t="shared" si="7"/>
        <v>0</v>
      </c>
      <c r="G46" s="11" t="e">
        <f t="shared" si="5"/>
        <v>#DIV/0!</v>
      </c>
      <c r="H46" s="44"/>
      <c r="J46" s="33"/>
    </row>
    <row r="47" spans="1:10" x14ac:dyDescent="0.2">
      <c r="A47" s="4">
        <v>45</v>
      </c>
      <c r="B47" s="5">
        <f t="shared" si="8"/>
        <v>0</v>
      </c>
      <c r="C47" s="5">
        <f t="shared" si="0"/>
        <v>0</v>
      </c>
      <c r="D47" s="5">
        <f t="shared" si="6"/>
        <v>0</v>
      </c>
      <c r="E47" s="5">
        <f t="shared" si="2"/>
        <v>0</v>
      </c>
      <c r="F47" s="5">
        <f t="shared" si="7"/>
        <v>0</v>
      </c>
      <c r="G47" s="11" t="e">
        <f t="shared" si="5"/>
        <v>#DIV/0!</v>
      </c>
      <c r="H47" s="44"/>
      <c r="J47" s="33"/>
    </row>
    <row r="48" spans="1:10" x14ac:dyDescent="0.2">
      <c r="A48" s="9">
        <v>46</v>
      </c>
      <c r="B48" s="10">
        <f t="shared" si="8"/>
        <v>0</v>
      </c>
      <c r="C48" s="10">
        <f t="shared" si="0"/>
        <v>0</v>
      </c>
      <c r="D48" s="10">
        <f t="shared" si="6"/>
        <v>0</v>
      </c>
      <c r="E48" s="10">
        <f t="shared" si="2"/>
        <v>0</v>
      </c>
      <c r="F48" s="10">
        <f t="shared" si="7"/>
        <v>0</v>
      </c>
      <c r="G48" s="11" t="e">
        <f t="shared" si="5"/>
        <v>#DIV/0!</v>
      </c>
      <c r="H48" s="44"/>
      <c r="J48" s="33"/>
    </row>
    <row r="49" spans="1:12" x14ac:dyDescent="0.2">
      <c r="A49" s="4">
        <v>47</v>
      </c>
      <c r="B49" s="5">
        <f t="shared" si="8"/>
        <v>0</v>
      </c>
      <c r="C49" s="5">
        <f t="shared" si="0"/>
        <v>0</v>
      </c>
      <c r="D49" s="5">
        <f t="shared" si="6"/>
        <v>0</v>
      </c>
      <c r="E49" s="5">
        <f t="shared" si="2"/>
        <v>0</v>
      </c>
      <c r="F49" s="5">
        <f t="shared" si="7"/>
        <v>0</v>
      </c>
      <c r="G49" s="11" t="e">
        <f t="shared" si="5"/>
        <v>#DIV/0!</v>
      </c>
      <c r="H49" s="44"/>
      <c r="J49" s="33"/>
    </row>
    <row r="50" spans="1:12" x14ac:dyDescent="0.2">
      <c r="A50" s="9" t="s">
        <v>145</v>
      </c>
      <c r="B50" s="10">
        <f t="shared" si="8"/>
        <v>0</v>
      </c>
      <c r="C50" s="10">
        <f t="shared" si="0"/>
        <v>0</v>
      </c>
      <c r="D50" s="10">
        <f t="shared" si="6"/>
        <v>0</v>
      </c>
      <c r="E50" s="10">
        <f t="shared" si="2"/>
        <v>0</v>
      </c>
      <c r="F50" s="10">
        <f t="shared" si="7"/>
        <v>0</v>
      </c>
      <c r="G50" s="11" t="e">
        <f t="shared" si="5"/>
        <v>#DIV/0!</v>
      </c>
      <c r="H50" s="44"/>
      <c r="J50" s="33"/>
    </row>
    <row r="51" spans="1:12" x14ac:dyDescent="0.2">
      <c r="A51" s="4" t="s">
        <v>144</v>
      </c>
      <c r="B51" s="5">
        <f t="shared" si="8"/>
        <v>0</v>
      </c>
      <c r="C51" s="16">
        <f>L3</f>
        <v>0</v>
      </c>
      <c r="D51" s="5">
        <f t="shared" si="6"/>
        <v>0</v>
      </c>
      <c r="E51" s="5">
        <f t="shared" ref="E51:E64" si="9">0.5*D51</f>
        <v>0</v>
      </c>
      <c r="F51" s="5">
        <f t="shared" si="7"/>
        <v>0</v>
      </c>
      <c r="G51" s="11"/>
      <c r="H51" s="44"/>
    </row>
    <row r="52" spans="1:12" x14ac:dyDescent="0.2">
      <c r="A52" s="9" t="s">
        <v>143</v>
      </c>
      <c r="B52" s="10">
        <f t="shared" si="8"/>
        <v>0</v>
      </c>
      <c r="C52" s="17">
        <f t="shared" ref="C52:C64" si="10">$J$8</f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ref="G52:G64" si="11">IF(1-((B52-F52)/B52*-1)&gt;1,1+((B52-F52)/B52*-1),1-(((B52-F52)/B52*-1)))</f>
        <v>#DIV/0!</v>
      </c>
      <c r="H52" s="44"/>
    </row>
    <row r="53" spans="1:12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  <c r="H53" s="44"/>
    </row>
    <row r="54" spans="1:12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  <c r="H54" s="44"/>
      <c r="L54" s="33"/>
    </row>
    <row r="55" spans="1:12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  <c r="H55" s="44"/>
    </row>
    <row r="56" spans="1:12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  <c r="H56" s="44"/>
    </row>
    <row r="57" spans="1:12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  <c r="H57" s="44"/>
    </row>
    <row r="58" spans="1:12" x14ac:dyDescent="0.2">
      <c r="A58" s="9">
        <v>56</v>
      </c>
      <c r="B58" s="10">
        <f t="shared" si="8"/>
        <v>0</v>
      </c>
      <c r="C58" s="10">
        <f t="shared" si="10"/>
        <v>0</v>
      </c>
      <c r="D58" s="10">
        <f t="shared" si="6"/>
        <v>0</v>
      </c>
      <c r="E58" s="10">
        <f t="shared" si="9"/>
        <v>0</v>
      </c>
      <c r="F58" s="10">
        <f t="shared" si="7"/>
        <v>0</v>
      </c>
      <c r="G58" s="11" t="e">
        <f t="shared" si="11"/>
        <v>#DIV/0!</v>
      </c>
      <c r="H58" s="44"/>
    </row>
    <row r="59" spans="1:12" x14ac:dyDescent="0.2">
      <c r="A59" s="4">
        <v>57</v>
      </c>
      <c r="B59" s="5">
        <f t="shared" si="8"/>
        <v>0</v>
      </c>
      <c r="C59" s="5">
        <f t="shared" si="10"/>
        <v>0</v>
      </c>
      <c r="D59" s="5">
        <f t="shared" si="6"/>
        <v>0</v>
      </c>
      <c r="E59" s="5">
        <f t="shared" si="9"/>
        <v>0</v>
      </c>
      <c r="F59" s="5">
        <f t="shared" si="7"/>
        <v>0</v>
      </c>
      <c r="G59" s="11" t="e">
        <f t="shared" si="11"/>
        <v>#DIV/0!</v>
      </c>
      <c r="H59" s="44"/>
    </row>
    <row r="60" spans="1:12" x14ac:dyDescent="0.2">
      <c r="A60" s="9">
        <v>58</v>
      </c>
      <c r="B60" s="10">
        <f t="shared" si="8"/>
        <v>0</v>
      </c>
      <c r="C60" s="10">
        <f t="shared" si="10"/>
        <v>0</v>
      </c>
      <c r="D60" s="10">
        <f t="shared" si="6"/>
        <v>0</v>
      </c>
      <c r="E60" s="10">
        <f t="shared" si="9"/>
        <v>0</v>
      </c>
      <c r="F60" s="10">
        <f t="shared" si="7"/>
        <v>0</v>
      </c>
      <c r="G60" s="11" t="e">
        <f t="shared" si="11"/>
        <v>#DIV/0!</v>
      </c>
      <c r="H60" s="44"/>
    </row>
    <row r="61" spans="1:12" x14ac:dyDescent="0.2">
      <c r="A61" s="4">
        <v>59</v>
      </c>
      <c r="B61" s="5">
        <f t="shared" si="8"/>
        <v>0</v>
      </c>
      <c r="C61" s="5">
        <f t="shared" si="10"/>
        <v>0</v>
      </c>
      <c r="D61" s="5">
        <f t="shared" si="6"/>
        <v>0</v>
      </c>
      <c r="E61" s="5">
        <f t="shared" si="9"/>
        <v>0</v>
      </c>
      <c r="F61" s="5">
        <f t="shared" si="7"/>
        <v>0</v>
      </c>
      <c r="G61" s="11" t="e">
        <f t="shared" si="11"/>
        <v>#DIV/0!</v>
      </c>
      <c r="H61" s="44"/>
    </row>
    <row r="62" spans="1:12" x14ac:dyDescent="0.2">
      <c r="A62" s="9">
        <v>60</v>
      </c>
      <c r="B62" s="10">
        <f t="shared" si="8"/>
        <v>0</v>
      </c>
      <c r="C62" s="10">
        <f t="shared" si="10"/>
        <v>0</v>
      </c>
      <c r="D62" s="10">
        <f t="shared" si="6"/>
        <v>0</v>
      </c>
      <c r="E62" s="10">
        <f t="shared" si="9"/>
        <v>0</v>
      </c>
      <c r="F62" s="10">
        <f t="shared" si="7"/>
        <v>0</v>
      </c>
      <c r="G62" s="11" t="e">
        <f t="shared" si="11"/>
        <v>#DIV/0!</v>
      </c>
      <c r="H62" s="44"/>
    </row>
    <row r="63" spans="1:12" x14ac:dyDescent="0.2">
      <c r="A63" s="4">
        <v>61</v>
      </c>
      <c r="B63" s="5">
        <f t="shared" si="8"/>
        <v>0</v>
      </c>
      <c r="C63" s="5">
        <f t="shared" si="10"/>
        <v>0</v>
      </c>
      <c r="D63" s="5">
        <f t="shared" si="6"/>
        <v>0</v>
      </c>
      <c r="E63" s="5">
        <f t="shared" si="9"/>
        <v>0</v>
      </c>
      <c r="F63" s="5">
        <f t="shared" si="7"/>
        <v>0</v>
      </c>
      <c r="G63" s="11" t="e">
        <f t="shared" si="11"/>
        <v>#DIV/0!</v>
      </c>
      <c r="H63" s="44"/>
    </row>
    <row r="64" spans="1:12" ht="17" thickBot="1" x14ac:dyDescent="0.25">
      <c r="A64" s="18">
        <v>62</v>
      </c>
      <c r="B64" s="19">
        <f t="shared" si="8"/>
        <v>0</v>
      </c>
      <c r="C64" s="19">
        <f t="shared" si="10"/>
        <v>0</v>
      </c>
      <c r="D64" s="19">
        <f t="shared" si="6"/>
        <v>0</v>
      </c>
      <c r="E64" s="19">
        <f t="shared" si="9"/>
        <v>0</v>
      </c>
      <c r="F64" s="19">
        <f t="shared" si="7"/>
        <v>0</v>
      </c>
      <c r="G64" s="20" t="e">
        <f t="shared" si="11"/>
        <v>#DIV/0!</v>
      </c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</sheetData>
  <sheetProtection algorithmName="SHA-512" hashValue="9ezFGsAo/uSIjYQt/KYiDWb9DUsAya3NoxkCyvsTPwv6dOK6tcmSYFezUnY2XujFDSbuWqA9NPiF4iL7CN2rMQ==" saltValue="uIPtbCrLSfYIpq5tqqsk3Q==" spinCount="100000" sheet="1" objects="1" scenarios="1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AF93-8317-B643-91F2-EDCCFA648FF5}">
  <dimension ref="A1:L87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3" width="10.83203125" style="38" customWidth="1"/>
    <col min="4" max="9" width="10.83203125" style="38"/>
    <col min="10" max="10" width="86.33203125" style="38" bestFit="1" customWidth="1"/>
    <col min="11" max="11" width="10.83203125" style="38"/>
    <col min="12" max="12" width="18.33203125" style="38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147</v>
      </c>
    </row>
    <row r="3" spans="1:12" x14ac:dyDescent="0.2">
      <c r="A3" s="4" t="s">
        <v>12</v>
      </c>
      <c r="B3" s="5">
        <v>0</v>
      </c>
      <c r="C3" s="6">
        <f t="shared" ref="C3:C50" si="0">$J$5</f>
        <v>0</v>
      </c>
      <c r="D3" s="5">
        <f t="shared" ref="D3:D34" si="1">B3+C3</f>
        <v>0</v>
      </c>
      <c r="E3" s="5">
        <f t="shared" ref="E3:E50" si="2">0.159103584746286*D3</f>
        <v>0</v>
      </c>
      <c r="F3" s="5">
        <f t="shared" ref="F3:F34" si="3">D3-E3</f>
        <v>0</v>
      </c>
      <c r="G3" s="7"/>
      <c r="J3" s="43"/>
      <c r="L3" s="8">
        <f>IF((-((J5*4.4066310219)+(J8*(-2))))-0.199*((J5*4.4066310219)-J8)&lt;0,0,(-((J5*4.4066310219)+(J8*(-2))))-0.199*((J5*4.4066310219)-J8))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50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64" si="6">B35+C35</f>
        <v>0</v>
      </c>
      <c r="E35" s="5">
        <f t="shared" si="2"/>
        <v>0</v>
      </c>
      <c r="F35" s="5">
        <f t="shared" ref="F35:F64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4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>
        <v>42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>
        <v>43</v>
      </c>
      <c r="B45" s="5">
        <f t="shared" si="8"/>
        <v>0</v>
      </c>
      <c r="C45" s="5">
        <f t="shared" si="0"/>
        <v>0</v>
      </c>
      <c r="D45" s="5">
        <f t="shared" si="6"/>
        <v>0</v>
      </c>
      <c r="E45" s="5">
        <f t="shared" si="2"/>
        <v>0</v>
      </c>
      <c r="F45" s="5">
        <f t="shared" si="7"/>
        <v>0</v>
      </c>
      <c r="G45" s="11" t="e">
        <f t="shared" si="5"/>
        <v>#DIV/0!</v>
      </c>
    </row>
    <row r="46" spans="1:7" x14ac:dyDescent="0.2">
      <c r="A46" s="9">
        <v>44</v>
      </c>
      <c r="B46" s="10">
        <f t="shared" si="8"/>
        <v>0</v>
      </c>
      <c r="C46" s="10">
        <f t="shared" si="0"/>
        <v>0</v>
      </c>
      <c r="D46" s="10">
        <f t="shared" si="6"/>
        <v>0</v>
      </c>
      <c r="E46" s="10">
        <f t="shared" si="2"/>
        <v>0</v>
      </c>
      <c r="F46" s="10">
        <f t="shared" si="7"/>
        <v>0</v>
      </c>
      <c r="G46" s="11" t="e">
        <f t="shared" si="5"/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0"/>
        <v>0</v>
      </c>
      <c r="D47" s="5">
        <f t="shared" si="6"/>
        <v>0</v>
      </c>
      <c r="E47" s="5">
        <f t="shared" si="2"/>
        <v>0</v>
      </c>
      <c r="F47" s="5">
        <f t="shared" si="7"/>
        <v>0</v>
      </c>
      <c r="G47" s="11" t="e">
        <f t="shared" si="5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0"/>
        <v>0</v>
      </c>
      <c r="D48" s="10">
        <f t="shared" si="6"/>
        <v>0</v>
      </c>
      <c r="E48" s="10">
        <f t="shared" si="2"/>
        <v>0</v>
      </c>
      <c r="F48" s="10">
        <f t="shared" si="7"/>
        <v>0</v>
      </c>
      <c r="G48" s="11" t="e">
        <f t="shared" si="5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0"/>
        <v>0</v>
      </c>
      <c r="D49" s="5">
        <f t="shared" si="6"/>
        <v>0</v>
      </c>
      <c r="E49" s="5">
        <f t="shared" si="2"/>
        <v>0</v>
      </c>
      <c r="F49" s="5">
        <f t="shared" si="7"/>
        <v>0</v>
      </c>
      <c r="G49" s="11" t="e">
        <f t="shared" si="5"/>
        <v>#DIV/0!</v>
      </c>
    </row>
    <row r="50" spans="1:7" x14ac:dyDescent="0.2">
      <c r="A50" s="9" t="s">
        <v>145</v>
      </c>
      <c r="B50" s="10">
        <f t="shared" si="8"/>
        <v>0</v>
      </c>
      <c r="C50" s="10">
        <f t="shared" si="0"/>
        <v>0</v>
      </c>
      <c r="D50" s="10">
        <f t="shared" si="6"/>
        <v>0</v>
      </c>
      <c r="E50" s="10">
        <f t="shared" si="2"/>
        <v>0</v>
      </c>
      <c r="F50" s="10">
        <f t="shared" si="7"/>
        <v>0</v>
      </c>
      <c r="G50" s="11" t="e">
        <f t="shared" si="5"/>
        <v>#DIV/0!</v>
      </c>
    </row>
    <row r="51" spans="1:7" x14ac:dyDescent="0.2">
      <c r="A51" s="4" t="s">
        <v>144</v>
      </c>
      <c r="B51" s="5">
        <f t="shared" si="8"/>
        <v>0</v>
      </c>
      <c r="C51" s="16">
        <f>L3</f>
        <v>0</v>
      </c>
      <c r="D51" s="5">
        <f t="shared" si="6"/>
        <v>0</v>
      </c>
      <c r="E51" s="5">
        <f t="shared" ref="E51:E64" si="9">0.454746133667371*D51</f>
        <v>0</v>
      </c>
      <c r="F51" s="5">
        <f t="shared" si="7"/>
        <v>0</v>
      </c>
      <c r="G51" s="11"/>
    </row>
    <row r="52" spans="1:7" x14ac:dyDescent="0.2">
      <c r="A52" s="9" t="s">
        <v>143</v>
      </c>
      <c r="B52" s="10">
        <f t="shared" si="8"/>
        <v>0</v>
      </c>
      <c r="C52" s="17">
        <f t="shared" ref="C52:C64" si="10">$J$8</f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ref="G52:G64" si="11">IF(1-((B52-F52)/B52*-1)&gt;1,1+((B52-F52)/B52*-1),1-(((B52-F52)/B52*-1)))</f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8"/>
        <v>0</v>
      </c>
      <c r="C58" s="10">
        <f t="shared" si="10"/>
        <v>0</v>
      </c>
      <c r="D58" s="10">
        <f t="shared" si="6"/>
        <v>0</v>
      </c>
      <c r="E58" s="10">
        <f t="shared" si="9"/>
        <v>0</v>
      </c>
      <c r="F58" s="10">
        <f t="shared" si="7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8"/>
        <v>0</v>
      </c>
      <c r="C59" s="5">
        <f t="shared" si="10"/>
        <v>0</v>
      </c>
      <c r="D59" s="5">
        <f t="shared" si="6"/>
        <v>0</v>
      </c>
      <c r="E59" s="5">
        <f t="shared" si="9"/>
        <v>0</v>
      </c>
      <c r="F59" s="5">
        <f t="shared" si="7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8"/>
        <v>0</v>
      </c>
      <c r="C60" s="10">
        <f t="shared" si="10"/>
        <v>0</v>
      </c>
      <c r="D60" s="10">
        <f t="shared" si="6"/>
        <v>0</v>
      </c>
      <c r="E60" s="10">
        <f t="shared" si="9"/>
        <v>0</v>
      </c>
      <c r="F60" s="10">
        <f t="shared" si="7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8"/>
        <v>0</v>
      </c>
      <c r="C61" s="5">
        <f t="shared" si="10"/>
        <v>0</v>
      </c>
      <c r="D61" s="5">
        <f t="shared" si="6"/>
        <v>0</v>
      </c>
      <c r="E61" s="5">
        <f t="shared" si="9"/>
        <v>0</v>
      </c>
      <c r="F61" s="5">
        <f t="shared" si="7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8"/>
        <v>0</v>
      </c>
      <c r="C62" s="10">
        <f t="shared" si="10"/>
        <v>0</v>
      </c>
      <c r="D62" s="10">
        <f t="shared" si="6"/>
        <v>0</v>
      </c>
      <c r="E62" s="10">
        <f t="shared" si="9"/>
        <v>0</v>
      </c>
      <c r="F62" s="10">
        <f t="shared" si="7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8"/>
        <v>0</v>
      </c>
      <c r="C63" s="5">
        <f t="shared" si="10"/>
        <v>0</v>
      </c>
      <c r="D63" s="5">
        <f t="shared" si="6"/>
        <v>0</v>
      </c>
      <c r="E63" s="5">
        <f t="shared" si="9"/>
        <v>0</v>
      </c>
      <c r="F63" s="5">
        <f t="shared" si="7"/>
        <v>0</v>
      </c>
      <c r="G63" s="11" t="e">
        <f t="shared" si="11"/>
        <v>#DIV/0!</v>
      </c>
    </row>
    <row r="64" spans="1:7" ht="17" thickBot="1" x14ac:dyDescent="0.25">
      <c r="A64" s="18">
        <v>62</v>
      </c>
      <c r="B64" s="19">
        <f t="shared" si="8"/>
        <v>0</v>
      </c>
      <c r="C64" s="19">
        <f t="shared" si="10"/>
        <v>0</v>
      </c>
      <c r="D64" s="19">
        <f t="shared" si="6"/>
        <v>0</v>
      </c>
      <c r="E64" s="19">
        <f t="shared" si="9"/>
        <v>0</v>
      </c>
      <c r="F64" s="19">
        <f t="shared" si="7"/>
        <v>0</v>
      </c>
      <c r="G64" s="20" t="e">
        <f t="shared" si="11"/>
        <v>#DIV/0!</v>
      </c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</sheetData>
  <sheetProtection algorithmName="SHA-512" hashValue="5JWWLL2yGIq33ZWtQh4RaP9M/UxXS0iDbKvG6eHde1bBk4JdCmSQmG1U37GlqtaOmcXbzV5pI86b7SJb/WwwMQ==" saltValue="9W1vtojNjyjZ3GCnm3pwaw==" spinCount="100000" sheet="1" objects="1" scenarios="1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0A6B-F102-C64E-B9BA-10B91E916351}">
  <dimension ref="A1:L94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148</v>
      </c>
    </row>
    <row r="3" spans="1:12" x14ac:dyDescent="0.2">
      <c r="A3" s="4" t="s">
        <v>12</v>
      </c>
      <c r="B3" s="5">
        <v>0</v>
      </c>
      <c r="C3" s="6">
        <f t="shared" ref="C3:C50" si="0">$J$5</f>
        <v>0</v>
      </c>
      <c r="D3" s="5">
        <f t="shared" ref="D3:D34" si="1">B3+C3</f>
        <v>0</v>
      </c>
      <c r="E3" s="5">
        <f t="shared" ref="E3:E50" si="2">0.159103584746286*D3</f>
        <v>0</v>
      </c>
      <c r="F3" s="5">
        <f t="shared" ref="F3:F34" si="3">D3-E3</f>
        <v>0</v>
      </c>
      <c r="G3" s="7"/>
      <c r="J3" s="43"/>
      <c r="L3" s="8">
        <f>IF((-((J5*3.602374456)+(J8*(-2))))-0.4669*((J5*3.602374456)-J8)&lt;0,0,(-((J5*3.602374456)+(J8*(-2))))-0.4669*((J5*3.602374456)-J8))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50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64" si="6">B35+C35</f>
        <v>0</v>
      </c>
      <c r="E35" s="5">
        <f t="shared" si="2"/>
        <v>0</v>
      </c>
      <c r="F35" s="5">
        <f t="shared" ref="F35:F64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4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>
        <v>42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>
        <v>43</v>
      </c>
      <c r="B45" s="5">
        <f t="shared" si="8"/>
        <v>0</v>
      </c>
      <c r="C45" s="5">
        <f t="shared" si="0"/>
        <v>0</v>
      </c>
      <c r="D45" s="5">
        <f t="shared" si="6"/>
        <v>0</v>
      </c>
      <c r="E45" s="5">
        <f t="shared" si="2"/>
        <v>0</v>
      </c>
      <c r="F45" s="5">
        <f t="shared" si="7"/>
        <v>0</v>
      </c>
      <c r="G45" s="11" t="e">
        <f t="shared" si="5"/>
        <v>#DIV/0!</v>
      </c>
    </row>
    <row r="46" spans="1:7" x14ac:dyDescent="0.2">
      <c r="A46" s="9">
        <v>44</v>
      </c>
      <c r="B46" s="10">
        <f t="shared" si="8"/>
        <v>0</v>
      </c>
      <c r="C46" s="10">
        <f t="shared" si="0"/>
        <v>0</v>
      </c>
      <c r="D46" s="10">
        <f t="shared" si="6"/>
        <v>0</v>
      </c>
      <c r="E46" s="10">
        <f t="shared" si="2"/>
        <v>0</v>
      </c>
      <c r="F46" s="10">
        <f t="shared" si="7"/>
        <v>0</v>
      </c>
      <c r="G46" s="11" t="e">
        <f t="shared" si="5"/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0"/>
        <v>0</v>
      </c>
      <c r="D47" s="5">
        <f t="shared" si="6"/>
        <v>0</v>
      </c>
      <c r="E47" s="5">
        <f t="shared" si="2"/>
        <v>0</v>
      </c>
      <c r="F47" s="5">
        <f t="shared" si="7"/>
        <v>0</v>
      </c>
      <c r="G47" s="11" t="e">
        <f t="shared" si="5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0"/>
        <v>0</v>
      </c>
      <c r="D48" s="10">
        <f t="shared" si="6"/>
        <v>0</v>
      </c>
      <c r="E48" s="10">
        <f t="shared" si="2"/>
        <v>0</v>
      </c>
      <c r="F48" s="10">
        <f t="shared" si="7"/>
        <v>0</v>
      </c>
      <c r="G48" s="11" t="e">
        <f t="shared" si="5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0"/>
        <v>0</v>
      </c>
      <c r="D49" s="5">
        <f t="shared" si="6"/>
        <v>0</v>
      </c>
      <c r="E49" s="5">
        <f t="shared" si="2"/>
        <v>0</v>
      </c>
      <c r="F49" s="5">
        <f t="shared" si="7"/>
        <v>0</v>
      </c>
      <c r="G49" s="11" t="e">
        <f t="shared" si="5"/>
        <v>#DIV/0!</v>
      </c>
    </row>
    <row r="50" spans="1:7" x14ac:dyDescent="0.2">
      <c r="A50" s="9" t="s">
        <v>145</v>
      </c>
      <c r="B50" s="10">
        <f t="shared" si="8"/>
        <v>0</v>
      </c>
      <c r="C50" s="10">
        <f t="shared" si="0"/>
        <v>0</v>
      </c>
      <c r="D50" s="10">
        <f t="shared" si="6"/>
        <v>0</v>
      </c>
      <c r="E50" s="10">
        <f t="shared" si="2"/>
        <v>0</v>
      </c>
      <c r="F50" s="10">
        <f t="shared" si="7"/>
        <v>0</v>
      </c>
      <c r="G50" s="11" t="e">
        <f t="shared" si="5"/>
        <v>#DIV/0!</v>
      </c>
    </row>
    <row r="51" spans="1:7" x14ac:dyDescent="0.2">
      <c r="A51" s="4" t="s">
        <v>144</v>
      </c>
      <c r="B51" s="5">
        <f t="shared" si="8"/>
        <v>0</v>
      </c>
      <c r="C51" s="16">
        <f>L3</f>
        <v>0</v>
      </c>
      <c r="D51" s="5">
        <f t="shared" si="6"/>
        <v>0</v>
      </c>
      <c r="E51" s="5">
        <f t="shared" ref="E51:E64" si="9">0.405396442498639*D51</f>
        <v>0</v>
      </c>
      <c r="F51" s="5">
        <f t="shared" si="7"/>
        <v>0</v>
      </c>
      <c r="G51" s="11"/>
    </row>
    <row r="52" spans="1:7" x14ac:dyDescent="0.2">
      <c r="A52" s="9" t="s">
        <v>143</v>
      </c>
      <c r="B52" s="10">
        <f t="shared" si="8"/>
        <v>0</v>
      </c>
      <c r="C52" s="17">
        <f t="shared" ref="C52:C64" si="10">$J$8</f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ref="G52:G64" si="11">IF(1-((B52-F52)/B52*-1)&gt;1,1+((B52-F52)/B52*-1),1-(((B52-F52)/B52*-1)))</f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8"/>
        <v>0</v>
      </c>
      <c r="C58" s="10">
        <f t="shared" si="10"/>
        <v>0</v>
      </c>
      <c r="D58" s="10">
        <f t="shared" si="6"/>
        <v>0</v>
      </c>
      <c r="E58" s="10">
        <f t="shared" si="9"/>
        <v>0</v>
      </c>
      <c r="F58" s="10">
        <f t="shared" si="7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8"/>
        <v>0</v>
      </c>
      <c r="C59" s="5">
        <f t="shared" si="10"/>
        <v>0</v>
      </c>
      <c r="D59" s="5">
        <f t="shared" si="6"/>
        <v>0</v>
      </c>
      <c r="E59" s="5">
        <f t="shared" si="9"/>
        <v>0</v>
      </c>
      <c r="F59" s="5">
        <f t="shared" si="7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8"/>
        <v>0</v>
      </c>
      <c r="C60" s="10">
        <f t="shared" si="10"/>
        <v>0</v>
      </c>
      <c r="D60" s="10">
        <f t="shared" si="6"/>
        <v>0</v>
      </c>
      <c r="E60" s="10">
        <f t="shared" si="9"/>
        <v>0</v>
      </c>
      <c r="F60" s="10">
        <f t="shared" si="7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8"/>
        <v>0</v>
      </c>
      <c r="C61" s="5">
        <f t="shared" si="10"/>
        <v>0</v>
      </c>
      <c r="D61" s="5">
        <f t="shared" si="6"/>
        <v>0</v>
      </c>
      <c r="E61" s="5">
        <f t="shared" si="9"/>
        <v>0</v>
      </c>
      <c r="F61" s="5">
        <f t="shared" si="7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8"/>
        <v>0</v>
      </c>
      <c r="C62" s="10">
        <f t="shared" si="10"/>
        <v>0</v>
      </c>
      <c r="D62" s="10">
        <f t="shared" si="6"/>
        <v>0</v>
      </c>
      <c r="E62" s="10">
        <f t="shared" si="9"/>
        <v>0</v>
      </c>
      <c r="F62" s="10">
        <f t="shared" si="7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8"/>
        <v>0</v>
      </c>
      <c r="C63" s="5">
        <f t="shared" si="10"/>
        <v>0</v>
      </c>
      <c r="D63" s="5">
        <f t="shared" si="6"/>
        <v>0</v>
      </c>
      <c r="E63" s="5">
        <f t="shared" si="9"/>
        <v>0</v>
      </c>
      <c r="F63" s="5">
        <f t="shared" si="7"/>
        <v>0</v>
      </c>
      <c r="G63" s="11" t="e">
        <f t="shared" si="11"/>
        <v>#DIV/0!</v>
      </c>
    </row>
    <row r="64" spans="1:7" ht="17" thickBot="1" x14ac:dyDescent="0.25">
      <c r="A64" s="18">
        <v>62</v>
      </c>
      <c r="B64" s="19">
        <f t="shared" si="8"/>
        <v>0</v>
      </c>
      <c r="C64" s="19">
        <f t="shared" si="10"/>
        <v>0</v>
      </c>
      <c r="D64" s="19">
        <f t="shared" si="6"/>
        <v>0</v>
      </c>
      <c r="E64" s="19">
        <f t="shared" si="9"/>
        <v>0</v>
      </c>
      <c r="F64" s="19">
        <f t="shared" si="7"/>
        <v>0</v>
      </c>
      <c r="G64" s="20" t="e">
        <f t="shared" si="11"/>
        <v>#DIV/0!</v>
      </c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</sheetData>
  <sheetProtection algorithmName="SHA-512" hashValue="xNTcSpXY1F43HhQUt4MDs51cVkCB8wLwldXFWJRDqm465bT6ObQB+NN+RYpukg7kQb7HYvh/eX+lCbmmW2w2BA==" saltValue="Q/OGqdxCa+gYrptq6w7C0g==" spinCount="100000" sheet="1" objects="1" scenarios="1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8B96-8EDA-4A41-84AC-ADBAA3F50C60}">
  <dimension ref="A1:L87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149</v>
      </c>
    </row>
    <row r="3" spans="1:12" x14ac:dyDescent="0.2">
      <c r="A3" s="4" t="s">
        <v>12</v>
      </c>
      <c r="B3" s="5">
        <v>0</v>
      </c>
      <c r="C3" s="6">
        <f t="shared" ref="C3:C50" si="0">$J$5</f>
        <v>0</v>
      </c>
      <c r="D3" s="5">
        <f t="shared" ref="D3:D34" si="1">B3+C3</f>
        <v>0</v>
      </c>
      <c r="E3" s="5">
        <f t="shared" ref="E3:E50" si="2">0.159103584746286*D3</f>
        <v>0</v>
      </c>
      <c r="F3" s="5">
        <f t="shared" ref="F3:F34" si="3">D3-E3</f>
        <v>0</v>
      </c>
      <c r="G3" s="7"/>
      <c r="J3" s="43"/>
      <c r="L3" s="8">
        <f>IF((-((J5*2.864866319)+(J8*(-2))))-0.8439*((J5*2.864866319)-J8)&lt;0,0,(-((J5*2.864866319)+(J8*(-2))))-0.8439*((J5*2.864866319)-J8))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50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51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64" si="6">B35+C35</f>
        <v>0</v>
      </c>
      <c r="E35" s="5">
        <f t="shared" si="2"/>
        <v>0</v>
      </c>
      <c r="F35" s="5">
        <f t="shared" ref="F35:F64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4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>
        <v>42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>
        <v>43</v>
      </c>
      <c r="B45" s="5">
        <f t="shared" si="8"/>
        <v>0</v>
      </c>
      <c r="C45" s="5">
        <f t="shared" si="0"/>
        <v>0</v>
      </c>
      <c r="D45" s="5">
        <f t="shared" si="6"/>
        <v>0</v>
      </c>
      <c r="E45" s="5">
        <f t="shared" si="2"/>
        <v>0</v>
      </c>
      <c r="F45" s="5">
        <f t="shared" si="7"/>
        <v>0</v>
      </c>
      <c r="G45" s="11" t="e">
        <f t="shared" si="5"/>
        <v>#DIV/0!</v>
      </c>
    </row>
    <row r="46" spans="1:7" x14ac:dyDescent="0.2">
      <c r="A46" s="9">
        <v>44</v>
      </c>
      <c r="B46" s="10">
        <f t="shared" si="8"/>
        <v>0</v>
      </c>
      <c r="C46" s="10">
        <f t="shared" si="0"/>
        <v>0</v>
      </c>
      <c r="D46" s="10">
        <f t="shared" si="6"/>
        <v>0</v>
      </c>
      <c r="E46" s="10">
        <f t="shared" si="2"/>
        <v>0</v>
      </c>
      <c r="F46" s="10">
        <f t="shared" si="7"/>
        <v>0</v>
      </c>
      <c r="G46" s="11" t="e">
        <f t="shared" si="5"/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0"/>
        <v>0</v>
      </c>
      <c r="D47" s="5">
        <f t="shared" si="6"/>
        <v>0</v>
      </c>
      <c r="E47" s="5">
        <f t="shared" si="2"/>
        <v>0</v>
      </c>
      <c r="F47" s="5">
        <f t="shared" si="7"/>
        <v>0</v>
      </c>
      <c r="G47" s="11" t="e">
        <f t="shared" si="5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0"/>
        <v>0</v>
      </c>
      <c r="D48" s="10">
        <f t="shared" si="6"/>
        <v>0</v>
      </c>
      <c r="E48" s="10">
        <f t="shared" si="2"/>
        <v>0</v>
      </c>
      <c r="F48" s="10">
        <f t="shared" si="7"/>
        <v>0</v>
      </c>
      <c r="G48" s="11" t="e">
        <f t="shared" si="5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0"/>
        <v>0</v>
      </c>
      <c r="D49" s="5">
        <f t="shared" si="6"/>
        <v>0</v>
      </c>
      <c r="E49" s="5">
        <f t="shared" si="2"/>
        <v>0</v>
      </c>
      <c r="F49" s="5">
        <f t="shared" si="7"/>
        <v>0</v>
      </c>
      <c r="G49" s="11" t="e">
        <f t="shared" si="5"/>
        <v>#DIV/0!</v>
      </c>
    </row>
    <row r="50" spans="1:7" x14ac:dyDescent="0.2">
      <c r="A50" s="9" t="s">
        <v>145</v>
      </c>
      <c r="B50" s="10">
        <f t="shared" si="8"/>
        <v>0</v>
      </c>
      <c r="C50" s="10">
        <f t="shared" si="0"/>
        <v>0</v>
      </c>
      <c r="D50" s="10">
        <f t="shared" si="6"/>
        <v>0</v>
      </c>
      <c r="E50" s="10">
        <f t="shared" si="2"/>
        <v>0</v>
      </c>
      <c r="F50" s="10">
        <f t="shared" si="7"/>
        <v>0</v>
      </c>
      <c r="G50" s="11" t="e">
        <f t="shared" si="5"/>
        <v>#DIV/0!</v>
      </c>
    </row>
    <row r="51" spans="1:7" x14ac:dyDescent="0.2">
      <c r="A51" s="4" t="s">
        <v>144</v>
      </c>
      <c r="B51" s="5">
        <f t="shared" si="8"/>
        <v>0</v>
      </c>
      <c r="C51" s="16">
        <f>L3</f>
        <v>0</v>
      </c>
      <c r="D51" s="5">
        <f t="shared" si="6"/>
        <v>0</v>
      </c>
      <c r="E51" s="5">
        <f t="shared" ref="E51:E64" si="9">0.351580222674495*D51</f>
        <v>0</v>
      </c>
      <c r="F51" s="5">
        <f t="shared" si="7"/>
        <v>0</v>
      </c>
      <c r="G51" s="11"/>
    </row>
    <row r="52" spans="1:7" x14ac:dyDescent="0.2">
      <c r="A52" s="9" t="s">
        <v>143</v>
      </c>
      <c r="B52" s="10">
        <f t="shared" si="8"/>
        <v>0</v>
      </c>
      <c r="C52" s="17">
        <f t="shared" ref="C52:C64" si="10">$J$8</f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ref="G52:G64" si="11">IF(1-((B52-F52)/B52*-1)&gt;1,1+((B52-F52)/B52*-1),1-(((B52-F52)/B52*-1)))</f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8"/>
        <v>0</v>
      </c>
      <c r="C58" s="10">
        <f t="shared" si="10"/>
        <v>0</v>
      </c>
      <c r="D58" s="10">
        <f t="shared" si="6"/>
        <v>0</v>
      </c>
      <c r="E58" s="10">
        <f t="shared" si="9"/>
        <v>0</v>
      </c>
      <c r="F58" s="10">
        <f t="shared" si="7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8"/>
        <v>0</v>
      </c>
      <c r="C59" s="5">
        <f t="shared" si="10"/>
        <v>0</v>
      </c>
      <c r="D59" s="5">
        <f t="shared" si="6"/>
        <v>0</v>
      </c>
      <c r="E59" s="5">
        <f t="shared" si="9"/>
        <v>0</v>
      </c>
      <c r="F59" s="5">
        <f t="shared" si="7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8"/>
        <v>0</v>
      </c>
      <c r="C60" s="10">
        <f t="shared" si="10"/>
        <v>0</v>
      </c>
      <c r="D60" s="10">
        <f t="shared" si="6"/>
        <v>0</v>
      </c>
      <c r="E60" s="10">
        <f t="shared" si="9"/>
        <v>0</v>
      </c>
      <c r="F60" s="10">
        <f t="shared" si="7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8"/>
        <v>0</v>
      </c>
      <c r="C61" s="5">
        <f t="shared" si="10"/>
        <v>0</v>
      </c>
      <c r="D61" s="5">
        <f t="shared" si="6"/>
        <v>0</v>
      </c>
      <c r="E61" s="5">
        <f t="shared" si="9"/>
        <v>0</v>
      </c>
      <c r="F61" s="5">
        <f t="shared" si="7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8"/>
        <v>0</v>
      </c>
      <c r="C62" s="10">
        <f t="shared" si="10"/>
        <v>0</v>
      </c>
      <c r="D62" s="10">
        <f t="shared" si="6"/>
        <v>0</v>
      </c>
      <c r="E62" s="10">
        <f t="shared" si="9"/>
        <v>0</v>
      </c>
      <c r="F62" s="10">
        <f t="shared" si="7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8"/>
        <v>0</v>
      </c>
      <c r="C63" s="5">
        <f t="shared" si="10"/>
        <v>0</v>
      </c>
      <c r="D63" s="5">
        <f t="shared" si="6"/>
        <v>0</v>
      </c>
      <c r="E63" s="5">
        <f t="shared" si="9"/>
        <v>0</v>
      </c>
      <c r="F63" s="5">
        <f t="shared" si="7"/>
        <v>0</v>
      </c>
      <c r="G63" s="11" t="e">
        <f t="shared" si="11"/>
        <v>#DIV/0!</v>
      </c>
    </row>
    <row r="64" spans="1:7" ht="17" thickBot="1" x14ac:dyDescent="0.25">
      <c r="A64" s="18">
        <v>62</v>
      </c>
      <c r="B64" s="19">
        <f t="shared" si="8"/>
        <v>0</v>
      </c>
      <c r="C64" s="19">
        <f t="shared" si="10"/>
        <v>0</v>
      </c>
      <c r="D64" s="19">
        <f t="shared" si="6"/>
        <v>0</v>
      </c>
      <c r="E64" s="19">
        <f t="shared" si="9"/>
        <v>0</v>
      </c>
      <c r="F64" s="19">
        <f t="shared" si="7"/>
        <v>0</v>
      </c>
      <c r="G64" s="20" t="e">
        <f t="shared" si="11"/>
        <v>#DIV/0!</v>
      </c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</sheetData>
  <sheetProtection algorithmName="SHA-512" hashValue="WQWq2xTlNffwjHkKS3JhafJNvmiHq/sVDVU4AKHTqtjY2EC/p8RXFfYKe45e2Fd3ub2DSXiO1qxcCVZP7INzkA==" saltValue="yK7/Aiq/V0oFos8OFsOfKQ==" spinCount="100000" sheet="1" objects="1" scenarios="1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B343-39F4-E749-A762-79FBF9B116E0}">
  <dimension ref="A1:L102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150</v>
      </c>
    </row>
    <row r="3" spans="1:12" x14ac:dyDescent="0.2">
      <c r="A3" s="4" t="s">
        <v>12</v>
      </c>
      <c r="B3" s="5">
        <v>0</v>
      </c>
      <c r="C3" s="6">
        <f t="shared" ref="C3:C50" si="0">$J$5</f>
        <v>0</v>
      </c>
      <c r="D3" s="5">
        <f t="shared" ref="D3:D34" si="1">B3+C3</f>
        <v>0</v>
      </c>
      <c r="E3" s="5">
        <f t="shared" ref="E3:E50" si="2">0.159103584746286*D3</f>
        <v>0</v>
      </c>
      <c r="F3" s="5">
        <f t="shared" ref="F3:F34" si="3">D3-E3</f>
        <v>0</v>
      </c>
      <c r="G3" s="7"/>
      <c r="J3" s="43"/>
      <c r="L3" s="8">
        <f>IF((-((J5*2.18857129)+(J8*(-2))))-1.4141*((J5*2.18857129)-J8)&lt;0,0,(-((J5*2.18857129)+(J8*(-2))))-1.4141*((J5*2.18857129)-J8))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50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51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64" si="6">B35+C35</f>
        <v>0</v>
      </c>
      <c r="E35" s="5">
        <f t="shared" si="2"/>
        <v>0</v>
      </c>
      <c r="F35" s="5">
        <f t="shared" ref="F35:F64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4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>
        <v>42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>
        <v>43</v>
      </c>
      <c r="B45" s="5">
        <f t="shared" si="8"/>
        <v>0</v>
      </c>
      <c r="C45" s="5">
        <f t="shared" si="0"/>
        <v>0</v>
      </c>
      <c r="D45" s="5">
        <f t="shared" si="6"/>
        <v>0</v>
      </c>
      <c r="E45" s="5">
        <f t="shared" si="2"/>
        <v>0</v>
      </c>
      <c r="F45" s="5">
        <f t="shared" si="7"/>
        <v>0</v>
      </c>
      <c r="G45" s="11" t="e">
        <f t="shared" si="5"/>
        <v>#DIV/0!</v>
      </c>
    </row>
    <row r="46" spans="1:7" x14ac:dyDescent="0.2">
      <c r="A46" s="9">
        <v>44</v>
      </c>
      <c r="B46" s="10">
        <f t="shared" si="8"/>
        <v>0</v>
      </c>
      <c r="C46" s="10">
        <f t="shared" si="0"/>
        <v>0</v>
      </c>
      <c r="D46" s="10">
        <f t="shared" si="6"/>
        <v>0</v>
      </c>
      <c r="E46" s="10">
        <f t="shared" si="2"/>
        <v>0</v>
      </c>
      <c r="F46" s="10">
        <f t="shared" si="7"/>
        <v>0</v>
      </c>
      <c r="G46" s="11" t="e">
        <f t="shared" si="5"/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0"/>
        <v>0</v>
      </c>
      <c r="D47" s="5">
        <f t="shared" si="6"/>
        <v>0</v>
      </c>
      <c r="E47" s="5">
        <f t="shared" si="2"/>
        <v>0</v>
      </c>
      <c r="F47" s="5">
        <f t="shared" si="7"/>
        <v>0</v>
      </c>
      <c r="G47" s="11" t="e">
        <f t="shared" si="5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0"/>
        <v>0</v>
      </c>
      <c r="D48" s="10">
        <f t="shared" si="6"/>
        <v>0</v>
      </c>
      <c r="E48" s="10">
        <f t="shared" si="2"/>
        <v>0</v>
      </c>
      <c r="F48" s="10">
        <f t="shared" si="7"/>
        <v>0</v>
      </c>
      <c r="G48" s="11" t="e">
        <f t="shared" si="5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0"/>
        <v>0</v>
      </c>
      <c r="D49" s="5">
        <f t="shared" si="6"/>
        <v>0</v>
      </c>
      <c r="E49" s="5">
        <f t="shared" si="2"/>
        <v>0</v>
      </c>
      <c r="F49" s="5">
        <f t="shared" si="7"/>
        <v>0</v>
      </c>
      <c r="G49" s="11" t="e">
        <f t="shared" si="5"/>
        <v>#DIV/0!</v>
      </c>
    </row>
    <row r="50" spans="1:7" x14ac:dyDescent="0.2">
      <c r="A50" s="9" t="s">
        <v>145</v>
      </c>
      <c r="B50" s="10">
        <f t="shared" si="8"/>
        <v>0</v>
      </c>
      <c r="C50" s="10">
        <f t="shared" si="0"/>
        <v>0</v>
      </c>
      <c r="D50" s="10">
        <f t="shared" si="6"/>
        <v>0</v>
      </c>
      <c r="E50" s="10">
        <f t="shared" si="2"/>
        <v>0</v>
      </c>
      <c r="F50" s="10">
        <f t="shared" si="7"/>
        <v>0</v>
      </c>
      <c r="G50" s="11" t="e">
        <f t="shared" si="5"/>
        <v>#DIV/0!</v>
      </c>
    </row>
    <row r="51" spans="1:7" x14ac:dyDescent="0.2">
      <c r="A51" s="4" t="s">
        <v>144</v>
      </c>
      <c r="B51" s="5">
        <f t="shared" si="8"/>
        <v>0</v>
      </c>
      <c r="C51" s="16">
        <f>L3</f>
        <v>0</v>
      </c>
      <c r="D51" s="5">
        <f t="shared" si="6"/>
        <v>0</v>
      </c>
      <c r="E51" s="5">
        <f t="shared" ref="E51:E64" si="9">0.292893218813452*D51</f>
        <v>0</v>
      </c>
      <c r="F51" s="5">
        <f t="shared" si="7"/>
        <v>0</v>
      </c>
      <c r="G51" s="11"/>
    </row>
    <row r="52" spans="1:7" x14ac:dyDescent="0.2">
      <c r="A52" s="9" t="s">
        <v>143</v>
      </c>
      <c r="B52" s="10">
        <f t="shared" si="8"/>
        <v>0</v>
      </c>
      <c r="C52" s="17">
        <f t="shared" ref="C52:C64" si="10">$J$8</f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ref="G52:G64" si="11">IF(1-((B52-F52)/B52*-1)&gt;1,1+((B52-F52)/B52*-1),1-(((B52-F52)/B52*-1)))</f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8"/>
        <v>0</v>
      </c>
      <c r="C58" s="10">
        <f t="shared" si="10"/>
        <v>0</v>
      </c>
      <c r="D58" s="10">
        <f t="shared" si="6"/>
        <v>0</v>
      </c>
      <c r="E58" s="10">
        <f t="shared" si="9"/>
        <v>0</v>
      </c>
      <c r="F58" s="10">
        <f t="shared" si="7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8"/>
        <v>0</v>
      </c>
      <c r="C59" s="5">
        <f t="shared" si="10"/>
        <v>0</v>
      </c>
      <c r="D59" s="5">
        <f t="shared" si="6"/>
        <v>0</v>
      </c>
      <c r="E59" s="5">
        <f t="shared" si="9"/>
        <v>0</v>
      </c>
      <c r="F59" s="5">
        <f t="shared" si="7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8"/>
        <v>0</v>
      </c>
      <c r="C60" s="10">
        <f t="shared" si="10"/>
        <v>0</v>
      </c>
      <c r="D60" s="10">
        <f t="shared" si="6"/>
        <v>0</v>
      </c>
      <c r="E60" s="10">
        <f t="shared" si="9"/>
        <v>0</v>
      </c>
      <c r="F60" s="10">
        <f t="shared" si="7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8"/>
        <v>0</v>
      </c>
      <c r="C61" s="5">
        <f t="shared" si="10"/>
        <v>0</v>
      </c>
      <c r="D61" s="5">
        <f t="shared" si="6"/>
        <v>0</v>
      </c>
      <c r="E61" s="5">
        <f t="shared" si="9"/>
        <v>0</v>
      </c>
      <c r="F61" s="5">
        <f t="shared" si="7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8"/>
        <v>0</v>
      </c>
      <c r="C62" s="10">
        <f t="shared" si="10"/>
        <v>0</v>
      </c>
      <c r="D62" s="10">
        <f t="shared" si="6"/>
        <v>0</v>
      </c>
      <c r="E62" s="10">
        <f t="shared" si="9"/>
        <v>0</v>
      </c>
      <c r="F62" s="10">
        <f t="shared" si="7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8"/>
        <v>0</v>
      </c>
      <c r="C63" s="5">
        <f t="shared" si="10"/>
        <v>0</v>
      </c>
      <c r="D63" s="5">
        <f t="shared" si="6"/>
        <v>0</v>
      </c>
      <c r="E63" s="5">
        <f t="shared" si="9"/>
        <v>0</v>
      </c>
      <c r="F63" s="5">
        <f t="shared" si="7"/>
        <v>0</v>
      </c>
      <c r="G63" s="11" t="e">
        <f t="shared" si="11"/>
        <v>#DIV/0!</v>
      </c>
    </row>
    <row r="64" spans="1:7" ht="17" thickBot="1" x14ac:dyDescent="0.25">
      <c r="A64" s="18">
        <v>62</v>
      </c>
      <c r="B64" s="19">
        <f t="shared" si="8"/>
        <v>0</v>
      </c>
      <c r="C64" s="19">
        <f t="shared" si="10"/>
        <v>0</v>
      </c>
      <c r="D64" s="19">
        <f t="shared" si="6"/>
        <v>0</v>
      </c>
      <c r="E64" s="19">
        <f t="shared" si="9"/>
        <v>0</v>
      </c>
      <c r="F64" s="19">
        <f t="shared" si="7"/>
        <v>0</v>
      </c>
      <c r="G64" s="20" t="e">
        <f t="shared" si="11"/>
        <v>#DIV/0!</v>
      </c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</sheetData>
  <sheetProtection algorithmName="SHA-512" hashValue="HcjfrUrcaI74AVDu64a+f43QUirZRNBlwHh1SqyWiQL0WfiE1zu0tAiMNkANsXGLxwLMsmBPSX2Yg9ptYrNSpQ==" saltValue="EeFG/eNL2l3M5n40rpMtAg==" spinCount="100000" sheet="1" objects="1" scenarios="1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0AF1-0DD8-A94B-9D2E-028F54A670DB}">
  <dimension ref="A1:L107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151</v>
      </c>
    </row>
    <row r="3" spans="1:12" x14ac:dyDescent="0.2">
      <c r="A3" s="4" t="s">
        <v>12</v>
      </c>
      <c r="B3" s="5">
        <v>0</v>
      </c>
      <c r="C3" s="6">
        <f t="shared" ref="C3:C50" si="0">$J$5</f>
        <v>0</v>
      </c>
      <c r="D3" s="5">
        <f t="shared" ref="D3:D34" si="1">B3+C3</f>
        <v>0</v>
      </c>
      <c r="E3" s="5">
        <f t="shared" ref="E3:E50" si="2">0.159103584746286*D3</f>
        <v>0</v>
      </c>
      <c r="F3" s="5">
        <f t="shared" ref="F3:F34" si="3">D3-E3</f>
        <v>0</v>
      </c>
      <c r="G3" s="7"/>
      <c r="J3" s="43"/>
      <c r="L3" s="8">
        <f>IF((-((J5*1.871772085)+(J8*(-2))))-1.823*((J5*1.871772085)-J8)&lt;0,0,(-((J5*1.871772085)+(J8*(-2))))-1.823*((J5*1.871772085)-J8))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50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64" si="6">B35+C35</f>
        <v>0</v>
      </c>
      <c r="E35" s="5">
        <f t="shared" si="2"/>
        <v>0</v>
      </c>
      <c r="F35" s="5">
        <f t="shared" ref="F35:F64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4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>
        <v>42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>
        <v>43</v>
      </c>
      <c r="B45" s="5">
        <f t="shared" si="8"/>
        <v>0</v>
      </c>
      <c r="C45" s="5">
        <f t="shared" si="0"/>
        <v>0</v>
      </c>
      <c r="D45" s="5">
        <f t="shared" si="6"/>
        <v>0</v>
      </c>
      <c r="E45" s="5">
        <f t="shared" si="2"/>
        <v>0</v>
      </c>
      <c r="F45" s="5">
        <f t="shared" si="7"/>
        <v>0</v>
      </c>
      <c r="G45" s="11" t="e">
        <f t="shared" si="5"/>
        <v>#DIV/0!</v>
      </c>
    </row>
    <row r="46" spans="1:7" x14ac:dyDescent="0.2">
      <c r="A46" s="9">
        <v>44</v>
      </c>
      <c r="B46" s="10">
        <f t="shared" si="8"/>
        <v>0</v>
      </c>
      <c r="C46" s="10">
        <f t="shared" si="0"/>
        <v>0</v>
      </c>
      <c r="D46" s="10">
        <f t="shared" si="6"/>
        <v>0</v>
      </c>
      <c r="E46" s="10">
        <f t="shared" si="2"/>
        <v>0</v>
      </c>
      <c r="F46" s="10">
        <f t="shared" si="7"/>
        <v>0</v>
      </c>
      <c r="G46" s="11" t="e">
        <f t="shared" si="5"/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0"/>
        <v>0</v>
      </c>
      <c r="D47" s="5">
        <f t="shared" si="6"/>
        <v>0</v>
      </c>
      <c r="E47" s="5">
        <f t="shared" si="2"/>
        <v>0</v>
      </c>
      <c r="F47" s="5">
        <f t="shared" si="7"/>
        <v>0</v>
      </c>
      <c r="G47" s="11" t="e">
        <f t="shared" si="5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0"/>
        <v>0</v>
      </c>
      <c r="D48" s="10">
        <f t="shared" si="6"/>
        <v>0</v>
      </c>
      <c r="E48" s="10">
        <f t="shared" si="2"/>
        <v>0</v>
      </c>
      <c r="F48" s="10">
        <f t="shared" si="7"/>
        <v>0</v>
      </c>
      <c r="G48" s="11" t="e">
        <f t="shared" si="5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0"/>
        <v>0</v>
      </c>
      <c r="D49" s="5">
        <f t="shared" si="6"/>
        <v>0</v>
      </c>
      <c r="E49" s="5">
        <f t="shared" si="2"/>
        <v>0</v>
      </c>
      <c r="F49" s="5">
        <f t="shared" si="7"/>
        <v>0</v>
      </c>
      <c r="G49" s="11" t="e">
        <f t="shared" si="5"/>
        <v>#DIV/0!</v>
      </c>
    </row>
    <row r="50" spans="1:7" x14ac:dyDescent="0.2">
      <c r="A50" s="9" t="s">
        <v>145</v>
      </c>
      <c r="B50" s="10">
        <f t="shared" si="8"/>
        <v>0</v>
      </c>
      <c r="C50" s="10">
        <f t="shared" si="0"/>
        <v>0</v>
      </c>
      <c r="D50" s="10">
        <f t="shared" si="6"/>
        <v>0</v>
      </c>
      <c r="E50" s="10">
        <f t="shared" si="2"/>
        <v>0</v>
      </c>
      <c r="F50" s="10">
        <f t="shared" si="7"/>
        <v>0</v>
      </c>
      <c r="G50" s="11" t="e">
        <f t="shared" si="5"/>
        <v>#DIV/0!</v>
      </c>
    </row>
    <row r="51" spans="1:7" x14ac:dyDescent="0.2">
      <c r="A51" s="4" t="s">
        <v>144</v>
      </c>
      <c r="B51" s="5">
        <f t="shared" si="8"/>
        <v>0</v>
      </c>
      <c r="C51" s="16">
        <f>L3</f>
        <v>0</v>
      </c>
      <c r="D51" s="5">
        <f t="shared" si="6"/>
        <v>0</v>
      </c>
      <c r="E51" s="5">
        <f t="shared" ref="E51:E64" si="9">0.26158692703025*D51</f>
        <v>0</v>
      </c>
      <c r="F51" s="5">
        <f t="shared" si="7"/>
        <v>0</v>
      </c>
      <c r="G51" s="11"/>
    </row>
    <row r="52" spans="1:7" x14ac:dyDescent="0.2">
      <c r="A52" s="9" t="s">
        <v>143</v>
      </c>
      <c r="B52" s="10">
        <f t="shared" si="8"/>
        <v>0</v>
      </c>
      <c r="C52" s="17">
        <f t="shared" ref="C52:C64" si="10">$J$8</f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ref="G52:G64" si="11">IF(1-((B52-F52)/B52*-1)&gt;1,1+((B52-F52)/B52*-1),1-(((B52-F52)/B52*-1)))</f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8"/>
        <v>0</v>
      </c>
      <c r="C58" s="10">
        <f t="shared" si="10"/>
        <v>0</v>
      </c>
      <c r="D58" s="10">
        <f t="shared" si="6"/>
        <v>0</v>
      </c>
      <c r="E58" s="10">
        <f t="shared" si="9"/>
        <v>0</v>
      </c>
      <c r="F58" s="10">
        <f t="shared" si="7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8"/>
        <v>0</v>
      </c>
      <c r="C59" s="5">
        <f t="shared" si="10"/>
        <v>0</v>
      </c>
      <c r="D59" s="5">
        <f t="shared" si="6"/>
        <v>0</v>
      </c>
      <c r="E59" s="5">
        <f t="shared" si="9"/>
        <v>0</v>
      </c>
      <c r="F59" s="5">
        <f t="shared" si="7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8"/>
        <v>0</v>
      </c>
      <c r="C60" s="10">
        <f t="shared" si="10"/>
        <v>0</v>
      </c>
      <c r="D60" s="10">
        <f t="shared" si="6"/>
        <v>0</v>
      </c>
      <c r="E60" s="10">
        <f t="shared" si="9"/>
        <v>0</v>
      </c>
      <c r="F60" s="10">
        <f t="shared" si="7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8"/>
        <v>0</v>
      </c>
      <c r="C61" s="5">
        <f t="shared" si="10"/>
        <v>0</v>
      </c>
      <c r="D61" s="5">
        <f t="shared" si="6"/>
        <v>0</v>
      </c>
      <c r="E61" s="5">
        <f t="shared" si="9"/>
        <v>0</v>
      </c>
      <c r="F61" s="5">
        <f t="shared" si="7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8"/>
        <v>0</v>
      </c>
      <c r="C62" s="10">
        <f t="shared" si="10"/>
        <v>0</v>
      </c>
      <c r="D62" s="10">
        <f t="shared" si="6"/>
        <v>0</v>
      </c>
      <c r="E62" s="10">
        <f t="shared" si="9"/>
        <v>0</v>
      </c>
      <c r="F62" s="10">
        <f t="shared" si="7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8"/>
        <v>0</v>
      </c>
      <c r="C63" s="5">
        <f t="shared" si="10"/>
        <v>0</v>
      </c>
      <c r="D63" s="5">
        <f t="shared" si="6"/>
        <v>0</v>
      </c>
      <c r="E63" s="5">
        <f t="shared" si="9"/>
        <v>0</v>
      </c>
      <c r="F63" s="5">
        <f t="shared" si="7"/>
        <v>0</v>
      </c>
      <c r="G63" s="11" t="e">
        <f t="shared" si="11"/>
        <v>#DIV/0!</v>
      </c>
    </row>
    <row r="64" spans="1:7" ht="17" thickBot="1" x14ac:dyDescent="0.25">
      <c r="A64" s="18">
        <v>62</v>
      </c>
      <c r="B64" s="19">
        <f t="shared" si="8"/>
        <v>0</v>
      </c>
      <c r="C64" s="19">
        <f t="shared" si="10"/>
        <v>0</v>
      </c>
      <c r="D64" s="19">
        <f t="shared" si="6"/>
        <v>0</v>
      </c>
      <c r="E64" s="19">
        <f t="shared" si="9"/>
        <v>0</v>
      </c>
      <c r="F64" s="19">
        <f t="shared" si="7"/>
        <v>0</v>
      </c>
      <c r="G64" s="20" t="e">
        <f t="shared" si="11"/>
        <v>#DIV/0!</v>
      </c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</sheetData>
  <sheetProtection algorithmName="SHA-512" hashValue="XJMt9bZCrB+z7SxKCdanYCtuXBPGXG8y7SoHGL20lltB78lR3+MPOkK6aLo6lZbqJKmBhYLs1AnpXvqG7GeslQ==" saltValue="IdhcoKay0raEpI7kl0/+mA==" spinCount="100000" sheet="1" objects="1" scenarios="1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DB4A-6AE3-6B43-9AB4-BF577D138007}">
  <dimension ref="A1:L111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152</v>
      </c>
    </row>
    <row r="3" spans="1:12" x14ac:dyDescent="0.2">
      <c r="A3" s="4" t="s">
        <v>12</v>
      </c>
      <c r="B3" s="5">
        <v>0</v>
      </c>
      <c r="C3" s="6">
        <f t="shared" ref="C3:C50" si="0">$J$5</f>
        <v>0</v>
      </c>
      <c r="D3" s="5">
        <f t="shared" ref="D3:D34" si="1">B3+C3</f>
        <v>0</v>
      </c>
      <c r="E3" s="5">
        <f t="shared" ref="E3:E50" si="2">0.159103584746286*D3</f>
        <v>0</v>
      </c>
      <c r="F3" s="5">
        <f t="shared" ref="F3:F34" si="3">D3-E3</f>
        <v>0</v>
      </c>
      <c r="G3" s="7"/>
      <c r="J3" s="43"/>
      <c r="L3" s="8">
        <f>IF((-((J5*1.5684037546)+(J8*(-2))))-2.3689*((J5*1.5684037546)-J8)&lt;0,0,(-((J5*1.5684037546)+(J8*(-2))))-2.3689*((J5*1.5684037546)-J8))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50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51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64" si="6">B35+C35</f>
        <v>0</v>
      </c>
      <c r="E35" s="5">
        <f t="shared" si="2"/>
        <v>0</v>
      </c>
      <c r="F35" s="5">
        <f t="shared" ref="F35:F64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4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>
        <v>42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>
        <v>43</v>
      </c>
      <c r="B45" s="5">
        <f t="shared" si="8"/>
        <v>0</v>
      </c>
      <c r="C45" s="5">
        <f t="shared" si="0"/>
        <v>0</v>
      </c>
      <c r="D45" s="5">
        <f t="shared" si="6"/>
        <v>0</v>
      </c>
      <c r="E45" s="5">
        <f t="shared" si="2"/>
        <v>0</v>
      </c>
      <c r="F45" s="5">
        <f t="shared" si="7"/>
        <v>0</v>
      </c>
      <c r="G45" s="11" t="e">
        <f t="shared" si="5"/>
        <v>#DIV/0!</v>
      </c>
    </row>
    <row r="46" spans="1:7" x14ac:dyDescent="0.2">
      <c r="A46" s="9">
        <v>44</v>
      </c>
      <c r="B46" s="10">
        <f t="shared" si="8"/>
        <v>0</v>
      </c>
      <c r="C46" s="10">
        <f t="shared" si="0"/>
        <v>0</v>
      </c>
      <c r="D46" s="10">
        <f t="shared" si="6"/>
        <v>0</v>
      </c>
      <c r="E46" s="10">
        <f t="shared" si="2"/>
        <v>0</v>
      </c>
      <c r="F46" s="10">
        <f t="shared" si="7"/>
        <v>0</v>
      </c>
      <c r="G46" s="11" t="e">
        <f t="shared" si="5"/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0"/>
        <v>0</v>
      </c>
      <c r="D47" s="5">
        <f t="shared" si="6"/>
        <v>0</v>
      </c>
      <c r="E47" s="5">
        <f t="shared" si="2"/>
        <v>0</v>
      </c>
      <c r="F47" s="5">
        <f t="shared" si="7"/>
        <v>0</v>
      </c>
      <c r="G47" s="11" t="e">
        <f t="shared" si="5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0"/>
        <v>0</v>
      </c>
      <c r="D48" s="10">
        <f t="shared" si="6"/>
        <v>0</v>
      </c>
      <c r="E48" s="10">
        <f t="shared" si="2"/>
        <v>0</v>
      </c>
      <c r="F48" s="10">
        <f t="shared" si="7"/>
        <v>0</v>
      </c>
      <c r="G48" s="11" t="e">
        <f t="shared" si="5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0"/>
        <v>0</v>
      </c>
      <c r="D49" s="5">
        <f t="shared" si="6"/>
        <v>0</v>
      </c>
      <c r="E49" s="5">
        <f t="shared" si="2"/>
        <v>0</v>
      </c>
      <c r="F49" s="5">
        <f t="shared" si="7"/>
        <v>0</v>
      </c>
      <c r="G49" s="11" t="e">
        <f t="shared" si="5"/>
        <v>#DIV/0!</v>
      </c>
    </row>
    <row r="50" spans="1:7" x14ac:dyDescent="0.2">
      <c r="A50" s="9" t="s">
        <v>145</v>
      </c>
      <c r="B50" s="10">
        <f t="shared" si="8"/>
        <v>0</v>
      </c>
      <c r="C50" s="10">
        <f t="shared" si="0"/>
        <v>0</v>
      </c>
      <c r="D50" s="10">
        <f t="shared" si="6"/>
        <v>0</v>
      </c>
      <c r="E50" s="10">
        <f t="shared" si="2"/>
        <v>0</v>
      </c>
      <c r="F50" s="10">
        <f t="shared" si="7"/>
        <v>0</v>
      </c>
      <c r="G50" s="11" t="e">
        <f t="shared" si="5"/>
        <v>#DIV/0!</v>
      </c>
    </row>
    <row r="51" spans="1:7" x14ac:dyDescent="0.2">
      <c r="A51" s="4" t="s">
        <v>144</v>
      </c>
      <c r="B51" s="5">
        <f t="shared" si="8"/>
        <v>0</v>
      </c>
      <c r="C51" s="16">
        <f>L3</f>
        <v>0</v>
      </c>
      <c r="D51" s="5">
        <f t="shared" si="6"/>
        <v>0</v>
      </c>
      <c r="E51" s="5">
        <f t="shared" ref="E51:E64" si="9">0.228894587296029*D51</f>
        <v>0</v>
      </c>
      <c r="F51" s="5">
        <f t="shared" si="7"/>
        <v>0</v>
      </c>
      <c r="G51" s="11"/>
    </row>
    <row r="52" spans="1:7" x14ac:dyDescent="0.2">
      <c r="A52" s="9" t="s">
        <v>143</v>
      </c>
      <c r="B52" s="10">
        <f t="shared" si="8"/>
        <v>0</v>
      </c>
      <c r="C52" s="17">
        <f t="shared" ref="C52:C64" si="10">$J$8</f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ref="G52:G64" si="11">IF(1-((B52-F52)/B52*-1)&gt;1,1+((B52-F52)/B52*-1),1-(((B52-F52)/B52*-1)))</f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8"/>
        <v>0</v>
      </c>
      <c r="C58" s="10">
        <f t="shared" si="10"/>
        <v>0</v>
      </c>
      <c r="D58" s="10">
        <f t="shared" si="6"/>
        <v>0</v>
      </c>
      <c r="E58" s="10">
        <f t="shared" si="9"/>
        <v>0</v>
      </c>
      <c r="F58" s="10">
        <f t="shared" si="7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8"/>
        <v>0</v>
      </c>
      <c r="C59" s="5">
        <f t="shared" si="10"/>
        <v>0</v>
      </c>
      <c r="D59" s="5">
        <f t="shared" si="6"/>
        <v>0</v>
      </c>
      <c r="E59" s="5">
        <f t="shared" si="9"/>
        <v>0</v>
      </c>
      <c r="F59" s="5">
        <f t="shared" si="7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8"/>
        <v>0</v>
      </c>
      <c r="C60" s="10">
        <f t="shared" si="10"/>
        <v>0</v>
      </c>
      <c r="D60" s="10">
        <f t="shared" si="6"/>
        <v>0</v>
      </c>
      <c r="E60" s="10">
        <f t="shared" si="9"/>
        <v>0</v>
      </c>
      <c r="F60" s="10">
        <f t="shared" si="7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8"/>
        <v>0</v>
      </c>
      <c r="C61" s="5">
        <f t="shared" si="10"/>
        <v>0</v>
      </c>
      <c r="D61" s="5">
        <f t="shared" si="6"/>
        <v>0</v>
      </c>
      <c r="E61" s="5">
        <f t="shared" si="9"/>
        <v>0</v>
      </c>
      <c r="F61" s="5">
        <f t="shared" si="7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8"/>
        <v>0</v>
      </c>
      <c r="C62" s="10">
        <f t="shared" si="10"/>
        <v>0</v>
      </c>
      <c r="D62" s="10">
        <f t="shared" si="6"/>
        <v>0</v>
      </c>
      <c r="E62" s="10">
        <f t="shared" si="9"/>
        <v>0</v>
      </c>
      <c r="F62" s="10">
        <f t="shared" si="7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8"/>
        <v>0</v>
      </c>
      <c r="C63" s="5">
        <f t="shared" si="10"/>
        <v>0</v>
      </c>
      <c r="D63" s="5">
        <f t="shared" si="6"/>
        <v>0</v>
      </c>
      <c r="E63" s="5">
        <f t="shared" si="9"/>
        <v>0</v>
      </c>
      <c r="F63" s="5">
        <f t="shared" si="7"/>
        <v>0</v>
      </c>
      <c r="G63" s="11" t="e">
        <f t="shared" si="11"/>
        <v>#DIV/0!</v>
      </c>
    </row>
    <row r="64" spans="1:7" ht="17" thickBot="1" x14ac:dyDescent="0.25">
      <c r="A64" s="18">
        <v>62</v>
      </c>
      <c r="B64" s="19">
        <f t="shared" si="8"/>
        <v>0</v>
      </c>
      <c r="C64" s="19">
        <f t="shared" si="10"/>
        <v>0</v>
      </c>
      <c r="D64" s="19">
        <f t="shared" si="6"/>
        <v>0</v>
      </c>
      <c r="E64" s="19">
        <f t="shared" si="9"/>
        <v>0</v>
      </c>
      <c r="F64" s="19">
        <f t="shared" si="7"/>
        <v>0</v>
      </c>
      <c r="G64" s="20" t="e">
        <f t="shared" si="11"/>
        <v>#DIV/0!</v>
      </c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</sheetData>
  <sheetProtection algorithmName="SHA-512" hashValue="HTpBeZAN1OJPvTthDsTGfjfLceBSx6k7N11BJpcm31Y630cDnALFbKc0O4qmJPi99QDtuTmMQJqb40gldJYTeg==" saltValue="3UP0r90K47Kvbskys2XYAA==" spinCount="100000" sheet="1" objects="1" scenarios="1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AC95-66DF-DE49-A9B6-148D72CEEB9B}">
  <dimension ref="A1:L110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153</v>
      </c>
    </row>
    <row r="3" spans="1:12" x14ac:dyDescent="0.2">
      <c r="A3" s="4" t="s">
        <v>12</v>
      </c>
      <c r="B3" s="5">
        <v>0</v>
      </c>
      <c r="C3" s="6">
        <f t="shared" ref="C3:C50" si="0">$J$5</f>
        <v>0</v>
      </c>
      <c r="D3" s="5">
        <f t="shared" ref="D3:D34" si="1">B3+C3</f>
        <v>0</v>
      </c>
      <c r="E3" s="5">
        <f t="shared" ref="E3:E50" si="2">0.159103584746286*D3</f>
        <v>0</v>
      </c>
      <c r="F3" s="5">
        <f t="shared" ref="F3:F34" si="3">D3-E3</f>
        <v>0</v>
      </c>
      <c r="G3" s="7"/>
      <c r="J3" s="43"/>
      <c r="L3" s="8">
        <f>IF((-((J5*1.181939487)+(J8*(-2))))-3.469*((J5*1.181939487)-J8)&lt;0,0,(-((J5*1.181939487)+(J8*(-2))))-3.469*((J5*1.181939487)-J8))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50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64" si="6">B35+C35</f>
        <v>0</v>
      </c>
      <c r="E35" s="5">
        <f t="shared" si="2"/>
        <v>0</v>
      </c>
      <c r="F35" s="5">
        <f t="shared" ref="F35:F64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4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>
        <v>42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>
        <v>43</v>
      </c>
      <c r="B45" s="5">
        <f t="shared" si="8"/>
        <v>0</v>
      </c>
      <c r="C45" s="5">
        <f t="shared" si="0"/>
        <v>0</v>
      </c>
      <c r="D45" s="5">
        <f t="shared" si="6"/>
        <v>0</v>
      </c>
      <c r="E45" s="5">
        <f t="shared" si="2"/>
        <v>0</v>
      </c>
      <c r="F45" s="5">
        <f t="shared" si="7"/>
        <v>0</v>
      </c>
      <c r="G45" s="11" t="e">
        <f t="shared" si="5"/>
        <v>#DIV/0!</v>
      </c>
    </row>
    <row r="46" spans="1:7" x14ac:dyDescent="0.2">
      <c r="A46" s="9">
        <v>44</v>
      </c>
      <c r="B46" s="10">
        <f t="shared" si="8"/>
        <v>0</v>
      </c>
      <c r="C46" s="10">
        <f t="shared" si="0"/>
        <v>0</v>
      </c>
      <c r="D46" s="10">
        <f t="shared" si="6"/>
        <v>0</v>
      </c>
      <c r="E46" s="10">
        <f t="shared" si="2"/>
        <v>0</v>
      </c>
      <c r="F46" s="10">
        <f t="shared" si="7"/>
        <v>0</v>
      </c>
      <c r="G46" s="11" t="e">
        <f t="shared" si="5"/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0"/>
        <v>0</v>
      </c>
      <c r="D47" s="5">
        <f t="shared" si="6"/>
        <v>0</v>
      </c>
      <c r="E47" s="5">
        <f t="shared" si="2"/>
        <v>0</v>
      </c>
      <c r="F47" s="5">
        <f t="shared" si="7"/>
        <v>0</v>
      </c>
      <c r="G47" s="11" t="e">
        <f t="shared" si="5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0"/>
        <v>0</v>
      </c>
      <c r="D48" s="10">
        <f t="shared" si="6"/>
        <v>0</v>
      </c>
      <c r="E48" s="10">
        <f t="shared" si="2"/>
        <v>0</v>
      </c>
      <c r="F48" s="10">
        <f t="shared" si="7"/>
        <v>0</v>
      </c>
      <c r="G48" s="11" t="e">
        <f t="shared" si="5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0"/>
        <v>0</v>
      </c>
      <c r="D49" s="5">
        <f t="shared" si="6"/>
        <v>0</v>
      </c>
      <c r="E49" s="5">
        <f t="shared" si="2"/>
        <v>0</v>
      </c>
      <c r="F49" s="5">
        <f t="shared" si="7"/>
        <v>0</v>
      </c>
      <c r="G49" s="11" t="e">
        <f t="shared" si="5"/>
        <v>#DIV/0!</v>
      </c>
    </row>
    <row r="50" spans="1:7" x14ac:dyDescent="0.2">
      <c r="A50" s="9" t="s">
        <v>145</v>
      </c>
      <c r="B50" s="10">
        <f t="shared" si="8"/>
        <v>0</v>
      </c>
      <c r="C50" s="10">
        <f t="shared" si="0"/>
        <v>0</v>
      </c>
      <c r="D50" s="10">
        <f t="shared" si="6"/>
        <v>0</v>
      </c>
      <c r="E50" s="10">
        <f t="shared" si="2"/>
        <v>0</v>
      </c>
      <c r="F50" s="10">
        <f t="shared" si="7"/>
        <v>0</v>
      </c>
      <c r="G50" s="11" t="e">
        <f t="shared" si="5"/>
        <v>#DIV/0!</v>
      </c>
    </row>
    <row r="51" spans="1:7" x14ac:dyDescent="0.2">
      <c r="A51" s="4" t="s">
        <v>144</v>
      </c>
      <c r="B51" s="5">
        <f t="shared" si="8"/>
        <v>0</v>
      </c>
      <c r="C51" s="16">
        <f>L3</f>
        <v>0</v>
      </c>
      <c r="D51" s="5">
        <f t="shared" si="6"/>
        <v>0</v>
      </c>
      <c r="E51" s="5">
        <f t="shared" ref="E51:E64" si="9">0.182806292660453*D51</f>
        <v>0</v>
      </c>
      <c r="F51" s="5">
        <f t="shared" si="7"/>
        <v>0</v>
      </c>
      <c r="G51" s="11"/>
    </row>
    <row r="52" spans="1:7" x14ac:dyDescent="0.2">
      <c r="A52" s="9" t="s">
        <v>143</v>
      </c>
      <c r="B52" s="10">
        <f t="shared" si="8"/>
        <v>0</v>
      </c>
      <c r="C52" s="17">
        <f t="shared" ref="C52:C64" si="10">$J$8</f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ref="G52:G64" si="11">IF(1-((B52-F52)/B52*-1)&gt;1,1+((B52-F52)/B52*-1),1-(((B52-F52)/B52*-1)))</f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8"/>
        <v>0</v>
      </c>
      <c r="C58" s="10">
        <f t="shared" si="10"/>
        <v>0</v>
      </c>
      <c r="D58" s="10">
        <f t="shared" si="6"/>
        <v>0</v>
      </c>
      <c r="E58" s="10">
        <f t="shared" si="9"/>
        <v>0</v>
      </c>
      <c r="F58" s="10">
        <f t="shared" si="7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8"/>
        <v>0</v>
      </c>
      <c r="C59" s="5">
        <f t="shared" si="10"/>
        <v>0</v>
      </c>
      <c r="D59" s="5">
        <f t="shared" si="6"/>
        <v>0</v>
      </c>
      <c r="E59" s="5">
        <f t="shared" si="9"/>
        <v>0</v>
      </c>
      <c r="F59" s="5">
        <f t="shared" si="7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8"/>
        <v>0</v>
      </c>
      <c r="C60" s="10">
        <f t="shared" si="10"/>
        <v>0</v>
      </c>
      <c r="D60" s="10">
        <f t="shared" si="6"/>
        <v>0</v>
      </c>
      <c r="E60" s="10">
        <f t="shared" si="9"/>
        <v>0</v>
      </c>
      <c r="F60" s="10">
        <f t="shared" si="7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8"/>
        <v>0</v>
      </c>
      <c r="C61" s="5">
        <f t="shared" si="10"/>
        <v>0</v>
      </c>
      <c r="D61" s="5">
        <f t="shared" si="6"/>
        <v>0</v>
      </c>
      <c r="E61" s="5">
        <f t="shared" si="9"/>
        <v>0</v>
      </c>
      <c r="F61" s="5">
        <f t="shared" si="7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8"/>
        <v>0</v>
      </c>
      <c r="C62" s="10">
        <f t="shared" si="10"/>
        <v>0</v>
      </c>
      <c r="D62" s="10">
        <f t="shared" si="6"/>
        <v>0</v>
      </c>
      <c r="E62" s="10">
        <f t="shared" si="9"/>
        <v>0</v>
      </c>
      <c r="F62" s="10">
        <f t="shared" si="7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8"/>
        <v>0</v>
      </c>
      <c r="C63" s="5">
        <f t="shared" si="10"/>
        <v>0</v>
      </c>
      <c r="D63" s="5">
        <f t="shared" si="6"/>
        <v>0</v>
      </c>
      <c r="E63" s="5">
        <f t="shared" si="9"/>
        <v>0</v>
      </c>
      <c r="F63" s="5">
        <f t="shared" si="7"/>
        <v>0</v>
      </c>
      <c r="G63" s="11" t="e">
        <f t="shared" si="11"/>
        <v>#DIV/0!</v>
      </c>
    </row>
    <row r="64" spans="1:7" ht="17" thickBot="1" x14ac:dyDescent="0.25">
      <c r="A64" s="18">
        <v>62</v>
      </c>
      <c r="B64" s="19">
        <f t="shared" si="8"/>
        <v>0</v>
      </c>
      <c r="C64" s="19">
        <f t="shared" si="10"/>
        <v>0</v>
      </c>
      <c r="D64" s="19">
        <f t="shared" si="6"/>
        <v>0</v>
      </c>
      <c r="E64" s="19">
        <f t="shared" si="9"/>
        <v>0</v>
      </c>
      <c r="F64" s="19">
        <f t="shared" si="7"/>
        <v>0</v>
      </c>
      <c r="G64" s="20" t="e">
        <f t="shared" si="11"/>
        <v>#DIV/0!</v>
      </c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</sheetData>
  <sheetProtection algorithmName="SHA-512" hashValue="u3IMs6d6sUfTcFacrzBP5OmjHK/6QRNABPiu/biP5PibTZFIWt5Rsani5Z6IB7w27ftrrRrthBdZnW/VMungTg==" saltValue="BF0/aME4yI3ggzY6rTh+p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6CDC-F83F-4246-9E31-5C0A96F04AE6}">
  <dimension ref="A1:L49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23</v>
      </c>
    </row>
    <row r="3" spans="1:12" x14ac:dyDescent="0.2">
      <c r="A3" s="4" t="s">
        <v>12</v>
      </c>
      <c r="B3" s="25">
        <v>0</v>
      </c>
      <c r="C3" s="26">
        <f t="shared" ref="C3:C17" si="0">$J$5</f>
        <v>0</v>
      </c>
      <c r="D3" s="25">
        <f t="shared" ref="D3:D32" si="1">B3+C3</f>
        <v>0</v>
      </c>
      <c r="E3" s="25">
        <f>0.5*D3</f>
        <v>0</v>
      </c>
      <c r="F3" s="25">
        <f t="shared" ref="F3:F32" si="2">D3-E3</f>
        <v>0</v>
      </c>
      <c r="G3" s="7"/>
      <c r="J3" s="43"/>
      <c r="L3" s="8">
        <f>IF((-((J5*0.2237)+(J8*(-2))))-3.469*((J5*0.2237)-J8)&lt;0,0,(-((J5*0.2237)+(J8*(-2))))-3.469*((J5*0.2237)-J8))</f>
        <v>0</v>
      </c>
    </row>
    <row r="4" spans="1:12" x14ac:dyDescent="0.2">
      <c r="A4" s="9">
        <v>2</v>
      </c>
      <c r="B4" s="22">
        <f t="shared" ref="B4:B14" si="3">F3</f>
        <v>0</v>
      </c>
      <c r="C4" s="22">
        <f t="shared" si="0"/>
        <v>0</v>
      </c>
      <c r="D4" s="22">
        <f t="shared" si="1"/>
        <v>0</v>
      </c>
      <c r="E4" s="22">
        <f t="shared" ref="E4:E19" si="4">0.5*D4</f>
        <v>0</v>
      </c>
      <c r="F4" s="22">
        <f t="shared" si="2"/>
        <v>0</v>
      </c>
      <c r="G4" s="11" t="e">
        <f t="shared" ref="G4:G17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25">
        <f t="shared" si="3"/>
        <v>0</v>
      </c>
      <c r="C5" s="25">
        <f t="shared" si="0"/>
        <v>0</v>
      </c>
      <c r="D5" s="25">
        <f t="shared" si="1"/>
        <v>0</v>
      </c>
      <c r="E5" s="25">
        <f t="shared" si="4"/>
        <v>0</v>
      </c>
      <c r="F5" s="25">
        <f t="shared" si="2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22">
        <f t="shared" si="3"/>
        <v>0</v>
      </c>
      <c r="C6" s="22">
        <f t="shared" si="0"/>
        <v>0</v>
      </c>
      <c r="D6" s="22">
        <f t="shared" si="1"/>
        <v>0</v>
      </c>
      <c r="E6" s="22">
        <f t="shared" si="4"/>
        <v>0</v>
      </c>
      <c r="F6" s="22">
        <f t="shared" si="2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25">
        <f t="shared" si="3"/>
        <v>0</v>
      </c>
      <c r="C7" s="25">
        <f t="shared" si="0"/>
        <v>0</v>
      </c>
      <c r="D7" s="25">
        <f t="shared" si="1"/>
        <v>0</v>
      </c>
      <c r="E7" s="25">
        <f t="shared" si="4"/>
        <v>0</v>
      </c>
      <c r="F7" s="25">
        <f t="shared" si="2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 t="s">
        <v>7</v>
      </c>
      <c r="B8" s="22">
        <f t="shared" si="3"/>
        <v>0</v>
      </c>
      <c r="C8" s="22">
        <f t="shared" si="0"/>
        <v>0</v>
      </c>
      <c r="D8" s="22">
        <f t="shared" si="1"/>
        <v>0</v>
      </c>
      <c r="E8" s="22">
        <f t="shared" si="4"/>
        <v>0</v>
      </c>
      <c r="F8" s="22">
        <f t="shared" si="2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25">
        <f t="shared" si="3"/>
        <v>0</v>
      </c>
      <c r="C9" s="25">
        <f t="shared" si="0"/>
        <v>0</v>
      </c>
      <c r="D9" s="25">
        <f t="shared" si="1"/>
        <v>0</v>
      </c>
      <c r="E9" s="25">
        <f t="shared" si="4"/>
        <v>0</v>
      </c>
      <c r="F9" s="25">
        <f t="shared" si="2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22">
        <f t="shared" si="3"/>
        <v>0</v>
      </c>
      <c r="C10" s="22">
        <f t="shared" si="0"/>
        <v>0</v>
      </c>
      <c r="D10" s="22">
        <f t="shared" si="1"/>
        <v>0</v>
      </c>
      <c r="E10" s="22">
        <f t="shared" si="4"/>
        <v>0</v>
      </c>
      <c r="F10" s="22">
        <f t="shared" si="2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25">
        <f t="shared" si="3"/>
        <v>0</v>
      </c>
      <c r="C11" s="25">
        <f t="shared" si="0"/>
        <v>0</v>
      </c>
      <c r="D11" s="25">
        <f t="shared" si="1"/>
        <v>0</v>
      </c>
      <c r="E11" s="25">
        <f t="shared" si="4"/>
        <v>0</v>
      </c>
      <c r="F11" s="25">
        <f t="shared" si="2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22">
        <f t="shared" si="3"/>
        <v>0</v>
      </c>
      <c r="C12" s="22">
        <f t="shared" si="0"/>
        <v>0</v>
      </c>
      <c r="D12" s="22">
        <f t="shared" si="1"/>
        <v>0</v>
      </c>
      <c r="E12" s="22">
        <f t="shared" si="4"/>
        <v>0</v>
      </c>
      <c r="F12" s="22">
        <f t="shared" si="2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25">
        <f t="shared" si="3"/>
        <v>0</v>
      </c>
      <c r="C13" s="25">
        <f t="shared" si="0"/>
        <v>0</v>
      </c>
      <c r="D13" s="25">
        <f t="shared" si="1"/>
        <v>0</v>
      </c>
      <c r="E13" s="25">
        <f t="shared" si="4"/>
        <v>0</v>
      </c>
      <c r="F13" s="25">
        <f t="shared" si="2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27">
        <f t="shared" si="3"/>
        <v>0</v>
      </c>
      <c r="C14" s="27">
        <f t="shared" si="0"/>
        <v>0</v>
      </c>
      <c r="D14" s="27">
        <f t="shared" si="1"/>
        <v>0</v>
      </c>
      <c r="E14" s="27">
        <f t="shared" si="4"/>
        <v>0</v>
      </c>
      <c r="F14" s="27">
        <f t="shared" si="2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25">
        <f>F14</f>
        <v>0</v>
      </c>
      <c r="C15" s="25">
        <f t="shared" si="0"/>
        <v>0</v>
      </c>
      <c r="D15" s="25">
        <f t="shared" si="1"/>
        <v>0</v>
      </c>
      <c r="E15" s="25">
        <f t="shared" si="4"/>
        <v>0</v>
      </c>
      <c r="F15" s="25">
        <f t="shared" si="2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22">
        <f t="shared" ref="B16:B32" si="6">F15</f>
        <v>0</v>
      </c>
      <c r="C16" s="22">
        <f t="shared" si="0"/>
        <v>0</v>
      </c>
      <c r="D16" s="22">
        <f t="shared" si="1"/>
        <v>0</v>
      </c>
      <c r="E16" s="22">
        <f t="shared" si="4"/>
        <v>0</v>
      </c>
      <c r="F16" s="22">
        <f t="shared" si="2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25">
        <f t="shared" si="6"/>
        <v>0</v>
      </c>
      <c r="C17" s="25">
        <f t="shared" si="0"/>
        <v>0</v>
      </c>
      <c r="D17" s="25">
        <f t="shared" si="1"/>
        <v>0</v>
      </c>
      <c r="E17" s="25">
        <f t="shared" si="4"/>
        <v>0</v>
      </c>
      <c r="F17" s="25">
        <f t="shared" si="2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22">
        <f t="shared" si="6"/>
        <v>0</v>
      </c>
      <c r="C18" s="22">
        <f>$J$5</f>
        <v>0</v>
      </c>
      <c r="D18" s="22">
        <f t="shared" si="1"/>
        <v>0</v>
      </c>
      <c r="E18" s="22">
        <f t="shared" si="4"/>
        <v>0</v>
      </c>
      <c r="F18" s="22">
        <f t="shared" si="2"/>
        <v>0</v>
      </c>
      <c r="G18" s="11" t="e">
        <f>IF(1-((B18-F18)/B18*-1)&gt;1,1+((B18-F18)/B18*-1),1-(((B18-F18)/B18*-1)))</f>
        <v>#DIV/0!</v>
      </c>
      <c r="H18" s="44"/>
      <c r="J18" s="33"/>
    </row>
    <row r="19" spans="1:12" x14ac:dyDescent="0.2">
      <c r="A19" s="4" t="s">
        <v>9</v>
      </c>
      <c r="B19" s="25">
        <f t="shared" si="6"/>
        <v>0</v>
      </c>
      <c r="C19" s="25">
        <f>$J$5</f>
        <v>0</v>
      </c>
      <c r="D19" s="25">
        <f t="shared" si="1"/>
        <v>0</v>
      </c>
      <c r="E19" s="25">
        <f t="shared" si="4"/>
        <v>0</v>
      </c>
      <c r="F19" s="25">
        <f t="shared" si="2"/>
        <v>0</v>
      </c>
      <c r="G19" s="11" t="e">
        <f>IF(1-((B19-F19)/B19*-1)&gt;1,1+((B19-F19)/B19*-1),1-(((B19-F19)/B19*-1)))</f>
        <v>#DIV/0!</v>
      </c>
      <c r="H19" s="44"/>
      <c r="J19" s="33"/>
    </row>
    <row r="20" spans="1:12" x14ac:dyDescent="0.2">
      <c r="A20" s="9" t="s">
        <v>10</v>
      </c>
      <c r="B20" s="22">
        <f t="shared" si="6"/>
        <v>0</v>
      </c>
      <c r="C20" s="28">
        <f>$J$11</f>
        <v>0</v>
      </c>
      <c r="D20" s="22">
        <f t="shared" si="1"/>
        <v>0</v>
      </c>
      <c r="E20" s="22">
        <f>0.182806292660453*D20</f>
        <v>0</v>
      </c>
      <c r="F20" s="22">
        <f t="shared" si="2"/>
        <v>0</v>
      </c>
      <c r="G20" s="11"/>
      <c r="H20" s="44"/>
    </row>
    <row r="21" spans="1:12" x14ac:dyDescent="0.2">
      <c r="A21" s="4" t="s">
        <v>11</v>
      </c>
      <c r="B21" s="25">
        <f t="shared" si="6"/>
        <v>0</v>
      </c>
      <c r="C21" s="29">
        <f t="shared" ref="C21:C32" si="7">$J$8</f>
        <v>0</v>
      </c>
      <c r="D21" s="25">
        <f t="shared" si="1"/>
        <v>0</v>
      </c>
      <c r="E21" s="25">
        <f t="shared" ref="E21:E32" si="8">0.182806292660453*D21</f>
        <v>0</v>
      </c>
      <c r="F21" s="25">
        <f t="shared" si="2"/>
        <v>0</v>
      </c>
      <c r="G21" s="11" t="e">
        <f t="shared" ref="G21:G32" si="9">IF(1-((B21-F21)/B21*-1)&gt;1,1+((B21-F21)/B21*-1),1-(((B21-F21)/B21*-1)))</f>
        <v>#DIV/0!</v>
      </c>
      <c r="H21" s="44"/>
    </row>
    <row r="22" spans="1:12" x14ac:dyDescent="0.2">
      <c r="A22" s="9">
        <v>20</v>
      </c>
      <c r="B22" s="22">
        <f t="shared" si="6"/>
        <v>0</v>
      </c>
      <c r="C22" s="22">
        <f t="shared" si="7"/>
        <v>0</v>
      </c>
      <c r="D22" s="22">
        <f t="shared" si="1"/>
        <v>0</v>
      </c>
      <c r="E22" s="22">
        <f t="shared" si="8"/>
        <v>0</v>
      </c>
      <c r="F22" s="22">
        <f t="shared" si="2"/>
        <v>0</v>
      </c>
      <c r="G22" s="11" t="e">
        <f t="shared" si="9"/>
        <v>#DIV/0!</v>
      </c>
      <c r="H22" s="44"/>
    </row>
    <row r="23" spans="1:12" x14ac:dyDescent="0.2">
      <c r="A23" s="4">
        <v>21</v>
      </c>
      <c r="B23" s="25">
        <f t="shared" si="6"/>
        <v>0</v>
      </c>
      <c r="C23" s="25">
        <f t="shared" si="7"/>
        <v>0</v>
      </c>
      <c r="D23" s="25">
        <f t="shared" si="1"/>
        <v>0</v>
      </c>
      <c r="E23" s="25">
        <f t="shared" si="8"/>
        <v>0</v>
      </c>
      <c r="F23" s="25">
        <f t="shared" si="2"/>
        <v>0</v>
      </c>
      <c r="G23" s="11" t="e">
        <f t="shared" si="9"/>
        <v>#DIV/0!</v>
      </c>
      <c r="H23" s="44"/>
      <c r="L23" s="33"/>
    </row>
    <row r="24" spans="1:12" x14ac:dyDescent="0.2">
      <c r="A24" s="9">
        <v>22</v>
      </c>
      <c r="B24" s="22">
        <f t="shared" si="6"/>
        <v>0</v>
      </c>
      <c r="C24" s="22">
        <f t="shared" si="7"/>
        <v>0</v>
      </c>
      <c r="D24" s="22">
        <f t="shared" si="1"/>
        <v>0</v>
      </c>
      <c r="E24" s="22">
        <f t="shared" si="8"/>
        <v>0</v>
      </c>
      <c r="F24" s="22">
        <f t="shared" si="2"/>
        <v>0</v>
      </c>
      <c r="G24" s="11" t="e">
        <f t="shared" si="9"/>
        <v>#DIV/0!</v>
      </c>
      <c r="H24" s="44"/>
    </row>
    <row r="25" spans="1:12" x14ac:dyDescent="0.2">
      <c r="A25" s="4">
        <v>23</v>
      </c>
      <c r="B25" s="25">
        <f t="shared" si="6"/>
        <v>0</v>
      </c>
      <c r="C25" s="25">
        <f t="shared" si="7"/>
        <v>0</v>
      </c>
      <c r="D25" s="25">
        <f t="shared" si="1"/>
        <v>0</v>
      </c>
      <c r="E25" s="25">
        <f t="shared" si="8"/>
        <v>0</v>
      </c>
      <c r="F25" s="25">
        <f t="shared" si="2"/>
        <v>0</v>
      </c>
      <c r="G25" s="11" t="e">
        <f t="shared" si="9"/>
        <v>#DIV/0!</v>
      </c>
      <c r="H25" s="44"/>
    </row>
    <row r="26" spans="1:12" x14ac:dyDescent="0.2">
      <c r="A26" s="9">
        <v>24</v>
      </c>
      <c r="B26" s="22">
        <f t="shared" si="6"/>
        <v>0</v>
      </c>
      <c r="C26" s="22">
        <f t="shared" si="7"/>
        <v>0</v>
      </c>
      <c r="D26" s="22">
        <f t="shared" si="1"/>
        <v>0</v>
      </c>
      <c r="E26" s="22">
        <f t="shared" si="8"/>
        <v>0</v>
      </c>
      <c r="F26" s="22">
        <f t="shared" si="2"/>
        <v>0</v>
      </c>
      <c r="G26" s="11" t="e">
        <f t="shared" si="9"/>
        <v>#DIV/0!</v>
      </c>
      <c r="H26" s="44"/>
    </row>
    <row r="27" spans="1:12" x14ac:dyDescent="0.2">
      <c r="A27" s="4">
        <v>25</v>
      </c>
      <c r="B27" s="25">
        <f t="shared" si="6"/>
        <v>0</v>
      </c>
      <c r="C27" s="25">
        <f t="shared" si="7"/>
        <v>0</v>
      </c>
      <c r="D27" s="25">
        <f t="shared" si="1"/>
        <v>0</v>
      </c>
      <c r="E27" s="25">
        <f t="shared" si="8"/>
        <v>0</v>
      </c>
      <c r="F27" s="25">
        <f t="shared" si="2"/>
        <v>0</v>
      </c>
      <c r="G27" s="11" t="e">
        <f t="shared" si="9"/>
        <v>#DIV/0!</v>
      </c>
      <c r="H27" s="44"/>
    </row>
    <row r="28" spans="1:12" x14ac:dyDescent="0.2">
      <c r="A28" s="9">
        <v>26</v>
      </c>
      <c r="B28" s="22">
        <f t="shared" si="6"/>
        <v>0</v>
      </c>
      <c r="C28" s="22">
        <f t="shared" si="7"/>
        <v>0</v>
      </c>
      <c r="D28" s="22">
        <f t="shared" si="1"/>
        <v>0</v>
      </c>
      <c r="E28" s="22">
        <f t="shared" si="8"/>
        <v>0</v>
      </c>
      <c r="F28" s="22">
        <f t="shared" si="2"/>
        <v>0</v>
      </c>
      <c r="G28" s="11" t="e">
        <f t="shared" si="9"/>
        <v>#DIV/0!</v>
      </c>
      <c r="H28" s="44"/>
    </row>
    <row r="29" spans="1:12" x14ac:dyDescent="0.2">
      <c r="A29" s="4">
        <v>27</v>
      </c>
      <c r="B29" s="25">
        <f t="shared" si="6"/>
        <v>0</v>
      </c>
      <c r="C29" s="25">
        <f t="shared" si="7"/>
        <v>0</v>
      </c>
      <c r="D29" s="25">
        <f t="shared" si="1"/>
        <v>0</v>
      </c>
      <c r="E29" s="25">
        <f t="shared" si="8"/>
        <v>0</v>
      </c>
      <c r="F29" s="25">
        <f t="shared" si="2"/>
        <v>0</v>
      </c>
      <c r="G29" s="11" t="e">
        <f t="shared" si="9"/>
        <v>#DIV/0!</v>
      </c>
      <c r="H29" s="44"/>
    </row>
    <row r="30" spans="1:12" x14ac:dyDescent="0.2">
      <c r="A30" s="9">
        <v>28</v>
      </c>
      <c r="B30" s="22">
        <f t="shared" si="6"/>
        <v>0</v>
      </c>
      <c r="C30" s="22">
        <f t="shared" si="7"/>
        <v>0</v>
      </c>
      <c r="D30" s="22">
        <f t="shared" si="1"/>
        <v>0</v>
      </c>
      <c r="E30" s="22">
        <f t="shared" si="8"/>
        <v>0</v>
      </c>
      <c r="F30" s="22">
        <f t="shared" si="2"/>
        <v>0</v>
      </c>
      <c r="G30" s="11" t="e">
        <f t="shared" si="9"/>
        <v>#DIV/0!</v>
      </c>
      <c r="H30" s="44"/>
    </row>
    <row r="31" spans="1:12" x14ac:dyDescent="0.2">
      <c r="A31" s="4">
        <v>29</v>
      </c>
      <c r="B31" s="25">
        <f t="shared" si="6"/>
        <v>0</v>
      </c>
      <c r="C31" s="25">
        <f t="shared" si="7"/>
        <v>0</v>
      </c>
      <c r="D31" s="25">
        <f t="shared" si="1"/>
        <v>0</v>
      </c>
      <c r="E31" s="25">
        <f t="shared" si="8"/>
        <v>0</v>
      </c>
      <c r="F31" s="25">
        <f t="shared" si="2"/>
        <v>0</v>
      </c>
      <c r="G31" s="11" t="e">
        <f t="shared" si="9"/>
        <v>#DIV/0!</v>
      </c>
      <c r="H31" s="44"/>
    </row>
    <row r="32" spans="1:12" ht="17" thickBot="1" x14ac:dyDescent="0.25">
      <c r="A32" s="18">
        <v>30</v>
      </c>
      <c r="B32" s="19">
        <f t="shared" si="6"/>
        <v>0</v>
      </c>
      <c r="C32" s="19">
        <f t="shared" si="7"/>
        <v>0</v>
      </c>
      <c r="D32" s="19">
        <f t="shared" si="1"/>
        <v>0</v>
      </c>
      <c r="E32" s="19">
        <f t="shared" si="8"/>
        <v>0</v>
      </c>
      <c r="F32" s="19">
        <f t="shared" si="2"/>
        <v>0</v>
      </c>
      <c r="G32" s="20" t="e">
        <f t="shared" si="9"/>
        <v>#DIV/0!</v>
      </c>
      <c r="H32" s="44"/>
    </row>
    <row r="33" spans="1:7" x14ac:dyDescent="0.2">
      <c r="A33" s="23"/>
      <c r="B33" s="22"/>
      <c r="C33" s="22"/>
      <c r="D33" s="22"/>
      <c r="E33" s="22"/>
      <c r="F33" s="22"/>
      <c r="G33" s="24"/>
    </row>
    <row r="34" spans="1:7" x14ac:dyDescent="0.2">
      <c r="A34" s="23"/>
      <c r="B34" s="22"/>
      <c r="C34" s="22"/>
      <c r="D34" s="22"/>
      <c r="E34" s="22"/>
      <c r="F34" s="22"/>
      <c r="G34" s="24"/>
    </row>
    <row r="35" spans="1:7" x14ac:dyDescent="0.2">
      <c r="A35" s="23"/>
      <c r="B35" s="22"/>
      <c r="C35" s="22"/>
      <c r="D35" s="22"/>
      <c r="E35" s="22"/>
      <c r="F35" s="22"/>
      <c r="G35" s="24"/>
    </row>
    <row r="36" spans="1:7" x14ac:dyDescent="0.2">
      <c r="A36" s="23"/>
      <c r="B36" s="22"/>
      <c r="C36" s="22"/>
      <c r="D36" s="22"/>
      <c r="E36" s="22"/>
      <c r="F36" s="22"/>
      <c r="G36" s="24"/>
    </row>
    <row r="37" spans="1:7" x14ac:dyDescent="0.2">
      <c r="A37" s="23"/>
      <c r="B37" s="22"/>
      <c r="C37" s="22"/>
      <c r="D37" s="22"/>
      <c r="E37" s="22"/>
      <c r="F37" s="22"/>
      <c r="G37" s="24"/>
    </row>
    <row r="38" spans="1:7" x14ac:dyDescent="0.2">
      <c r="A38" s="23"/>
      <c r="B38" s="22"/>
      <c r="C38" s="22"/>
      <c r="D38" s="22"/>
      <c r="E38" s="22"/>
      <c r="F38" s="22"/>
      <c r="G38" s="24"/>
    </row>
    <row r="39" spans="1:7" x14ac:dyDescent="0.2">
      <c r="A39" s="23"/>
      <c r="B39" s="22"/>
      <c r="C39" s="22"/>
      <c r="D39" s="22"/>
      <c r="E39" s="22"/>
      <c r="F39" s="22"/>
      <c r="G39" s="24"/>
    </row>
    <row r="40" spans="1:7" x14ac:dyDescent="0.2">
      <c r="A40" s="23"/>
      <c r="B40" s="22"/>
      <c r="C40" s="22"/>
      <c r="D40" s="22"/>
      <c r="E40" s="22"/>
      <c r="F40" s="22"/>
      <c r="G40" s="24"/>
    </row>
    <row r="41" spans="1:7" x14ac:dyDescent="0.2">
      <c r="A41" s="23"/>
      <c r="B41" s="22"/>
      <c r="C41" s="22"/>
      <c r="D41" s="22"/>
      <c r="E41" s="22"/>
      <c r="F41" s="22"/>
      <c r="G41" s="24"/>
    </row>
    <row r="42" spans="1:7" x14ac:dyDescent="0.2">
      <c r="A42" s="23"/>
      <c r="B42" s="22"/>
      <c r="C42" s="22"/>
      <c r="D42" s="22"/>
      <c r="E42" s="22"/>
      <c r="F42" s="22"/>
      <c r="G42" s="24"/>
    </row>
    <row r="43" spans="1:7" x14ac:dyDescent="0.2">
      <c r="A43" s="23"/>
      <c r="B43" s="22"/>
      <c r="C43" s="22"/>
      <c r="D43" s="22"/>
      <c r="E43" s="22"/>
      <c r="F43" s="22"/>
      <c r="G43" s="24"/>
    </row>
    <row r="44" spans="1:7" x14ac:dyDescent="0.2">
      <c r="A44" s="23"/>
      <c r="B44" s="22"/>
      <c r="C44" s="22"/>
      <c r="D44" s="22"/>
      <c r="E44" s="22"/>
      <c r="F44" s="22"/>
      <c r="G44" s="24"/>
    </row>
    <row r="45" spans="1:7" x14ac:dyDescent="0.2">
      <c r="A45" s="23"/>
      <c r="B45" s="22"/>
      <c r="C45" s="22"/>
      <c r="D45" s="22"/>
      <c r="E45" s="22"/>
      <c r="F45" s="22"/>
      <c r="G45" s="24"/>
    </row>
    <row r="46" spans="1:7" x14ac:dyDescent="0.2">
      <c r="A46" s="23"/>
      <c r="B46" s="22"/>
      <c r="C46" s="22"/>
      <c r="D46" s="22"/>
      <c r="E46" s="22"/>
      <c r="F46" s="22"/>
      <c r="G46" s="24"/>
    </row>
    <row r="47" spans="1:7" x14ac:dyDescent="0.2">
      <c r="A47" s="23"/>
      <c r="B47" s="22"/>
      <c r="C47" s="22"/>
      <c r="D47" s="22"/>
      <c r="E47" s="22"/>
      <c r="F47" s="22"/>
      <c r="G47" s="24"/>
    </row>
    <row r="48" spans="1:7" x14ac:dyDescent="0.2">
      <c r="A48" s="23"/>
      <c r="B48" s="22"/>
      <c r="C48" s="22"/>
      <c r="D48" s="22"/>
      <c r="E48" s="22"/>
      <c r="F48" s="22"/>
      <c r="G48" s="24"/>
    </row>
    <row r="49" spans="1:7" x14ac:dyDescent="0.2">
      <c r="A49" s="23"/>
      <c r="B49" s="22"/>
      <c r="C49" s="22"/>
      <c r="D49" s="22"/>
      <c r="E49" s="22"/>
      <c r="F49" s="22"/>
      <c r="G49" s="24"/>
    </row>
  </sheetData>
  <sheetProtection algorithmName="SHA-512" hashValue="VZ+9lW3WWC0EKX3ALqzvRz0EPl3BI4f4qbjLDBp1h74xkIbR5Vm5GLpjDtY8cpFLIelMVVI9iXffJtwzkrzQZw==" saltValue="s69UtYRnJRy5QTJ9w7zRoA==" spinCount="100000" sheet="1" objects="1" scenarios="1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85A4-D8C0-414B-B1A7-3C99CFC33DCD}">
  <dimension ref="A1:L64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154</v>
      </c>
    </row>
    <row r="3" spans="1:12" x14ac:dyDescent="0.2">
      <c r="A3" s="4" t="s">
        <v>12</v>
      </c>
      <c r="B3" s="5">
        <v>0</v>
      </c>
      <c r="C3" s="6">
        <f t="shared" ref="C3:C50" si="0">$J$5</f>
        <v>0</v>
      </c>
      <c r="D3" s="5">
        <f t="shared" ref="D3:D34" si="1">B3+C3</f>
        <v>0</v>
      </c>
      <c r="E3" s="5">
        <f t="shared" ref="E3:E34" si="2">0.159103584746286*D3</f>
        <v>0</v>
      </c>
      <c r="F3" s="5">
        <f t="shared" ref="F3:F34" si="3">D3-E3</f>
        <v>0</v>
      </c>
      <c r="G3" s="7"/>
      <c r="J3" s="43"/>
      <c r="L3" s="8">
        <f>IF((-(J5+(J8*(-2))))-4.2865*(J5-J8)&lt;0,0,(-(J5+(J8*(-2))))-4.2865*(J5-J8))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50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52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64" si="6">B35+C35</f>
        <v>0</v>
      </c>
      <c r="E35" s="5">
        <f t="shared" ref="E35:E64" si="7">0.159103584746286*D35</f>
        <v>0</v>
      </c>
      <c r="F35" s="5">
        <f t="shared" ref="F35:F64" si="8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4" si="9">F35</f>
        <v>0</v>
      </c>
      <c r="C36" s="10">
        <f t="shared" si="0"/>
        <v>0</v>
      </c>
      <c r="D36" s="10">
        <f t="shared" si="6"/>
        <v>0</v>
      </c>
      <c r="E36" s="10">
        <f t="shared" si="7"/>
        <v>0</v>
      </c>
      <c r="F36" s="10">
        <f t="shared" si="8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9"/>
        <v>0</v>
      </c>
      <c r="C37" s="5">
        <f t="shared" si="0"/>
        <v>0</v>
      </c>
      <c r="D37" s="5">
        <f t="shared" si="6"/>
        <v>0</v>
      </c>
      <c r="E37" s="5">
        <f t="shared" si="7"/>
        <v>0</v>
      </c>
      <c r="F37" s="5">
        <f t="shared" si="8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9"/>
        <v>0</v>
      </c>
      <c r="C38" s="10">
        <f t="shared" si="0"/>
        <v>0</v>
      </c>
      <c r="D38" s="10">
        <f t="shared" si="6"/>
        <v>0</v>
      </c>
      <c r="E38" s="10">
        <f t="shared" si="7"/>
        <v>0</v>
      </c>
      <c r="F38" s="10">
        <f t="shared" si="8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9"/>
        <v>0</v>
      </c>
      <c r="C39" s="5">
        <f t="shared" si="0"/>
        <v>0</v>
      </c>
      <c r="D39" s="5">
        <f t="shared" si="6"/>
        <v>0</v>
      </c>
      <c r="E39" s="5">
        <f t="shared" si="7"/>
        <v>0</v>
      </c>
      <c r="F39" s="5">
        <f t="shared" si="8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9"/>
        <v>0</v>
      </c>
      <c r="C40" s="10">
        <f t="shared" si="0"/>
        <v>0</v>
      </c>
      <c r="D40" s="10">
        <f t="shared" si="6"/>
        <v>0</v>
      </c>
      <c r="E40" s="10">
        <f t="shared" si="7"/>
        <v>0</v>
      </c>
      <c r="F40" s="10">
        <f t="shared" si="8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9"/>
        <v>0</v>
      </c>
      <c r="C41" s="5">
        <f t="shared" si="0"/>
        <v>0</v>
      </c>
      <c r="D41" s="5">
        <f t="shared" si="6"/>
        <v>0</v>
      </c>
      <c r="E41" s="5">
        <f t="shared" si="7"/>
        <v>0</v>
      </c>
      <c r="F41" s="5">
        <f t="shared" si="8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9"/>
        <v>0</v>
      </c>
      <c r="C42" s="10">
        <f t="shared" si="0"/>
        <v>0</v>
      </c>
      <c r="D42" s="10">
        <f t="shared" si="6"/>
        <v>0</v>
      </c>
      <c r="E42" s="10">
        <f t="shared" si="7"/>
        <v>0</v>
      </c>
      <c r="F42" s="10">
        <f t="shared" si="8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9"/>
        <v>0</v>
      </c>
      <c r="C43" s="5">
        <f t="shared" si="0"/>
        <v>0</v>
      </c>
      <c r="D43" s="5">
        <f t="shared" si="6"/>
        <v>0</v>
      </c>
      <c r="E43" s="5">
        <f t="shared" si="7"/>
        <v>0</v>
      </c>
      <c r="F43" s="5">
        <f t="shared" si="8"/>
        <v>0</v>
      </c>
      <c r="G43" s="11" t="e">
        <f t="shared" si="5"/>
        <v>#DIV/0!</v>
      </c>
    </row>
    <row r="44" spans="1:7" x14ac:dyDescent="0.2">
      <c r="A44" s="9">
        <v>42</v>
      </c>
      <c r="B44" s="10">
        <f t="shared" si="9"/>
        <v>0</v>
      </c>
      <c r="C44" s="10">
        <f t="shared" si="0"/>
        <v>0</v>
      </c>
      <c r="D44" s="10">
        <f t="shared" si="6"/>
        <v>0</v>
      </c>
      <c r="E44" s="10">
        <f t="shared" si="7"/>
        <v>0</v>
      </c>
      <c r="F44" s="10">
        <f t="shared" si="8"/>
        <v>0</v>
      </c>
      <c r="G44" s="11" t="e">
        <f t="shared" si="5"/>
        <v>#DIV/0!</v>
      </c>
    </row>
    <row r="45" spans="1:7" x14ac:dyDescent="0.2">
      <c r="A45" s="4">
        <v>43</v>
      </c>
      <c r="B45" s="5">
        <f t="shared" si="9"/>
        <v>0</v>
      </c>
      <c r="C45" s="5">
        <f t="shared" si="0"/>
        <v>0</v>
      </c>
      <c r="D45" s="5">
        <f t="shared" si="6"/>
        <v>0</v>
      </c>
      <c r="E45" s="5">
        <f t="shared" si="7"/>
        <v>0</v>
      </c>
      <c r="F45" s="5">
        <f t="shared" si="8"/>
        <v>0</v>
      </c>
      <c r="G45" s="11" t="e">
        <f t="shared" si="5"/>
        <v>#DIV/0!</v>
      </c>
    </row>
    <row r="46" spans="1:7" x14ac:dyDescent="0.2">
      <c r="A46" s="9">
        <v>44</v>
      </c>
      <c r="B46" s="10">
        <f t="shared" si="9"/>
        <v>0</v>
      </c>
      <c r="C46" s="10">
        <f t="shared" si="0"/>
        <v>0</v>
      </c>
      <c r="D46" s="10">
        <f t="shared" si="6"/>
        <v>0</v>
      </c>
      <c r="E46" s="10">
        <f t="shared" si="7"/>
        <v>0</v>
      </c>
      <c r="F46" s="10">
        <f t="shared" si="8"/>
        <v>0</v>
      </c>
      <c r="G46" s="11" t="e">
        <f t="shared" si="5"/>
        <v>#DIV/0!</v>
      </c>
    </row>
    <row r="47" spans="1:7" x14ac:dyDescent="0.2">
      <c r="A47" s="4">
        <v>45</v>
      </c>
      <c r="B47" s="5">
        <f t="shared" si="9"/>
        <v>0</v>
      </c>
      <c r="C47" s="5">
        <f t="shared" si="0"/>
        <v>0</v>
      </c>
      <c r="D47" s="5">
        <f t="shared" si="6"/>
        <v>0</v>
      </c>
      <c r="E47" s="5">
        <f t="shared" si="7"/>
        <v>0</v>
      </c>
      <c r="F47" s="5">
        <f t="shared" si="8"/>
        <v>0</v>
      </c>
      <c r="G47" s="11" t="e">
        <f t="shared" si="5"/>
        <v>#DIV/0!</v>
      </c>
    </row>
    <row r="48" spans="1:7" x14ac:dyDescent="0.2">
      <c r="A48" s="9">
        <v>46</v>
      </c>
      <c r="B48" s="10">
        <f t="shared" si="9"/>
        <v>0</v>
      </c>
      <c r="C48" s="10">
        <f t="shared" si="0"/>
        <v>0</v>
      </c>
      <c r="D48" s="10">
        <f t="shared" si="6"/>
        <v>0</v>
      </c>
      <c r="E48" s="10">
        <f t="shared" si="7"/>
        <v>0</v>
      </c>
      <c r="F48" s="10">
        <f t="shared" si="8"/>
        <v>0</v>
      </c>
      <c r="G48" s="11" t="e">
        <f t="shared" si="5"/>
        <v>#DIV/0!</v>
      </c>
    </row>
    <row r="49" spans="1:7" x14ac:dyDescent="0.2">
      <c r="A49" s="4">
        <v>47</v>
      </c>
      <c r="B49" s="5">
        <f t="shared" si="9"/>
        <v>0</v>
      </c>
      <c r="C49" s="5">
        <f t="shared" si="0"/>
        <v>0</v>
      </c>
      <c r="D49" s="5">
        <f t="shared" si="6"/>
        <v>0</v>
      </c>
      <c r="E49" s="5">
        <f t="shared" si="7"/>
        <v>0</v>
      </c>
      <c r="F49" s="5">
        <f t="shared" si="8"/>
        <v>0</v>
      </c>
      <c r="G49" s="11" t="e">
        <f t="shared" si="5"/>
        <v>#DIV/0!</v>
      </c>
    </row>
    <row r="50" spans="1:7" x14ac:dyDescent="0.2">
      <c r="A50" s="9" t="s">
        <v>145</v>
      </c>
      <c r="B50" s="10">
        <f t="shared" si="9"/>
        <v>0</v>
      </c>
      <c r="C50" s="10">
        <f t="shared" si="0"/>
        <v>0</v>
      </c>
      <c r="D50" s="10">
        <f t="shared" si="6"/>
        <v>0</v>
      </c>
      <c r="E50" s="10">
        <f t="shared" si="7"/>
        <v>0</v>
      </c>
      <c r="F50" s="10">
        <f t="shared" si="8"/>
        <v>0</v>
      </c>
      <c r="G50" s="11" t="e">
        <f t="shared" si="5"/>
        <v>#DIV/0!</v>
      </c>
    </row>
    <row r="51" spans="1:7" x14ac:dyDescent="0.2">
      <c r="A51" s="4" t="s">
        <v>144</v>
      </c>
      <c r="B51" s="5">
        <f t="shared" si="9"/>
        <v>0</v>
      </c>
      <c r="C51" s="16">
        <f>L3</f>
        <v>0</v>
      </c>
      <c r="D51" s="5">
        <f t="shared" si="6"/>
        <v>0</v>
      </c>
      <c r="E51" s="5">
        <f t="shared" si="7"/>
        <v>0</v>
      </c>
      <c r="F51" s="5">
        <f t="shared" si="8"/>
        <v>0</v>
      </c>
      <c r="G51" s="11"/>
    </row>
    <row r="52" spans="1:7" x14ac:dyDescent="0.2">
      <c r="A52" s="9" t="s">
        <v>143</v>
      </c>
      <c r="B52" s="10">
        <f t="shared" si="9"/>
        <v>0</v>
      </c>
      <c r="C52" s="17">
        <f t="shared" ref="C52:C64" si="10">$J$8</f>
        <v>0</v>
      </c>
      <c r="D52" s="10">
        <f t="shared" si="6"/>
        <v>0</v>
      </c>
      <c r="E52" s="10">
        <f t="shared" si="7"/>
        <v>0</v>
      </c>
      <c r="F52" s="10">
        <f t="shared" si="8"/>
        <v>0</v>
      </c>
      <c r="G52" s="11" t="e">
        <f t="shared" ref="G52:G64" si="11">IF(1-((B52-F52)/B52*-1)&gt;1,1+((B52-F52)/B52*-1),1-(((B52-F52)/B52*-1)))</f>
        <v>#DIV/0!</v>
      </c>
    </row>
    <row r="53" spans="1:7" x14ac:dyDescent="0.2">
      <c r="A53" s="4">
        <v>51</v>
      </c>
      <c r="B53" s="5">
        <f t="shared" si="9"/>
        <v>0</v>
      </c>
      <c r="C53" s="5">
        <f t="shared" si="10"/>
        <v>0</v>
      </c>
      <c r="D53" s="5">
        <f t="shared" si="6"/>
        <v>0</v>
      </c>
      <c r="E53" s="5">
        <f t="shared" si="7"/>
        <v>0</v>
      </c>
      <c r="F53" s="5">
        <f t="shared" si="8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9"/>
        <v>0</v>
      </c>
      <c r="C54" s="10">
        <f t="shared" si="10"/>
        <v>0</v>
      </c>
      <c r="D54" s="10">
        <f t="shared" si="6"/>
        <v>0</v>
      </c>
      <c r="E54" s="10">
        <f t="shared" si="7"/>
        <v>0</v>
      </c>
      <c r="F54" s="10">
        <f t="shared" si="8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9"/>
        <v>0</v>
      </c>
      <c r="C55" s="5">
        <f t="shared" si="10"/>
        <v>0</v>
      </c>
      <c r="D55" s="5">
        <f t="shared" si="6"/>
        <v>0</v>
      </c>
      <c r="E55" s="5">
        <f t="shared" si="7"/>
        <v>0</v>
      </c>
      <c r="F55" s="5">
        <f t="shared" si="8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9"/>
        <v>0</v>
      </c>
      <c r="C56" s="10">
        <f t="shared" si="10"/>
        <v>0</v>
      </c>
      <c r="D56" s="10">
        <f t="shared" si="6"/>
        <v>0</v>
      </c>
      <c r="E56" s="10">
        <f t="shared" si="7"/>
        <v>0</v>
      </c>
      <c r="F56" s="10">
        <f t="shared" si="8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9"/>
        <v>0</v>
      </c>
      <c r="C57" s="5">
        <f t="shared" si="10"/>
        <v>0</v>
      </c>
      <c r="D57" s="5">
        <f t="shared" si="6"/>
        <v>0</v>
      </c>
      <c r="E57" s="5">
        <f t="shared" si="7"/>
        <v>0</v>
      </c>
      <c r="F57" s="5">
        <f t="shared" si="8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9"/>
        <v>0</v>
      </c>
      <c r="C58" s="10">
        <f t="shared" si="10"/>
        <v>0</v>
      </c>
      <c r="D58" s="10">
        <f t="shared" si="6"/>
        <v>0</v>
      </c>
      <c r="E58" s="10">
        <f t="shared" si="7"/>
        <v>0</v>
      </c>
      <c r="F58" s="10">
        <f t="shared" si="8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9"/>
        <v>0</v>
      </c>
      <c r="C59" s="5">
        <f t="shared" si="10"/>
        <v>0</v>
      </c>
      <c r="D59" s="5">
        <f t="shared" si="6"/>
        <v>0</v>
      </c>
      <c r="E59" s="5">
        <f t="shared" si="7"/>
        <v>0</v>
      </c>
      <c r="F59" s="5">
        <f t="shared" si="8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9"/>
        <v>0</v>
      </c>
      <c r="C60" s="10">
        <f t="shared" si="10"/>
        <v>0</v>
      </c>
      <c r="D60" s="10">
        <f t="shared" si="6"/>
        <v>0</v>
      </c>
      <c r="E60" s="10">
        <f t="shared" si="7"/>
        <v>0</v>
      </c>
      <c r="F60" s="10">
        <f t="shared" si="8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9"/>
        <v>0</v>
      </c>
      <c r="C61" s="5">
        <f t="shared" si="10"/>
        <v>0</v>
      </c>
      <c r="D61" s="5">
        <f t="shared" si="6"/>
        <v>0</v>
      </c>
      <c r="E61" s="5">
        <f t="shared" si="7"/>
        <v>0</v>
      </c>
      <c r="F61" s="5">
        <f t="shared" si="8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9"/>
        <v>0</v>
      </c>
      <c r="C62" s="10">
        <f t="shared" si="10"/>
        <v>0</v>
      </c>
      <c r="D62" s="10">
        <f t="shared" si="6"/>
        <v>0</v>
      </c>
      <c r="E62" s="10">
        <f t="shared" si="7"/>
        <v>0</v>
      </c>
      <c r="F62" s="10">
        <f t="shared" si="8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9"/>
        <v>0</v>
      </c>
      <c r="C63" s="5">
        <f t="shared" si="10"/>
        <v>0</v>
      </c>
      <c r="D63" s="5">
        <f t="shared" si="6"/>
        <v>0</v>
      </c>
      <c r="E63" s="5">
        <f t="shared" si="7"/>
        <v>0</v>
      </c>
      <c r="F63" s="5">
        <f t="shared" si="8"/>
        <v>0</v>
      </c>
      <c r="G63" s="11" t="e">
        <f t="shared" si="11"/>
        <v>#DIV/0!</v>
      </c>
    </row>
    <row r="64" spans="1:7" ht="17" thickBot="1" x14ac:dyDescent="0.25">
      <c r="A64" s="18">
        <v>62</v>
      </c>
      <c r="B64" s="19">
        <f t="shared" si="9"/>
        <v>0</v>
      </c>
      <c r="C64" s="19">
        <f t="shared" si="10"/>
        <v>0</v>
      </c>
      <c r="D64" s="19">
        <f t="shared" si="6"/>
        <v>0</v>
      </c>
      <c r="E64" s="19">
        <f t="shared" si="7"/>
        <v>0</v>
      </c>
      <c r="F64" s="19">
        <f t="shared" si="8"/>
        <v>0</v>
      </c>
      <c r="G64" s="20" t="e">
        <f t="shared" si="11"/>
        <v>#DIV/0!</v>
      </c>
    </row>
  </sheetData>
  <sheetProtection algorithmName="SHA-512" hashValue="MZmWjF3npGfFO1pE7QGlTrrVOxd07piOweSNaav7rGR615Fg2IsptS1LIMwKSdV/SpCGLyg6Wl99Q9J+mSaCYg==" saltValue="QnsmwdzRBkUJy0o9b0Gb2g==" spinCount="100000" sheet="1" objects="1" scenarios="1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A93C-613D-8749-BBED-E5A5FE8389A9}">
  <dimension ref="A1:L164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155</v>
      </c>
    </row>
    <row r="3" spans="1:12" x14ac:dyDescent="0.2">
      <c r="A3" s="4" t="s">
        <v>12</v>
      </c>
      <c r="B3" s="5">
        <v>0</v>
      </c>
      <c r="C3" s="6">
        <f t="shared" ref="C3:C50" si="0">$J$5</f>
        <v>0</v>
      </c>
      <c r="D3" s="5">
        <f t="shared" ref="D3:D34" si="1">B3+C3</f>
        <v>0</v>
      </c>
      <c r="E3" s="5">
        <f t="shared" ref="E3:E50" si="2">0.159103584746286*D3</f>
        <v>0</v>
      </c>
      <c r="F3" s="5">
        <f t="shared" ref="F3:F34" si="3">D3-E3</f>
        <v>0</v>
      </c>
      <c r="G3" s="7"/>
      <c r="J3" s="43"/>
      <c r="L3" s="8">
        <f>IF((-((J5*0.47820301488)+(J8*(-2))))-10.05*((J5*0.47820301488)-J8)&lt;0,0,(-((J5*0.47820301488)+(J8*(-2))))-10.05*((J5*0.47820301488)-J8))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50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 t="s">
        <v>132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>
        <v>12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si="0"/>
        <v>0</v>
      </c>
      <c r="D35" s="5">
        <f t="shared" ref="D35:D64" si="6">B35+C35</f>
        <v>0</v>
      </c>
      <c r="E35" s="5">
        <f t="shared" si="2"/>
        <v>0</v>
      </c>
      <c r="F35" s="5">
        <f t="shared" ref="F35:F64" si="7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4" si="8">F35</f>
        <v>0</v>
      </c>
      <c r="C36" s="10">
        <f t="shared" si="0"/>
        <v>0</v>
      </c>
      <c r="D36" s="10">
        <f t="shared" si="6"/>
        <v>0</v>
      </c>
      <c r="E36" s="10">
        <f t="shared" si="2"/>
        <v>0</v>
      </c>
      <c r="F36" s="10">
        <f t="shared" si="7"/>
        <v>0</v>
      </c>
      <c r="G36" s="11" t="e">
        <f t="shared" si="5"/>
        <v>#DIV/0!</v>
      </c>
    </row>
    <row r="37" spans="1:7" x14ac:dyDescent="0.2">
      <c r="A37" s="4">
        <v>35</v>
      </c>
      <c r="B37" s="5">
        <f t="shared" si="8"/>
        <v>0</v>
      </c>
      <c r="C37" s="5">
        <f t="shared" si="0"/>
        <v>0</v>
      </c>
      <c r="D37" s="5">
        <f t="shared" si="6"/>
        <v>0</v>
      </c>
      <c r="E37" s="5">
        <f t="shared" si="2"/>
        <v>0</v>
      </c>
      <c r="F37" s="5">
        <f t="shared" si="7"/>
        <v>0</v>
      </c>
      <c r="G37" s="11" t="e">
        <f t="shared" si="5"/>
        <v>#DIV/0!</v>
      </c>
    </row>
    <row r="38" spans="1:7" x14ac:dyDescent="0.2">
      <c r="A38" s="9">
        <v>36</v>
      </c>
      <c r="B38" s="10">
        <f t="shared" si="8"/>
        <v>0</v>
      </c>
      <c r="C38" s="10">
        <f t="shared" si="0"/>
        <v>0</v>
      </c>
      <c r="D38" s="10">
        <f t="shared" si="6"/>
        <v>0</v>
      </c>
      <c r="E38" s="10">
        <f t="shared" si="2"/>
        <v>0</v>
      </c>
      <c r="F38" s="10">
        <f t="shared" si="7"/>
        <v>0</v>
      </c>
      <c r="G38" s="11" t="e">
        <f t="shared" si="5"/>
        <v>#DIV/0!</v>
      </c>
    </row>
    <row r="39" spans="1:7" x14ac:dyDescent="0.2">
      <c r="A39" s="4">
        <v>37</v>
      </c>
      <c r="B39" s="5">
        <f t="shared" si="8"/>
        <v>0</v>
      </c>
      <c r="C39" s="5">
        <f t="shared" si="0"/>
        <v>0</v>
      </c>
      <c r="D39" s="5">
        <f t="shared" si="6"/>
        <v>0</v>
      </c>
      <c r="E39" s="5">
        <f t="shared" si="2"/>
        <v>0</v>
      </c>
      <c r="F39" s="5">
        <f t="shared" si="7"/>
        <v>0</v>
      </c>
      <c r="G39" s="11" t="e">
        <f t="shared" si="5"/>
        <v>#DIV/0!</v>
      </c>
    </row>
    <row r="40" spans="1:7" x14ac:dyDescent="0.2">
      <c r="A40" s="9">
        <v>38</v>
      </c>
      <c r="B40" s="10">
        <f t="shared" si="8"/>
        <v>0</v>
      </c>
      <c r="C40" s="10">
        <f t="shared" si="0"/>
        <v>0</v>
      </c>
      <c r="D40" s="10">
        <f t="shared" si="6"/>
        <v>0</v>
      </c>
      <c r="E40" s="10">
        <f t="shared" si="2"/>
        <v>0</v>
      </c>
      <c r="F40" s="10">
        <f t="shared" si="7"/>
        <v>0</v>
      </c>
      <c r="G40" s="11" t="e">
        <f t="shared" si="5"/>
        <v>#DIV/0!</v>
      </c>
    </row>
    <row r="41" spans="1:7" x14ac:dyDescent="0.2">
      <c r="A41" s="4">
        <v>39</v>
      </c>
      <c r="B41" s="5">
        <f t="shared" si="8"/>
        <v>0</v>
      </c>
      <c r="C41" s="5">
        <f t="shared" si="0"/>
        <v>0</v>
      </c>
      <c r="D41" s="5">
        <f t="shared" si="6"/>
        <v>0</v>
      </c>
      <c r="E41" s="5">
        <f t="shared" si="2"/>
        <v>0</v>
      </c>
      <c r="F41" s="5">
        <f t="shared" si="7"/>
        <v>0</v>
      </c>
      <c r="G41" s="11" t="e">
        <f t="shared" si="5"/>
        <v>#DIV/0!</v>
      </c>
    </row>
    <row r="42" spans="1:7" x14ac:dyDescent="0.2">
      <c r="A42" s="9">
        <v>40</v>
      </c>
      <c r="B42" s="10">
        <f t="shared" si="8"/>
        <v>0</v>
      </c>
      <c r="C42" s="10">
        <f t="shared" si="0"/>
        <v>0</v>
      </c>
      <c r="D42" s="10">
        <f t="shared" si="6"/>
        <v>0</v>
      </c>
      <c r="E42" s="10">
        <f t="shared" si="2"/>
        <v>0</v>
      </c>
      <c r="F42" s="10">
        <f t="shared" si="7"/>
        <v>0</v>
      </c>
      <c r="G42" s="11" t="e">
        <f t="shared" si="5"/>
        <v>#DIV/0!</v>
      </c>
    </row>
    <row r="43" spans="1:7" x14ac:dyDescent="0.2">
      <c r="A43" s="4">
        <v>41</v>
      </c>
      <c r="B43" s="5">
        <f t="shared" si="8"/>
        <v>0</v>
      </c>
      <c r="C43" s="5">
        <f t="shared" si="0"/>
        <v>0</v>
      </c>
      <c r="D43" s="5">
        <f t="shared" si="6"/>
        <v>0</v>
      </c>
      <c r="E43" s="5">
        <f t="shared" si="2"/>
        <v>0</v>
      </c>
      <c r="F43" s="5">
        <f t="shared" si="7"/>
        <v>0</v>
      </c>
      <c r="G43" s="11" t="e">
        <f t="shared" si="5"/>
        <v>#DIV/0!</v>
      </c>
    </row>
    <row r="44" spans="1:7" x14ac:dyDescent="0.2">
      <c r="A44" s="9">
        <v>42</v>
      </c>
      <c r="B44" s="10">
        <f t="shared" si="8"/>
        <v>0</v>
      </c>
      <c r="C44" s="10">
        <f t="shared" si="0"/>
        <v>0</v>
      </c>
      <c r="D44" s="10">
        <f t="shared" si="6"/>
        <v>0</v>
      </c>
      <c r="E44" s="10">
        <f t="shared" si="2"/>
        <v>0</v>
      </c>
      <c r="F44" s="10">
        <f t="shared" si="7"/>
        <v>0</v>
      </c>
      <c r="G44" s="11" t="e">
        <f t="shared" si="5"/>
        <v>#DIV/0!</v>
      </c>
    </row>
    <row r="45" spans="1:7" x14ac:dyDescent="0.2">
      <c r="A45" s="4">
        <v>43</v>
      </c>
      <c r="B45" s="5">
        <f t="shared" si="8"/>
        <v>0</v>
      </c>
      <c r="C45" s="5">
        <f t="shared" si="0"/>
        <v>0</v>
      </c>
      <c r="D45" s="5">
        <f t="shared" si="6"/>
        <v>0</v>
      </c>
      <c r="E45" s="5">
        <f t="shared" si="2"/>
        <v>0</v>
      </c>
      <c r="F45" s="5">
        <f t="shared" si="7"/>
        <v>0</v>
      </c>
      <c r="G45" s="11" t="e">
        <f t="shared" si="5"/>
        <v>#DIV/0!</v>
      </c>
    </row>
    <row r="46" spans="1:7" x14ac:dyDescent="0.2">
      <c r="A46" s="9">
        <v>44</v>
      </c>
      <c r="B46" s="10">
        <f t="shared" si="8"/>
        <v>0</v>
      </c>
      <c r="C46" s="10">
        <f t="shared" si="0"/>
        <v>0</v>
      </c>
      <c r="D46" s="10">
        <f t="shared" si="6"/>
        <v>0</v>
      </c>
      <c r="E46" s="10">
        <f t="shared" si="2"/>
        <v>0</v>
      </c>
      <c r="F46" s="10">
        <f t="shared" si="7"/>
        <v>0</v>
      </c>
      <c r="G46" s="11" t="e">
        <f t="shared" si="5"/>
        <v>#DIV/0!</v>
      </c>
    </row>
    <row r="47" spans="1:7" x14ac:dyDescent="0.2">
      <c r="A47" s="4">
        <v>45</v>
      </c>
      <c r="B47" s="5">
        <f t="shared" si="8"/>
        <v>0</v>
      </c>
      <c r="C47" s="5">
        <f t="shared" si="0"/>
        <v>0</v>
      </c>
      <c r="D47" s="5">
        <f t="shared" si="6"/>
        <v>0</v>
      </c>
      <c r="E47" s="5">
        <f t="shared" si="2"/>
        <v>0</v>
      </c>
      <c r="F47" s="5">
        <f t="shared" si="7"/>
        <v>0</v>
      </c>
      <c r="G47" s="11" t="e">
        <f t="shared" si="5"/>
        <v>#DIV/0!</v>
      </c>
    </row>
    <row r="48" spans="1:7" x14ac:dyDescent="0.2">
      <c r="A48" s="9">
        <v>46</v>
      </c>
      <c r="B48" s="10">
        <f t="shared" si="8"/>
        <v>0</v>
      </c>
      <c r="C48" s="10">
        <f t="shared" si="0"/>
        <v>0</v>
      </c>
      <c r="D48" s="10">
        <f t="shared" si="6"/>
        <v>0</v>
      </c>
      <c r="E48" s="10">
        <f t="shared" si="2"/>
        <v>0</v>
      </c>
      <c r="F48" s="10">
        <f t="shared" si="7"/>
        <v>0</v>
      </c>
      <c r="G48" s="11" t="e">
        <f t="shared" si="5"/>
        <v>#DIV/0!</v>
      </c>
    </row>
    <row r="49" spans="1:7" x14ac:dyDescent="0.2">
      <c r="A49" s="4">
        <v>47</v>
      </c>
      <c r="B49" s="5">
        <f t="shared" si="8"/>
        <v>0</v>
      </c>
      <c r="C49" s="5">
        <f t="shared" si="0"/>
        <v>0</v>
      </c>
      <c r="D49" s="5">
        <f t="shared" si="6"/>
        <v>0</v>
      </c>
      <c r="E49" s="5">
        <f t="shared" si="2"/>
        <v>0</v>
      </c>
      <c r="F49" s="5">
        <f t="shared" si="7"/>
        <v>0</v>
      </c>
      <c r="G49" s="11" t="e">
        <f t="shared" si="5"/>
        <v>#DIV/0!</v>
      </c>
    </row>
    <row r="50" spans="1:7" x14ac:dyDescent="0.2">
      <c r="A50" s="9" t="s">
        <v>145</v>
      </c>
      <c r="B50" s="10">
        <f t="shared" si="8"/>
        <v>0</v>
      </c>
      <c r="C50" s="10">
        <f t="shared" si="0"/>
        <v>0</v>
      </c>
      <c r="D50" s="10">
        <f t="shared" si="6"/>
        <v>0</v>
      </c>
      <c r="E50" s="10">
        <f t="shared" si="2"/>
        <v>0</v>
      </c>
      <c r="F50" s="10">
        <f t="shared" si="7"/>
        <v>0</v>
      </c>
      <c r="G50" s="11" t="e">
        <f t="shared" si="5"/>
        <v>#DIV/0!</v>
      </c>
    </row>
    <row r="51" spans="1:7" x14ac:dyDescent="0.2">
      <c r="A51" s="4" t="s">
        <v>144</v>
      </c>
      <c r="B51" s="5">
        <f t="shared" si="8"/>
        <v>0</v>
      </c>
      <c r="C51" s="16">
        <f>L3</f>
        <v>0</v>
      </c>
      <c r="D51" s="5">
        <f t="shared" si="6"/>
        <v>0</v>
      </c>
      <c r="E51" s="5">
        <f t="shared" ref="E51:E64" si="9">0.0829959567953289*D51</f>
        <v>0</v>
      </c>
      <c r="F51" s="5">
        <f t="shared" si="7"/>
        <v>0</v>
      </c>
      <c r="G51" s="11"/>
    </row>
    <row r="52" spans="1:7" x14ac:dyDescent="0.2">
      <c r="A52" s="9" t="s">
        <v>143</v>
      </c>
      <c r="B52" s="10">
        <f t="shared" si="8"/>
        <v>0</v>
      </c>
      <c r="C52" s="17">
        <f t="shared" ref="C52:C64" si="10">$J$8</f>
        <v>0</v>
      </c>
      <c r="D52" s="10">
        <f t="shared" si="6"/>
        <v>0</v>
      </c>
      <c r="E52" s="10">
        <f t="shared" si="9"/>
        <v>0</v>
      </c>
      <c r="F52" s="10">
        <f t="shared" si="7"/>
        <v>0</v>
      </c>
      <c r="G52" s="11" t="e">
        <f t="shared" ref="G52:G64" si="11">IF(1-((B52-F52)/B52*-1)&gt;1,1+((B52-F52)/B52*-1),1-(((B52-F52)/B52*-1)))</f>
        <v>#DIV/0!</v>
      </c>
    </row>
    <row r="53" spans="1:7" x14ac:dyDescent="0.2">
      <c r="A53" s="4">
        <v>51</v>
      </c>
      <c r="B53" s="5">
        <f t="shared" si="8"/>
        <v>0</v>
      </c>
      <c r="C53" s="5">
        <f t="shared" si="10"/>
        <v>0</v>
      </c>
      <c r="D53" s="5">
        <f t="shared" si="6"/>
        <v>0</v>
      </c>
      <c r="E53" s="5">
        <f t="shared" si="9"/>
        <v>0</v>
      </c>
      <c r="F53" s="5">
        <f t="shared" si="7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8"/>
        <v>0</v>
      </c>
      <c r="C54" s="10">
        <f t="shared" si="10"/>
        <v>0</v>
      </c>
      <c r="D54" s="10">
        <f t="shared" si="6"/>
        <v>0</v>
      </c>
      <c r="E54" s="10">
        <f t="shared" si="9"/>
        <v>0</v>
      </c>
      <c r="F54" s="10">
        <f t="shared" si="7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8"/>
        <v>0</v>
      </c>
      <c r="C55" s="5">
        <f t="shared" si="10"/>
        <v>0</v>
      </c>
      <c r="D55" s="5">
        <f t="shared" si="6"/>
        <v>0</v>
      </c>
      <c r="E55" s="5">
        <f t="shared" si="9"/>
        <v>0</v>
      </c>
      <c r="F55" s="5">
        <f t="shared" si="7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8"/>
        <v>0</v>
      </c>
      <c r="C56" s="10">
        <f t="shared" si="10"/>
        <v>0</v>
      </c>
      <c r="D56" s="10">
        <f t="shared" si="6"/>
        <v>0</v>
      </c>
      <c r="E56" s="10">
        <f t="shared" si="9"/>
        <v>0</v>
      </c>
      <c r="F56" s="10">
        <f t="shared" si="7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8"/>
        <v>0</v>
      </c>
      <c r="C57" s="5">
        <f t="shared" si="10"/>
        <v>0</v>
      </c>
      <c r="D57" s="5">
        <f t="shared" si="6"/>
        <v>0</v>
      </c>
      <c r="E57" s="5">
        <f t="shared" si="9"/>
        <v>0</v>
      </c>
      <c r="F57" s="5">
        <f t="shared" si="7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8"/>
        <v>0</v>
      </c>
      <c r="C58" s="10">
        <f t="shared" si="10"/>
        <v>0</v>
      </c>
      <c r="D58" s="10">
        <f t="shared" si="6"/>
        <v>0</v>
      </c>
      <c r="E58" s="10">
        <f t="shared" si="9"/>
        <v>0</v>
      </c>
      <c r="F58" s="10">
        <f t="shared" si="7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8"/>
        <v>0</v>
      </c>
      <c r="C59" s="5">
        <f t="shared" si="10"/>
        <v>0</v>
      </c>
      <c r="D59" s="5">
        <f t="shared" si="6"/>
        <v>0</v>
      </c>
      <c r="E59" s="5">
        <f t="shared" si="9"/>
        <v>0</v>
      </c>
      <c r="F59" s="5">
        <f t="shared" si="7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8"/>
        <v>0</v>
      </c>
      <c r="C60" s="10">
        <f t="shared" si="10"/>
        <v>0</v>
      </c>
      <c r="D60" s="10">
        <f t="shared" si="6"/>
        <v>0</v>
      </c>
      <c r="E60" s="10">
        <f t="shared" si="9"/>
        <v>0</v>
      </c>
      <c r="F60" s="10">
        <f t="shared" si="7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8"/>
        <v>0</v>
      </c>
      <c r="C61" s="5">
        <f t="shared" si="10"/>
        <v>0</v>
      </c>
      <c r="D61" s="5">
        <f t="shared" si="6"/>
        <v>0</v>
      </c>
      <c r="E61" s="5">
        <f t="shared" si="9"/>
        <v>0</v>
      </c>
      <c r="F61" s="5">
        <f t="shared" si="7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8"/>
        <v>0</v>
      </c>
      <c r="C62" s="10">
        <f t="shared" si="10"/>
        <v>0</v>
      </c>
      <c r="D62" s="10">
        <f t="shared" si="6"/>
        <v>0</v>
      </c>
      <c r="E62" s="10">
        <f t="shared" si="9"/>
        <v>0</v>
      </c>
      <c r="F62" s="10">
        <f t="shared" si="7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8"/>
        <v>0</v>
      </c>
      <c r="C63" s="5">
        <f t="shared" si="10"/>
        <v>0</v>
      </c>
      <c r="D63" s="5">
        <f t="shared" si="6"/>
        <v>0</v>
      </c>
      <c r="E63" s="5">
        <f t="shared" si="9"/>
        <v>0</v>
      </c>
      <c r="F63" s="5">
        <f t="shared" si="7"/>
        <v>0</v>
      </c>
      <c r="G63" s="11" t="e">
        <f t="shared" si="11"/>
        <v>#DIV/0!</v>
      </c>
    </row>
    <row r="64" spans="1:7" ht="17" thickBot="1" x14ac:dyDescent="0.25">
      <c r="A64" s="18">
        <v>62</v>
      </c>
      <c r="B64" s="19">
        <f t="shared" si="8"/>
        <v>0</v>
      </c>
      <c r="C64" s="19">
        <f t="shared" si="10"/>
        <v>0</v>
      </c>
      <c r="D64" s="19">
        <f t="shared" si="6"/>
        <v>0</v>
      </c>
      <c r="E64" s="19">
        <f t="shared" si="9"/>
        <v>0</v>
      </c>
      <c r="F64" s="19">
        <f t="shared" si="7"/>
        <v>0</v>
      </c>
      <c r="G64" s="20" t="e">
        <f t="shared" si="11"/>
        <v>#DIV/0!</v>
      </c>
    </row>
    <row r="65" spans="1:7" x14ac:dyDescent="0.2">
      <c r="A65" s="34"/>
      <c r="B65" s="10"/>
      <c r="C65" s="10"/>
      <c r="D65" s="10"/>
      <c r="E65" s="10"/>
      <c r="F65" s="10"/>
      <c r="G65" s="24"/>
    </row>
    <row r="66" spans="1:7" x14ac:dyDescent="0.2">
      <c r="A66" s="34"/>
      <c r="B66" s="10"/>
      <c r="C66" s="10"/>
      <c r="D66" s="10"/>
      <c r="E66" s="10"/>
      <c r="F66" s="10"/>
      <c r="G66" s="24"/>
    </row>
    <row r="67" spans="1:7" x14ac:dyDescent="0.2">
      <c r="A67" s="34"/>
      <c r="B67" s="10"/>
      <c r="C67" s="10"/>
      <c r="D67" s="10"/>
      <c r="E67" s="10"/>
      <c r="F67" s="10"/>
      <c r="G67" s="24"/>
    </row>
    <row r="68" spans="1:7" x14ac:dyDescent="0.2">
      <c r="A68" s="34"/>
      <c r="B68" s="10"/>
      <c r="C68" s="10"/>
      <c r="D68" s="10"/>
      <c r="E68" s="10"/>
      <c r="F68" s="10"/>
      <c r="G68" s="24"/>
    </row>
    <row r="69" spans="1:7" x14ac:dyDescent="0.2">
      <c r="A69" s="34"/>
      <c r="B69" s="10"/>
      <c r="C69" s="10"/>
      <c r="D69" s="10"/>
      <c r="E69" s="10"/>
      <c r="F69" s="10"/>
      <c r="G69" s="24"/>
    </row>
    <row r="70" spans="1:7" x14ac:dyDescent="0.2">
      <c r="A70" s="34"/>
      <c r="B70" s="10"/>
      <c r="C70" s="10"/>
      <c r="D70" s="10"/>
      <c r="E70" s="10"/>
      <c r="F70" s="10"/>
      <c r="G70" s="24"/>
    </row>
    <row r="71" spans="1:7" x14ac:dyDescent="0.2">
      <c r="A71" s="34"/>
      <c r="B71" s="10"/>
      <c r="C71" s="10"/>
      <c r="D71" s="10"/>
      <c r="E71" s="10"/>
      <c r="F71" s="10"/>
      <c r="G71" s="24"/>
    </row>
    <row r="72" spans="1:7" x14ac:dyDescent="0.2">
      <c r="A72" s="34"/>
      <c r="B72" s="10"/>
      <c r="C72" s="10"/>
      <c r="D72" s="10"/>
      <c r="E72" s="10"/>
      <c r="F72" s="10"/>
      <c r="G72" s="24"/>
    </row>
    <row r="73" spans="1:7" x14ac:dyDescent="0.2">
      <c r="A73" s="34"/>
      <c r="B73" s="10"/>
      <c r="C73" s="10"/>
      <c r="D73" s="10"/>
      <c r="E73" s="10"/>
      <c r="F73" s="10"/>
      <c r="G73" s="24"/>
    </row>
    <row r="74" spans="1:7" x14ac:dyDescent="0.2">
      <c r="A74" s="34"/>
      <c r="B74" s="10"/>
      <c r="C74" s="10"/>
      <c r="D74" s="10"/>
      <c r="E74" s="10"/>
      <c r="F74" s="10"/>
      <c r="G74" s="24"/>
    </row>
    <row r="75" spans="1:7" x14ac:dyDescent="0.2">
      <c r="A75" s="34"/>
      <c r="B75" s="10"/>
      <c r="C75" s="10"/>
      <c r="D75" s="10"/>
      <c r="E75" s="10"/>
      <c r="F75" s="10"/>
      <c r="G75" s="24"/>
    </row>
    <row r="76" spans="1:7" x14ac:dyDescent="0.2">
      <c r="A76" s="34"/>
      <c r="B76" s="10"/>
      <c r="C76" s="10"/>
      <c r="D76" s="10"/>
      <c r="E76" s="10"/>
      <c r="F76" s="10"/>
      <c r="G76" s="24"/>
    </row>
    <row r="77" spans="1:7" x14ac:dyDescent="0.2">
      <c r="A77" s="34"/>
      <c r="B77" s="10"/>
      <c r="C77" s="10"/>
      <c r="D77" s="10"/>
      <c r="E77" s="10"/>
      <c r="F77" s="10"/>
      <c r="G77" s="24"/>
    </row>
    <row r="78" spans="1:7" x14ac:dyDescent="0.2">
      <c r="A78" s="34"/>
      <c r="B78" s="10"/>
      <c r="C78" s="10"/>
      <c r="D78" s="10"/>
      <c r="E78" s="10"/>
      <c r="F78" s="10"/>
      <c r="G78" s="24"/>
    </row>
    <row r="79" spans="1:7" x14ac:dyDescent="0.2">
      <c r="A79" s="34"/>
      <c r="B79" s="10"/>
      <c r="C79" s="10"/>
      <c r="D79" s="10"/>
      <c r="E79" s="10"/>
      <c r="F79" s="10"/>
      <c r="G79" s="24"/>
    </row>
    <row r="80" spans="1:7" x14ac:dyDescent="0.2">
      <c r="A80" s="34"/>
      <c r="B80" s="10"/>
      <c r="C80" s="10"/>
      <c r="D80" s="10"/>
      <c r="E80" s="10"/>
      <c r="F80" s="10"/>
      <c r="G80" s="24"/>
    </row>
    <row r="81" spans="1:7" x14ac:dyDescent="0.2">
      <c r="A81" s="34"/>
      <c r="B81" s="10"/>
      <c r="C81" s="10"/>
      <c r="D81" s="10"/>
      <c r="E81" s="10"/>
      <c r="F81" s="10"/>
      <c r="G81" s="24"/>
    </row>
    <row r="82" spans="1:7" x14ac:dyDescent="0.2">
      <c r="A82" s="34"/>
      <c r="B82" s="10"/>
      <c r="C82" s="10"/>
      <c r="D82" s="10"/>
      <c r="E82" s="10"/>
      <c r="F82" s="10"/>
      <c r="G82" s="24"/>
    </row>
    <row r="83" spans="1:7" x14ac:dyDescent="0.2">
      <c r="A83" s="34"/>
      <c r="B83" s="10"/>
      <c r="C83" s="10"/>
      <c r="D83" s="10"/>
      <c r="E83" s="10"/>
      <c r="F83" s="10"/>
      <c r="G83" s="24"/>
    </row>
    <row r="84" spans="1:7" x14ac:dyDescent="0.2">
      <c r="A84" s="34"/>
      <c r="B84" s="10"/>
      <c r="C84" s="10"/>
      <c r="D84" s="10"/>
      <c r="E84" s="10"/>
      <c r="F84" s="10"/>
      <c r="G84" s="24"/>
    </row>
    <row r="85" spans="1:7" x14ac:dyDescent="0.2">
      <c r="A85" s="34"/>
      <c r="B85" s="10"/>
      <c r="C85" s="10"/>
      <c r="D85" s="10"/>
      <c r="E85" s="10"/>
      <c r="F85" s="10"/>
      <c r="G85" s="24"/>
    </row>
    <row r="86" spans="1:7" x14ac:dyDescent="0.2">
      <c r="A86" s="34"/>
      <c r="B86" s="10"/>
      <c r="C86" s="10"/>
      <c r="D86" s="10"/>
      <c r="E86" s="10"/>
      <c r="F86" s="10"/>
      <c r="G86" s="24"/>
    </row>
    <row r="87" spans="1:7" x14ac:dyDescent="0.2">
      <c r="A87" s="34"/>
      <c r="B87" s="10"/>
      <c r="C87" s="10"/>
      <c r="D87" s="10"/>
      <c r="E87" s="10"/>
      <c r="F87" s="10"/>
      <c r="G87" s="24"/>
    </row>
    <row r="88" spans="1:7" x14ac:dyDescent="0.2">
      <c r="A88" s="34"/>
      <c r="B88" s="10"/>
      <c r="C88" s="10"/>
      <c r="D88" s="10"/>
      <c r="E88" s="10"/>
      <c r="F88" s="10"/>
      <c r="G88" s="24"/>
    </row>
    <row r="89" spans="1:7" x14ac:dyDescent="0.2">
      <c r="A89" s="34"/>
      <c r="B89" s="10"/>
      <c r="C89" s="10"/>
      <c r="D89" s="10"/>
      <c r="E89" s="10"/>
      <c r="F89" s="10"/>
      <c r="G89" s="24"/>
    </row>
    <row r="90" spans="1:7" x14ac:dyDescent="0.2">
      <c r="A90" s="34"/>
      <c r="B90" s="10"/>
      <c r="C90" s="10"/>
      <c r="D90" s="10"/>
      <c r="E90" s="10"/>
      <c r="F90" s="10"/>
      <c r="G90" s="24"/>
    </row>
    <row r="91" spans="1:7" x14ac:dyDescent="0.2">
      <c r="A91" s="34"/>
      <c r="B91" s="10"/>
      <c r="C91" s="10"/>
      <c r="D91" s="10"/>
      <c r="E91" s="10"/>
      <c r="F91" s="10"/>
      <c r="G91" s="24"/>
    </row>
    <row r="92" spans="1:7" x14ac:dyDescent="0.2">
      <c r="A92" s="34"/>
      <c r="B92" s="10"/>
      <c r="C92" s="10"/>
      <c r="D92" s="10"/>
      <c r="E92" s="10"/>
      <c r="F92" s="10"/>
      <c r="G92" s="24"/>
    </row>
    <row r="93" spans="1:7" x14ac:dyDescent="0.2">
      <c r="A93" s="34"/>
      <c r="B93" s="10"/>
      <c r="C93" s="10"/>
      <c r="D93" s="10"/>
      <c r="E93" s="10"/>
      <c r="F93" s="10"/>
      <c r="G93" s="24"/>
    </row>
    <row r="94" spans="1:7" x14ac:dyDescent="0.2">
      <c r="A94" s="34"/>
      <c r="B94" s="10"/>
      <c r="C94" s="10"/>
      <c r="D94" s="10"/>
      <c r="E94" s="10"/>
      <c r="F94" s="10"/>
      <c r="G94" s="24"/>
    </row>
    <row r="95" spans="1:7" x14ac:dyDescent="0.2">
      <c r="A95" s="34"/>
      <c r="B95" s="10"/>
      <c r="C95" s="10"/>
      <c r="D95" s="10"/>
      <c r="E95" s="10"/>
      <c r="F95" s="10"/>
      <c r="G95" s="24"/>
    </row>
    <row r="96" spans="1:7" x14ac:dyDescent="0.2">
      <c r="A96" s="34"/>
      <c r="B96" s="10"/>
      <c r="C96" s="10"/>
      <c r="D96" s="10"/>
      <c r="E96" s="10"/>
      <c r="F96" s="10"/>
      <c r="G96" s="24"/>
    </row>
    <row r="97" spans="1:7" x14ac:dyDescent="0.2">
      <c r="A97" s="34"/>
      <c r="B97" s="10"/>
      <c r="C97" s="10"/>
      <c r="D97" s="10"/>
      <c r="E97" s="10"/>
      <c r="F97" s="10"/>
      <c r="G97" s="24"/>
    </row>
    <row r="98" spans="1:7" x14ac:dyDescent="0.2">
      <c r="A98" s="34"/>
      <c r="B98" s="10"/>
      <c r="C98" s="10"/>
      <c r="D98" s="10"/>
      <c r="E98" s="10"/>
      <c r="F98" s="10"/>
      <c r="G98" s="24"/>
    </row>
    <row r="99" spans="1:7" x14ac:dyDescent="0.2">
      <c r="A99" s="34"/>
      <c r="B99" s="10"/>
      <c r="C99" s="10"/>
      <c r="D99" s="10"/>
      <c r="E99" s="10"/>
      <c r="F99" s="10"/>
      <c r="G99" s="24"/>
    </row>
    <row r="100" spans="1:7" x14ac:dyDescent="0.2">
      <c r="A100" s="34"/>
      <c r="B100" s="10"/>
      <c r="C100" s="10"/>
      <c r="D100" s="10"/>
      <c r="E100" s="10"/>
      <c r="F100" s="10"/>
      <c r="G100" s="24"/>
    </row>
    <row r="101" spans="1:7" x14ac:dyDescent="0.2">
      <c r="A101" s="34"/>
      <c r="B101" s="10"/>
      <c r="C101" s="10"/>
      <c r="D101" s="10"/>
      <c r="E101" s="10"/>
      <c r="F101" s="10"/>
      <c r="G101" s="24"/>
    </row>
    <row r="102" spans="1:7" x14ac:dyDescent="0.2">
      <c r="A102" s="34"/>
      <c r="B102" s="10"/>
      <c r="C102" s="10"/>
      <c r="D102" s="10"/>
      <c r="E102" s="10"/>
      <c r="F102" s="10"/>
      <c r="G102" s="24"/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  <row r="131" spans="1:7" x14ac:dyDescent="0.2">
      <c r="A131" s="34"/>
      <c r="B131" s="10"/>
      <c r="C131" s="10"/>
      <c r="D131" s="10"/>
      <c r="E131" s="10"/>
      <c r="F131" s="10"/>
      <c r="G131" s="24"/>
    </row>
    <row r="132" spans="1:7" x14ac:dyDescent="0.2">
      <c r="A132" s="34"/>
      <c r="B132" s="10"/>
      <c r="C132" s="10"/>
      <c r="D132" s="10"/>
      <c r="E132" s="10"/>
      <c r="F132" s="10"/>
      <c r="G132" s="24"/>
    </row>
    <row r="133" spans="1:7" x14ac:dyDescent="0.2">
      <c r="A133" s="34"/>
      <c r="B133" s="10"/>
      <c r="C133" s="10"/>
      <c r="D133" s="10"/>
      <c r="E133" s="10"/>
      <c r="F133" s="10"/>
      <c r="G133" s="24"/>
    </row>
    <row r="134" spans="1:7" x14ac:dyDescent="0.2">
      <c r="A134" s="34"/>
      <c r="B134" s="10"/>
      <c r="C134" s="10"/>
      <c r="D134" s="10"/>
      <c r="E134" s="10"/>
      <c r="F134" s="10"/>
      <c r="G134" s="24"/>
    </row>
    <row r="135" spans="1:7" x14ac:dyDescent="0.2">
      <c r="A135" s="34"/>
      <c r="B135" s="10"/>
      <c r="C135" s="10"/>
      <c r="D135" s="10"/>
      <c r="E135" s="10"/>
      <c r="F135" s="10"/>
      <c r="G135" s="24"/>
    </row>
    <row r="136" spans="1:7" x14ac:dyDescent="0.2">
      <c r="A136" s="34"/>
      <c r="B136" s="10"/>
      <c r="C136" s="10"/>
      <c r="D136" s="10"/>
      <c r="E136" s="10"/>
      <c r="F136" s="10"/>
      <c r="G136" s="24"/>
    </row>
    <row r="137" spans="1:7" x14ac:dyDescent="0.2">
      <c r="A137" s="34"/>
      <c r="B137" s="10"/>
      <c r="C137" s="10"/>
      <c r="D137" s="10"/>
      <c r="E137" s="10"/>
      <c r="F137" s="10"/>
      <c r="G137" s="24"/>
    </row>
    <row r="138" spans="1:7" x14ac:dyDescent="0.2">
      <c r="A138" s="34"/>
      <c r="B138" s="10"/>
      <c r="C138" s="10"/>
      <c r="D138" s="10"/>
      <c r="E138" s="10"/>
      <c r="F138" s="10"/>
      <c r="G138" s="24"/>
    </row>
    <row r="139" spans="1:7" x14ac:dyDescent="0.2">
      <c r="A139" s="34"/>
      <c r="B139" s="10"/>
      <c r="C139" s="10"/>
      <c r="D139" s="10"/>
      <c r="E139" s="10"/>
      <c r="F139" s="10"/>
      <c r="G139" s="24"/>
    </row>
    <row r="140" spans="1:7" x14ac:dyDescent="0.2">
      <c r="A140" s="34"/>
      <c r="B140" s="10"/>
      <c r="C140" s="10"/>
      <c r="D140" s="10"/>
      <c r="E140" s="10"/>
      <c r="F140" s="10"/>
      <c r="G140" s="24"/>
    </row>
    <row r="141" spans="1:7" x14ac:dyDescent="0.2">
      <c r="A141" s="34"/>
      <c r="B141" s="10"/>
      <c r="C141" s="10"/>
      <c r="D141" s="10"/>
      <c r="E141" s="10"/>
      <c r="F141" s="10"/>
      <c r="G141" s="24"/>
    </row>
    <row r="142" spans="1:7" x14ac:dyDescent="0.2">
      <c r="A142" s="34"/>
      <c r="B142" s="10"/>
      <c r="C142" s="10"/>
      <c r="D142" s="10"/>
      <c r="E142" s="10"/>
      <c r="F142" s="10"/>
      <c r="G142" s="24"/>
    </row>
    <row r="143" spans="1:7" x14ac:dyDescent="0.2">
      <c r="A143" s="34"/>
      <c r="B143" s="10"/>
      <c r="C143" s="10"/>
      <c r="D143" s="10"/>
      <c r="E143" s="10"/>
      <c r="F143" s="10"/>
      <c r="G143" s="24"/>
    </row>
    <row r="144" spans="1:7" x14ac:dyDescent="0.2">
      <c r="A144" s="34"/>
      <c r="B144" s="10"/>
      <c r="C144" s="10"/>
      <c r="D144" s="10"/>
      <c r="E144" s="10"/>
      <c r="F144" s="10"/>
      <c r="G144" s="24"/>
    </row>
    <row r="145" spans="1:7" x14ac:dyDescent="0.2">
      <c r="A145" s="34"/>
      <c r="B145" s="10"/>
      <c r="C145" s="10"/>
      <c r="D145" s="10"/>
      <c r="E145" s="10"/>
      <c r="F145" s="10"/>
      <c r="G145" s="24"/>
    </row>
    <row r="146" spans="1:7" x14ac:dyDescent="0.2">
      <c r="A146" s="34"/>
      <c r="B146" s="10"/>
      <c r="C146" s="10"/>
      <c r="D146" s="10"/>
      <c r="E146" s="10"/>
      <c r="F146" s="10"/>
      <c r="G146" s="24"/>
    </row>
    <row r="147" spans="1:7" x14ac:dyDescent="0.2">
      <c r="A147" s="34"/>
      <c r="B147" s="10"/>
      <c r="C147" s="10"/>
      <c r="D147" s="10"/>
      <c r="E147" s="10"/>
      <c r="F147" s="10"/>
      <c r="G147" s="24"/>
    </row>
    <row r="148" spans="1:7" x14ac:dyDescent="0.2">
      <c r="A148" s="34"/>
      <c r="B148" s="10"/>
      <c r="C148" s="10"/>
      <c r="D148" s="10"/>
      <c r="E148" s="10"/>
      <c r="F148" s="10"/>
      <c r="G148" s="24"/>
    </row>
    <row r="149" spans="1:7" x14ac:dyDescent="0.2">
      <c r="A149" s="34"/>
      <c r="B149" s="10"/>
      <c r="C149" s="10"/>
      <c r="D149" s="10"/>
      <c r="E149" s="10"/>
      <c r="F149" s="10"/>
      <c r="G149" s="24"/>
    </row>
    <row r="150" spans="1:7" x14ac:dyDescent="0.2">
      <c r="A150" s="34"/>
      <c r="B150" s="10"/>
      <c r="C150" s="10"/>
      <c r="D150" s="10"/>
      <c r="E150" s="10"/>
      <c r="F150" s="10"/>
      <c r="G150" s="24"/>
    </row>
    <row r="151" spans="1:7" x14ac:dyDescent="0.2">
      <c r="A151" s="34"/>
      <c r="B151" s="10"/>
      <c r="C151" s="10"/>
      <c r="D151" s="10"/>
      <c r="E151" s="10"/>
      <c r="F151" s="10"/>
      <c r="G151" s="24"/>
    </row>
    <row r="152" spans="1:7" x14ac:dyDescent="0.2">
      <c r="A152" s="34"/>
      <c r="B152" s="10"/>
      <c r="C152" s="10"/>
      <c r="D152" s="10"/>
      <c r="E152" s="10"/>
      <c r="F152" s="10"/>
      <c r="G152" s="24"/>
    </row>
    <row r="153" spans="1:7" x14ac:dyDescent="0.2">
      <c r="A153" s="34"/>
      <c r="B153" s="10"/>
      <c r="C153" s="10"/>
      <c r="D153" s="10"/>
      <c r="E153" s="10"/>
      <c r="F153" s="10"/>
      <c r="G153" s="24"/>
    </row>
    <row r="154" spans="1:7" x14ac:dyDescent="0.2">
      <c r="A154" s="34"/>
      <c r="B154" s="10"/>
      <c r="C154" s="10"/>
      <c r="D154" s="10"/>
      <c r="E154" s="10"/>
      <c r="F154" s="10"/>
      <c r="G154" s="24"/>
    </row>
    <row r="155" spans="1:7" x14ac:dyDescent="0.2">
      <c r="A155" s="34"/>
      <c r="B155" s="10"/>
      <c r="C155" s="10"/>
      <c r="D155" s="10"/>
      <c r="E155" s="10"/>
      <c r="F155" s="10"/>
      <c r="G155" s="24"/>
    </row>
    <row r="156" spans="1:7" x14ac:dyDescent="0.2">
      <c r="A156" s="34"/>
      <c r="B156" s="10"/>
      <c r="C156" s="10"/>
      <c r="D156" s="10"/>
      <c r="E156" s="10"/>
      <c r="F156" s="10"/>
      <c r="G156" s="24"/>
    </row>
    <row r="157" spans="1:7" x14ac:dyDescent="0.2">
      <c r="A157" s="34"/>
      <c r="B157" s="10"/>
      <c r="C157" s="10"/>
      <c r="D157" s="10"/>
      <c r="E157" s="10"/>
      <c r="F157" s="10"/>
      <c r="G157" s="24"/>
    </row>
    <row r="158" spans="1:7" x14ac:dyDescent="0.2">
      <c r="A158" s="34"/>
      <c r="B158" s="10"/>
      <c r="C158" s="10"/>
      <c r="D158" s="10"/>
      <c r="E158" s="10"/>
      <c r="F158" s="10"/>
      <c r="G158" s="24"/>
    </row>
    <row r="159" spans="1:7" x14ac:dyDescent="0.2">
      <c r="A159" s="34"/>
      <c r="B159" s="10"/>
      <c r="C159" s="10"/>
      <c r="D159" s="10"/>
      <c r="E159" s="10"/>
      <c r="F159" s="10"/>
      <c r="G159" s="24"/>
    </row>
    <row r="160" spans="1:7" x14ac:dyDescent="0.2">
      <c r="A160" s="34"/>
      <c r="B160" s="10"/>
      <c r="C160" s="10"/>
      <c r="D160" s="10"/>
      <c r="E160" s="10"/>
      <c r="F160" s="10"/>
      <c r="G160" s="24"/>
    </row>
    <row r="161" spans="1:7" x14ac:dyDescent="0.2">
      <c r="A161" s="34"/>
      <c r="B161" s="10"/>
      <c r="C161" s="10"/>
      <c r="D161" s="10"/>
      <c r="E161" s="10"/>
      <c r="F161" s="10"/>
      <c r="G161" s="24"/>
    </row>
    <row r="162" spans="1:7" x14ac:dyDescent="0.2">
      <c r="A162" s="34"/>
      <c r="B162" s="10"/>
      <c r="C162" s="10"/>
      <c r="D162" s="10"/>
      <c r="E162" s="10"/>
      <c r="F162" s="10"/>
      <c r="G162" s="24"/>
    </row>
    <row r="163" spans="1:7" x14ac:dyDescent="0.2">
      <c r="A163" s="34"/>
      <c r="B163" s="10"/>
      <c r="C163" s="10"/>
      <c r="D163" s="10"/>
      <c r="E163" s="10"/>
      <c r="F163" s="10"/>
      <c r="G163" s="24"/>
    </row>
    <row r="164" spans="1:7" x14ac:dyDescent="0.2">
      <c r="A164" s="34"/>
      <c r="B164" s="10"/>
      <c r="C164" s="10"/>
      <c r="D164" s="10"/>
      <c r="E164" s="10"/>
      <c r="F164" s="10"/>
      <c r="G164" s="24"/>
    </row>
  </sheetData>
  <sheetProtection algorithmName="SHA-512" hashValue="OI+iMwStqRPXlSG7CphfJEn/0P5U+MMJuFpP8s+YMUvrOySKhM1VhX2IvPzPl8yC86we85SrgS7R0phLgJWdmA==" saltValue="YItn8uy/pUgvD+6E8G/6dg==" spinCount="100000" sheet="1" objects="1" scenarios="1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104D-3643-5C42-AFC7-098CB831315C}">
  <dimension ref="A1:L116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160</v>
      </c>
    </row>
    <row r="3" spans="1:12" x14ac:dyDescent="0.2">
      <c r="A3" s="4" t="s">
        <v>12</v>
      </c>
      <c r="B3" s="5">
        <v>0</v>
      </c>
      <c r="C3" s="6">
        <f t="shared" ref="C3:C34" si="0">$J$5</f>
        <v>0</v>
      </c>
      <c r="D3" s="5">
        <f t="shared" ref="D3:D34" si="1">B3+C3</f>
        <v>0</v>
      </c>
      <c r="E3" s="5">
        <f t="shared" ref="E3:E34" si="2">0.0829959567953289*D3</f>
        <v>0</v>
      </c>
      <c r="F3" s="5">
        <f t="shared" ref="F3:F34" si="3">D3-E3</f>
        <v>0</v>
      </c>
      <c r="G3" s="7"/>
      <c r="J3" s="43"/>
      <c r="L3" s="8">
        <f>IF(-((J5*11.04235756)+(J8*(-2)))&lt;0,0,-((J5*11.04235756)+(J8*(-2))))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5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 t="s">
        <v>159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1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  <c r="K17" s="33"/>
    </row>
    <row r="18" spans="1:11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1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1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  <c r="J20" s="33"/>
    </row>
    <row r="21" spans="1:11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  <c r="J21" s="33"/>
    </row>
    <row r="22" spans="1:11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33"/>
    </row>
    <row r="23" spans="1:11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J23" s="33"/>
    </row>
    <row r="24" spans="1:11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  <c r="J24" s="33"/>
    </row>
    <row r="25" spans="1:11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  <c r="J25" s="33"/>
    </row>
    <row r="26" spans="1:11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33"/>
    </row>
    <row r="27" spans="1:11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  <c r="J27" s="33"/>
    </row>
    <row r="28" spans="1:11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  <c r="J28" s="33"/>
    </row>
    <row r="29" spans="1:11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33"/>
    </row>
    <row r="30" spans="1:11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  <c r="J30" s="33"/>
    </row>
    <row r="31" spans="1:11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  <c r="J31" s="33"/>
    </row>
    <row r="32" spans="1:11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  <c r="J32" s="33"/>
    </row>
    <row r="33" spans="1:10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  <c r="H33" s="44"/>
      <c r="J33" s="33"/>
    </row>
    <row r="34" spans="1:10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  <c r="H34" s="44"/>
      <c r="J34" s="33"/>
    </row>
    <row r="35" spans="1:10" x14ac:dyDescent="0.2">
      <c r="A35" s="4">
        <v>33</v>
      </c>
      <c r="B35" s="5">
        <f t="shared" si="4"/>
        <v>0</v>
      </c>
      <c r="C35" s="5">
        <f t="shared" ref="C35:C66" si="6">$J$5</f>
        <v>0</v>
      </c>
      <c r="D35" s="5">
        <f t="shared" ref="D35:D66" si="7">B35+C35</f>
        <v>0</v>
      </c>
      <c r="E35" s="5">
        <f t="shared" ref="E35:E66" si="8">0.0829959567953289*D35</f>
        <v>0</v>
      </c>
      <c r="F35" s="5">
        <f t="shared" ref="F35:F66" si="9">D35-E35</f>
        <v>0</v>
      </c>
      <c r="G35" s="11" t="e">
        <f t="shared" si="5"/>
        <v>#DIV/0!</v>
      </c>
      <c r="H35" s="44"/>
      <c r="J35" s="33"/>
    </row>
    <row r="36" spans="1:10" x14ac:dyDescent="0.2">
      <c r="A36" s="9">
        <v>34</v>
      </c>
      <c r="B36" s="10">
        <f t="shared" ref="B36:B67" si="10">F35</f>
        <v>0</v>
      </c>
      <c r="C36" s="10">
        <f t="shared" si="6"/>
        <v>0</v>
      </c>
      <c r="D36" s="10">
        <f t="shared" si="7"/>
        <v>0</v>
      </c>
      <c r="E36" s="10">
        <f t="shared" si="8"/>
        <v>0</v>
      </c>
      <c r="F36" s="10">
        <f t="shared" si="9"/>
        <v>0</v>
      </c>
      <c r="G36" s="11" t="e">
        <f t="shared" ref="G36:G67" si="11">IF(1-((B36-F36)/B36*-1)&gt;1,1+((B36-F36)/B36*-1),1-(((B36-F36)/B36*-1)))</f>
        <v>#DIV/0!</v>
      </c>
      <c r="H36" s="44"/>
      <c r="J36" s="33"/>
    </row>
    <row r="37" spans="1:10" x14ac:dyDescent="0.2">
      <c r="A37" s="4">
        <v>35</v>
      </c>
      <c r="B37" s="5">
        <f t="shared" si="10"/>
        <v>0</v>
      </c>
      <c r="C37" s="5">
        <f t="shared" si="6"/>
        <v>0</v>
      </c>
      <c r="D37" s="5">
        <f t="shared" si="7"/>
        <v>0</v>
      </c>
      <c r="E37" s="5">
        <f t="shared" si="8"/>
        <v>0</v>
      </c>
      <c r="F37" s="5">
        <f t="shared" si="9"/>
        <v>0</v>
      </c>
      <c r="G37" s="11" t="e">
        <f t="shared" si="11"/>
        <v>#DIV/0!</v>
      </c>
      <c r="H37" s="44"/>
      <c r="J37" s="33"/>
    </row>
    <row r="38" spans="1:10" x14ac:dyDescent="0.2">
      <c r="A38" s="9">
        <v>36</v>
      </c>
      <c r="B38" s="10">
        <f t="shared" si="10"/>
        <v>0</v>
      </c>
      <c r="C38" s="10">
        <f t="shared" si="6"/>
        <v>0</v>
      </c>
      <c r="D38" s="10">
        <f t="shared" si="7"/>
        <v>0</v>
      </c>
      <c r="E38" s="10">
        <f t="shared" si="8"/>
        <v>0</v>
      </c>
      <c r="F38" s="10">
        <f t="shared" si="9"/>
        <v>0</v>
      </c>
      <c r="G38" s="11" t="e">
        <f t="shared" si="11"/>
        <v>#DIV/0!</v>
      </c>
      <c r="H38" s="44"/>
      <c r="J38" s="33"/>
    </row>
    <row r="39" spans="1:10" x14ac:dyDescent="0.2">
      <c r="A39" s="4">
        <v>37</v>
      </c>
      <c r="B39" s="5">
        <f t="shared" si="10"/>
        <v>0</v>
      </c>
      <c r="C39" s="5">
        <f t="shared" si="6"/>
        <v>0</v>
      </c>
      <c r="D39" s="5">
        <f t="shared" si="7"/>
        <v>0</v>
      </c>
      <c r="E39" s="5">
        <f t="shared" si="8"/>
        <v>0</v>
      </c>
      <c r="F39" s="5">
        <f t="shared" si="9"/>
        <v>0</v>
      </c>
      <c r="G39" s="11" t="e">
        <f t="shared" si="11"/>
        <v>#DIV/0!</v>
      </c>
      <c r="H39" s="44"/>
      <c r="J39" s="33"/>
    </row>
    <row r="40" spans="1:10" x14ac:dyDescent="0.2">
      <c r="A40" s="9">
        <v>38</v>
      </c>
      <c r="B40" s="10">
        <f t="shared" si="10"/>
        <v>0</v>
      </c>
      <c r="C40" s="10">
        <f t="shared" si="6"/>
        <v>0</v>
      </c>
      <c r="D40" s="10">
        <f t="shared" si="7"/>
        <v>0</v>
      </c>
      <c r="E40" s="10">
        <f t="shared" si="8"/>
        <v>0</v>
      </c>
      <c r="F40" s="10">
        <f t="shared" si="9"/>
        <v>0</v>
      </c>
      <c r="G40" s="11" t="e">
        <f t="shared" si="11"/>
        <v>#DIV/0!</v>
      </c>
      <c r="H40" s="44"/>
      <c r="J40" s="33"/>
    </row>
    <row r="41" spans="1:10" x14ac:dyDescent="0.2">
      <c r="A41" s="4">
        <v>39</v>
      </c>
      <c r="B41" s="5">
        <f t="shared" si="10"/>
        <v>0</v>
      </c>
      <c r="C41" s="5">
        <f t="shared" si="6"/>
        <v>0</v>
      </c>
      <c r="D41" s="5">
        <f t="shared" si="7"/>
        <v>0</v>
      </c>
      <c r="E41" s="5">
        <f t="shared" si="8"/>
        <v>0</v>
      </c>
      <c r="F41" s="5">
        <f t="shared" si="9"/>
        <v>0</v>
      </c>
      <c r="G41" s="11" t="e">
        <f t="shared" si="11"/>
        <v>#DIV/0!</v>
      </c>
      <c r="H41" s="44"/>
      <c r="J41" s="33"/>
    </row>
    <row r="42" spans="1:10" x14ac:dyDescent="0.2">
      <c r="A42" s="9">
        <v>40</v>
      </c>
      <c r="B42" s="10">
        <f t="shared" si="10"/>
        <v>0</v>
      </c>
      <c r="C42" s="10">
        <f t="shared" si="6"/>
        <v>0</v>
      </c>
      <c r="D42" s="10">
        <f t="shared" si="7"/>
        <v>0</v>
      </c>
      <c r="E42" s="10">
        <f t="shared" si="8"/>
        <v>0</v>
      </c>
      <c r="F42" s="10">
        <f t="shared" si="9"/>
        <v>0</v>
      </c>
      <c r="G42" s="11" t="e">
        <f t="shared" si="11"/>
        <v>#DIV/0!</v>
      </c>
      <c r="H42" s="44"/>
      <c r="J42" s="33"/>
    </row>
    <row r="43" spans="1:10" x14ac:dyDescent="0.2">
      <c r="A43" s="4">
        <v>41</v>
      </c>
      <c r="B43" s="5">
        <f t="shared" si="10"/>
        <v>0</v>
      </c>
      <c r="C43" s="5">
        <f t="shared" si="6"/>
        <v>0</v>
      </c>
      <c r="D43" s="5">
        <f t="shared" si="7"/>
        <v>0</v>
      </c>
      <c r="E43" s="5">
        <f t="shared" si="8"/>
        <v>0</v>
      </c>
      <c r="F43" s="5">
        <f t="shared" si="9"/>
        <v>0</v>
      </c>
      <c r="G43" s="11" t="e">
        <f t="shared" si="11"/>
        <v>#DIV/0!</v>
      </c>
      <c r="H43" s="44"/>
      <c r="J43" s="33"/>
    </row>
    <row r="44" spans="1:10" x14ac:dyDescent="0.2">
      <c r="A44" s="9">
        <v>42</v>
      </c>
      <c r="B44" s="10">
        <f t="shared" si="10"/>
        <v>0</v>
      </c>
      <c r="C44" s="10">
        <f t="shared" si="6"/>
        <v>0</v>
      </c>
      <c r="D44" s="10">
        <f t="shared" si="7"/>
        <v>0</v>
      </c>
      <c r="E44" s="10">
        <f t="shared" si="8"/>
        <v>0</v>
      </c>
      <c r="F44" s="10">
        <f t="shared" si="9"/>
        <v>0</v>
      </c>
      <c r="G44" s="11" t="e">
        <f t="shared" si="11"/>
        <v>#DIV/0!</v>
      </c>
      <c r="H44" s="44"/>
      <c r="J44" s="33"/>
    </row>
    <row r="45" spans="1:10" x14ac:dyDescent="0.2">
      <c r="A45" s="4">
        <v>43</v>
      </c>
      <c r="B45" s="5">
        <f t="shared" si="10"/>
        <v>0</v>
      </c>
      <c r="C45" s="5">
        <f t="shared" si="6"/>
        <v>0</v>
      </c>
      <c r="D45" s="5">
        <f t="shared" si="7"/>
        <v>0</v>
      </c>
      <c r="E45" s="5">
        <f t="shared" si="8"/>
        <v>0</v>
      </c>
      <c r="F45" s="5">
        <f t="shared" si="9"/>
        <v>0</v>
      </c>
      <c r="G45" s="11" t="e">
        <f t="shared" si="11"/>
        <v>#DIV/0!</v>
      </c>
      <c r="H45" s="44"/>
      <c r="J45" s="33"/>
    </row>
    <row r="46" spans="1:10" x14ac:dyDescent="0.2">
      <c r="A46" s="9">
        <v>44</v>
      </c>
      <c r="B46" s="10">
        <f t="shared" si="10"/>
        <v>0</v>
      </c>
      <c r="C46" s="10">
        <f t="shared" si="6"/>
        <v>0</v>
      </c>
      <c r="D46" s="10">
        <f t="shared" si="7"/>
        <v>0</v>
      </c>
      <c r="E46" s="10">
        <f t="shared" si="8"/>
        <v>0</v>
      </c>
      <c r="F46" s="10">
        <f t="shared" si="9"/>
        <v>0</v>
      </c>
      <c r="G46" s="11" t="e">
        <f t="shared" si="11"/>
        <v>#DIV/0!</v>
      </c>
      <c r="H46" s="44"/>
      <c r="J46" s="33"/>
    </row>
    <row r="47" spans="1:10" x14ac:dyDescent="0.2">
      <c r="A47" s="4">
        <v>45</v>
      </c>
      <c r="B47" s="5">
        <f t="shared" si="10"/>
        <v>0</v>
      </c>
      <c r="C47" s="5">
        <f t="shared" si="6"/>
        <v>0</v>
      </c>
      <c r="D47" s="5">
        <f t="shared" si="7"/>
        <v>0</v>
      </c>
      <c r="E47" s="5">
        <f t="shared" si="8"/>
        <v>0</v>
      </c>
      <c r="F47" s="5">
        <f t="shared" si="9"/>
        <v>0</v>
      </c>
      <c r="G47" s="11" t="e">
        <f t="shared" si="11"/>
        <v>#DIV/0!</v>
      </c>
      <c r="H47" s="44"/>
      <c r="J47" s="33"/>
    </row>
    <row r="48" spans="1:10" x14ac:dyDescent="0.2">
      <c r="A48" s="9">
        <v>46</v>
      </c>
      <c r="B48" s="10">
        <f t="shared" si="10"/>
        <v>0</v>
      </c>
      <c r="C48" s="10">
        <f t="shared" si="6"/>
        <v>0</v>
      </c>
      <c r="D48" s="10">
        <f t="shared" si="7"/>
        <v>0</v>
      </c>
      <c r="E48" s="10">
        <f t="shared" si="8"/>
        <v>0</v>
      </c>
      <c r="F48" s="10">
        <f t="shared" si="9"/>
        <v>0</v>
      </c>
      <c r="G48" s="11" t="e">
        <f t="shared" si="11"/>
        <v>#DIV/0!</v>
      </c>
      <c r="H48" s="44"/>
      <c r="J48" s="33"/>
    </row>
    <row r="49" spans="1:10" x14ac:dyDescent="0.2">
      <c r="A49" s="4">
        <v>47</v>
      </c>
      <c r="B49" s="5">
        <f t="shared" si="10"/>
        <v>0</v>
      </c>
      <c r="C49" s="5">
        <f t="shared" si="6"/>
        <v>0</v>
      </c>
      <c r="D49" s="5">
        <f t="shared" si="7"/>
        <v>0</v>
      </c>
      <c r="E49" s="5">
        <f t="shared" si="8"/>
        <v>0</v>
      </c>
      <c r="F49" s="5">
        <f t="shared" si="9"/>
        <v>0</v>
      </c>
      <c r="G49" s="11" t="e">
        <f t="shared" si="11"/>
        <v>#DIV/0!</v>
      </c>
      <c r="H49" s="44"/>
      <c r="J49" s="33"/>
    </row>
    <row r="50" spans="1:10" x14ac:dyDescent="0.2">
      <c r="A50" s="9">
        <v>48</v>
      </c>
      <c r="B50" s="10">
        <f t="shared" si="10"/>
        <v>0</v>
      </c>
      <c r="C50" s="10">
        <f t="shared" si="6"/>
        <v>0</v>
      </c>
      <c r="D50" s="10">
        <f t="shared" si="7"/>
        <v>0</v>
      </c>
      <c r="E50" s="10">
        <f t="shared" si="8"/>
        <v>0</v>
      </c>
      <c r="F50" s="10">
        <f t="shared" si="9"/>
        <v>0</v>
      </c>
      <c r="G50" s="11" t="e">
        <f t="shared" si="11"/>
        <v>#DIV/0!</v>
      </c>
      <c r="H50" s="44"/>
      <c r="J50" s="33"/>
    </row>
    <row r="51" spans="1:10" x14ac:dyDescent="0.2">
      <c r="A51" s="4">
        <v>49</v>
      </c>
      <c r="B51" s="5">
        <f t="shared" si="10"/>
        <v>0</v>
      </c>
      <c r="C51" s="5">
        <f t="shared" si="6"/>
        <v>0</v>
      </c>
      <c r="D51" s="5">
        <f t="shared" si="7"/>
        <v>0</v>
      </c>
      <c r="E51" s="5">
        <f t="shared" si="8"/>
        <v>0</v>
      </c>
      <c r="F51" s="5">
        <f t="shared" si="9"/>
        <v>0</v>
      </c>
      <c r="G51" s="11" t="e">
        <f t="shared" si="11"/>
        <v>#DIV/0!</v>
      </c>
      <c r="H51" s="44"/>
      <c r="J51" s="33"/>
    </row>
    <row r="52" spans="1:10" x14ac:dyDescent="0.2">
      <c r="A52" s="9">
        <v>50</v>
      </c>
      <c r="B52" s="10">
        <f t="shared" si="10"/>
        <v>0</v>
      </c>
      <c r="C52" s="10">
        <f t="shared" si="6"/>
        <v>0</v>
      </c>
      <c r="D52" s="10">
        <f t="shared" si="7"/>
        <v>0</v>
      </c>
      <c r="E52" s="10">
        <f t="shared" si="8"/>
        <v>0</v>
      </c>
      <c r="F52" s="10">
        <f t="shared" si="9"/>
        <v>0</v>
      </c>
      <c r="G52" s="11" t="e">
        <f t="shared" si="11"/>
        <v>#DIV/0!</v>
      </c>
      <c r="H52" s="44"/>
      <c r="J52" s="33"/>
    </row>
    <row r="53" spans="1:10" x14ac:dyDescent="0.2">
      <c r="A53" s="4">
        <v>51</v>
      </c>
      <c r="B53" s="5">
        <f t="shared" si="10"/>
        <v>0</v>
      </c>
      <c r="C53" s="5">
        <f t="shared" si="6"/>
        <v>0</v>
      </c>
      <c r="D53" s="5">
        <f t="shared" si="7"/>
        <v>0</v>
      </c>
      <c r="E53" s="5">
        <f t="shared" si="8"/>
        <v>0</v>
      </c>
      <c r="F53" s="5">
        <f t="shared" si="9"/>
        <v>0</v>
      </c>
      <c r="G53" s="11" t="e">
        <f t="shared" si="11"/>
        <v>#DIV/0!</v>
      </c>
      <c r="H53" s="44"/>
      <c r="J53" s="33"/>
    </row>
    <row r="54" spans="1:10" x14ac:dyDescent="0.2">
      <c r="A54" s="9">
        <v>52</v>
      </c>
      <c r="B54" s="10">
        <f t="shared" si="10"/>
        <v>0</v>
      </c>
      <c r="C54" s="10">
        <f t="shared" si="6"/>
        <v>0</v>
      </c>
      <c r="D54" s="10">
        <f t="shared" si="7"/>
        <v>0</v>
      </c>
      <c r="E54" s="10">
        <f t="shared" si="8"/>
        <v>0</v>
      </c>
      <c r="F54" s="10">
        <f t="shared" si="9"/>
        <v>0</v>
      </c>
      <c r="G54" s="11" t="e">
        <f t="shared" si="11"/>
        <v>#DIV/0!</v>
      </c>
      <c r="H54" s="44"/>
      <c r="J54" s="33"/>
    </row>
    <row r="55" spans="1:10" x14ac:dyDescent="0.2">
      <c r="A55" s="4">
        <v>53</v>
      </c>
      <c r="B55" s="5">
        <f t="shared" si="10"/>
        <v>0</v>
      </c>
      <c r="C55" s="5">
        <f t="shared" si="6"/>
        <v>0</v>
      </c>
      <c r="D55" s="5">
        <f t="shared" si="7"/>
        <v>0</v>
      </c>
      <c r="E55" s="5">
        <f t="shared" si="8"/>
        <v>0</v>
      </c>
      <c r="F55" s="5">
        <f t="shared" si="9"/>
        <v>0</v>
      </c>
      <c r="G55" s="11" t="e">
        <f t="shared" si="11"/>
        <v>#DIV/0!</v>
      </c>
      <c r="H55" s="44"/>
      <c r="J55" s="33"/>
    </row>
    <row r="56" spans="1:10" x14ac:dyDescent="0.2">
      <c r="A56" s="9">
        <v>54</v>
      </c>
      <c r="B56" s="10">
        <f t="shared" si="10"/>
        <v>0</v>
      </c>
      <c r="C56" s="10">
        <f t="shared" si="6"/>
        <v>0</v>
      </c>
      <c r="D56" s="10">
        <f t="shared" si="7"/>
        <v>0</v>
      </c>
      <c r="E56" s="10">
        <f t="shared" si="8"/>
        <v>0</v>
      </c>
      <c r="F56" s="10">
        <f t="shared" si="9"/>
        <v>0</v>
      </c>
      <c r="G56" s="11" t="e">
        <f t="shared" si="11"/>
        <v>#DIV/0!</v>
      </c>
      <c r="H56" s="44"/>
      <c r="J56" s="33"/>
    </row>
    <row r="57" spans="1:10" x14ac:dyDescent="0.2">
      <c r="A57" s="4">
        <v>55</v>
      </c>
      <c r="B57" s="5">
        <f t="shared" si="10"/>
        <v>0</v>
      </c>
      <c r="C57" s="5">
        <f t="shared" si="6"/>
        <v>0</v>
      </c>
      <c r="D57" s="5">
        <f t="shared" si="7"/>
        <v>0</v>
      </c>
      <c r="E57" s="5">
        <f t="shared" si="8"/>
        <v>0</v>
      </c>
      <c r="F57" s="5">
        <f t="shared" si="9"/>
        <v>0</v>
      </c>
      <c r="G57" s="11" t="e">
        <f t="shared" si="11"/>
        <v>#DIV/0!</v>
      </c>
      <c r="H57" s="44"/>
      <c r="J57" s="33"/>
    </row>
    <row r="58" spans="1:10" x14ac:dyDescent="0.2">
      <c r="A58" s="9">
        <v>56</v>
      </c>
      <c r="B58" s="10">
        <f t="shared" si="10"/>
        <v>0</v>
      </c>
      <c r="C58" s="10">
        <f t="shared" si="6"/>
        <v>0</v>
      </c>
      <c r="D58" s="10">
        <f t="shared" si="7"/>
        <v>0</v>
      </c>
      <c r="E58" s="10">
        <f t="shared" si="8"/>
        <v>0</v>
      </c>
      <c r="F58" s="10">
        <f t="shared" si="9"/>
        <v>0</v>
      </c>
      <c r="G58" s="11" t="e">
        <f t="shared" si="11"/>
        <v>#DIV/0!</v>
      </c>
      <c r="H58" s="44"/>
      <c r="J58" s="33"/>
    </row>
    <row r="59" spans="1:10" x14ac:dyDescent="0.2">
      <c r="A59" s="4">
        <v>57</v>
      </c>
      <c r="B59" s="5">
        <f t="shared" si="10"/>
        <v>0</v>
      </c>
      <c r="C59" s="5">
        <f t="shared" si="6"/>
        <v>0</v>
      </c>
      <c r="D59" s="5">
        <f t="shared" si="7"/>
        <v>0</v>
      </c>
      <c r="E59" s="5">
        <f t="shared" si="8"/>
        <v>0</v>
      </c>
      <c r="F59" s="5">
        <f t="shared" si="9"/>
        <v>0</v>
      </c>
      <c r="G59" s="11" t="e">
        <f t="shared" si="11"/>
        <v>#DIV/0!</v>
      </c>
      <c r="H59" s="44"/>
      <c r="J59" s="33"/>
    </row>
    <row r="60" spans="1:10" x14ac:dyDescent="0.2">
      <c r="A60" s="9">
        <v>58</v>
      </c>
      <c r="B60" s="10">
        <f t="shared" si="10"/>
        <v>0</v>
      </c>
      <c r="C60" s="10">
        <f t="shared" si="6"/>
        <v>0</v>
      </c>
      <c r="D60" s="10">
        <f t="shared" si="7"/>
        <v>0</v>
      </c>
      <c r="E60" s="10">
        <f t="shared" si="8"/>
        <v>0</v>
      </c>
      <c r="F60" s="10">
        <f t="shared" si="9"/>
        <v>0</v>
      </c>
      <c r="G60" s="11" t="e">
        <f t="shared" si="11"/>
        <v>#DIV/0!</v>
      </c>
      <c r="H60" s="44"/>
      <c r="J60" s="33"/>
    </row>
    <row r="61" spans="1:10" x14ac:dyDescent="0.2">
      <c r="A61" s="4">
        <v>59</v>
      </c>
      <c r="B61" s="5">
        <f t="shared" si="10"/>
        <v>0</v>
      </c>
      <c r="C61" s="5">
        <f t="shared" si="6"/>
        <v>0</v>
      </c>
      <c r="D61" s="5">
        <f t="shared" si="7"/>
        <v>0</v>
      </c>
      <c r="E61" s="5">
        <f t="shared" si="8"/>
        <v>0</v>
      </c>
      <c r="F61" s="5">
        <f t="shared" si="9"/>
        <v>0</v>
      </c>
      <c r="G61" s="11" t="e">
        <f t="shared" si="11"/>
        <v>#DIV/0!</v>
      </c>
      <c r="H61" s="44"/>
      <c r="J61" s="33"/>
    </row>
    <row r="62" spans="1:10" x14ac:dyDescent="0.2">
      <c r="A62" s="9">
        <v>60</v>
      </c>
      <c r="B62" s="10">
        <f t="shared" si="10"/>
        <v>0</v>
      </c>
      <c r="C62" s="10">
        <f t="shared" si="6"/>
        <v>0</v>
      </c>
      <c r="D62" s="10">
        <f t="shared" si="7"/>
        <v>0</v>
      </c>
      <c r="E62" s="10">
        <f t="shared" si="8"/>
        <v>0</v>
      </c>
      <c r="F62" s="10">
        <f t="shared" si="9"/>
        <v>0</v>
      </c>
      <c r="G62" s="11" t="e">
        <f t="shared" si="11"/>
        <v>#DIV/0!</v>
      </c>
      <c r="H62" s="44"/>
      <c r="J62" s="33"/>
    </row>
    <row r="63" spans="1:10" x14ac:dyDescent="0.2">
      <c r="A63" s="4">
        <v>61</v>
      </c>
      <c r="B63" s="5">
        <f t="shared" si="10"/>
        <v>0</v>
      </c>
      <c r="C63" s="5">
        <f t="shared" si="6"/>
        <v>0</v>
      </c>
      <c r="D63" s="5">
        <f t="shared" si="7"/>
        <v>0</v>
      </c>
      <c r="E63" s="5">
        <f t="shared" si="8"/>
        <v>0</v>
      </c>
      <c r="F63" s="5">
        <f t="shared" si="9"/>
        <v>0</v>
      </c>
      <c r="G63" s="11" t="e">
        <f t="shared" si="11"/>
        <v>#DIV/0!</v>
      </c>
      <c r="H63" s="44"/>
      <c r="J63" s="33"/>
    </row>
    <row r="64" spans="1:10" x14ac:dyDescent="0.2">
      <c r="A64" s="9">
        <v>62</v>
      </c>
      <c r="B64" s="10">
        <f t="shared" si="10"/>
        <v>0</v>
      </c>
      <c r="C64" s="10">
        <f t="shared" si="6"/>
        <v>0</v>
      </c>
      <c r="D64" s="10">
        <f t="shared" si="7"/>
        <v>0</v>
      </c>
      <c r="E64" s="10">
        <f t="shared" si="8"/>
        <v>0</v>
      </c>
      <c r="F64" s="10">
        <f t="shared" si="9"/>
        <v>0</v>
      </c>
      <c r="G64" s="11" t="e">
        <f t="shared" si="11"/>
        <v>#DIV/0!</v>
      </c>
      <c r="H64" s="44"/>
      <c r="J64" s="33"/>
    </row>
    <row r="65" spans="1:10" x14ac:dyDescent="0.2">
      <c r="A65" s="4">
        <v>63</v>
      </c>
      <c r="B65" s="5">
        <f t="shared" si="10"/>
        <v>0</v>
      </c>
      <c r="C65" s="5">
        <f t="shared" si="6"/>
        <v>0</v>
      </c>
      <c r="D65" s="5">
        <f t="shared" si="7"/>
        <v>0</v>
      </c>
      <c r="E65" s="5">
        <f t="shared" si="8"/>
        <v>0</v>
      </c>
      <c r="F65" s="5">
        <f t="shared" si="9"/>
        <v>0</v>
      </c>
      <c r="G65" s="11" t="e">
        <f t="shared" si="11"/>
        <v>#DIV/0!</v>
      </c>
      <c r="H65" s="44"/>
      <c r="J65" s="33"/>
    </row>
    <row r="66" spans="1:10" x14ac:dyDescent="0.2">
      <c r="A66" s="9">
        <v>64</v>
      </c>
      <c r="B66" s="10">
        <f t="shared" si="10"/>
        <v>0</v>
      </c>
      <c r="C66" s="10">
        <f t="shared" si="6"/>
        <v>0</v>
      </c>
      <c r="D66" s="10">
        <f t="shared" si="7"/>
        <v>0</v>
      </c>
      <c r="E66" s="10">
        <f t="shared" si="8"/>
        <v>0</v>
      </c>
      <c r="F66" s="10">
        <f t="shared" si="9"/>
        <v>0</v>
      </c>
      <c r="G66" s="11" t="e">
        <f t="shared" si="11"/>
        <v>#DIV/0!</v>
      </c>
      <c r="H66" s="44"/>
      <c r="J66" s="33"/>
    </row>
    <row r="67" spans="1:10" x14ac:dyDescent="0.2">
      <c r="A67" s="4">
        <v>65</v>
      </c>
      <c r="B67" s="5">
        <f t="shared" si="10"/>
        <v>0</v>
      </c>
      <c r="C67" s="5">
        <f t="shared" ref="C67:C89" si="12">$J$5</f>
        <v>0</v>
      </c>
      <c r="D67" s="5">
        <f t="shared" ref="D67:D98" si="13">B67+C67</f>
        <v>0</v>
      </c>
      <c r="E67" s="5">
        <f t="shared" ref="E67:E89" si="14">0.0829959567953289*D67</f>
        <v>0</v>
      </c>
      <c r="F67" s="5">
        <f t="shared" ref="F67:F98" si="15">D67-E67</f>
        <v>0</v>
      </c>
      <c r="G67" s="11" t="e">
        <f t="shared" si="11"/>
        <v>#DIV/0!</v>
      </c>
      <c r="H67" s="44"/>
      <c r="J67" s="33"/>
    </row>
    <row r="68" spans="1:10" x14ac:dyDescent="0.2">
      <c r="A68" s="9">
        <v>66</v>
      </c>
      <c r="B68" s="10">
        <f t="shared" ref="B68:B102" si="16">F67</f>
        <v>0</v>
      </c>
      <c r="C68" s="10">
        <f t="shared" si="12"/>
        <v>0</v>
      </c>
      <c r="D68" s="10">
        <f t="shared" si="13"/>
        <v>0</v>
      </c>
      <c r="E68" s="10">
        <f t="shared" si="14"/>
        <v>0</v>
      </c>
      <c r="F68" s="10">
        <f t="shared" si="15"/>
        <v>0</v>
      </c>
      <c r="G68" s="11" t="e">
        <f t="shared" ref="G68:G89" si="17">IF(1-((B68-F68)/B68*-1)&gt;1,1+((B68-F68)/B68*-1),1-(((B68-F68)/B68*-1)))</f>
        <v>#DIV/0!</v>
      </c>
      <c r="H68" s="44"/>
      <c r="J68" s="33"/>
    </row>
    <row r="69" spans="1:10" x14ac:dyDescent="0.2">
      <c r="A69" s="4">
        <v>67</v>
      </c>
      <c r="B69" s="5">
        <f t="shared" si="16"/>
        <v>0</v>
      </c>
      <c r="C69" s="5">
        <f t="shared" si="12"/>
        <v>0</v>
      </c>
      <c r="D69" s="5">
        <f t="shared" si="13"/>
        <v>0</v>
      </c>
      <c r="E69" s="5">
        <f t="shared" si="14"/>
        <v>0</v>
      </c>
      <c r="F69" s="5">
        <f t="shared" si="15"/>
        <v>0</v>
      </c>
      <c r="G69" s="11" t="e">
        <f t="shared" si="17"/>
        <v>#DIV/0!</v>
      </c>
      <c r="H69" s="44"/>
      <c r="J69" s="33"/>
    </row>
    <row r="70" spans="1:10" x14ac:dyDescent="0.2">
      <c r="A70" s="9">
        <v>68</v>
      </c>
      <c r="B70" s="10">
        <f t="shared" si="16"/>
        <v>0</v>
      </c>
      <c r="C70" s="10">
        <f t="shared" si="12"/>
        <v>0</v>
      </c>
      <c r="D70" s="10">
        <f t="shared" si="13"/>
        <v>0</v>
      </c>
      <c r="E70" s="10">
        <f t="shared" si="14"/>
        <v>0</v>
      </c>
      <c r="F70" s="10">
        <f t="shared" si="15"/>
        <v>0</v>
      </c>
      <c r="G70" s="11" t="e">
        <f t="shared" si="17"/>
        <v>#DIV/0!</v>
      </c>
      <c r="H70" s="44"/>
      <c r="J70" s="33"/>
    </row>
    <row r="71" spans="1:10" x14ac:dyDescent="0.2">
      <c r="A71" s="4">
        <v>69</v>
      </c>
      <c r="B71" s="5">
        <f t="shared" si="16"/>
        <v>0</v>
      </c>
      <c r="C71" s="5">
        <f t="shared" si="12"/>
        <v>0</v>
      </c>
      <c r="D71" s="5">
        <f t="shared" si="13"/>
        <v>0</v>
      </c>
      <c r="E71" s="5">
        <f t="shared" si="14"/>
        <v>0</v>
      </c>
      <c r="F71" s="5">
        <f t="shared" si="15"/>
        <v>0</v>
      </c>
      <c r="G71" s="11" t="e">
        <f t="shared" si="17"/>
        <v>#DIV/0!</v>
      </c>
      <c r="H71" s="44"/>
      <c r="J71" s="33"/>
    </row>
    <row r="72" spans="1:10" x14ac:dyDescent="0.2">
      <c r="A72" s="9">
        <v>70</v>
      </c>
      <c r="B72" s="10">
        <f t="shared" si="16"/>
        <v>0</v>
      </c>
      <c r="C72" s="10">
        <f t="shared" si="12"/>
        <v>0</v>
      </c>
      <c r="D72" s="10">
        <f t="shared" si="13"/>
        <v>0</v>
      </c>
      <c r="E72" s="10">
        <f t="shared" si="14"/>
        <v>0</v>
      </c>
      <c r="F72" s="10">
        <f t="shared" si="15"/>
        <v>0</v>
      </c>
      <c r="G72" s="11" t="e">
        <f t="shared" si="17"/>
        <v>#DIV/0!</v>
      </c>
      <c r="H72" s="44"/>
      <c r="J72" s="33"/>
    </row>
    <row r="73" spans="1:10" x14ac:dyDescent="0.2">
      <c r="A73" s="4">
        <v>71</v>
      </c>
      <c r="B73" s="5">
        <f t="shared" si="16"/>
        <v>0</v>
      </c>
      <c r="C73" s="5">
        <f t="shared" si="12"/>
        <v>0</v>
      </c>
      <c r="D73" s="5">
        <f t="shared" si="13"/>
        <v>0</v>
      </c>
      <c r="E73" s="5">
        <f t="shared" si="14"/>
        <v>0</v>
      </c>
      <c r="F73" s="5">
        <f t="shared" si="15"/>
        <v>0</v>
      </c>
      <c r="G73" s="11" t="e">
        <f t="shared" si="17"/>
        <v>#DIV/0!</v>
      </c>
      <c r="H73" s="44"/>
      <c r="J73" s="33"/>
    </row>
    <row r="74" spans="1:10" x14ac:dyDescent="0.2">
      <c r="A74" s="9">
        <v>72</v>
      </c>
      <c r="B74" s="10">
        <f t="shared" si="16"/>
        <v>0</v>
      </c>
      <c r="C74" s="10">
        <f t="shared" si="12"/>
        <v>0</v>
      </c>
      <c r="D74" s="10">
        <f t="shared" si="13"/>
        <v>0</v>
      </c>
      <c r="E74" s="10">
        <f t="shared" si="14"/>
        <v>0</v>
      </c>
      <c r="F74" s="10">
        <f t="shared" si="15"/>
        <v>0</v>
      </c>
      <c r="G74" s="11" t="e">
        <f t="shared" si="17"/>
        <v>#DIV/0!</v>
      </c>
      <c r="H74" s="44"/>
      <c r="J74" s="33"/>
    </row>
    <row r="75" spans="1:10" x14ac:dyDescent="0.2">
      <c r="A75" s="4">
        <v>73</v>
      </c>
      <c r="B75" s="5">
        <f t="shared" si="16"/>
        <v>0</v>
      </c>
      <c r="C75" s="5">
        <f t="shared" si="12"/>
        <v>0</v>
      </c>
      <c r="D75" s="5">
        <f t="shared" si="13"/>
        <v>0</v>
      </c>
      <c r="E75" s="5">
        <f t="shared" si="14"/>
        <v>0</v>
      </c>
      <c r="F75" s="5">
        <f t="shared" si="15"/>
        <v>0</v>
      </c>
      <c r="G75" s="11" t="e">
        <f t="shared" si="17"/>
        <v>#DIV/0!</v>
      </c>
      <c r="H75" s="44"/>
      <c r="J75" s="33"/>
    </row>
    <row r="76" spans="1:10" x14ac:dyDescent="0.2">
      <c r="A76" s="9">
        <v>74</v>
      </c>
      <c r="B76" s="10">
        <f t="shared" si="16"/>
        <v>0</v>
      </c>
      <c r="C76" s="10">
        <f t="shared" si="12"/>
        <v>0</v>
      </c>
      <c r="D76" s="10">
        <f t="shared" si="13"/>
        <v>0</v>
      </c>
      <c r="E76" s="10">
        <f t="shared" si="14"/>
        <v>0</v>
      </c>
      <c r="F76" s="10">
        <f t="shared" si="15"/>
        <v>0</v>
      </c>
      <c r="G76" s="11" t="e">
        <f t="shared" si="17"/>
        <v>#DIV/0!</v>
      </c>
      <c r="H76" s="44"/>
      <c r="J76" s="33"/>
    </row>
    <row r="77" spans="1:10" x14ac:dyDescent="0.2">
      <c r="A77" s="4">
        <v>75</v>
      </c>
      <c r="B77" s="5">
        <f t="shared" si="16"/>
        <v>0</v>
      </c>
      <c r="C77" s="5">
        <f t="shared" si="12"/>
        <v>0</v>
      </c>
      <c r="D77" s="5">
        <f t="shared" si="13"/>
        <v>0</v>
      </c>
      <c r="E77" s="5">
        <f t="shared" si="14"/>
        <v>0</v>
      </c>
      <c r="F77" s="5">
        <f t="shared" si="15"/>
        <v>0</v>
      </c>
      <c r="G77" s="11" t="e">
        <f t="shared" si="17"/>
        <v>#DIV/0!</v>
      </c>
      <c r="H77" s="44"/>
      <c r="J77" s="33"/>
    </row>
    <row r="78" spans="1:10" x14ac:dyDescent="0.2">
      <c r="A78" s="9">
        <v>76</v>
      </c>
      <c r="B78" s="10">
        <f t="shared" si="16"/>
        <v>0</v>
      </c>
      <c r="C78" s="10">
        <f t="shared" si="12"/>
        <v>0</v>
      </c>
      <c r="D78" s="10">
        <f t="shared" si="13"/>
        <v>0</v>
      </c>
      <c r="E78" s="10">
        <f t="shared" si="14"/>
        <v>0</v>
      </c>
      <c r="F78" s="10">
        <f t="shared" si="15"/>
        <v>0</v>
      </c>
      <c r="G78" s="11" t="e">
        <f t="shared" si="17"/>
        <v>#DIV/0!</v>
      </c>
      <c r="H78" s="44"/>
      <c r="J78" s="33"/>
    </row>
    <row r="79" spans="1:10" x14ac:dyDescent="0.2">
      <c r="A79" s="4">
        <v>77</v>
      </c>
      <c r="B79" s="5">
        <f t="shared" si="16"/>
        <v>0</v>
      </c>
      <c r="C79" s="5">
        <f t="shared" si="12"/>
        <v>0</v>
      </c>
      <c r="D79" s="5">
        <f t="shared" si="13"/>
        <v>0</v>
      </c>
      <c r="E79" s="5">
        <f t="shared" si="14"/>
        <v>0</v>
      </c>
      <c r="F79" s="5">
        <f t="shared" si="15"/>
        <v>0</v>
      </c>
      <c r="G79" s="11" t="e">
        <f t="shared" si="17"/>
        <v>#DIV/0!</v>
      </c>
      <c r="H79" s="44"/>
      <c r="J79" s="33"/>
    </row>
    <row r="80" spans="1:10" x14ac:dyDescent="0.2">
      <c r="A80" s="9">
        <v>78</v>
      </c>
      <c r="B80" s="10">
        <f t="shared" si="16"/>
        <v>0</v>
      </c>
      <c r="C80" s="10">
        <f t="shared" si="12"/>
        <v>0</v>
      </c>
      <c r="D80" s="10">
        <f t="shared" si="13"/>
        <v>0</v>
      </c>
      <c r="E80" s="10">
        <f t="shared" si="14"/>
        <v>0</v>
      </c>
      <c r="F80" s="10">
        <f t="shared" si="15"/>
        <v>0</v>
      </c>
      <c r="G80" s="11" t="e">
        <f t="shared" si="17"/>
        <v>#DIV/0!</v>
      </c>
      <c r="H80" s="44"/>
      <c r="J80" s="33"/>
    </row>
    <row r="81" spans="1:12" x14ac:dyDescent="0.2">
      <c r="A81" s="4">
        <v>79</v>
      </c>
      <c r="B81" s="5">
        <f t="shared" si="16"/>
        <v>0</v>
      </c>
      <c r="C81" s="5">
        <f t="shared" si="12"/>
        <v>0</v>
      </c>
      <c r="D81" s="5">
        <f t="shared" si="13"/>
        <v>0</v>
      </c>
      <c r="E81" s="5">
        <f t="shared" si="14"/>
        <v>0</v>
      </c>
      <c r="F81" s="5">
        <f t="shared" si="15"/>
        <v>0</v>
      </c>
      <c r="G81" s="11" t="e">
        <f t="shared" si="17"/>
        <v>#DIV/0!</v>
      </c>
      <c r="H81" s="44"/>
      <c r="J81" s="33"/>
    </row>
    <row r="82" spans="1:12" x14ac:dyDescent="0.2">
      <c r="A82" s="9">
        <v>80</v>
      </c>
      <c r="B82" s="10">
        <f t="shared" si="16"/>
        <v>0</v>
      </c>
      <c r="C82" s="10">
        <f t="shared" si="12"/>
        <v>0</v>
      </c>
      <c r="D82" s="10">
        <f t="shared" si="13"/>
        <v>0</v>
      </c>
      <c r="E82" s="10">
        <f t="shared" si="14"/>
        <v>0</v>
      </c>
      <c r="F82" s="10">
        <f t="shared" si="15"/>
        <v>0</v>
      </c>
      <c r="G82" s="11" t="e">
        <f t="shared" si="17"/>
        <v>#DIV/0!</v>
      </c>
      <c r="H82" s="44"/>
      <c r="J82" s="33"/>
    </row>
    <row r="83" spans="1:12" x14ac:dyDescent="0.2">
      <c r="A83" s="4">
        <v>81</v>
      </c>
      <c r="B83" s="5">
        <f t="shared" si="16"/>
        <v>0</v>
      </c>
      <c r="C83" s="5">
        <f t="shared" si="12"/>
        <v>0</v>
      </c>
      <c r="D83" s="5">
        <f t="shared" si="13"/>
        <v>0</v>
      </c>
      <c r="E83" s="5">
        <f t="shared" si="14"/>
        <v>0</v>
      </c>
      <c r="F83" s="5">
        <f t="shared" si="15"/>
        <v>0</v>
      </c>
      <c r="G83" s="11" t="e">
        <f t="shared" si="17"/>
        <v>#DIV/0!</v>
      </c>
      <c r="H83" s="44"/>
      <c r="J83" s="33"/>
    </row>
    <row r="84" spans="1:12" x14ac:dyDescent="0.2">
      <c r="A84" s="9">
        <v>82</v>
      </c>
      <c r="B84" s="10">
        <f t="shared" si="16"/>
        <v>0</v>
      </c>
      <c r="C84" s="10">
        <f t="shared" si="12"/>
        <v>0</v>
      </c>
      <c r="D84" s="10">
        <f t="shared" si="13"/>
        <v>0</v>
      </c>
      <c r="E84" s="10">
        <f t="shared" si="14"/>
        <v>0</v>
      </c>
      <c r="F84" s="10">
        <f t="shared" si="15"/>
        <v>0</v>
      </c>
      <c r="G84" s="11" t="e">
        <f t="shared" si="17"/>
        <v>#DIV/0!</v>
      </c>
      <c r="H84" s="44"/>
      <c r="J84" s="33"/>
    </row>
    <row r="85" spans="1:12" x14ac:dyDescent="0.2">
      <c r="A85" s="4">
        <v>83</v>
      </c>
      <c r="B85" s="5">
        <f t="shared" si="16"/>
        <v>0</v>
      </c>
      <c r="C85" s="5">
        <f t="shared" si="12"/>
        <v>0</v>
      </c>
      <c r="D85" s="5">
        <f t="shared" si="13"/>
        <v>0</v>
      </c>
      <c r="E85" s="5">
        <f t="shared" si="14"/>
        <v>0</v>
      </c>
      <c r="F85" s="5">
        <f t="shared" si="15"/>
        <v>0</v>
      </c>
      <c r="G85" s="11" t="e">
        <f t="shared" si="17"/>
        <v>#DIV/0!</v>
      </c>
      <c r="H85" s="44"/>
      <c r="J85" s="33"/>
    </row>
    <row r="86" spans="1:12" x14ac:dyDescent="0.2">
      <c r="A86" s="9">
        <v>84</v>
      </c>
      <c r="B86" s="10">
        <f t="shared" si="16"/>
        <v>0</v>
      </c>
      <c r="C86" s="10">
        <f t="shared" si="12"/>
        <v>0</v>
      </c>
      <c r="D86" s="10">
        <f t="shared" si="13"/>
        <v>0</v>
      </c>
      <c r="E86" s="10">
        <f t="shared" si="14"/>
        <v>0</v>
      </c>
      <c r="F86" s="10">
        <f t="shared" si="15"/>
        <v>0</v>
      </c>
      <c r="G86" s="11" t="e">
        <f t="shared" si="17"/>
        <v>#DIV/0!</v>
      </c>
      <c r="H86" s="44"/>
      <c r="J86" s="33"/>
    </row>
    <row r="87" spans="1:12" x14ac:dyDescent="0.2">
      <c r="A87" s="4">
        <v>85</v>
      </c>
      <c r="B87" s="5">
        <f t="shared" si="16"/>
        <v>0</v>
      </c>
      <c r="C87" s="5">
        <f t="shared" si="12"/>
        <v>0</v>
      </c>
      <c r="D87" s="5">
        <f t="shared" si="13"/>
        <v>0</v>
      </c>
      <c r="E87" s="5">
        <f t="shared" si="14"/>
        <v>0</v>
      </c>
      <c r="F87" s="5">
        <f t="shared" si="15"/>
        <v>0</v>
      </c>
      <c r="G87" s="11" t="e">
        <f t="shared" si="17"/>
        <v>#DIV/0!</v>
      </c>
      <c r="H87" s="44"/>
      <c r="J87" s="33"/>
    </row>
    <row r="88" spans="1:12" x14ac:dyDescent="0.2">
      <c r="A88" s="9">
        <v>86</v>
      </c>
      <c r="B88" s="10">
        <f t="shared" si="16"/>
        <v>0</v>
      </c>
      <c r="C88" s="10">
        <f t="shared" si="12"/>
        <v>0</v>
      </c>
      <c r="D88" s="10">
        <f t="shared" si="13"/>
        <v>0</v>
      </c>
      <c r="E88" s="10">
        <f t="shared" si="14"/>
        <v>0</v>
      </c>
      <c r="F88" s="10">
        <f t="shared" si="15"/>
        <v>0</v>
      </c>
      <c r="G88" s="11" t="e">
        <f t="shared" si="17"/>
        <v>#DIV/0!</v>
      </c>
      <c r="H88" s="44"/>
      <c r="J88" s="33"/>
    </row>
    <row r="89" spans="1:12" x14ac:dyDescent="0.2">
      <c r="A89" s="4" t="s">
        <v>158</v>
      </c>
      <c r="B89" s="5">
        <f t="shared" si="16"/>
        <v>0</v>
      </c>
      <c r="C89" s="5">
        <f t="shared" si="12"/>
        <v>0</v>
      </c>
      <c r="D89" s="5">
        <f t="shared" si="13"/>
        <v>0</v>
      </c>
      <c r="E89" s="5">
        <f t="shared" si="14"/>
        <v>0</v>
      </c>
      <c r="F89" s="5">
        <f t="shared" si="15"/>
        <v>0</v>
      </c>
      <c r="G89" s="11" t="e">
        <f t="shared" si="17"/>
        <v>#DIV/0!</v>
      </c>
      <c r="H89" s="44"/>
      <c r="J89" s="33"/>
    </row>
    <row r="90" spans="1:12" x14ac:dyDescent="0.2">
      <c r="A90" s="9" t="s">
        <v>157</v>
      </c>
      <c r="B90" s="10">
        <f t="shared" si="16"/>
        <v>0</v>
      </c>
      <c r="C90" s="16">
        <f>L3</f>
        <v>0</v>
      </c>
      <c r="D90" s="10">
        <f t="shared" si="13"/>
        <v>0</v>
      </c>
      <c r="E90" s="10">
        <f t="shared" ref="E90:E102" si="18">0.5*D90</f>
        <v>0</v>
      </c>
      <c r="F90" s="10">
        <f t="shared" si="15"/>
        <v>0</v>
      </c>
      <c r="G90" s="11"/>
      <c r="H90" s="44"/>
    </row>
    <row r="91" spans="1:12" x14ac:dyDescent="0.2">
      <c r="A91" s="4" t="s">
        <v>156</v>
      </c>
      <c r="B91" s="5">
        <f t="shared" si="16"/>
        <v>0</v>
      </c>
      <c r="C91" s="17">
        <f t="shared" ref="C91:C102" si="19">$J$8</f>
        <v>0</v>
      </c>
      <c r="D91" s="5">
        <f t="shared" si="13"/>
        <v>0</v>
      </c>
      <c r="E91" s="5">
        <f t="shared" si="18"/>
        <v>0</v>
      </c>
      <c r="F91" s="5">
        <f t="shared" si="15"/>
        <v>0</v>
      </c>
      <c r="G91" s="11" t="e">
        <f t="shared" ref="G91:G102" si="20">IF(1-((B91-F91)/B91*-1)&gt;1,1+((B91-F91)/B91*-1),1-(((B91-F91)/B91*-1)))</f>
        <v>#DIV/0!</v>
      </c>
      <c r="H91" s="44"/>
    </row>
    <row r="92" spans="1:12" x14ac:dyDescent="0.2">
      <c r="A92" s="9">
        <v>90</v>
      </c>
      <c r="B92" s="10">
        <f t="shared" si="16"/>
        <v>0</v>
      </c>
      <c r="C92" s="10">
        <f t="shared" si="19"/>
        <v>0</v>
      </c>
      <c r="D92" s="10">
        <f t="shared" si="13"/>
        <v>0</v>
      </c>
      <c r="E92" s="10">
        <f t="shared" si="18"/>
        <v>0</v>
      </c>
      <c r="F92" s="10">
        <f t="shared" si="15"/>
        <v>0</v>
      </c>
      <c r="G92" s="11" t="e">
        <f t="shared" si="20"/>
        <v>#DIV/0!</v>
      </c>
      <c r="H92" s="44"/>
    </row>
    <row r="93" spans="1:12" x14ac:dyDescent="0.2">
      <c r="A93" s="4">
        <v>91</v>
      </c>
      <c r="B93" s="5">
        <f t="shared" si="16"/>
        <v>0</v>
      </c>
      <c r="C93" s="5">
        <f t="shared" si="19"/>
        <v>0</v>
      </c>
      <c r="D93" s="5">
        <f t="shared" si="13"/>
        <v>0</v>
      </c>
      <c r="E93" s="5">
        <f t="shared" si="18"/>
        <v>0</v>
      </c>
      <c r="F93" s="5">
        <f t="shared" si="15"/>
        <v>0</v>
      </c>
      <c r="G93" s="11" t="e">
        <f t="shared" si="20"/>
        <v>#DIV/0!</v>
      </c>
      <c r="H93" s="44"/>
      <c r="L93" s="33"/>
    </row>
    <row r="94" spans="1:12" x14ac:dyDescent="0.2">
      <c r="A94" s="9">
        <v>92</v>
      </c>
      <c r="B94" s="10">
        <f t="shared" si="16"/>
        <v>0</v>
      </c>
      <c r="C94" s="10">
        <f t="shared" si="19"/>
        <v>0</v>
      </c>
      <c r="D94" s="10">
        <f t="shared" si="13"/>
        <v>0</v>
      </c>
      <c r="E94" s="10">
        <f t="shared" si="18"/>
        <v>0</v>
      </c>
      <c r="F94" s="10">
        <f t="shared" si="15"/>
        <v>0</v>
      </c>
      <c r="G94" s="11" t="e">
        <f t="shared" si="20"/>
        <v>#DIV/0!</v>
      </c>
      <c r="H94" s="44"/>
    </row>
    <row r="95" spans="1:12" x14ac:dyDescent="0.2">
      <c r="A95" s="4">
        <v>93</v>
      </c>
      <c r="B95" s="5">
        <f t="shared" si="16"/>
        <v>0</v>
      </c>
      <c r="C95" s="5">
        <f t="shared" si="19"/>
        <v>0</v>
      </c>
      <c r="D95" s="5">
        <f t="shared" si="13"/>
        <v>0</v>
      </c>
      <c r="E95" s="5">
        <f t="shared" si="18"/>
        <v>0</v>
      </c>
      <c r="F95" s="5">
        <f t="shared" si="15"/>
        <v>0</v>
      </c>
      <c r="G95" s="11" t="e">
        <f t="shared" si="20"/>
        <v>#DIV/0!</v>
      </c>
      <c r="H95" s="44"/>
    </row>
    <row r="96" spans="1:12" x14ac:dyDescent="0.2">
      <c r="A96" s="9">
        <v>94</v>
      </c>
      <c r="B96" s="10">
        <f t="shared" si="16"/>
        <v>0</v>
      </c>
      <c r="C96" s="10">
        <f t="shared" si="19"/>
        <v>0</v>
      </c>
      <c r="D96" s="10">
        <f t="shared" si="13"/>
        <v>0</v>
      </c>
      <c r="E96" s="10">
        <f t="shared" si="18"/>
        <v>0</v>
      </c>
      <c r="F96" s="10">
        <f t="shared" si="15"/>
        <v>0</v>
      </c>
      <c r="G96" s="11" t="e">
        <f t="shared" si="20"/>
        <v>#DIV/0!</v>
      </c>
      <c r="H96" s="44"/>
    </row>
    <row r="97" spans="1:8" x14ac:dyDescent="0.2">
      <c r="A97" s="4">
        <v>95</v>
      </c>
      <c r="B97" s="5">
        <f t="shared" si="16"/>
        <v>0</v>
      </c>
      <c r="C97" s="5">
        <f t="shared" si="19"/>
        <v>0</v>
      </c>
      <c r="D97" s="5">
        <f t="shared" si="13"/>
        <v>0</v>
      </c>
      <c r="E97" s="5">
        <f t="shared" si="18"/>
        <v>0</v>
      </c>
      <c r="F97" s="5">
        <f t="shared" si="15"/>
        <v>0</v>
      </c>
      <c r="G97" s="11" t="e">
        <f t="shared" si="20"/>
        <v>#DIV/0!</v>
      </c>
      <c r="H97" s="44"/>
    </row>
    <row r="98" spans="1:8" x14ac:dyDescent="0.2">
      <c r="A98" s="9">
        <v>96</v>
      </c>
      <c r="B98" s="10">
        <f t="shared" si="16"/>
        <v>0</v>
      </c>
      <c r="C98" s="10">
        <f t="shared" si="19"/>
        <v>0</v>
      </c>
      <c r="D98" s="10">
        <f t="shared" si="13"/>
        <v>0</v>
      </c>
      <c r="E98" s="10">
        <f t="shared" si="18"/>
        <v>0</v>
      </c>
      <c r="F98" s="10">
        <f t="shared" si="15"/>
        <v>0</v>
      </c>
      <c r="G98" s="11" t="e">
        <f t="shared" si="20"/>
        <v>#DIV/0!</v>
      </c>
      <c r="H98" s="44"/>
    </row>
    <row r="99" spans="1:8" x14ac:dyDescent="0.2">
      <c r="A99" s="4">
        <v>97</v>
      </c>
      <c r="B99" s="5">
        <f t="shared" si="16"/>
        <v>0</v>
      </c>
      <c r="C99" s="5">
        <f t="shared" si="19"/>
        <v>0</v>
      </c>
      <c r="D99" s="5">
        <f t="shared" ref="D99:D102" si="21">B99+C99</f>
        <v>0</v>
      </c>
      <c r="E99" s="5">
        <f t="shared" si="18"/>
        <v>0</v>
      </c>
      <c r="F99" s="5">
        <f t="shared" ref="F99:F102" si="22">D99-E99</f>
        <v>0</v>
      </c>
      <c r="G99" s="11" t="e">
        <f t="shared" si="20"/>
        <v>#DIV/0!</v>
      </c>
      <c r="H99" s="44"/>
    </row>
    <row r="100" spans="1:8" x14ac:dyDescent="0.2">
      <c r="A100" s="9">
        <v>98</v>
      </c>
      <c r="B100" s="10">
        <f t="shared" si="16"/>
        <v>0</v>
      </c>
      <c r="C100" s="10">
        <f t="shared" si="19"/>
        <v>0</v>
      </c>
      <c r="D100" s="10">
        <f t="shared" si="21"/>
        <v>0</v>
      </c>
      <c r="E100" s="10">
        <f t="shared" si="18"/>
        <v>0</v>
      </c>
      <c r="F100" s="10">
        <f t="shared" si="22"/>
        <v>0</v>
      </c>
      <c r="G100" s="11" t="e">
        <f t="shared" si="20"/>
        <v>#DIV/0!</v>
      </c>
      <c r="H100" s="44"/>
    </row>
    <row r="101" spans="1:8" x14ac:dyDescent="0.2">
      <c r="A101" s="4">
        <v>99</v>
      </c>
      <c r="B101" s="5">
        <f t="shared" si="16"/>
        <v>0</v>
      </c>
      <c r="C101" s="5">
        <f t="shared" si="19"/>
        <v>0</v>
      </c>
      <c r="D101" s="5">
        <f t="shared" si="21"/>
        <v>0</v>
      </c>
      <c r="E101" s="5">
        <f t="shared" si="18"/>
        <v>0</v>
      </c>
      <c r="F101" s="5">
        <f t="shared" si="22"/>
        <v>0</v>
      </c>
      <c r="G101" s="11" t="e">
        <f t="shared" si="20"/>
        <v>#DIV/0!</v>
      </c>
      <c r="H101" s="44"/>
    </row>
    <row r="102" spans="1:8" ht="17" thickBot="1" x14ac:dyDescent="0.25">
      <c r="A102" s="18">
        <v>100</v>
      </c>
      <c r="B102" s="19">
        <f t="shared" si="16"/>
        <v>0</v>
      </c>
      <c r="C102" s="19">
        <f t="shared" si="19"/>
        <v>0</v>
      </c>
      <c r="D102" s="19">
        <f t="shared" si="21"/>
        <v>0</v>
      </c>
      <c r="E102" s="19">
        <f t="shared" si="18"/>
        <v>0</v>
      </c>
      <c r="F102" s="19">
        <f t="shared" si="22"/>
        <v>0</v>
      </c>
      <c r="G102" s="20" t="e">
        <f t="shared" si="20"/>
        <v>#DIV/0!</v>
      </c>
      <c r="H102" s="44"/>
    </row>
    <row r="103" spans="1:8" x14ac:dyDescent="0.2">
      <c r="A103" s="34"/>
      <c r="B103" s="10"/>
      <c r="C103" s="10"/>
      <c r="D103" s="10"/>
      <c r="E103" s="10"/>
      <c r="F103" s="10"/>
      <c r="G103" s="24"/>
    </row>
    <row r="104" spans="1:8" x14ac:dyDescent="0.2">
      <c r="A104" s="34"/>
      <c r="B104" s="10"/>
      <c r="C104" s="10"/>
      <c r="D104" s="10"/>
      <c r="E104" s="10"/>
      <c r="F104" s="10"/>
      <c r="G104" s="24"/>
    </row>
    <row r="105" spans="1:8" x14ac:dyDescent="0.2">
      <c r="A105" s="34"/>
      <c r="B105" s="10"/>
      <c r="C105" s="10"/>
      <c r="D105" s="10"/>
      <c r="E105" s="10"/>
      <c r="F105" s="10"/>
      <c r="G105" s="24"/>
    </row>
    <row r="106" spans="1:8" x14ac:dyDescent="0.2">
      <c r="A106" s="34"/>
      <c r="B106" s="10"/>
      <c r="C106" s="10"/>
      <c r="D106" s="10"/>
      <c r="E106" s="10"/>
      <c r="F106" s="10"/>
      <c r="G106" s="24"/>
    </row>
    <row r="107" spans="1:8" x14ac:dyDescent="0.2">
      <c r="A107" s="34"/>
      <c r="B107" s="10"/>
      <c r="C107" s="10"/>
      <c r="D107" s="10"/>
      <c r="E107" s="10"/>
      <c r="F107" s="10"/>
      <c r="G107" s="24"/>
    </row>
    <row r="108" spans="1:8" x14ac:dyDescent="0.2">
      <c r="A108" s="34"/>
      <c r="B108" s="10"/>
      <c r="C108" s="10"/>
      <c r="D108" s="10"/>
      <c r="E108" s="10"/>
      <c r="F108" s="10"/>
      <c r="G108" s="24"/>
    </row>
    <row r="109" spans="1:8" x14ac:dyDescent="0.2">
      <c r="A109" s="34"/>
      <c r="B109" s="10"/>
      <c r="C109" s="10"/>
      <c r="D109" s="10"/>
      <c r="E109" s="10"/>
      <c r="F109" s="10"/>
      <c r="G109" s="24"/>
    </row>
    <row r="110" spans="1:8" x14ac:dyDescent="0.2">
      <c r="A110" s="34"/>
      <c r="B110" s="10"/>
      <c r="C110" s="10"/>
      <c r="D110" s="10"/>
      <c r="E110" s="10"/>
      <c r="F110" s="10"/>
      <c r="G110" s="24"/>
    </row>
    <row r="111" spans="1:8" x14ac:dyDescent="0.2">
      <c r="A111" s="34"/>
      <c r="B111" s="10"/>
      <c r="C111" s="10"/>
      <c r="D111" s="10"/>
      <c r="E111" s="10"/>
      <c r="F111" s="10"/>
      <c r="G111" s="24"/>
    </row>
    <row r="112" spans="1:8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</sheetData>
  <sheetProtection algorithmName="SHA-512" hashValue="EPa91xo5oMsQOPomCHjJ/t7OQak5FQLBPiuDDGB2LrPr2mUeEm9vrsz7hV/1JpSXtWYwLCWR8pNuz6Kac5ibNg==" saltValue="UwvHOB8/jukIgWFVpHAGNg==" spinCount="100000" sheet="1" objects="1" scenarios="1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FFC7-9167-7145-867C-300D2F977FF8}">
  <dimension ref="A1:L123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3" width="10.83203125" style="38" customWidth="1"/>
    <col min="4" max="9" width="10.83203125" style="38"/>
    <col min="10" max="10" width="86.33203125" style="38" bestFit="1" customWidth="1"/>
    <col min="11" max="11" width="10.83203125" style="38"/>
    <col min="12" max="12" width="18.33203125" style="38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161</v>
      </c>
    </row>
    <row r="3" spans="1:12" x14ac:dyDescent="0.2">
      <c r="A3" s="4" t="s">
        <v>12</v>
      </c>
      <c r="B3" s="5">
        <v>0</v>
      </c>
      <c r="C3" s="6">
        <f t="shared" ref="C3:C34" si="0">$J$5</f>
        <v>0</v>
      </c>
      <c r="D3" s="5">
        <f t="shared" ref="D3:D34" si="1">B3+C3</f>
        <v>0</v>
      </c>
      <c r="E3" s="5">
        <f t="shared" ref="E3:E34" si="2">0.0829959567953289*D3</f>
        <v>0</v>
      </c>
      <c r="F3" s="5">
        <f t="shared" ref="F3:F34" si="3">D3-E3</f>
        <v>0</v>
      </c>
      <c r="G3" s="7"/>
      <c r="J3" s="43"/>
      <c r="L3" s="8">
        <f>IF((-((J5*9.209419164)+(J8*(-2))))-0.199*((J5*9.209419164)-J8)&lt;0,0,(-((J5*9.209419164)+(J8*(-2))))-0.199*((J5*9.209419164)-J8))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5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 t="s">
        <v>159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ref="C35:C66" si="6">$J$5</f>
        <v>0</v>
      </c>
      <c r="D35" s="5">
        <f t="shared" ref="D35:D66" si="7">B35+C35</f>
        <v>0</v>
      </c>
      <c r="E35" s="5">
        <f t="shared" ref="E35:E66" si="8">0.0829959567953289*D35</f>
        <v>0</v>
      </c>
      <c r="F35" s="5">
        <f t="shared" ref="F35:F66" si="9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7" si="10">F35</f>
        <v>0</v>
      </c>
      <c r="C36" s="10">
        <f t="shared" si="6"/>
        <v>0</v>
      </c>
      <c r="D36" s="10">
        <f t="shared" si="7"/>
        <v>0</v>
      </c>
      <c r="E36" s="10">
        <f t="shared" si="8"/>
        <v>0</v>
      </c>
      <c r="F36" s="10">
        <f t="shared" si="9"/>
        <v>0</v>
      </c>
      <c r="G36" s="11" t="e">
        <f t="shared" ref="G36:G67" si="11">IF(1-((B36-F36)/B36*-1)&gt;1,1+((B36-F36)/B36*-1),1-(((B36-F36)/B36*-1)))</f>
        <v>#DIV/0!</v>
      </c>
    </row>
    <row r="37" spans="1:7" x14ac:dyDescent="0.2">
      <c r="A37" s="4">
        <v>35</v>
      </c>
      <c r="B37" s="5">
        <f t="shared" si="10"/>
        <v>0</v>
      </c>
      <c r="C37" s="5">
        <f t="shared" si="6"/>
        <v>0</v>
      </c>
      <c r="D37" s="5">
        <f t="shared" si="7"/>
        <v>0</v>
      </c>
      <c r="E37" s="5">
        <f t="shared" si="8"/>
        <v>0</v>
      </c>
      <c r="F37" s="5">
        <f t="shared" si="9"/>
        <v>0</v>
      </c>
      <c r="G37" s="11" t="e">
        <f t="shared" si="11"/>
        <v>#DIV/0!</v>
      </c>
    </row>
    <row r="38" spans="1:7" x14ac:dyDescent="0.2">
      <c r="A38" s="9">
        <v>36</v>
      </c>
      <c r="B38" s="10">
        <f t="shared" si="10"/>
        <v>0</v>
      </c>
      <c r="C38" s="10">
        <f t="shared" si="6"/>
        <v>0</v>
      </c>
      <c r="D38" s="10">
        <f t="shared" si="7"/>
        <v>0</v>
      </c>
      <c r="E38" s="10">
        <f t="shared" si="8"/>
        <v>0</v>
      </c>
      <c r="F38" s="10">
        <f t="shared" si="9"/>
        <v>0</v>
      </c>
      <c r="G38" s="11" t="e">
        <f t="shared" si="11"/>
        <v>#DIV/0!</v>
      </c>
    </row>
    <row r="39" spans="1:7" x14ac:dyDescent="0.2">
      <c r="A39" s="4">
        <v>37</v>
      </c>
      <c r="B39" s="5">
        <f t="shared" si="10"/>
        <v>0</v>
      </c>
      <c r="C39" s="5">
        <f t="shared" si="6"/>
        <v>0</v>
      </c>
      <c r="D39" s="5">
        <f t="shared" si="7"/>
        <v>0</v>
      </c>
      <c r="E39" s="5">
        <f t="shared" si="8"/>
        <v>0</v>
      </c>
      <c r="F39" s="5">
        <f t="shared" si="9"/>
        <v>0</v>
      </c>
      <c r="G39" s="11" t="e">
        <f t="shared" si="11"/>
        <v>#DIV/0!</v>
      </c>
    </row>
    <row r="40" spans="1:7" x14ac:dyDescent="0.2">
      <c r="A40" s="9">
        <v>38</v>
      </c>
      <c r="B40" s="10">
        <f t="shared" si="10"/>
        <v>0</v>
      </c>
      <c r="C40" s="10">
        <f t="shared" si="6"/>
        <v>0</v>
      </c>
      <c r="D40" s="10">
        <f t="shared" si="7"/>
        <v>0</v>
      </c>
      <c r="E40" s="10">
        <f t="shared" si="8"/>
        <v>0</v>
      </c>
      <c r="F40" s="10">
        <f t="shared" si="9"/>
        <v>0</v>
      </c>
      <c r="G40" s="11" t="e">
        <f t="shared" si="11"/>
        <v>#DIV/0!</v>
      </c>
    </row>
    <row r="41" spans="1:7" x14ac:dyDescent="0.2">
      <c r="A41" s="4">
        <v>39</v>
      </c>
      <c r="B41" s="5">
        <f t="shared" si="10"/>
        <v>0</v>
      </c>
      <c r="C41" s="5">
        <f t="shared" si="6"/>
        <v>0</v>
      </c>
      <c r="D41" s="5">
        <f t="shared" si="7"/>
        <v>0</v>
      </c>
      <c r="E41" s="5">
        <f t="shared" si="8"/>
        <v>0</v>
      </c>
      <c r="F41" s="5">
        <f t="shared" si="9"/>
        <v>0</v>
      </c>
      <c r="G41" s="11" t="e">
        <f t="shared" si="11"/>
        <v>#DIV/0!</v>
      </c>
    </row>
    <row r="42" spans="1:7" x14ac:dyDescent="0.2">
      <c r="A42" s="9">
        <v>40</v>
      </c>
      <c r="B42" s="10">
        <f t="shared" si="10"/>
        <v>0</v>
      </c>
      <c r="C42" s="10">
        <f t="shared" si="6"/>
        <v>0</v>
      </c>
      <c r="D42" s="10">
        <f t="shared" si="7"/>
        <v>0</v>
      </c>
      <c r="E42" s="10">
        <f t="shared" si="8"/>
        <v>0</v>
      </c>
      <c r="F42" s="10">
        <f t="shared" si="9"/>
        <v>0</v>
      </c>
      <c r="G42" s="11" t="e">
        <f t="shared" si="11"/>
        <v>#DIV/0!</v>
      </c>
    </row>
    <row r="43" spans="1:7" x14ac:dyDescent="0.2">
      <c r="A43" s="4">
        <v>41</v>
      </c>
      <c r="B43" s="5">
        <f t="shared" si="10"/>
        <v>0</v>
      </c>
      <c r="C43" s="5">
        <f t="shared" si="6"/>
        <v>0</v>
      </c>
      <c r="D43" s="5">
        <f t="shared" si="7"/>
        <v>0</v>
      </c>
      <c r="E43" s="5">
        <f t="shared" si="8"/>
        <v>0</v>
      </c>
      <c r="F43" s="5">
        <f t="shared" si="9"/>
        <v>0</v>
      </c>
      <c r="G43" s="11" t="e">
        <f t="shared" si="11"/>
        <v>#DIV/0!</v>
      </c>
    </row>
    <row r="44" spans="1:7" x14ac:dyDescent="0.2">
      <c r="A44" s="9">
        <v>42</v>
      </c>
      <c r="B44" s="10">
        <f t="shared" si="10"/>
        <v>0</v>
      </c>
      <c r="C44" s="10">
        <f t="shared" si="6"/>
        <v>0</v>
      </c>
      <c r="D44" s="10">
        <f t="shared" si="7"/>
        <v>0</v>
      </c>
      <c r="E44" s="10">
        <f t="shared" si="8"/>
        <v>0</v>
      </c>
      <c r="F44" s="10">
        <f t="shared" si="9"/>
        <v>0</v>
      </c>
      <c r="G44" s="11" t="e">
        <f t="shared" si="11"/>
        <v>#DIV/0!</v>
      </c>
    </row>
    <row r="45" spans="1:7" x14ac:dyDescent="0.2">
      <c r="A45" s="4">
        <v>43</v>
      </c>
      <c r="B45" s="5">
        <f t="shared" si="10"/>
        <v>0</v>
      </c>
      <c r="C45" s="5">
        <f t="shared" si="6"/>
        <v>0</v>
      </c>
      <c r="D45" s="5">
        <f t="shared" si="7"/>
        <v>0</v>
      </c>
      <c r="E45" s="5">
        <f t="shared" si="8"/>
        <v>0</v>
      </c>
      <c r="F45" s="5">
        <f t="shared" si="9"/>
        <v>0</v>
      </c>
      <c r="G45" s="11" t="e">
        <f t="shared" si="11"/>
        <v>#DIV/0!</v>
      </c>
    </row>
    <row r="46" spans="1:7" x14ac:dyDescent="0.2">
      <c r="A46" s="9">
        <v>44</v>
      </c>
      <c r="B46" s="10">
        <f t="shared" si="10"/>
        <v>0</v>
      </c>
      <c r="C46" s="10">
        <f t="shared" si="6"/>
        <v>0</v>
      </c>
      <c r="D46" s="10">
        <f t="shared" si="7"/>
        <v>0</v>
      </c>
      <c r="E46" s="10">
        <f t="shared" si="8"/>
        <v>0</v>
      </c>
      <c r="F46" s="10">
        <f t="shared" si="9"/>
        <v>0</v>
      </c>
      <c r="G46" s="11" t="e">
        <f t="shared" si="11"/>
        <v>#DIV/0!</v>
      </c>
    </row>
    <row r="47" spans="1:7" x14ac:dyDescent="0.2">
      <c r="A47" s="4">
        <v>45</v>
      </c>
      <c r="B47" s="5">
        <f t="shared" si="10"/>
        <v>0</v>
      </c>
      <c r="C47" s="5">
        <f t="shared" si="6"/>
        <v>0</v>
      </c>
      <c r="D47" s="5">
        <f t="shared" si="7"/>
        <v>0</v>
      </c>
      <c r="E47" s="5">
        <f t="shared" si="8"/>
        <v>0</v>
      </c>
      <c r="F47" s="5">
        <f t="shared" si="9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10"/>
        <v>0</v>
      </c>
      <c r="C48" s="10">
        <f t="shared" si="6"/>
        <v>0</v>
      </c>
      <c r="D48" s="10">
        <f t="shared" si="7"/>
        <v>0</v>
      </c>
      <c r="E48" s="10">
        <f t="shared" si="8"/>
        <v>0</v>
      </c>
      <c r="F48" s="10">
        <f t="shared" si="9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10"/>
        <v>0</v>
      </c>
      <c r="C49" s="5">
        <f t="shared" si="6"/>
        <v>0</v>
      </c>
      <c r="D49" s="5">
        <f t="shared" si="7"/>
        <v>0</v>
      </c>
      <c r="E49" s="5">
        <f t="shared" si="8"/>
        <v>0</v>
      </c>
      <c r="F49" s="5">
        <f t="shared" si="9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10"/>
        <v>0</v>
      </c>
      <c r="C50" s="10">
        <f t="shared" si="6"/>
        <v>0</v>
      </c>
      <c r="D50" s="10">
        <f t="shared" si="7"/>
        <v>0</v>
      </c>
      <c r="E50" s="10">
        <f t="shared" si="8"/>
        <v>0</v>
      </c>
      <c r="F50" s="10">
        <f t="shared" si="9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10"/>
        <v>0</v>
      </c>
      <c r="C51" s="5">
        <f t="shared" si="6"/>
        <v>0</v>
      </c>
      <c r="D51" s="5">
        <f t="shared" si="7"/>
        <v>0</v>
      </c>
      <c r="E51" s="5">
        <f t="shared" si="8"/>
        <v>0</v>
      </c>
      <c r="F51" s="5">
        <f t="shared" si="9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10"/>
        <v>0</v>
      </c>
      <c r="C52" s="10">
        <f t="shared" si="6"/>
        <v>0</v>
      </c>
      <c r="D52" s="10">
        <f t="shared" si="7"/>
        <v>0</v>
      </c>
      <c r="E52" s="10">
        <f t="shared" si="8"/>
        <v>0</v>
      </c>
      <c r="F52" s="10">
        <f t="shared" si="9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10"/>
        <v>0</v>
      </c>
      <c r="C53" s="5">
        <f t="shared" si="6"/>
        <v>0</v>
      </c>
      <c r="D53" s="5">
        <f t="shared" si="7"/>
        <v>0</v>
      </c>
      <c r="E53" s="5">
        <f t="shared" si="8"/>
        <v>0</v>
      </c>
      <c r="F53" s="5">
        <f t="shared" si="9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10"/>
        <v>0</v>
      </c>
      <c r="C54" s="10">
        <f t="shared" si="6"/>
        <v>0</v>
      </c>
      <c r="D54" s="10">
        <f t="shared" si="7"/>
        <v>0</v>
      </c>
      <c r="E54" s="10">
        <f t="shared" si="8"/>
        <v>0</v>
      </c>
      <c r="F54" s="10">
        <f t="shared" si="9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10"/>
        <v>0</v>
      </c>
      <c r="C55" s="5">
        <f t="shared" si="6"/>
        <v>0</v>
      </c>
      <c r="D55" s="5">
        <f t="shared" si="7"/>
        <v>0</v>
      </c>
      <c r="E55" s="5">
        <f t="shared" si="8"/>
        <v>0</v>
      </c>
      <c r="F55" s="5">
        <f t="shared" si="9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10"/>
        <v>0</v>
      </c>
      <c r="C56" s="10">
        <f t="shared" si="6"/>
        <v>0</v>
      </c>
      <c r="D56" s="10">
        <f t="shared" si="7"/>
        <v>0</v>
      </c>
      <c r="E56" s="10">
        <f t="shared" si="8"/>
        <v>0</v>
      </c>
      <c r="F56" s="10">
        <f t="shared" si="9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10"/>
        <v>0</v>
      </c>
      <c r="C57" s="5">
        <f t="shared" si="6"/>
        <v>0</v>
      </c>
      <c r="D57" s="5">
        <f t="shared" si="7"/>
        <v>0</v>
      </c>
      <c r="E57" s="5">
        <f t="shared" si="8"/>
        <v>0</v>
      </c>
      <c r="F57" s="5">
        <f t="shared" si="9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10"/>
        <v>0</v>
      </c>
      <c r="C58" s="10">
        <f t="shared" si="6"/>
        <v>0</v>
      </c>
      <c r="D58" s="10">
        <f t="shared" si="7"/>
        <v>0</v>
      </c>
      <c r="E58" s="10">
        <f t="shared" si="8"/>
        <v>0</v>
      </c>
      <c r="F58" s="10">
        <f t="shared" si="9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10"/>
        <v>0</v>
      </c>
      <c r="C59" s="5">
        <f t="shared" si="6"/>
        <v>0</v>
      </c>
      <c r="D59" s="5">
        <f t="shared" si="7"/>
        <v>0</v>
      </c>
      <c r="E59" s="5">
        <f t="shared" si="8"/>
        <v>0</v>
      </c>
      <c r="F59" s="5">
        <f t="shared" si="9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10"/>
        <v>0</v>
      </c>
      <c r="C60" s="10">
        <f t="shared" si="6"/>
        <v>0</v>
      </c>
      <c r="D60" s="10">
        <f t="shared" si="7"/>
        <v>0</v>
      </c>
      <c r="E60" s="10">
        <f t="shared" si="8"/>
        <v>0</v>
      </c>
      <c r="F60" s="10">
        <f t="shared" si="9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10"/>
        <v>0</v>
      </c>
      <c r="C61" s="5">
        <f t="shared" si="6"/>
        <v>0</v>
      </c>
      <c r="D61" s="5">
        <f t="shared" si="7"/>
        <v>0</v>
      </c>
      <c r="E61" s="5">
        <f t="shared" si="8"/>
        <v>0</v>
      </c>
      <c r="F61" s="5">
        <f t="shared" si="9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10"/>
        <v>0</v>
      </c>
      <c r="C62" s="10">
        <f t="shared" si="6"/>
        <v>0</v>
      </c>
      <c r="D62" s="10">
        <f t="shared" si="7"/>
        <v>0</v>
      </c>
      <c r="E62" s="10">
        <f t="shared" si="8"/>
        <v>0</v>
      </c>
      <c r="F62" s="10">
        <f t="shared" si="9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10"/>
        <v>0</v>
      </c>
      <c r="C63" s="5">
        <f t="shared" si="6"/>
        <v>0</v>
      </c>
      <c r="D63" s="5">
        <f t="shared" si="7"/>
        <v>0</v>
      </c>
      <c r="E63" s="5">
        <f t="shared" si="8"/>
        <v>0</v>
      </c>
      <c r="F63" s="5">
        <f t="shared" si="9"/>
        <v>0</v>
      </c>
      <c r="G63" s="11" t="e">
        <f t="shared" si="11"/>
        <v>#DIV/0!</v>
      </c>
    </row>
    <row r="64" spans="1:7" x14ac:dyDescent="0.2">
      <c r="A64" s="9">
        <v>62</v>
      </c>
      <c r="B64" s="10">
        <f t="shared" si="10"/>
        <v>0</v>
      </c>
      <c r="C64" s="10">
        <f t="shared" si="6"/>
        <v>0</v>
      </c>
      <c r="D64" s="10">
        <f t="shared" si="7"/>
        <v>0</v>
      </c>
      <c r="E64" s="10">
        <f t="shared" si="8"/>
        <v>0</v>
      </c>
      <c r="F64" s="10">
        <f t="shared" si="9"/>
        <v>0</v>
      </c>
      <c r="G64" s="11" t="e">
        <f t="shared" si="11"/>
        <v>#DIV/0!</v>
      </c>
    </row>
    <row r="65" spans="1:7" x14ac:dyDescent="0.2">
      <c r="A65" s="4">
        <v>63</v>
      </c>
      <c r="B65" s="5">
        <f t="shared" si="10"/>
        <v>0</v>
      </c>
      <c r="C65" s="5">
        <f t="shared" si="6"/>
        <v>0</v>
      </c>
      <c r="D65" s="5">
        <f t="shared" si="7"/>
        <v>0</v>
      </c>
      <c r="E65" s="5">
        <f t="shared" si="8"/>
        <v>0</v>
      </c>
      <c r="F65" s="5">
        <f t="shared" si="9"/>
        <v>0</v>
      </c>
      <c r="G65" s="11" t="e">
        <f t="shared" si="11"/>
        <v>#DIV/0!</v>
      </c>
    </row>
    <row r="66" spans="1:7" x14ac:dyDescent="0.2">
      <c r="A66" s="9">
        <v>64</v>
      </c>
      <c r="B66" s="10">
        <f t="shared" si="10"/>
        <v>0</v>
      </c>
      <c r="C66" s="10">
        <f t="shared" si="6"/>
        <v>0</v>
      </c>
      <c r="D66" s="10">
        <f t="shared" si="7"/>
        <v>0</v>
      </c>
      <c r="E66" s="10">
        <f t="shared" si="8"/>
        <v>0</v>
      </c>
      <c r="F66" s="10">
        <f t="shared" si="9"/>
        <v>0</v>
      </c>
      <c r="G66" s="11" t="e">
        <f t="shared" si="11"/>
        <v>#DIV/0!</v>
      </c>
    </row>
    <row r="67" spans="1:7" x14ac:dyDescent="0.2">
      <c r="A67" s="4">
        <v>65</v>
      </c>
      <c r="B67" s="5">
        <f t="shared" si="10"/>
        <v>0</v>
      </c>
      <c r="C67" s="5">
        <f t="shared" ref="C67:C89" si="12">$J$5</f>
        <v>0</v>
      </c>
      <c r="D67" s="5">
        <f t="shared" ref="D67:D98" si="13">B67+C67</f>
        <v>0</v>
      </c>
      <c r="E67" s="5">
        <f t="shared" ref="E67:E89" si="14">0.0829959567953289*D67</f>
        <v>0</v>
      </c>
      <c r="F67" s="5">
        <f t="shared" ref="F67:F98" si="15">D67-E67</f>
        <v>0</v>
      </c>
      <c r="G67" s="11" t="e">
        <f t="shared" si="11"/>
        <v>#DIV/0!</v>
      </c>
    </row>
    <row r="68" spans="1:7" x14ac:dyDescent="0.2">
      <c r="A68" s="9">
        <v>66</v>
      </c>
      <c r="B68" s="10">
        <f t="shared" ref="B68:B102" si="16">F67</f>
        <v>0</v>
      </c>
      <c r="C68" s="10">
        <f t="shared" si="12"/>
        <v>0</v>
      </c>
      <c r="D68" s="10">
        <f t="shared" si="13"/>
        <v>0</v>
      </c>
      <c r="E68" s="10">
        <f t="shared" si="14"/>
        <v>0</v>
      </c>
      <c r="F68" s="10">
        <f t="shared" si="15"/>
        <v>0</v>
      </c>
      <c r="G68" s="11" t="e">
        <f t="shared" ref="G68:G89" si="17">IF(1-((B68-F68)/B68*-1)&gt;1,1+((B68-F68)/B68*-1),1-(((B68-F68)/B68*-1)))</f>
        <v>#DIV/0!</v>
      </c>
    </row>
    <row r="69" spans="1:7" x14ac:dyDescent="0.2">
      <c r="A69" s="4">
        <v>67</v>
      </c>
      <c r="B69" s="5">
        <f t="shared" si="16"/>
        <v>0</v>
      </c>
      <c r="C69" s="5">
        <f t="shared" si="12"/>
        <v>0</v>
      </c>
      <c r="D69" s="5">
        <f t="shared" si="13"/>
        <v>0</v>
      </c>
      <c r="E69" s="5">
        <f t="shared" si="14"/>
        <v>0</v>
      </c>
      <c r="F69" s="5">
        <f t="shared" si="15"/>
        <v>0</v>
      </c>
      <c r="G69" s="11" t="e">
        <f t="shared" si="17"/>
        <v>#DIV/0!</v>
      </c>
    </row>
    <row r="70" spans="1:7" x14ac:dyDescent="0.2">
      <c r="A70" s="9">
        <v>68</v>
      </c>
      <c r="B70" s="10">
        <f t="shared" si="16"/>
        <v>0</v>
      </c>
      <c r="C70" s="10">
        <f t="shared" si="12"/>
        <v>0</v>
      </c>
      <c r="D70" s="10">
        <f t="shared" si="13"/>
        <v>0</v>
      </c>
      <c r="E70" s="10">
        <f t="shared" si="14"/>
        <v>0</v>
      </c>
      <c r="F70" s="10">
        <f t="shared" si="15"/>
        <v>0</v>
      </c>
      <c r="G70" s="11" t="e">
        <f t="shared" si="17"/>
        <v>#DIV/0!</v>
      </c>
    </row>
    <row r="71" spans="1:7" x14ac:dyDescent="0.2">
      <c r="A71" s="4">
        <v>69</v>
      </c>
      <c r="B71" s="5">
        <f t="shared" si="16"/>
        <v>0</v>
      </c>
      <c r="C71" s="5">
        <f t="shared" si="12"/>
        <v>0</v>
      </c>
      <c r="D71" s="5">
        <f t="shared" si="13"/>
        <v>0</v>
      </c>
      <c r="E71" s="5">
        <f t="shared" si="14"/>
        <v>0</v>
      </c>
      <c r="F71" s="5">
        <f t="shared" si="15"/>
        <v>0</v>
      </c>
      <c r="G71" s="11" t="e">
        <f t="shared" si="17"/>
        <v>#DIV/0!</v>
      </c>
    </row>
    <row r="72" spans="1:7" x14ac:dyDescent="0.2">
      <c r="A72" s="9">
        <v>70</v>
      </c>
      <c r="B72" s="10">
        <f t="shared" si="16"/>
        <v>0</v>
      </c>
      <c r="C72" s="10">
        <f t="shared" si="12"/>
        <v>0</v>
      </c>
      <c r="D72" s="10">
        <f t="shared" si="13"/>
        <v>0</v>
      </c>
      <c r="E72" s="10">
        <f t="shared" si="14"/>
        <v>0</v>
      </c>
      <c r="F72" s="10">
        <f t="shared" si="15"/>
        <v>0</v>
      </c>
      <c r="G72" s="11" t="e">
        <f t="shared" si="17"/>
        <v>#DIV/0!</v>
      </c>
    </row>
    <row r="73" spans="1:7" x14ac:dyDescent="0.2">
      <c r="A73" s="4">
        <v>71</v>
      </c>
      <c r="B73" s="5">
        <f t="shared" si="16"/>
        <v>0</v>
      </c>
      <c r="C73" s="5">
        <f t="shared" si="12"/>
        <v>0</v>
      </c>
      <c r="D73" s="5">
        <f t="shared" si="13"/>
        <v>0</v>
      </c>
      <c r="E73" s="5">
        <f t="shared" si="14"/>
        <v>0</v>
      </c>
      <c r="F73" s="5">
        <f t="shared" si="15"/>
        <v>0</v>
      </c>
      <c r="G73" s="11" t="e">
        <f t="shared" si="17"/>
        <v>#DIV/0!</v>
      </c>
    </row>
    <row r="74" spans="1:7" x14ac:dyDescent="0.2">
      <c r="A74" s="9">
        <v>72</v>
      </c>
      <c r="B74" s="10">
        <f t="shared" si="16"/>
        <v>0</v>
      </c>
      <c r="C74" s="10">
        <f t="shared" si="12"/>
        <v>0</v>
      </c>
      <c r="D74" s="10">
        <f t="shared" si="13"/>
        <v>0</v>
      </c>
      <c r="E74" s="10">
        <f t="shared" si="14"/>
        <v>0</v>
      </c>
      <c r="F74" s="10">
        <f t="shared" si="15"/>
        <v>0</v>
      </c>
      <c r="G74" s="11" t="e">
        <f t="shared" si="17"/>
        <v>#DIV/0!</v>
      </c>
    </row>
    <row r="75" spans="1:7" x14ac:dyDescent="0.2">
      <c r="A75" s="4">
        <v>73</v>
      </c>
      <c r="B75" s="5">
        <f t="shared" si="16"/>
        <v>0</v>
      </c>
      <c r="C75" s="5">
        <f t="shared" si="12"/>
        <v>0</v>
      </c>
      <c r="D75" s="5">
        <f t="shared" si="13"/>
        <v>0</v>
      </c>
      <c r="E75" s="5">
        <f t="shared" si="14"/>
        <v>0</v>
      </c>
      <c r="F75" s="5">
        <f t="shared" si="15"/>
        <v>0</v>
      </c>
      <c r="G75" s="11" t="e">
        <f t="shared" si="17"/>
        <v>#DIV/0!</v>
      </c>
    </row>
    <row r="76" spans="1:7" x14ac:dyDescent="0.2">
      <c r="A76" s="9">
        <v>74</v>
      </c>
      <c r="B76" s="10">
        <f t="shared" si="16"/>
        <v>0</v>
      </c>
      <c r="C76" s="10">
        <f t="shared" si="12"/>
        <v>0</v>
      </c>
      <c r="D76" s="10">
        <f t="shared" si="13"/>
        <v>0</v>
      </c>
      <c r="E76" s="10">
        <f t="shared" si="14"/>
        <v>0</v>
      </c>
      <c r="F76" s="10">
        <f t="shared" si="15"/>
        <v>0</v>
      </c>
      <c r="G76" s="11" t="e">
        <f t="shared" si="17"/>
        <v>#DIV/0!</v>
      </c>
    </row>
    <row r="77" spans="1:7" x14ac:dyDescent="0.2">
      <c r="A77" s="4">
        <v>75</v>
      </c>
      <c r="B77" s="5">
        <f t="shared" si="16"/>
        <v>0</v>
      </c>
      <c r="C77" s="5">
        <f t="shared" si="12"/>
        <v>0</v>
      </c>
      <c r="D77" s="5">
        <f t="shared" si="13"/>
        <v>0</v>
      </c>
      <c r="E77" s="5">
        <f t="shared" si="14"/>
        <v>0</v>
      </c>
      <c r="F77" s="5">
        <f t="shared" si="15"/>
        <v>0</v>
      </c>
      <c r="G77" s="11" t="e">
        <f t="shared" si="17"/>
        <v>#DIV/0!</v>
      </c>
    </row>
    <row r="78" spans="1:7" x14ac:dyDescent="0.2">
      <c r="A78" s="9">
        <v>76</v>
      </c>
      <c r="B78" s="10">
        <f t="shared" si="16"/>
        <v>0</v>
      </c>
      <c r="C78" s="10">
        <f t="shared" si="12"/>
        <v>0</v>
      </c>
      <c r="D78" s="10">
        <f t="shared" si="13"/>
        <v>0</v>
      </c>
      <c r="E78" s="10">
        <f t="shared" si="14"/>
        <v>0</v>
      </c>
      <c r="F78" s="10">
        <f t="shared" si="15"/>
        <v>0</v>
      </c>
      <c r="G78" s="11" t="e">
        <f t="shared" si="17"/>
        <v>#DIV/0!</v>
      </c>
    </row>
    <row r="79" spans="1:7" x14ac:dyDescent="0.2">
      <c r="A79" s="4">
        <v>77</v>
      </c>
      <c r="B79" s="5">
        <f t="shared" si="16"/>
        <v>0</v>
      </c>
      <c r="C79" s="5">
        <f t="shared" si="12"/>
        <v>0</v>
      </c>
      <c r="D79" s="5">
        <f t="shared" si="13"/>
        <v>0</v>
      </c>
      <c r="E79" s="5">
        <f t="shared" si="14"/>
        <v>0</v>
      </c>
      <c r="F79" s="5">
        <f t="shared" si="15"/>
        <v>0</v>
      </c>
      <c r="G79" s="11" t="e">
        <f t="shared" si="17"/>
        <v>#DIV/0!</v>
      </c>
    </row>
    <row r="80" spans="1:7" x14ac:dyDescent="0.2">
      <c r="A80" s="9">
        <v>78</v>
      </c>
      <c r="B80" s="10">
        <f t="shared" si="16"/>
        <v>0</v>
      </c>
      <c r="C80" s="10">
        <f t="shared" si="12"/>
        <v>0</v>
      </c>
      <c r="D80" s="10">
        <f t="shared" si="13"/>
        <v>0</v>
      </c>
      <c r="E80" s="10">
        <f t="shared" si="14"/>
        <v>0</v>
      </c>
      <c r="F80" s="10">
        <f t="shared" si="15"/>
        <v>0</v>
      </c>
      <c r="G80" s="11" t="e">
        <f t="shared" si="17"/>
        <v>#DIV/0!</v>
      </c>
    </row>
    <row r="81" spans="1:7" x14ac:dyDescent="0.2">
      <c r="A81" s="4">
        <v>79</v>
      </c>
      <c r="B81" s="5">
        <f t="shared" si="16"/>
        <v>0</v>
      </c>
      <c r="C81" s="5">
        <f t="shared" si="12"/>
        <v>0</v>
      </c>
      <c r="D81" s="5">
        <f t="shared" si="13"/>
        <v>0</v>
      </c>
      <c r="E81" s="5">
        <f t="shared" si="14"/>
        <v>0</v>
      </c>
      <c r="F81" s="5">
        <f t="shared" si="15"/>
        <v>0</v>
      </c>
      <c r="G81" s="11" t="e">
        <f t="shared" si="17"/>
        <v>#DIV/0!</v>
      </c>
    </row>
    <row r="82" spans="1:7" x14ac:dyDescent="0.2">
      <c r="A82" s="9">
        <v>80</v>
      </c>
      <c r="B82" s="10">
        <f t="shared" si="16"/>
        <v>0</v>
      </c>
      <c r="C82" s="10">
        <f t="shared" si="12"/>
        <v>0</v>
      </c>
      <c r="D82" s="10">
        <f t="shared" si="13"/>
        <v>0</v>
      </c>
      <c r="E82" s="10">
        <f t="shared" si="14"/>
        <v>0</v>
      </c>
      <c r="F82" s="10">
        <f t="shared" si="15"/>
        <v>0</v>
      </c>
      <c r="G82" s="11" t="e">
        <f t="shared" si="17"/>
        <v>#DIV/0!</v>
      </c>
    </row>
    <row r="83" spans="1:7" x14ac:dyDescent="0.2">
      <c r="A83" s="4">
        <v>81</v>
      </c>
      <c r="B83" s="5">
        <f t="shared" si="16"/>
        <v>0</v>
      </c>
      <c r="C83" s="5">
        <f t="shared" si="12"/>
        <v>0</v>
      </c>
      <c r="D83" s="5">
        <f t="shared" si="13"/>
        <v>0</v>
      </c>
      <c r="E83" s="5">
        <f t="shared" si="14"/>
        <v>0</v>
      </c>
      <c r="F83" s="5">
        <f t="shared" si="15"/>
        <v>0</v>
      </c>
      <c r="G83" s="11" t="e">
        <f t="shared" si="17"/>
        <v>#DIV/0!</v>
      </c>
    </row>
    <row r="84" spans="1:7" x14ac:dyDescent="0.2">
      <c r="A84" s="9">
        <v>82</v>
      </c>
      <c r="B84" s="10">
        <f t="shared" si="16"/>
        <v>0</v>
      </c>
      <c r="C84" s="10">
        <f t="shared" si="12"/>
        <v>0</v>
      </c>
      <c r="D84" s="10">
        <f t="shared" si="13"/>
        <v>0</v>
      </c>
      <c r="E84" s="10">
        <f t="shared" si="14"/>
        <v>0</v>
      </c>
      <c r="F84" s="10">
        <f t="shared" si="15"/>
        <v>0</v>
      </c>
      <c r="G84" s="11" t="e">
        <f t="shared" si="17"/>
        <v>#DIV/0!</v>
      </c>
    </row>
    <row r="85" spans="1:7" x14ac:dyDescent="0.2">
      <c r="A85" s="4">
        <v>83</v>
      </c>
      <c r="B85" s="5">
        <f t="shared" si="16"/>
        <v>0</v>
      </c>
      <c r="C85" s="5">
        <f t="shared" si="12"/>
        <v>0</v>
      </c>
      <c r="D85" s="5">
        <f t="shared" si="13"/>
        <v>0</v>
      </c>
      <c r="E85" s="5">
        <f t="shared" si="14"/>
        <v>0</v>
      </c>
      <c r="F85" s="5">
        <f t="shared" si="15"/>
        <v>0</v>
      </c>
      <c r="G85" s="11" t="e">
        <f t="shared" si="17"/>
        <v>#DIV/0!</v>
      </c>
    </row>
    <row r="86" spans="1:7" x14ac:dyDescent="0.2">
      <c r="A86" s="9">
        <v>84</v>
      </c>
      <c r="B86" s="10">
        <f t="shared" si="16"/>
        <v>0</v>
      </c>
      <c r="C86" s="10">
        <f t="shared" si="12"/>
        <v>0</v>
      </c>
      <c r="D86" s="10">
        <f t="shared" si="13"/>
        <v>0</v>
      </c>
      <c r="E86" s="10">
        <f t="shared" si="14"/>
        <v>0</v>
      </c>
      <c r="F86" s="10">
        <f t="shared" si="15"/>
        <v>0</v>
      </c>
      <c r="G86" s="11" t="e">
        <f t="shared" si="17"/>
        <v>#DIV/0!</v>
      </c>
    </row>
    <row r="87" spans="1:7" x14ac:dyDescent="0.2">
      <c r="A87" s="4">
        <v>85</v>
      </c>
      <c r="B87" s="5">
        <f t="shared" si="16"/>
        <v>0</v>
      </c>
      <c r="C87" s="5">
        <f t="shared" si="12"/>
        <v>0</v>
      </c>
      <c r="D87" s="5">
        <f t="shared" si="13"/>
        <v>0</v>
      </c>
      <c r="E87" s="5">
        <f t="shared" si="14"/>
        <v>0</v>
      </c>
      <c r="F87" s="5">
        <f t="shared" si="15"/>
        <v>0</v>
      </c>
      <c r="G87" s="11" t="e">
        <f t="shared" si="17"/>
        <v>#DIV/0!</v>
      </c>
    </row>
    <row r="88" spans="1:7" x14ac:dyDescent="0.2">
      <c r="A88" s="9">
        <v>86</v>
      </c>
      <c r="B88" s="10">
        <f t="shared" si="16"/>
        <v>0</v>
      </c>
      <c r="C88" s="10">
        <f t="shared" si="12"/>
        <v>0</v>
      </c>
      <c r="D88" s="10">
        <f t="shared" si="13"/>
        <v>0</v>
      </c>
      <c r="E88" s="10">
        <f t="shared" si="14"/>
        <v>0</v>
      </c>
      <c r="F88" s="10">
        <f t="shared" si="15"/>
        <v>0</v>
      </c>
      <c r="G88" s="11" t="e">
        <f t="shared" si="17"/>
        <v>#DIV/0!</v>
      </c>
    </row>
    <row r="89" spans="1:7" x14ac:dyDescent="0.2">
      <c r="A89" s="4" t="s">
        <v>158</v>
      </c>
      <c r="B89" s="5">
        <f t="shared" si="16"/>
        <v>0</v>
      </c>
      <c r="C89" s="5">
        <f t="shared" si="12"/>
        <v>0</v>
      </c>
      <c r="D89" s="5">
        <f t="shared" si="13"/>
        <v>0</v>
      </c>
      <c r="E89" s="5">
        <f t="shared" si="14"/>
        <v>0</v>
      </c>
      <c r="F89" s="5">
        <f t="shared" si="15"/>
        <v>0</v>
      </c>
      <c r="G89" s="11" t="e">
        <f t="shared" si="17"/>
        <v>#DIV/0!</v>
      </c>
    </row>
    <row r="90" spans="1:7" x14ac:dyDescent="0.2">
      <c r="A90" s="9" t="s">
        <v>157</v>
      </c>
      <c r="B90" s="10">
        <f t="shared" si="16"/>
        <v>0</v>
      </c>
      <c r="C90" s="16">
        <f>L3</f>
        <v>0</v>
      </c>
      <c r="D90" s="10">
        <f t="shared" si="13"/>
        <v>0</v>
      </c>
      <c r="E90" s="10">
        <f t="shared" ref="E90:E102" si="18">0.454746133667371*D90</f>
        <v>0</v>
      </c>
      <c r="F90" s="10">
        <f t="shared" si="15"/>
        <v>0</v>
      </c>
      <c r="G90" s="11"/>
    </row>
    <row r="91" spans="1:7" x14ac:dyDescent="0.2">
      <c r="A91" s="4" t="s">
        <v>156</v>
      </c>
      <c r="B91" s="5">
        <f t="shared" si="16"/>
        <v>0</v>
      </c>
      <c r="C91" s="17">
        <f t="shared" ref="C91:C102" si="19">$J$8</f>
        <v>0</v>
      </c>
      <c r="D91" s="5">
        <f t="shared" si="13"/>
        <v>0</v>
      </c>
      <c r="E91" s="5">
        <f t="shared" si="18"/>
        <v>0</v>
      </c>
      <c r="F91" s="5">
        <f t="shared" si="15"/>
        <v>0</v>
      </c>
      <c r="G91" s="11" t="e">
        <f t="shared" ref="G91:G102" si="20">IF(1-((B91-F91)/B91*-1)&gt;1,1+((B91-F91)/B91*-1),1-(((B91-F91)/B91*-1)))</f>
        <v>#DIV/0!</v>
      </c>
    </row>
    <row r="92" spans="1:7" x14ac:dyDescent="0.2">
      <c r="A92" s="9">
        <v>90</v>
      </c>
      <c r="B92" s="10">
        <f t="shared" si="16"/>
        <v>0</v>
      </c>
      <c r="C92" s="10">
        <f t="shared" si="19"/>
        <v>0</v>
      </c>
      <c r="D92" s="10">
        <f t="shared" si="13"/>
        <v>0</v>
      </c>
      <c r="E92" s="10">
        <f t="shared" si="18"/>
        <v>0</v>
      </c>
      <c r="F92" s="10">
        <f t="shared" si="15"/>
        <v>0</v>
      </c>
      <c r="G92" s="11" t="e">
        <f t="shared" si="20"/>
        <v>#DIV/0!</v>
      </c>
    </row>
    <row r="93" spans="1:7" x14ac:dyDescent="0.2">
      <c r="A93" s="4">
        <v>91</v>
      </c>
      <c r="B93" s="5">
        <f t="shared" si="16"/>
        <v>0</v>
      </c>
      <c r="C93" s="5">
        <f t="shared" si="19"/>
        <v>0</v>
      </c>
      <c r="D93" s="5">
        <f t="shared" si="13"/>
        <v>0</v>
      </c>
      <c r="E93" s="5">
        <f t="shared" si="18"/>
        <v>0</v>
      </c>
      <c r="F93" s="5">
        <f t="shared" si="15"/>
        <v>0</v>
      </c>
      <c r="G93" s="11" t="e">
        <f t="shared" si="20"/>
        <v>#DIV/0!</v>
      </c>
    </row>
    <row r="94" spans="1:7" x14ac:dyDescent="0.2">
      <c r="A94" s="9">
        <v>92</v>
      </c>
      <c r="B94" s="10">
        <f t="shared" si="16"/>
        <v>0</v>
      </c>
      <c r="C94" s="10">
        <f t="shared" si="19"/>
        <v>0</v>
      </c>
      <c r="D94" s="10">
        <f t="shared" si="13"/>
        <v>0</v>
      </c>
      <c r="E94" s="10">
        <f t="shared" si="18"/>
        <v>0</v>
      </c>
      <c r="F94" s="10">
        <f t="shared" si="15"/>
        <v>0</v>
      </c>
      <c r="G94" s="11" t="e">
        <f t="shared" si="20"/>
        <v>#DIV/0!</v>
      </c>
    </row>
    <row r="95" spans="1:7" x14ac:dyDescent="0.2">
      <c r="A95" s="4">
        <v>93</v>
      </c>
      <c r="B95" s="5">
        <f t="shared" si="16"/>
        <v>0</v>
      </c>
      <c r="C95" s="5">
        <f t="shared" si="19"/>
        <v>0</v>
      </c>
      <c r="D95" s="5">
        <f t="shared" si="13"/>
        <v>0</v>
      </c>
      <c r="E95" s="5">
        <f t="shared" si="18"/>
        <v>0</v>
      </c>
      <c r="F95" s="5">
        <f t="shared" si="15"/>
        <v>0</v>
      </c>
      <c r="G95" s="11" t="e">
        <f t="shared" si="20"/>
        <v>#DIV/0!</v>
      </c>
    </row>
    <row r="96" spans="1:7" x14ac:dyDescent="0.2">
      <c r="A96" s="9">
        <v>94</v>
      </c>
      <c r="B96" s="10">
        <f t="shared" si="16"/>
        <v>0</v>
      </c>
      <c r="C96" s="10">
        <f t="shared" si="19"/>
        <v>0</v>
      </c>
      <c r="D96" s="10">
        <f t="shared" si="13"/>
        <v>0</v>
      </c>
      <c r="E96" s="10">
        <f t="shared" si="18"/>
        <v>0</v>
      </c>
      <c r="F96" s="10">
        <f t="shared" si="15"/>
        <v>0</v>
      </c>
      <c r="G96" s="11" t="e">
        <f t="shared" si="20"/>
        <v>#DIV/0!</v>
      </c>
    </row>
    <row r="97" spans="1:7" x14ac:dyDescent="0.2">
      <c r="A97" s="4">
        <v>95</v>
      </c>
      <c r="B97" s="5">
        <f t="shared" si="16"/>
        <v>0</v>
      </c>
      <c r="C97" s="5">
        <f t="shared" si="19"/>
        <v>0</v>
      </c>
      <c r="D97" s="5">
        <f t="shared" si="13"/>
        <v>0</v>
      </c>
      <c r="E97" s="5">
        <f t="shared" si="18"/>
        <v>0</v>
      </c>
      <c r="F97" s="5">
        <f t="shared" si="15"/>
        <v>0</v>
      </c>
      <c r="G97" s="11" t="e">
        <f t="shared" si="20"/>
        <v>#DIV/0!</v>
      </c>
    </row>
    <row r="98" spans="1:7" x14ac:dyDescent="0.2">
      <c r="A98" s="9">
        <v>96</v>
      </c>
      <c r="B98" s="10">
        <f t="shared" si="16"/>
        <v>0</v>
      </c>
      <c r="C98" s="10">
        <f t="shared" si="19"/>
        <v>0</v>
      </c>
      <c r="D98" s="10">
        <f t="shared" si="13"/>
        <v>0</v>
      </c>
      <c r="E98" s="10">
        <f t="shared" si="18"/>
        <v>0</v>
      </c>
      <c r="F98" s="10">
        <f t="shared" si="15"/>
        <v>0</v>
      </c>
      <c r="G98" s="11" t="e">
        <f t="shared" si="20"/>
        <v>#DIV/0!</v>
      </c>
    </row>
    <row r="99" spans="1:7" x14ac:dyDescent="0.2">
      <c r="A99" s="4">
        <v>97</v>
      </c>
      <c r="B99" s="5">
        <f t="shared" si="16"/>
        <v>0</v>
      </c>
      <c r="C99" s="5">
        <f t="shared" si="19"/>
        <v>0</v>
      </c>
      <c r="D99" s="5">
        <f t="shared" ref="D99:D102" si="21">B99+C99</f>
        <v>0</v>
      </c>
      <c r="E99" s="5">
        <f t="shared" si="18"/>
        <v>0</v>
      </c>
      <c r="F99" s="5">
        <f t="shared" ref="F99:F102" si="22">D99-E99</f>
        <v>0</v>
      </c>
      <c r="G99" s="11" t="e">
        <f t="shared" si="20"/>
        <v>#DIV/0!</v>
      </c>
    </row>
    <row r="100" spans="1:7" x14ac:dyDescent="0.2">
      <c r="A100" s="9">
        <v>98</v>
      </c>
      <c r="B100" s="10">
        <f t="shared" si="16"/>
        <v>0</v>
      </c>
      <c r="C100" s="10">
        <f t="shared" si="19"/>
        <v>0</v>
      </c>
      <c r="D100" s="10">
        <f t="shared" si="21"/>
        <v>0</v>
      </c>
      <c r="E100" s="10">
        <f t="shared" si="18"/>
        <v>0</v>
      </c>
      <c r="F100" s="10">
        <f t="shared" si="22"/>
        <v>0</v>
      </c>
      <c r="G100" s="11" t="e">
        <f t="shared" si="20"/>
        <v>#DIV/0!</v>
      </c>
    </row>
    <row r="101" spans="1:7" x14ac:dyDescent="0.2">
      <c r="A101" s="4">
        <v>99</v>
      </c>
      <c r="B101" s="5">
        <f t="shared" si="16"/>
        <v>0</v>
      </c>
      <c r="C101" s="5">
        <f t="shared" si="19"/>
        <v>0</v>
      </c>
      <c r="D101" s="5">
        <f t="shared" si="21"/>
        <v>0</v>
      </c>
      <c r="E101" s="5">
        <f t="shared" si="18"/>
        <v>0</v>
      </c>
      <c r="F101" s="5">
        <f t="shared" si="22"/>
        <v>0</v>
      </c>
      <c r="G101" s="11" t="e">
        <f t="shared" si="20"/>
        <v>#DIV/0!</v>
      </c>
    </row>
    <row r="102" spans="1:7" ht="17" thickBot="1" x14ac:dyDescent="0.25">
      <c r="A102" s="18">
        <v>100</v>
      </c>
      <c r="B102" s="19">
        <f t="shared" si="16"/>
        <v>0</v>
      </c>
      <c r="C102" s="19">
        <f t="shared" si="19"/>
        <v>0</v>
      </c>
      <c r="D102" s="19">
        <f t="shared" si="21"/>
        <v>0</v>
      </c>
      <c r="E102" s="19">
        <f t="shared" si="18"/>
        <v>0</v>
      </c>
      <c r="F102" s="19">
        <f t="shared" si="22"/>
        <v>0</v>
      </c>
      <c r="G102" s="20" t="e">
        <f t="shared" si="20"/>
        <v>#DIV/0!</v>
      </c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</sheetData>
  <sheetProtection algorithmName="SHA-512" hashValue="2cRY8VA+fEiNB97UVratq7Pj/WRu/1eeTyKOoZBnQSBa5etTENFuNtQutTcymmAuGK2pzDVKDmD0THigxYQMIQ==" saltValue="YRNK1VlQAobKlVN8oPOXgA==" spinCount="100000" sheet="1" objects="1" scenarios="1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0CD2-7B57-9D4F-BD89-7865B5DD28E8}">
  <dimension ref="A1:L130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162</v>
      </c>
    </row>
    <row r="3" spans="1:12" x14ac:dyDescent="0.2">
      <c r="A3" s="4" t="s">
        <v>12</v>
      </c>
      <c r="B3" s="5">
        <v>0</v>
      </c>
      <c r="C3" s="6">
        <f t="shared" ref="C3:C34" si="0">$J$5</f>
        <v>0</v>
      </c>
      <c r="D3" s="5">
        <f t="shared" ref="D3:D34" si="1">B3+C3</f>
        <v>0</v>
      </c>
      <c r="E3" s="5">
        <f t="shared" ref="E3:E34" si="2">0.0829959567953289*D3</f>
        <v>0</v>
      </c>
      <c r="F3" s="5">
        <f t="shared" ref="F3:F34" si="3">D3-E3</f>
        <v>0</v>
      </c>
      <c r="G3" s="7"/>
      <c r="J3" s="43"/>
      <c r="L3" s="8">
        <f>IF((-((J5*7.5286045007)+(J8*(-2))))-0.4669*((J5*7.5286045007)-J8)&lt;0,0,(-((J5*7.5286045007)+(J8*(-2))))-0.4669*((J5*7.5286045007)-J8))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5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 t="s">
        <v>159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ref="C35:C66" si="6">$J$5</f>
        <v>0</v>
      </c>
      <c r="D35" s="5">
        <f t="shared" ref="D35:D66" si="7">B35+C35</f>
        <v>0</v>
      </c>
      <c r="E35" s="5">
        <f t="shared" ref="E35:E66" si="8">0.0829959567953289*D35</f>
        <v>0</v>
      </c>
      <c r="F35" s="5">
        <f t="shared" ref="F35:F66" si="9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7" si="10">F35</f>
        <v>0</v>
      </c>
      <c r="C36" s="10">
        <f t="shared" si="6"/>
        <v>0</v>
      </c>
      <c r="D36" s="10">
        <f t="shared" si="7"/>
        <v>0</v>
      </c>
      <c r="E36" s="10">
        <f t="shared" si="8"/>
        <v>0</v>
      </c>
      <c r="F36" s="10">
        <f t="shared" si="9"/>
        <v>0</v>
      </c>
      <c r="G36" s="11" t="e">
        <f t="shared" ref="G36:G67" si="11">IF(1-((B36-F36)/B36*-1)&gt;1,1+((B36-F36)/B36*-1),1-(((B36-F36)/B36*-1)))</f>
        <v>#DIV/0!</v>
      </c>
    </row>
    <row r="37" spans="1:7" x14ac:dyDescent="0.2">
      <c r="A37" s="4">
        <v>35</v>
      </c>
      <c r="B37" s="5">
        <f t="shared" si="10"/>
        <v>0</v>
      </c>
      <c r="C37" s="5">
        <f t="shared" si="6"/>
        <v>0</v>
      </c>
      <c r="D37" s="5">
        <f t="shared" si="7"/>
        <v>0</v>
      </c>
      <c r="E37" s="5">
        <f t="shared" si="8"/>
        <v>0</v>
      </c>
      <c r="F37" s="5">
        <f t="shared" si="9"/>
        <v>0</v>
      </c>
      <c r="G37" s="11" t="e">
        <f t="shared" si="11"/>
        <v>#DIV/0!</v>
      </c>
    </row>
    <row r="38" spans="1:7" x14ac:dyDescent="0.2">
      <c r="A38" s="9">
        <v>36</v>
      </c>
      <c r="B38" s="10">
        <f t="shared" si="10"/>
        <v>0</v>
      </c>
      <c r="C38" s="10">
        <f t="shared" si="6"/>
        <v>0</v>
      </c>
      <c r="D38" s="10">
        <f t="shared" si="7"/>
        <v>0</v>
      </c>
      <c r="E38" s="10">
        <f t="shared" si="8"/>
        <v>0</v>
      </c>
      <c r="F38" s="10">
        <f t="shared" si="9"/>
        <v>0</v>
      </c>
      <c r="G38" s="11" t="e">
        <f t="shared" si="11"/>
        <v>#DIV/0!</v>
      </c>
    </row>
    <row r="39" spans="1:7" x14ac:dyDescent="0.2">
      <c r="A39" s="4">
        <v>37</v>
      </c>
      <c r="B39" s="5">
        <f t="shared" si="10"/>
        <v>0</v>
      </c>
      <c r="C39" s="5">
        <f t="shared" si="6"/>
        <v>0</v>
      </c>
      <c r="D39" s="5">
        <f t="shared" si="7"/>
        <v>0</v>
      </c>
      <c r="E39" s="5">
        <f t="shared" si="8"/>
        <v>0</v>
      </c>
      <c r="F39" s="5">
        <f t="shared" si="9"/>
        <v>0</v>
      </c>
      <c r="G39" s="11" t="e">
        <f t="shared" si="11"/>
        <v>#DIV/0!</v>
      </c>
    </row>
    <row r="40" spans="1:7" x14ac:dyDescent="0.2">
      <c r="A40" s="9">
        <v>38</v>
      </c>
      <c r="B40" s="10">
        <f t="shared" si="10"/>
        <v>0</v>
      </c>
      <c r="C40" s="10">
        <f t="shared" si="6"/>
        <v>0</v>
      </c>
      <c r="D40" s="10">
        <f t="shared" si="7"/>
        <v>0</v>
      </c>
      <c r="E40" s="10">
        <f t="shared" si="8"/>
        <v>0</v>
      </c>
      <c r="F40" s="10">
        <f t="shared" si="9"/>
        <v>0</v>
      </c>
      <c r="G40" s="11" t="e">
        <f t="shared" si="11"/>
        <v>#DIV/0!</v>
      </c>
    </row>
    <row r="41" spans="1:7" x14ac:dyDescent="0.2">
      <c r="A41" s="4">
        <v>39</v>
      </c>
      <c r="B41" s="5">
        <f t="shared" si="10"/>
        <v>0</v>
      </c>
      <c r="C41" s="5">
        <f t="shared" si="6"/>
        <v>0</v>
      </c>
      <c r="D41" s="5">
        <f t="shared" si="7"/>
        <v>0</v>
      </c>
      <c r="E41" s="5">
        <f t="shared" si="8"/>
        <v>0</v>
      </c>
      <c r="F41" s="5">
        <f t="shared" si="9"/>
        <v>0</v>
      </c>
      <c r="G41" s="11" t="e">
        <f t="shared" si="11"/>
        <v>#DIV/0!</v>
      </c>
    </row>
    <row r="42" spans="1:7" x14ac:dyDescent="0.2">
      <c r="A42" s="9">
        <v>40</v>
      </c>
      <c r="B42" s="10">
        <f t="shared" si="10"/>
        <v>0</v>
      </c>
      <c r="C42" s="10">
        <f t="shared" si="6"/>
        <v>0</v>
      </c>
      <c r="D42" s="10">
        <f t="shared" si="7"/>
        <v>0</v>
      </c>
      <c r="E42" s="10">
        <f t="shared" si="8"/>
        <v>0</v>
      </c>
      <c r="F42" s="10">
        <f t="shared" si="9"/>
        <v>0</v>
      </c>
      <c r="G42" s="11" t="e">
        <f t="shared" si="11"/>
        <v>#DIV/0!</v>
      </c>
    </row>
    <row r="43" spans="1:7" x14ac:dyDescent="0.2">
      <c r="A43" s="4">
        <v>41</v>
      </c>
      <c r="B43" s="5">
        <f t="shared" si="10"/>
        <v>0</v>
      </c>
      <c r="C43" s="5">
        <f t="shared" si="6"/>
        <v>0</v>
      </c>
      <c r="D43" s="5">
        <f t="shared" si="7"/>
        <v>0</v>
      </c>
      <c r="E43" s="5">
        <f t="shared" si="8"/>
        <v>0</v>
      </c>
      <c r="F43" s="5">
        <f t="shared" si="9"/>
        <v>0</v>
      </c>
      <c r="G43" s="11" t="e">
        <f t="shared" si="11"/>
        <v>#DIV/0!</v>
      </c>
    </row>
    <row r="44" spans="1:7" x14ac:dyDescent="0.2">
      <c r="A44" s="9">
        <v>42</v>
      </c>
      <c r="B44" s="10">
        <f t="shared" si="10"/>
        <v>0</v>
      </c>
      <c r="C44" s="10">
        <f t="shared" si="6"/>
        <v>0</v>
      </c>
      <c r="D44" s="10">
        <f t="shared" si="7"/>
        <v>0</v>
      </c>
      <c r="E44" s="10">
        <f t="shared" si="8"/>
        <v>0</v>
      </c>
      <c r="F44" s="10">
        <f t="shared" si="9"/>
        <v>0</v>
      </c>
      <c r="G44" s="11" t="e">
        <f t="shared" si="11"/>
        <v>#DIV/0!</v>
      </c>
    </row>
    <row r="45" spans="1:7" x14ac:dyDescent="0.2">
      <c r="A45" s="4">
        <v>43</v>
      </c>
      <c r="B45" s="5">
        <f t="shared" si="10"/>
        <v>0</v>
      </c>
      <c r="C45" s="5">
        <f t="shared" si="6"/>
        <v>0</v>
      </c>
      <c r="D45" s="5">
        <f t="shared" si="7"/>
        <v>0</v>
      </c>
      <c r="E45" s="5">
        <f t="shared" si="8"/>
        <v>0</v>
      </c>
      <c r="F45" s="5">
        <f t="shared" si="9"/>
        <v>0</v>
      </c>
      <c r="G45" s="11" t="e">
        <f t="shared" si="11"/>
        <v>#DIV/0!</v>
      </c>
    </row>
    <row r="46" spans="1:7" x14ac:dyDescent="0.2">
      <c r="A46" s="9">
        <v>44</v>
      </c>
      <c r="B46" s="10">
        <f t="shared" si="10"/>
        <v>0</v>
      </c>
      <c r="C46" s="10">
        <f t="shared" si="6"/>
        <v>0</v>
      </c>
      <c r="D46" s="10">
        <f t="shared" si="7"/>
        <v>0</v>
      </c>
      <c r="E46" s="10">
        <f t="shared" si="8"/>
        <v>0</v>
      </c>
      <c r="F46" s="10">
        <f t="shared" si="9"/>
        <v>0</v>
      </c>
      <c r="G46" s="11" t="e">
        <f t="shared" si="11"/>
        <v>#DIV/0!</v>
      </c>
    </row>
    <row r="47" spans="1:7" x14ac:dyDescent="0.2">
      <c r="A47" s="4">
        <v>45</v>
      </c>
      <c r="B47" s="5">
        <f t="shared" si="10"/>
        <v>0</v>
      </c>
      <c r="C47" s="5">
        <f t="shared" si="6"/>
        <v>0</v>
      </c>
      <c r="D47" s="5">
        <f t="shared" si="7"/>
        <v>0</v>
      </c>
      <c r="E47" s="5">
        <f t="shared" si="8"/>
        <v>0</v>
      </c>
      <c r="F47" s="5">
        <f t="shared" si="9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10"/>
        <v>0</v>
      </c>
      <c r="C48" s="10">
        <f t="shared" si="6"/>
        <v>0</v>
      </c>
      <c r="D48" s="10">
        <f t="shared" si="7"/>
        <v>0</v>
      </c>
      <c r="E48" s="10">
        <f t="shared" si="8"/>
        <v>0</v>
      </c>
      <c r="F48" s="10">
        <f t="shared" si="9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10"/>
        <v>0</v>
      </c>
      <c r="C49" s="5">
        <f t="shared" si="6"/>
        <v>0</v>
      </c>
      <c r="D49" s="5">
        <f t="shared" si="7"/>
        <v>0</v>
      </c>
      <c r="E49" s="5">
        <f t="shared" si="8"/>
        <v>0</v>
      </c>
      <c r="F49" s="5">
        <f t="shared" si="9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10"/>
        <v>0</v>
      </c>
      <c r="C50" s="10">
        <f t="shared" si="6"/>
        <v>0</v>
      </c>
      <c r="D50" s="10">
        <f t="shared" si="7"/>
        <v>0</v>
      </c>
      <c r="E50" s="10">
        <f t="shared" si="8"/>
        <v>0</v>
      </c>
      <c r="F50" s="10">
        <f t="shared" si="9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10"/>
        <v>0</v>
      </c>
      <c r="C51" s="5">
        <f t="shared" si="6"/>
        <v>0</v>
      </c>
      <c r="D51" s="5">
        <f t="shared" si="7"/>
        <v>0</v>
      </c>
      <c r="E51" s="5">
        <f t="shared" si="8"/>
        <v>0</v>
      </c>
      <c r="F51" s="5">
        <f t="shared" si="9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10"/>
        <v>0</v>
      </c>
      <c r="C52" s="10">
        <f t="shared" si="6"/>
        <v>0</v>
      </c>
      <c r="D52" s="10">
        <f t="shared" si="7"/>
        <v>0</v>
      </c>
      <c r="E52" s="10">
        <f t="shared" si="8"/>
        <v>0</v>
      </c>
      <c r="F52" s="10">
        <f t="shared" si="9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10"/>
        <v>0</v>
      </c>
      <c r="C53" s="5">
        <f t="shared" si="6"/>
        <v>0</v>
      </c>
      <c r="D53" s="5">
        <f t="shared" si="7"/>
        <v>0</v>
      </c>
      <c r="E53" s="5">
        <f t="shared" si="8"/>
        <v>0</v>
      </c>
      <c r="F53" s="5">
        <f t="shared" si="9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10"/>
        <v>0</v>
      </c>
      <c r="C54" s="10">
        <f t="shared" si="6"/>
        <v>0</v>
      </c>
      <c r="D54" s="10">
        <f t="shared" si="7"/>
        <v>0</v>
      </c>
      <c r="E54" s="10">
        <f t="shared" si="8"/>
        <v>0</v>
      </c>
      <c r="F54" s="10">
        <f t="shared" si="9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10"/>
        <v>0</v>
      </c>
      <c r="C55" s="5">
        <f t="shared" si="6"/>
        <v>0</v>
      </c>
      <c r="D55" s="5">
        <f t="shared" si="7"/>
        <v>0</v>
      </c>
      <c r="E55" s="5">
        <f t="shared" si="8"/>
        <v>0</v>
      </c>
      <c r="F55" s="5">
        <f t="shared" si="9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10"/>
        <v>0</v>
      </c>
      <c r="C56" s="10">
        <f t="shared" si="6"/>
        <v>0</v>
      </c>
      <c r="D56" s="10">
        <f t="shared" si="7"/>
        <v>0</v>
      </c>
      <c r="E56" s="10">
        <f t="shared" si="8"/>
        <v>0</v>
      </c>
      <c r="F56" s="10">
        <f t="shared" si="9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10"/>
        <v>0</v>
      </c>
      <c r="C57" s="5">
        <f t="shared" si="6"/>
        <v>0</v>
      </c>
      <c r="D57" s="5">
        <f t="shared" si="7"/>
        <v>0</v>
      </c>
      <c r="E57" s="5">
        <f t="shared" si="8"/>
        <v>0</v>
      </c>
      <c r="F57" s="5">
        <f t="shared" si="9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10"/>
        <v>0</v>
      </c>
      <c r="C58" s="10">
        <f t="shared" si="6"/>
        <v>0</v>
      </c>
      <c r="D58" s="10">
        <f t="shared" si="7"/>
        <v>0</v>
      </c>
      <c r="E58" s="10">
        <f t="shared" si="8"/>
        <v>0</v>
      </c>
      <c r="F58" s="10">
        <f t="shared" si="9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10"/>
        <v>0</v>
      </c>
      <c r="C59" s="5">
        <f t="shared" si="6"/>
        <v>0</v>
      </c>
      <c r="D59" s="5">
        <f t="shared" si="7"/>
        <v>0</v>
      </c>
      <c r="E59" s="5">
        <f t="shared" si="8"/>
        <v>0</v>
      </c>
      <c r="F59" s="5">
        <f t="shared" si="9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10"/>
        <v>0</v>
      </c>
      <c r="C60" s="10">
        <f t="shared" si="6"/>
        <v>0</v>
      </c>
      <c r="D60" s="10">
        <f t="shared" si="7"/>
        <v>0</v>
      </c>
      <c r="E60" s="10">
        <f t="shared" si="8"/>
        <v>0</v>
      </c>
      <c r="F60" s="10">
        <f t="shared" si="9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10"/>
        <v>0</v>
      </c>
      <c r="C61" s="5">
        <f t="shared" si="6"/>
        <v>0</v>
      </c>
      <c r="D61" s="5">
        <f t="shared" si="7"/>
        <v>0</v>
      </c>
      <c r="E61" s="5">
        <f t="shared" si="8"/>
        <v>0</v>
      </c>
      <c r="F61" s="5">
        <f t="shared" si="9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10"/>
        <v>0</v>
      </c>
      <c r="C62" s="10">
        <f t="shared" si="6"/>
        <v>0</v>
      </c>
      <c r="D62" s="10">
        <f t="shared" si="7"/>
        <v>0</v>
      </c>
      <c r="E62" s="10">
        <f t="shared" si="8"/>
        <v>0</v>
      </c>
      <c r="F62" s="10">
        <f t="shared" si="9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10"/>
        <v>0</v>
      </c>
      <c r="C63" s="5">
        <f t="shared" si="6"/>
        <v>0</v>
      </c>
      <c r="D63" s="5">
        <f t="shared" si="7"/>
        <v>0</v>
      </c>
      <c r="E63" s="5">
        <f t="shared" si="8"/>
        <v>0</v>
      </c>
      <c r="F63" s="5">
        <f t="shared" si="9"/>
        <v>0</v>
      </c>
      <c r="G63" s="11" t="e">
        <f t="shared" si="11"/>
        <v>#DIV/0!</v>
      </c>
    </row>
    <row r="64" spans="1:7" x14ac:dyDescent="0.2">
      <c r="A64" s="9">
        <v>62</v>
      </c>
      <c r="B64" s="10">
        <f t="shared" si="10"/>
        <v>0</v>
      </c>
      <c r="C64" s="10">
        <f t="shared" si="6"/>
        <v>0</v>
      </c>
      <c r="D64" s="10">
        <f t="shared" si="7"/>
        <v>0</v>
      </c>
      <c r="E64" s="10">
        <f t="shared" si="8"/>
        <v>0</v>
      </c>
      <c r="F64" s="10">
        <f t="shared" si="9"/>
        <v>0</v>
      </c>
      <c r="G64" s="11" t="e">
        <f t="shared" si="11"/>
        <v>#DIV/0!</v>
      </c>
    </row>
    <row r="65" spans="1:7" x14ac:dyDescent="0.2">
      <c r="A65" s="4">
        <v>63</v>
      </c>
      <c r="B65" s="5">
        <f t="shared" si="10"/>
        <v>0</v>
      </c>
      <c r="C65" s="5">
        <f t="shared" si="6"/>
        <v>0</v>
      </c>
      <c r="D65" s="5">
        <f t="shared" si="7"/>
        <v>0</v>
      </c>
      <c r="E65" s="5">
        <f t="shared" si="8"/>
        <v>0</v>
      </c>
      <c r="F65" s="5">
        <f t="shared" si="9"/>
        <v>0</v>
      </c>
      <c r="G65" s="11" t="e">
        <f t="shared" si="11"/>
        <v>#DIV/0!</v>
      </c>
    </row>
    <row r="66" spans="1:7" x14ac:dyDescent="0.2">
      <c r="A66" s="9">
        <v>64</v>
      </c>
      <c r="B66" s="10">
        <f t="shared" si="10"/>
        <v>0</v>
      </c>
      <c r="C66" s="10">
        <f t="shared" si="6"/>
        <v>0</v>
      </c>
      <c r="D66" s="10">
        <f t="shared" si="7"/>
        <v>0</v>
      </c>
      <c r="E66" s="10">
        <f t="shared" si="8"/>
        <v>0</v>
      </c>
      <c r="F66" s="10">
        <f t="shared" si="9"/>
        <v>0</v>
      </c>
      <c r="G66" s="11" t="e">
        <f t="shared" si="11"/>
        <v>#DIV/0!</v>
      </c>
    </row>
    <row r="67" spans="1:7" x14ac:dyDescent="0.2">
      <c r="A67" s="4">
        <v>65</v>
      </c>
      <c r="B67" s="5">
        <f t="shared" si="10"/>
        <v>0</v>
      </c>
      <c r="C67" s="5">
        <f t="shared" ref="C67:C89" si="12">$J$5</f>
        <v>0</v>
      </c>
      <c r="D67" s="5">
        <f t="shared" ref="D67:D98" si="13">B67+C67</f>
        <v>0</v>
      </c>
      <c r="E67" s="5">
        <f t="shared" ref="E67:E89" si="14">0.0829959567953289*D67</f>
        <v>0</v>
      </c>
      <c r="F67" s="5">
        <f t="shared" ref="F67:F98" si="15">D67-E67</f>
        <v>0</v>
      </c>
      <c r="G67" s="11" t="e">
        <f t="shared" si="11"/>
        <v>#DIV/0!</v>
      </c>
    </row>
    <row r="68" spans="1:7" x14ac:dyDescent="0.2">
      <c r="A68" s="9">
        <v>66</v>
      </c>
      <c r="B68" s="10">
        <f t="shared" ref="B68:B102" si="16">F67</f>
        <v>0</v>
      </c>
      <c r="C68" s="10">
        <f t="shared" si="12"/>
        <v>0</v>
      </c>
      <c r="D68" s="10">
        <f t="shared" si="13"/>
        <v>0</v>
      </c>
      <c r="E68" s="10">
        <f t="shared" si="14"/>
        <v>0</v>
      </c>
      <c r="F68" s="10">
        <f t="shared" si="15"/>
        <v>0</v>
      </c>
      <c r="G68" s="11" t="e">
        <f t="shared" ref="G68:G89" si="17">IF(1-((B68-F68)/B68*-1)&gt;1,1+((B68-F68)/B68*-1),1-(((B68-F68)/B68*-1)))</f>
        <v>#DIV/0!</v>
      </c>
    </row>
    <row r="69" spans="1:7" x14ac:dyDescent="0.2">
      <c r="A69" s="4">
        <v>67</v>
      </c>
      <c r="B69" s="5">
        <f t="shared" si="16"/>
        <v>0</v>
      </c>
      <c r="C69" s="5">
        <f t="shared" si="12"/>
        <v>0</v>
      </c>
      <c r="D69" s="5">
        <f t="shared" si="13"/>
        <v>0</v>
      </c>
      <c r="E69" s="5">
        <f t="shared" si="14"/>
        <v>0</v>
      </c>
      <c r="F69" s="5">
        <f t="shared" si="15"/>
        <v>0</v>
      </c>
      <c r="G69" s="11" t="e">
        <f t="shared" si="17"/>
        <v>#DIV/0!</v>
      </c>
    </row>
    <row r="70" spans="1:7" x14ac:dyDescent="0.2">
      <c r="A70" s="9">
        <v>68</v>
      </c>
      <c r="B70" s="10">
        <f t="shared" si="16"/>
        <v>0</v>
      </c>
      <c r="C70" s="10">
        <f t="shared" si="12"/>
        <v>0</v>
      </c>
      <c r="D70" s="10">
        <f t="shared" si="13"/>
        <v>0</v>
      </c>
      <c r="E70" s="10">
        <f t="shared" si="14"/>
        <v>0</v>
      </c>
      <c r="F70" s="10">
        <f t="shared" si="15"/>
        <v>0</v>
      </c>
      <c r="G70" s="11" t="e">
        <f t="shared" si="17"/>
        <v>#DIV/0!</v>
      </c>
    </row>
    <row r="71" spans="1:7" x14ac:dyDescent="0.2">
      <c r="A71" s="4">
        <v>69</v>
      </c>
      <c r="B71" s="5">
        <f t="shared" si="16"/>
        <v>0</v>
      </c>
      <c r="C71" s="5">
        <f t="shared" si="12"/>
        <v>0</v>
      </c>
      <c r="D71" s="5">
        <f t="shared" si="13"/>
        <v>0</v>
      </c>
      <c r="E71" s="5">
        <f t="shared" si="14"/>
        <v>0</v>
      </c>
      <c r="F71" s="5">
        <f t="shared" si="15"/>
        <v>0</v>
      </c>
      <c r="G71" s="11" t="e">
        <f t="shared" si="17"/>
        <v>#DIV/0!</v>
      </c>
    </row>
    <row r="72" spans="1:7" x14ac:dyDescent="0.2">
      <c r="A72" s="9">
        <v>70</v>
      </c>
      <c r="B72" s="10">
        <f t="shared" si="16"/>
        <v>0</v>
      </c>
      <c r="C72" s="10">
        <f t="shared" si="12"/>
        <v>0</v>
      </c>
      <c r="D72" s="10">
        <f t="shared" si="13"/>
        <v>0</v>
      </c>
      <c r="E72" s="10">
        <f t="shared" si="14"/>
        <v>0</v>
      </c>
      <c r="F72" s="10">
        <f t="shared" si="15"/>
        <v>0</v>
      </c>
      <c r="G72" s="11" t="e">
        <f t="shared" si="17"/>
        <v>#DIV/0!</v>
      </c>
    </row>
    <row r="73" spans="1:7" x14ac:dyDescent="0.2">
      <c r="A73" s="4">
        <v>71</v>
      </c>
      <c r="B73" s="5">
        <f t="shared" si="16"/>
        <v>0</v>
      </c>
      <c r="C73" s="5">
        <f t="shared" si="12"/>
        <v>0</v>
      </c>
      <c r="D73" s="5">
        <f t="shared" si="13"/>
        <v>0</v>
      </c>
      <c r="E73" s="5">
        <f t="shared" si="14"/>
        <v>0</v>
      </c>
      <c r="F73" s="5">
        <f t="shared" si="15"/>
        <v>0</v>
      </c>
      <c r="G73" s="11" t="e">
        <f t="shared" si="17"/>
        <v>#DIV/0!</v>
      </c>
    </row>
    <row r="74" spans="1:7" x14ac:dyDescent="0.2">
      <c r="A74" s="9">
        <v>72</v>
      </c>
      <c r="B74" s="10">
        <f t="shared" si="16"/>
        <v>0</v>
      </c>
      <c r="C74" s="10">
        <f t="shared" si="12"/>
        <v>0</v>
      </c>
      <c r="D74" s="10">
        <f t="shared" si="13"/>
        <v>0</v>
      </c>
      <c r="E74" s="10">
        <f t="shared" si="14"/>
        <v>0</v>
      </c>
      <c r="F74" s="10">
        <f t="shared" si="15"/>
        <v>0</v>
      </c>
      <c r="G74" s="11" t="e">
        <f t="shared" si="17"/>
        <v>#DIV/0!</v>
      </c>
    </row>
    <row r="75" spans="1:7" x14ac:dyDescent="0.2">
      <c r="A75" s="4">
        <v>73</v>
      </c>
      <c r="B75" s="5">
        <f t="shared" si="16"/>
        <v>0</v>
      </c>
      <c r="C75" s="5">
        <f t="shared" si="12"/>
        <v>0</v>
      </c>
      <c r="D75" s="5">
        <f t="shared" si="13"/>
        <v>0</v>
      </c>
      <c r="E75" s="5">
        <f t="shared" si="14"/>
        <v>0</v>
      </c>
      <c r="F75" s="5">
        <f t="shared" si="15"/>
        <v>0</v>
      </c>
      <c r="G75" s="11" t="e">
        <f t="shared" si="17"/>
        <v>#DIV/0!</v>
      </c>
    </row>
    <row r="76" spans="1:7" x14ac:dyDescent="0.2">
      <c r="A76" s="9">
        <v>74</v>
      </c>
      <c r="B76" s="10">
        <f t="shared" si="16"/>
        <v>0</v>
      </c>
      <c r="C76" s="10">
        <f t="shared" si="12"/>
        <v>0</v>
      </c>
      <c r="D76" s="10">
        <f t="shared" si="13"/>
        <v>0</v>
      </c>
      <c r="E76" s="10">
        <f t="shared" si="14"/>
        <v>0</v>
      </c>
      <c r="F76" s="10">
        <f t="shared" si="15"/>
        <v>0</v>
      </c>
      <c r="G76" s="11" t="e">
        <f t="shared" si="17"/>
        <v>#DIV/0!</v>
      </c>
    </row>
    <row r="77" spans="1:7" x14ac:dyDescent="0.2">
      <c r="A77" s="4">
        <v>75</v>
      </c>
      <c r="B77" s="5">
        <f t="shared" si="16"/>
        <v>0</v>
      </c>
      <c r="C77" s="5">
        <f t="shared" si="12"/>
        <v>0</v>
      </c>
      <c r="D77" s="5">
        <f t="shared" si="13"/>
        <v>0</v>
      </c>
      <c r="E77" s="5">
        <f t="shared" si="14"/>
        <v>0</v>
      </c>
      <c r="F77" s="5">
        <f t="shared" si="15"/>
        <v>0</v>
      </c>
      <c r="G77" s="11" t="e">
        <f t="shared" si="17"/>
        <v>#DIV/0!</v>
      </c>
    </row>
    <row r="78" spans="1:7" x14ac:dyDescent="0.2">
      <c r="A78" s="9">
        <v>76</v>
      </c>
      <c r="B78" s="10">
        <f t="shared" si="16"/>
        <v>0</v>
      </c>
      <c r="C78" s="10">
        <f t="shared" si="12"/>
        <v>0</v>
      </c>
      <c r="D78" s="10">
        <f t="shared" si="13"/>
        <v>0</v>
      </c>
      <c r="E78" s="10">
        <f t="shared" si="14"/>
        <v>0</v>
      </c>
      <c r="F78" s="10">
        <f t="shared" si="15"/>
        <v>0</v>
      </c>
      <c r="G78" s="11" t="e">
        <f t="shared" si="17"/>
        <v>#DIV/0!</v>
      </c>
    </row>
    <row r="79" spans="1:7" x14ac:dyDescent="0.2">
      <c r="A79" s="4">
        <v>77</v>
      </c>
      <c r="B79" s="5">
        <f t="shared" si="16"/>
        <v>0</v>
      </c>
      <c r="C79" s="5">
        <f t="shared" si="12"/>
        <v>0</v>
      </c>
      <c r="D79" s="5">
        <f t="shared" si="13"/>
        <v>0</v>
      </c>
      <c r="E79" s="5">
        <f t="shared" si="14"/>
        <v>0</v>
      </c>
      <c r="F79" s="5">
        <f t="shared" si="15"/>
        <v>0</v>
      </c>
      <c r="G79" s="11" t="e">
        <f t="shared" si="17"/>
        <v>#DIV/0!</v>
      </c>
    </row>
    <row r="80" spans="1:7" x14ac:dyDescent="0.2">
      <c r="A80" s="9">
        <v>78</v>
      </c>
      <c r="B80" s="10">
        <f t="shared" si="16"/>
        <v>0</v>
      </c>
      <c r="C80" s="10">
        <f t="shared" si="12"/>
        <v>0</v>
      </c>
      <c r="D80" s="10">
        <f t="shared" si="13"/>
        <v>0</v>
      </c>
      <c r="E80" s="10">
        <f t="shared" si="14"/>
        <v>0</v>
      </c>
      <c r="F80" s="10">
        <f t="shared" si="15"/>
        <v>0</v>
      </c>
      <c r="G80" s="11" t="e">
        <f t="shared" si="17"/>
        <v>#DIV/0!</v>
      </c>
    </row>
    <row r="81" spans="1:7" x14ac:dyDescent="0.2">
      <c r="A81" s="4">
        <v>79</v>
      </c>
      <c r="B81" s="5">
        <f t="shared" si="16"/>
        <v>0</v>
      </c>
      <c r="C81" s="5">
        <f t="shared" si="12"/>
        <v>0</v>
      </c>
      <c r="D81" s="5">
        <f t="shared" si="13"/>
        <v>0</v>
      </c>
      <c r="E81" s="5">
        <f t="shared" si="14"/>
        <v>0</v>
      </c>
      <c r="F81" s="5">
        <f t="shared" si="15"/>
        <v>0</v>
      </c>
      <c r="G81" s="11" t="e">
        <f t="shared" si="17"/>
        <v>#DIV/0!</v>
      </c>
    </row>
    <row r="82" spans="1:7" x14ac:dyDescent="0.2">
      <c r="A82" s="9">
        <v>80</v>
      </c>
      <c r="B82" s="10">
        <f t="shared" si="16"/>
        <v>0</v>
      </c>
      <c r="C82" s="10">
        <f t="shared" si="12"/>
        <v>0</v>
      </c>
      <c r="D82" s="10">
        <f t="shared" si="13"/>
        <v>0</v>
      </c>
      <c r="E82" s="10">
        <f t="shared" si="14"/>
        <v>0</v>
      </c>
      <c r="F82" s="10">
        <f t="shared" si="15"/>
        <v>0</v>
      </c>
      <c r="G82" s="11" t="e">
        <f t="shared" si="17"/>
        <v>#DIV/0!</v>
      </c>
    </row>
    <row r="83" spans="1:7" x14ac:dyDescent="0.2">
      <c r="A83" s="4">
        <v>81</v>
      </c>
      <c r="B83" s="5">
        <f t="shared" si="16"/>
        <v>0</v>
      </c>
      <c r="C83" s="5">
        <f t="shared" si="12"/>
        <v>0</v>
      </c>
      <c r="D83" s="5">
        <f t="shared" si="13"/>
        <v>0</v>
      </c>
      <c r="E83" s="5">
        <f t="shared" si="14"/>
        <v>0</v>
      </c>
      <c r="F83" s="5">
        <f t="shared" si="15"/>
        <v>0</v>
      </c>
      <c r="G83" s="11" t="e">
        <f t="shared" si="17"/>
        <v>#DIV/0!</v>
      </c>
    </row>
    <row r="84" spans="1:7" x14ac:dyDescent="0.2">
      <c r="A84" s="9">
        <v>82</v>
      </c>
      <c r="B84" s="10">
        <f t="shared" si="16"/>
        <v>0</v>
      </c>
      <c r="C84" s="10">
        <f t="shared" si="12"/>
        <v>0</v>
      </c>
      <c r="D84" s="10">
        <f t="shared" si="13"/>
        <v>0</v>
      </c>
      <c r="E84" s="10">
        <f t="shared" si="14"/>
        <v>0</v>
      </c>
      <c r="F84" s="10">
        <f t="shared" si="15"/>
        <v>0</v>
      </c>
      <c r="G84" s="11" t="e">
        <f t="shared" si="17"/>
        <v>#DIV/0!</v>
      </c>
    </row>
    <row r="85" spans="1:7" x14ac:dyDescent="0.2">
      <c r="A85" s="4">
        <v>83</v>
      </c>
      <c r="B85" s="5">
        <f t="shared" si="16"/>
        <v>0</v>
      </c>
      <c r="C85" s="5">
        <f t="shared" si="12"/>
        <v>0</v>
      </c>
      <c r="D85" s="5">
        <f t="shared" si="13"/>
        <v>0</v>
      </c>
      <c r="E85" s="5">
        <f t="shared" si="14"/>
        <v>0</v>
      </c>
      <c r="F85" s="5">
        <f t="shared" si="15"/>
        <v>0</v>
      </c>
      <c r="G85" s="11" t="e">
        <f t="shared" si="17"/>
        <v>#DIV/0!</v>
      </c>
    </row>
    <row r="86" spans="1:7" x14ac:dyDescent="0.2">
      <c r="A86" s="9">
        <v>84</v>
      </c>
      <c r="B86" s="10">
        <f t="shared" si="16"/>
        <v>0</v>
      </c>
      <c r="C86" s="10">
        <f t="shared" si="12"/>
        <v>0</v>
      </c>
      <c r="D86" s="10">
        <f t="shared" si="13"/>
        <v>0</v>
      </c>
      <c r="E86" s="10">
        <f t="shared" si="14"/>
        <v>0</v>
      </c>
      <c r="F86" s="10">
        <f t="shared" si="15"/>
        <v>0</v>
      </c>
      <c r="G86" s="11" t="e">
        <f t="shared" si="17"/>
        <v>#DIV/0!</v>
      </c>
    </row>
    <row r="87" spans="1:7" x14ac:dyDescent="0.2">
      <c r="A87" s="4">
        <v>85</v>
      </c>
      <c r="B87" s="5">
        <f t="shared" si="16"/>
        <v>0</v>
      </c>
      <c r="C87" s="5">
        <f t="shared" si="12"/>
        <v>0</v>
      </c>
      <c r="D87" s="5">
        <f t="shared" si="13"/>
        <v>0</v>
      </c>
      <c r="E87" s="5">
        <f t="shared" si="14"/>
        <v>0</v>
      </c>
      <c r="F87" s="5">
        <f t="shared" si="15"/>
        <v>0</v>
      </c>
      <c r="G87" s="11" t="e">
        <f t="shared" si="17"/>
        <v>#DIV/0!</v>
      </c>
    </row>
    <row r="88" spans="1:7" x14ac:dyDescent="0.2">
      <c r="A88" s="9">
        <v>86</v>
      </c>
      <c r="B88" s="10">
        <f t="shared" si="16"/>
        <v>0</v>
      </c>
      <c r="C88" s="10">
        <f t="shared" si="12"/>
        <v>0</v>
      </c>
      <c r="D88" s="10">
        <f t="shared" si="13"/>
        <v>0</v>
      </c>
      <c r="E88" s="10">
        <f t="shared" si="14"/>
        <v>0</v>
      </c>
      <c r="F88" s="10">
        <f t="shared" si="15"/>
        <v>0</v>
      </c>
      <c r="G88" s="11" t="e">
        <f t="shared" si="17"/>
        <v>#DIV/0!</v>
      </c>
    </row>
    <row r="89" spans="1:7" x14ac:dyDescent="0.2">
      <c r="A89" s="4" t="s">
        <v>158</v>
      </c>
      <c r="B89" s="5">
        <f t="shared" si="16"/>
        <v>0</v>
      </c>
      <c r="C89" s="5">
        <f t="shared" si="12"/>
        <v>0</v>
      </c>
      <c r="D89" s="5">
        <f t="shared" si="13"/>
        <v>0</v>
      </c>
      <c r="E89" s="5">
        <f t="shared" si="14"/>
        <v>0</v>
      </c>
      <c r="F89" s="5">
        <f t="shared" si="15"/>
        <v>0</v>
      </c>
      <c r="G89" s="11" t="e">
        <f t="shared" si="17"/>
        <v>#DIV/0!</v>
      </c>
    </row>
    <row r="90" spans="1:7" x14ac:dyDescent="0.2">
      <c r="A90" s="9" t="s">
        <v>157</v>
      </c>
      <c r="B90" s="10">
        <f t="shared" si="16"/>
        <v>0</v>
      </c>
      <c r="C90" s="16">
        <f>L3</f>
        <v>0</v>
      </c>
      <c r="D90" s="10">
        <f t="shared" si="13"/>
        <v>0</v>
      </c>
      <c r="E90" s="10">
        <f t="shared" ref="E90:E102" si="18">0.405396442498639*D90</f>
        <v>0</v>
      </c>
      <c r="F90" s="10">
        <f t="shared" si="15"/>
        <v>0</v>
      </c>
      <c r="G90" s="11"/>
    </row>
    <row r="91" spans="1:7" x14ac:dyDescent="0.2">
      <c r="A91" s="4" t="s">
        <v>156</v>
      </c>
      <c r="B91" s="5">
        <f t="shared" si="16"/>
        <v>0</v>
      </c>
      <c r="C91" s="17">
        <f t="shared" ref="C91:C102" si="19">$J$8</f>
        <v>0</v>
      </c>
      <c r="D91" s="5">
        <f t="shared" si="13"/>
        <v>0</v>
      </c>
      <c r="E91" s="5">
        <f t="shared" si="18"/>
        <v>0</v>
      </c>
      <c r="F91" s="5">
        <f t="shared" si="15"/>
        <v>0</v>
      </c>
      <c r="G91" s="11" t="e">
        <f t="shared" ref="G91:G102" si="20">IF(1-((B91-F91)/B91*-1)&gt;1,1+((B91-F91)/B91*-1),1-(((B91-F91)/B91*-1)))</f>
        <v>#DIV/0!</v>
      </c>
    </row>
    <row r="92" spans="1:7" x14ac:dyDescent="0.2">
      <c r="A92" s="9">
        <v>90</v>
      </c>
      <c r="B92" s="10">
        <f t="shared" si="16"/>
        <v>0</v>
      </c>
      <c r="C92" s="10">
        <f t="shared" si="19"/>
        <v>0</v>
      </c>
      <c r="D92" s="10">
        <f t="shared" si="13"/>
        <v>0</v>
      </c>
      <c r="E92" s="10">
        <f t="shared" si="18"/>
        <v>0</v>
      </c>
      <c r="F92" s="10">
        <f t="shared" si="15"/>
        <v>0</v>
      </c>
      <c r="G92" s="11" t="e">
        <f t="shared" si="20"/>
        <v>#DIV/0!</v>
      </c>
    </row>
    <row r="93" spans="1:7" x14ac:dyDescent="0.2">
      <c r="A93" s="4">
        <v>91</v>
      </c>
      <c r="B93" s="5">
        <f t="shared" si="16"/>
        <v>0</v>
      </c>
      <c r="C93" s="5">
        <f t="shared" si="19"/>
        <v>0</v>
      </c>
      <c r="D93" s="5">
        <f t="shared" si="13"/>
        <v>0</v>
      </c>
      <c r="E93" s="5">
        <f t="shared" si="18"/>
        <v>0</v>
      </c>
      <c r="F93" s="5">
        <f t="shared" si="15"/>
        <v>0</v>
      </c>
      <c r="G93" s="11" t="e">
        <f t="shared" si="20"/>
        <v>#DIV/0!</v>
      </c>
    </row>
    <row r="94" spans="1:7" x14ac:dyDescent="0.2">
      <c r="A94" s="9">
        <v>92</v>
      </c>
      <c r="B94" s="10">
        <f t="shared" si="16"/>
        <v>0</v>
      </c>
      <c r="C94" s="10">
        <f t="shared" si="19"/>
        <v>0</v>
      </c>
      <c r="D94" s="10">
        <f t="shared" si="13"/>
        <v>0</v>
      </c>
      <c r="E94" s="10">
        <f t="shared" si="18"/>
        <v>0</v>
      </c>
      <c r="F94" s="10">
        <f t="shared" si="15"/>
        <v>0</v>
      </c>
      <c r="G94" s="11" t="e">
        <f t="shared" si="20"/>
        <v>#DIV/0!</v>
      </c>
    </row>
    <row r="95" spans="1:7" x14ac:dyDescent="0.2">
      <c r="A95" s="4">
        <v>93</v>
      </c>
      <c r="B95" s="5">
        <f t="shared" si="16"/>
        <v>0</v>
      </c>
      <c r="C95" s="5">
        <f t="shared" si="19"/>
        <v>0</v>
      </c>
      <c r="D95" s="5">
        <f t="shared" si="13"/>
        <v>0</v>
      </c>
      <c r="E95" s="5">
        <f t="shared" si="18"/>
        <v>0</v>
      </c>
      <c r="F95" s="5">
        <f t="shared" si="15"/>
        <v>0</v>
      </c>
      <c r="G95" s="11" t="e">
        <f t="shared" si="20"/>
        <v>#DIV/0!</v>
      </c>
    </row>
    <row r="96" spans="1:7" x14ac:dyDescent="0.2">
      <c r="A96" s="9">
        <v>94</v>
      </c>
      <c r="B96" s="10">
        <f t="shared" si="16"/>
        <v>0</v>
      </c>
      <c r="C96" s="10">
        <f t="shared" si="19"/>
        <v>0</v>
      </c>
      <c r="D96" s="10">
        <f t="shared" si="13"/>
        <v>0</v>
      </c>
      <c r="E96" s="10">
        <f t="shared" si="18"/>
        <v>0</v>
      </c>
      <c r="F96" s="10">
        <f t="shared" si="15"/>
        <v>0</v>
      </c>
      <c r="G96" s="11" t="e">
        <f t="shared" si="20"/>
        <v>#DIV/0!</v>
      </c>
    </row>
    <row r="97" spans="1:7" x14ac:dyDescent="0.2">
      <c r="A97" s="4">
        <v>95</v>
      </c>
      <c r="B97" s="5">
        <f t="shared" si="16"/>
        <v>0</v>
      </c>
      <c r="C97" s="5">
        <f t="shared" si="19"/>
        <v>0</v>
      </c>
      <c r="D97" s="5">
        <f t="shared" si="13"/>
        <v>0</v>
      </c>
      <c r="E97" s="5">
        <f t="shared" si="18"/>
        <v>0</v>
      </c>
      <c r="F97" s="5">
        <f t="shared" si="15"/>
        <v>0</v>
      </c>
      <c r="G97" s="11" t="e">
        <f t="shared" si="20"/>
        <v>#DIV/0!</v>
      </c>
    </row>
    <row r="98" spans="1:7" x14ac:dyDescent="0.2">
      <c r="A98" s="9">
        <v>96</v>
      </c>
      <c r="B98" s="10">
        <f t="shared" si="16"/>
        <v>0</v>
      </c>
      <c r="C98" s="10">
        <f t="shared" si="19"/>
        <v>0</v>
      </c>
      <c r="D98" s="10">
        <f t="shared" si="13"/>
        <v>0</v>
      </c>
      <c r="E98" s="10">
        <f t="shared" si="18"/>
        <v>0</v>
      </c>
      <c r="F98" s="10">
        <f t="shared" si="15"/>
        <v>0</v>
      </c>
      <c r="G98" s="11" t="e">
        <f t="shared" si="20"/>
        <v>#DIV/0!</v>
      </c>
    </row>
    <row r="99" spans="1:7" x14ac:dyDescent="0.2">
      <c r="A99" s="4">
        <v>97</v>
      </c>
      <c r="B99" s="5">
        <f t="shared" si="16"/>
        <v>0</v>
      </c>
      <c r="C99" s="5">
        <f t="shared" si="19"/>
        <v>0</v>
      </c>
      <c r="D99" s="5">
        <f t="shared" ref="D99:D102" si="21">B99+C99</f>
        <v>0</v>
      </c>
      <c r="E99" s="5">
        <f t="shared" si="18"/>
        <v>0</v>
      </c>
      <c r="F99" s="5">
        <f t="shared" ref="F99:F102" si="22">D99-E99</f>
        <v>0</v>
      </c>
      <c r="G99" s="11" t="e">
        <f t="shared" si="20"/>
        <v>#DIV/0!</v>
      </c>
    </row>
    <row r="100" spans="1:7" x14ac:dyDescent="0.2">
      <c r="A100" s="9">
        <v>98</v>
      </c>
      <c r="B100" s="10">
        <f t="shared" si="16"/>
        <v>0</v>
      </c>
      <c r="C100" s="10">
        <f t="shared" si="19"/>
        <v>0</v>
      </c>
      <c r="D100" s="10">
        <f t="shared" si="21"/>
        <v>0</v>
      </c>
      <c r="E100" s="10">
        <f t="shared" si="18"/>
        <v>0</v>
      </c>
      <c r="F100" s="10">
        <f t="shared" si="22"/>
        <v>0</v>
      </c>
      <c r="G100" s="11" t="e">
        <f t="shared" si="20"/>
        <v>#DIV/0!</v>
      </c>
    </row>
    <row r="101" spans="1:7" x14ac:dyDescent="0.2">
      <c r="A101" s="4">
        <v>99</v>
      </c>
      <c r="B101" s="5">
        <f t="shared" si="16"/>
        <v>0</v>
      </c>
      <c r="C101" s="5">
        <f t="shared" si="19"/>
        <v>0</v>
      </c>
      <c r="D101" s="5">
        <f t="shared" si="21"/>
        <v>0</v>
      </c>
      <c r="E101" s="5">
        <f t="shared" si="18"/>
        <v>0</v>
      </c>
      <c r="F101" s="5">
        <f t="shared" si="22"/>
        <v>0</v>
      </c>
      <c r="G101" s="11" t="e">
        <f t="shared" si="20"/>
        <v>#DIV/0!</v>
      </c>
    </row>
    <row r="102" spans="1:7" ht="17" thickBot="1" x14ac:dyDescent="0.25">
      <c r="A102" s="18">
        <v>100</v>
      </c>
      <c r="B102" s="19">
        <f t="shared" si="16"/>
        <v>0</v>
      </c>
      <c r="C102" s="19">
        <f t="shared" si="19"/>
        <v>0</v>
      </c>
      <c r="D102" s="19">
        <f t="shared" si="21"/>
        <v>0</v>
      </c>
      <c r="E102" s="19">
        <f t="shared" si="18"/>
        <v>0</v>
      </c>
      <c r="F102" s="19">
        <f t="shared" si="22"/>
        <v>0</v>
      </c>
      <c r="G102" s="20" t="e">
        <f t="shared" si="20"/>
        <v>#DIV/0!</v>
      </c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</sheetData>
  <sheetProtection algorithmName="SHA-512" hashValue="BgNNiQKIRaWiYhwo4Zu78Sk8xj5YqhqBZZEs+7Wh+vi8qcUP/TqOIM4KuhJpleWYdHgDJfH2Xq9tQ15TtO2ZvA==" saltValue="ebpOC2lticIV5+lpA7QUtg==" spinCount="100000" sheet="1" objects="1" scenarios="1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A1AF-2E9A-1F4C-B066-BED866DAE581}">
  <dimension ref="A1:L137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163</v>
      </c>
    </row>
    <row r="3" spans="1:12" x14ac:dyDescent="0.2">
      <c r="A3" s="4" t="s">
        <v>12</v>
      </c>
      <c r="B3" s="5">
        <v>0</v>
      </c>
      <c r="C3" s="6">
        <f t="shared" ref="C3:C34" si="0">$J$5</f>
        <v>0</v>
      </c>
      <c r="D3" s="5">
        <f t="shared" ref="D3:D34" si="1">B3+C3</f>
        <v>0</v>
      </c>
      <c r="E3" s="5">
        <f t="shared" ref="E3:E34" si="2">0.0829959567953289*D3</f>
        <v>0</v>
      </c>
      <c r="F3" s="5">
        <f t="shared" ref="F3:F34" si="3">D3-E3</f>
        <v>0</v>
      </c>
      <c r="G3" s="7"/>
      <c r="J3" s="43"/>
      <c r="L3" s="8">
        <f>IF((-((J5*5.987289211)+(J8*(-2))))-0.8439*((J5*5.987289211)-J8)&lt;0,0,(-((J5*5.987289211)+(J8*(-2))))-0.8439*((J5*5.987289211)-J8))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5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 t="s">
        <v>159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  <c r="J29" s="51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ref="C35:C66" si="6">$J$5</f>
        <v>0</v>
      </c>
      <c r="D35" s="5">
        <f t="shared" ref="D35:D66" si="7">B35+C35</f>
        <v>0</v>
      </c>
      <c r="E35" s="5">
        <f t="shared" ref="E35:E66" si="8">0.0829959567953289*D35</f>
        <v>0</v>
      </c>
      <c r="F35" s="5">
        <f t="shared" ref="F35:F66" si="9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7" si="10">F35</f>
        <v>0</v>
      </c>
      <c r="C36" s="10">
        <f t="shared" si="6"/>
        <v>0</v>
      </c>
      <c r="D36" s="10">
        <f t="shared" si="7"/>
        <v>0</v>
      </c>
      <c r="E36" s="10">
        <f t="shared" si="8"/>
        <v>0</v>
      </c>
      <c r="F36" s="10">
        <f t="shared" si="9"/>
        <v>0</v>
      </c>
      <c r="G36" s="11" t="e">
        <f t="shared" ref="G36:G67" si="11">IF(1-((B36-F36)/B36*-1)&gt;1,1+((B36-F36)/B36*-1),1-(((B36-F36)/B36*-1)))</f>
        <v>#DIV/0!</v>
      </c>
    </row>
    <row r="37" spans="1:7" x14ac:dyDescent="0.2">
      <c r="A37" s="4">
        <v>35</v>
      </c>
      <c r="B37" s="5">
        <f t="shared" si="10"/>
        <v>0</v>
      </c>
      <c r="C37" s="5">
        <f t="shared" si="6"/>
        <v>0</v>
      </c>
      <c r="D37" s="5">
        <f t="shared" si="7"/>
        <v>0</v>
      </c>
      <c r="E37" s="5">
        <f t="shared" si="8"/>
        <v>0</v>
      </c>
      <c r="F37" s="5">
        <f t="shared" si="9"/>
        <v>0</v>
      </c>
      <c r="G37" s="11" t="e">
        <f t="shared" si="11"/>
        <v>#DIV/0!</v>
      </c>
    </row>
    <row r="38" spans="1:7" x14ac:dyDescent="0.2">
      <c r="A38" s="9">
        <v>36</v>
      </c>
      <c r="B38" s="10">
        <f t="shared" si="10"/>
        <v>0</v>
      </c>
      <c r="C38" s="10">
        <f t="shared" si="6"/>
        <v>0</v>
      </c>
      <c r="D38" s="10">
        <f t="shared" si="7"/>
        <v>0</v>
      </c>
      <c r="E38" s="10">
        <f t="shared" si="8"/>
        <v>0</v>
      </c>
      <c r="F38" s="10">
        <f t="shared" si="9"/>
        <v>0</v>
      </c>
      <c r="G38" s="11" t="e">
        <f t="shared" si="11"/>
        <v>#DIV/0!</v>
      </c>
    </row>
    <row r="39" spans="1:7" x14ac:dyDescent="0.2">
      <c r="A39" s="4">
        <v>37</v>
      </c>
      <c r="B39" s="5">
        <f t="shared" si="10"/>
        <v>0</v>
      </c>
      <c r="C39" s="5">
        <f t="shared" si="6"/>
        <v>0</v>
      </c>
      <c r="D39" s="5">
        <f t="shared" si="7"/>
        <v>0</v>
      </c>
      <c r="E39" s="5">
        <f t="shared" si="8"/>
        <v>0</v>
      </c>
      <c r="F39" s="5">
        <f t="shared" si="9"/>
        <v>0</v>
      </c>
      <c r="G39" s="11" t="e">
        <f t="shared" si="11"/>
        <v>#DIV/0!</v>
      </c>
    </row>
    <row r="40" spans="1:7" x14ac:dyDescent="0.2">
      <c r="A40" s="9">
        <v>38</v>
      </c>
      <c r="B40" s="10">
        <f t="shared" si="10"/>
        <v>0</v>
      </c>
      <c r="C40" s="10">
        <f t="shared" si="6"/>
        <v>0</v>
      </c>
      <c r="D40" s="10">
        <f t="shared" si="7"/>
        <v>0</v>
      </c>
      <c r="E40" s="10">
        <f t="shared" si="8"/>
        <v>0</v>
      </c>
      <c r="F40" s="10">
        <f t="shared" si="9"/>
        <v>0</v>
      </c>
      <c r="G40" s="11" t="e">
        <f t="shared" si="11"/>
        <v>#DIV/0!</v>
      </c>
    </row>
    <row r="41" spans="1:7" x14ac:dyDescent="0.2">
      <c r="A41" s="4">
        <v>39</v>
      </c>
      <c r="B41" s="5">
        <f t="shared" si="10"/>
        <v>0</v>
      </c>
      <c r="C41" s="5">
        <f t="shared" si="6"/>
        <v>0</v>
      </c>
      <c r="D41" s="5">
        <f t="shared" si="7"/>
        <v>0</v>
      </c>
      <c r="E41" s="5">
        <f t="shared" si="8"/>
        <v>0</v>
      </c>
      <c r="F41" s="5">
        <f t="shared" si="9"/>
        <v>0</v>
      </c>
      <c r="G41" s="11" t="e">
        <f t="shared" si="11"/>
        <v>#DIV/0!</v>
      </c>
    </row>
    <row r="42" spans="1:7" x14ac:dyDescent="0.2">
      <c r="A42" s="9">
        <v>40</v>
      </c>
      <c r="B42" s="10">
        <f t="shared" si="10"/>
        <v>0</v>
      </c>
      <c r="C42" s="10">
        <f t="shared" si="6"/>
        <v>0</v>
      </c>
      <c r="D42" s="10">
        <f t="shared" si="7"/>
        <v>0</v>
      </c>
      <c r="E42" s="10">
        <f t="shared" si="8"/>
        <v>0</v>
      </c>
      <c r="F42" s="10">
        <f t="shared" si="9"/>
        <v>0</v>
      </c>
      <c r="G42" s="11" t="e">
        <f t="shared" si="11"/>
        <v>#DIV/0!</v>
      </c>
    </row>
    <row r="43" spans="1:7" x14ac:dyDescent="0.2">
      <c r="A43" s="4">
        <v>41</v>
      </c>
      <c r="B43" s="5">
        <f t="shared" si="10"/>
        <v>0</v>
      </c>
      <c r="C43" s="5">
        <f t="shared" si="6"/>
        <v>0</v>
      </c>
      <c r="D43" s="5">
        <f t="shared" si="7"/>
        <v>0</v>
      </c>
      <c r="E43" s="5">
        <f t="shared" si="8"/>
        <v>0</v>
      </c>
      <c r="F43" s="5">
        <f t="shared" si="9"/>
        <v>0</v>
      </c>
      <c r="G43" s="11" t="e">
        <f t="shared" si="11"/>
        <v>#DIV/0!</v>
      </c>
    </row>
    <row r="44" spans="1:7" x14ac:dyDescent="0.2">
      <c r="A44" s="9">
        <v>42</v>
      </c>
      <c r="B44" s="10">
        <f t="shared" si="10"/>
        <v>0</v>
      </c>
      <c r="C44" s="10">
        <f t="shared" si="6"/>
        <v>0</v>
      </c>
      <c r="D44" s="10">
        <f t="shared" si="7"/>
        <v>0</v>
      </c>
      <c r="E44" s="10">
        <f t="shared" si="8"/>
        <v>0</v>
      </c>
      <c r="F44" s="10">
        <f t="shared" si="9"/>
        <v>0</v>
      </c>
      <c r="G44" s="11" t="e">
        <f t="shared" si="11"/>
        <v>#DIV/0!</v>
      </c>
    </row>
    <row r="45" spans="1:7" x14ac:dyDescent="0.2">
      <c r="A45" s="4">
        <v>43</v>
      </c>
      <c r="B45" s="5">
        <f t="shared" si="10"/>
        <v>0</v>
      </c>
      <c r="C45" s="5">
        <f t="shared" si="6"/>
        <v>0</v>
      </c>
      <c r="D45" s="5">
        <f t="shared" si="7"/>
        <v>0</v>
      </c>
      <c r="E45" s="5">
        <f t="shared" si="8"/>
        <v>0</v>
      </c>
      <c r="F45" s="5">
        <f t="shared" si="9"/>
        <v>0</v>
      </c>
      <c r="G45" s="11" t="e">
        <f t="shared" si="11"/>
        <v>#DIV/0!</v>
      </c>
    </row>
    <row r="46" spans="1:7" x14ac:dyDescent="0.2">
      <c r="A46" s="9">
        <v>44</v>
      </c>
      <c r="B46" s="10">
        <f t="shared" si="10"/>
        <v>0</v>
      </c>
      <c r="C46" s="10">
        <f t="shared" si="6"/>
        <v>0</v>
      </c>
      <c r="D46" s="10">
        <f t="shared" si="7"/>
        <v>0</v>
      </c>
      <c r="E46" s="10">
        <f t="shared" si="8"/>
        <v>0</v>
      </c>
      <c r="F46" s="10">
        <f t="shared" si="9"/>
        <v>0</v>
      </c>
      <c r="G46" s="11" t="e">
        <f t="shared" si="11"/>
        <v>#DIV/0!</v>
      </c>
    </row>
    <row r="47" spans="1:7" x14ac:dyDescent="0.2">
      <c r="A47" s="4">
        <v>45</v>
      </c>
      <c r="B47" s="5">
        <f t="shared" si="10"/>
        <v>0</v>
      </c>
      <c r="C47" s="5">
        <f t="shared" si="6"/>
        <v>0</v>
      </c>
      <c r="D47" s="5">
        <f t="shared" si="7"/>
        <v>0</v>
      </c>
      <c r="E47" s="5">
        <f t="shared" si="8"/>
        <v>0</v>
      </c>
      <c r="F47" s="5">
        <f t="shared" si="9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10"/>
        <v>0</v>
      </c>
      <c r="C48" s="10">
        <f t="shared" si="6"/>
        <v>0</v>
      </c>
      <c r="D48" s="10">
        <f t="shared" si="7"/>
        <v>0</v>
      </c>
      <c r="E48" s="10">
        <f t="shared" si="8"/>
        <v>0</v>
      </c>
      <c r="F48" s="10">
        <f t="shared" si="9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10"/>
        <v>0</v>
      </c>
      <c r="C49" s="5">
        <f t="shared" si="6"/>
        <v>0</v>
      </c>
      <c r="D49" s="5">
        <f t="shared" si="7"/>
        <v>0</v>
      </c>
      <c r="E49" s="5">
        <f t="shared" si="8"/>
        <v>0</v>
      </c>
      <c r="F49" s="5">
        <f t="shared" si="9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10"/>
        <v>0</v>
      </c>
      <c r="C50" s="10">
        <f t="shared" si="6"/>
        <v>0</v>
      </c>
      <c r="D50" s="10">
        <f t="shared" si="7"/>
        <v>0</v>
      </c>
      <c r="E50" s="10">
        <f t="shared" si="8"/>
        <v>0</v>
      </c>
      <c r="F50" s="10">
        <f t="shared" si="9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10"/>
        <v>0</v>
      </c>
      <c r="C51" s="5">
        <f t="shared" si="6"/>
        <v>0</v>
      </c>
      <c r="D51" s="5">
        <f t="shared" si="7"/>
        <v>0</v>
      </c>
      <c r="E51" s="5">
        <f t="shared" si="8"/>
        <v>0</v>
      </c>
      <c r="F51" s="5">
        <f t="shared" si="9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10"/>
        <v>0</v>
      </c>
      <c r="C52" s="10">
        <f t="shared" si="6"/>
        <v>0</v>
      </c>
      <c r="D52" s="10">
        <f t="shared" si="7"/>
        <v>0</v>
      </c>
      <c r="E52" s="10">
        <f t="shared" si="8"/>
        <v>0</v>
      </c>
      <c r="F52" s="10">
        <f t="shared" si="9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10"/>
        <v>0</v>
      </c>
      <c r="C53" s="5">
        <f t="shared" si="6"/>
        <v>0</v>
      </c>
      <c r="D53" s="5">
        <f t="shared" si="7"/>
        <v>0</v>
      </c>
      <c r="E53" s="5">
        <f t="shared" si="8"/>
        <v>0</v>
      </c>
      <c r="F53" s="5">
        <f t="shared" si="9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10"/>
        <v>0</v>
      </c>
      <c r="C54" s="10">
        <f t="shared" si="6"/>
        <v>0</v>
      </c>
      <c r="D54" s="10">
        <f t="shared" si="7"/>
        <v>0</v>
      </c>
      <c r="E54" s="10">
        <f t="shared" si="8"/>
        <v>0</v>
      </c>
      <c r="F54" s="10">
        <f t="shared" si="9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10"/>
        <v>0</v>
      </c>
      <c r="C55" s="5">
        <f t="shared" si="6"/>
        <v>0</v>
      </c>
      <c r="D55" s="5">
        <f t="shared" si="7"/>
        <v>0</v>
      </c>
      <c r="E55" s="5">
        <f t="shared" si="8"/>
        <v>0</v>
      </c>
      <c r="F55" s="5">
        <f t="shared" si="9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10"/>
        <v>0</v>
      </c>
      <c r="C56" s="10">
        <f t="shared" si="6"/>
        <v>0</v>
      </c>
      <c r="D56" s="10">
        <f t="shared" si="7"/>
        <v>0</v>
      </c>
      <c r="E56" s="10">
        <f t="shared" si="8"/>
        <v>0</v>
      </c>
      <c r="F56" s="10">
        <f t="shared" si="9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10"/>
        <v>0</v>
      </c>
      <c r="C57" s="5">
        <f t="shared" si="6"/>
        <v>0</v>
      </c>
      <c r="D57" s="5">
        <f t="shared" si="7"/>
        <v>0</v>
      </c>
      <c r="E57" s="5">
        <f t="shared" si="8"/>
        <v>0</v>
      </c>
      <c r="F57" s="5">
        <f t="shared" si="9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10"/>
        <v>0</v>
      </c>
      <c r="C58" s="10">
        <f t="shared" si="6"/>
        <v>0</v>
      </c>
      <c r="D58" s="10">
        <f t="shared" si="7"/>
        <v>0</v>
      </c>
      <c r="E58" s="10">
        <f t="shared" si="8"/>
        <v>0</v>
      </c>
      <c r="F58" s="10">
        <f t="shared" si="9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10"/>
        <v>0</v>
      </c>
      <c r="C59" s="5">
        <f t="shared" si="6"/>
        <v>0</v>
      </c>
      <c r="D59" s="5">
        <f t="shared" si="7"/>
        <v>0</v>
      </c>
      <c r="E59" s="5">
        <f t="shared" si="8"/>
        <v>0</v>
      </c>
      <c r="F59" s="5">
        <f t="shared" si="9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10"/>
        <v>0</v>
      </c>
      <c r="C60" s="10">
        <f t="shared" si="6"/>
        <v>0</v>
      </c>
      <c r="D60" s="10">
        <f t="shared" si="7"/>
        <v>0</v>
      </c>
      <c r="E60" s="10">
        <f t="shared" si="8"/>
        <v>0</v>
      </c>
      <c r="F60" s="10">
        <f t="shared" si="9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10"/>
        <v>0</v>
      </c>
      <c r="C61" s="5">
        <f t="shared" si="6"/>
        <v>0</v>
      </c>
      <c r="D61" s="5">
        <f t="shared" si="7"/>
        <v>0</v>
      </c>
      <c r="E61" s="5">
        <f t="shared" si="8"/>
        <v>0</v>
      </c>
      <c r="F61" s="5">
        <f t="shared" si="9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10"/>
        <v>0</v>
      </c>
      <c r="C62" s="10">
        <f t="shared" si="6"/>
        <v>0</v>
      </c>
      <c r="D62" s="10">
        <f t="shared" si="7"/>
        <v>0</v>
      </c>
      <c r="E62" s="10">
        <f t="shared" si="8"/>
        <v>0</v>
      </c>
      <c r="F62" s="10">
        <f t="shared" si="9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10"/>
        <v>0</v>
      </c>
      <c r="C63" s="5">
        <f t="shared" si="6"/>
        <v>0</v>
      </c>
      <c r="D63" s="5">
        <f t="shared" si="7"/>
        <v>0</v>
      </c>
      <c r="E63" s="5">
        <f t="shared" si="8"/>
        <v>0</v>
      </c>
      <c r="F63" s="5">
        <f t="shared" si="9"/>
        <v>0</v>
      </c>
      <c r="G63" s="11" t="e">
        <f t="shared" si="11"/>
        <v>#DIV/0!</v>
      </c>
    </row>
    <row r="64" spans="1:7" x14ac:dyDescent="0.2">
      <c r="A64" s="9">
        <v>62</v>
      </c>
      <c r="B64" s="10">
        <f t="shared" si="10"/>
        <v>0</v>
      </c>
      <c r="C64" s="10">
        <f t="shared" si="6"/>
        <v>0</v>
      </c>
      <c r="D64" s="10">
        <f t="shared" si="7"/>
        <v>0</v>
      </c>
      <c r="E64" s="10">
        <f t="shared" si="8"/>
        <v>0</v>
      </c>
      <c r="F64" s="10">
        <f t="shared" si="9"/>
        <v>0</v>
      </c>
      <c r="G64" s="11" t="e">
        <f t="shared" si="11"/>
        <v>#DIV/0!</v>
      </c>
    </row>
    <row r="65" spans="1:7" x14ac:dyDescent="0.2">
      <c r="A65" s="4">
        <v>63</v>
      </c>
      <c r="B65" s="5">
        <f t="shared" si="10"/>
        <v>0</v>
      </c>
      <c r="C65" s="5">
        <f t="shared" si="6"/>
        <v>0</v>
      </c>
      <c r="D65" s="5">
        <f t="shared" si="7"/>
        <v>0</v>
      </c>
      <c r="E65" s="5">
        <f t="shared" si="8"/>
        <v>0</v>
      </c>
      <c r="F65" s="5">
        <f t="shared" si="9"/>
        <v>0</v>
      </c>
      <c r="G65" s="11" t="e">
        <f t="shared" si="11"/>
        <v>#DIV/0!</v>
      </c>
    </row>
    <row r="66" spans="1:7" x14ac:dyDescent="0.2">
      <c r="A66" s="9">
        <v>64</v>
      </c>
      <c r="B66" s="10">
        <f t="shared" si="10"/>
        <v>0</v>
      </c>
      <c r="C66" s="10">
        <f t="shared" si="6"/>
        <v>0</v>
      </c>
      <c r="D66" s="10">
        <f t="shared" si="7"/>
        <v>0</v>
      </c>
      <c r="E66" s="10">
        <f t="shared" si="8"/>
        <v>0</v>
      </c>
      <c r="F66" s="10">
        <f t="shared" si="9"/>
        <v>0</v>
      </c>
      <c r="G66" s="11" t="e">
        <f t="shared" si="11"/>
        <v>#DIV/0!</v>
      </c>
    </row>
    <row r="67" spans="1:7" x14ac:dyDescent="0.2">
      <c r="A67" s="4">
        <v>65</v>
      </c>
      <c r="B67" s="5">
        <f t="shared" si="10"/>
        <v>0</v>
      </c>
      <c r="C67" s="5">
        <f t="shared" ref="C67:C89" si="12">$J$5</f>
        <v>0</v>
      </c>
      <c r="D67" s="5">
        <f t="shared" ref="D67:D98" si="13">B67+C67</f>
        <v>0</v>
      </c>
      <c r="E67" s="5">
        <f t="shared" ref="E67:E89" si="14">0.0829959567953289*D67</f>
        <v>0</v>
      </c>
      <c r="F67" s="5">
        <f t="shared" ref="F67:F98" si="15">D67-E67</f>
        <v>0</v>
      </c>
      <c r="G67" s="11" t="e">
        <f t="shared" si="11"/>
        <v>#DIV/0!</v>
      </c>
    </row>
    <row r="68" spans="1:7" x14ac:dyDescent="0.2">
      <c r="A68" s="9">
        <v>66</v>
      </c>
      <c r="B68" s="10">
        <f t="shared" ref="B68:B102" si="16">F67</f>
        <v>0</v>
      </c>
      <c r="C68" s="10">
        <f t="shared" si="12"/>
        <v>0</v>
      </c>
      <c r="D68" s="10">
        <f t="shared" si="13"/>
        <v>0</v>
      </c>
      <c r="E68" s="10">
        <f t="shared" si="14"/>
        <v>0</v>
      </c>
      <c r="F68" s="10">
        <f t="shared" si="15"/>
        <v>0</v>
      </c>
      <c r="G68" s="11" t="e">
        <f t="shared" ref="G68:G89" si="17">IF(1-((B68-F68)/B68*-1)&gt;1,1+((B68-F68)/B68*-1),1-(((B68-F68)/B68*-1)))</f>
        <v>#DIV/0!</v>
      </c>
    </row>
    <row r="69" spans="1:7" x14ac:dyDescent="0.2">
      <c r="A69" s="4">
        <v>67</v>
      </c>
      <c r="B69" s="5">
        <f t="shared" si="16"/>
        <v>0</v>
      </c>
      <c r="C69" s="5">
        <f t="shared" si="12"/>
        <v>0</v>
      </c>
      <c r="D69" s="5">
        <f t="shared" si="13"/>
        <v>0</v>
      </c>
      <c r="E69" s="5">
        <f t="shared" si="14"/>
        <v>0</v>
      </c>
      <c r="F69" s="5">
        <f t="shared" si="15"/>
        <v>0</v>
      </c>
      <c r="G69" s="11" t="e">
        <f t="shared" si="17"/>
        <v>#DIV/0!</v>
      </c>
    </row>
    <row r="70" spans="1:7" x14ac:dyDescent="0.2">
      <c r="A70" s="9">
        <v>68</v>
      </c>
      <c r="B70" s="10">
        <f t="shared" si="16"/>
        <v>0</v>
      </c>
      <c r="C70" s="10">
        <f t="shared" si="12"/>
        <v>0</v>
      </c>
      <c r="D70" s="10">
        <f t="shared" si="13"/>
        <v>0</v>
      </c>
      <c r="E70" s="10">
        <f t="shared" si="14"/>
        <v>0</v>
      </c>
      <c r="F70" s="10">
        <f t="shared" si="15"/>
        <v>0</v>
      </c>
      <c r="G70" s="11" t="e">
        <f t="shared" si="17"/>
        <v>#DIV/0!</v>
      </c>
    </row>
    <row r="71" spans="1:7" x14ac:dyDescent="0.2">
      <c r="A71" s="4">
        <v>69</v>
      </c>
      <c r="B71" s="5">
        <f t="shared" si="16"/>
        <v>0</v>
      </c>
      <c r="C71" s="5">
        <f t="shared" si="12"/>
        <v>0</v>
      </c>
      <c r="D71" s="5">
        <f t="shared" si="13"/>
        <v>0</v>
      </c>
      <c r="E71" s="5">
        <f t="shared" si="14"/>
        <v>0</v>
      </c>
      <c r="F71" s="5">
        <f t="shared" si="15"/>
        <v>0</v>
      </c>
      <c r="G71" s="11" t="e">
        <f t="shared" si="17"/>
        <v>#DIV/0!</v>
      </c>
    </row>
    <row r="72" spans="1:7" x14ac:dyDescent="0.2">
      <c r="A72" s="9">
        <v>70</v>
      </c>
      <c r="B72" s="10">
        <f t="shared" si="16"/>
        <v>0</v>
      </c>
      <c r="C72" s="10">
        <f t="shared" si="12"/>
        <v>0</v>
      </c>
      <c r="D72" s="10">
        <f t="shared" si="13"/>
        <v>0</v>
      </c>
      <c r="E72" s="10">
        <f t="shared" si="14"/>
        <v>0</v>
      </c>
      <c r="F72" s="10">
        <f t="shared" si="15"/>
        <v>0</v>
      </c>
      <c r="G72" s="11" t="e">
        <f t="shared" si="17"/>
        <v>#DIV/0!</v>
      </c>
    </row>
    <row r="73" spans="1:7" x14ac:dyDescent="0.2">
      <c r="A73" s="4">
        <v>71</v>
      </c>
      <c r="B73" s="5">
        <f t="shared" si="16"/>
        <v>0</v>
      </c>
      <c r="C73" s="5">
        <f t="shared" si="12"/>
        <v>0</v>
      </c>
      <c r="D73" s="5">
        <f t="shared" si="13"/>
        <v>0</v>
      </c>
      <c r="E73" s="5">
        <f t="shared" si="14"/>
        <v>0</v>
      </c>
      <c r="F73" s="5">
        <f t="shared" si="15"/>
        <v>0</v>
      </c>
      <c r="G73" s="11" t="e">
        <f t="shared" si="17"/>
        <v>#DIV/0!</v>
      </c>
    </row>
    <row r="74" spans="1:7" x14ac:dyDescent="0.2">
      <c r="A74" s="9">
        <v>72</v>
      </c>
      <c r="B74" s="10">
        <f t="shared" si="16"/>
        <v>0</v>
      </c>
      <c r="C74" s="10">
        <f t="shared" si="12"/>
        <v>0</v>
      </c>
      <c r="D74" s="10">
        <f t="shared" si="13"/>
        <v>0</v>
      </c>
      <c r="E74" s="10">
        <f t="shared" si="14"/>
        <v>0</v>
      </c>
      <c r="F74" s="10">
        <f t="shared" si="15"/>
        <v>0</v>
      </c>
      <c r="G74" s="11" t="e">
        <f t="shared" si="17"/>
        <v>#DIV/0!</v>
      </c>
    </row>
    <row r="75" spans="1:7" x14ac:dyDescent="0.2">
      <c r="A75" s="4">
        <v>73</v>
      </c>
      <c r="B75" s="5">
        <f t="shared" si="16"/>
        <v>0</v>
      </c>
      <c r="C75" s="5">
        <f t="shared" si="12"/>
        <v>0</v>
      </c>
      <c r="D75" s="5">
        <f t="shared" si="13"/>
        <v>0</v>
      </c>
      <c r="E75" s="5">
        <f t="shared" si="14"/>
        <v>0</v>
      </c>
      <c r="F75" s="5">
        <f t="shared" si="15"/>
        <v>0</v>
      </c>
      <c r="G75" s="11" t="e">
        <f t="shared" si="17"/>
        <v>#DIV/0!</v>
      </c>
    </row>
    <row r="76" spans="1:7" x14ac:dyDescent="0.2">
      <c r="A76" s="9">
        <v>74</v>
      </c>
      <c r="B76" s="10">
        <f t="shared" si="16"/>
        <v>0</v>
      </c>
      <c r="C76" s="10">
        <f t="shared" si="12"/>
        <v>0</v>
      </c>
      <c r="D76" s="10">
        <f t="shared" si="13"/>
        <v>0</v>
      </c>
      <c r="E76" s="10">
        <f t="shared" si="14"/>
        <v>0</v>
      </c>
      <c r="F76" s="10">
        <f t="shared" si="15"/>
        <v>0</v>
      </c>
      <c r="G76" s="11" t="e">
        <f t="shared" si="17"/>
        <v>#DIV/0!</v>
      </c>
    </row>
    <row r="77" spans="1:7" x14ac:dyDescent="0.2">
      <c r="A77" s="4">
        <v>75</v>
      </c>
      <c r="B77" s="5">
        <f t="shared" si="16"/>
        <v>0</v>
      </c>
      <c r="C77" s="5">
        <f t="shared" si="12"/>
        <v>0</v>
      </c>
      <c r="D77" s="5">
        <f t="shared" si="13"/>
        <v>0</v>
      </c>
      <c r="E77" s="5">
        <f t="shared" si="14"/>
        <v>0</v>
      </c>
      <c r="F77" s="5">
        <f t="shared" si="15"/>
        <v>0</v>
      </c>
      <c r="G77" s="11" t="e">
        <f t="shared" si="17"/>
        <v>#DIV/0!</v>
      </c>
    </row>
    <row r="78" spans="1:7" x14ac:dyDescent="0.2">
      <c r="A78" s="9">
        <v>76</v>
      </c>
      <c r="B78" s="10">
        <f t="shared" si="16"/>
        <v>0</v>
      </c>
      <c r="C78" s="10">
        <f t="shared" si="12"/>
        <v>0</v>
      </c>
      <c r="D78" s="10">
        <f t="shared" si="13"/>
        <v>0</v>
      </c>
      <c r="E78" s="10">
        <f t="shared" si="14"/>
        <v>0</v>
      </c>
      <c r="F78" s="10">
        <f t="shared" si="15"/>
        <v>0</v>
      </c>
      <c r="G78" s="11" t="e">
        <f t="shared" si="17"/>
        <v>#DIV/0!</v>
      </c>
    </row>
    <row r="79" spans="1:7" x14ac:dyDescent="0.2">
      <c r="A79" s="4">
        <v>77</v>
      </c>
      <c r="B79" s="5">
        <f t="shared" si="16"/>
        <v>0</v>
      </c>
      <c r="C79" s="5">
        <f t="shared" si="12"/>
        <v>0</v>
      </c>
      <c r="D79" s="5">
        <f t="shared" si="13"/>
        <v>0</v>
      </c>
      <c r="E79" s="5">
        <f t="shared" si="14"/>
        <v>0</v>
      </c>
      <c r="F79" s="5">
        <f t="shared" si="15"/>
        <v>0</v>
      </c>
      <c r="G79" s="11" t="e">
        <f t="shared" si="17"/>
        <v>#DIV/0!</v>
      </c>
    </row>
    <row r="80" spans="1:7" x14ac:dyDescent="0.2">
      <c r="A80" s="9">
        <v>78</v>
      </c>
      <c r="B80" s="10">
        <f t="shared" si="16"/>
        <v>0</v>
      </c>
      <c r="C80" s="10">
        <f t="shared" si="12"/>
        <v>0</v>
      </c>
      <c r="D80" s="10">
        <f t="shared" si="13"/>
        <v>0</v>
      </c>
      <c r="E80" s="10">
        <f t="shared" si="14"/>
        <v>0</v>
      </c>
      <c r="F80" s="10">
        <f t="shared" si="15"/>
        <v>0</v>
      </c>
      <c r="G80" s="11" t="e">
        <f t="shared" si="17"/>
        <v>#DIV/0!</v>
      </c>
    </row>
    <row r="81" spans="1:7" x14ac:dyDescent="0.2">
      <c r="A81" s="4">
        <v>79</v>
      </c>
      <c r="B81" s="5">
        <f t="shared" si="16"/>
        <v>0</v>
      </c>
      <c r="C81" s="5">
        <f t="shared" si="12"/>
        <v>0</v>
      </c>
      <c r="D81" s="5">
        <f t="shared" si="13"/>
        <v>0</v>
      </c>
      <c r="E81" s="5">
        <f t="shared" si="14"/>
        <v>0</v>
      </c>
      <c r="F81" s="5">
        <f t="shared" si="15"/>
        <v>0</v>
      </c>
      <c r="G81" s="11" t="e">
        <f t="shared" si="17"/>
        <v>#DIV/0!</v>
      </c>
    </row>
    <row r="82" spans="1:7" x14ac:dyDescent="0.2">
      <c r="A82" s="9">
        <v>80</v>
      </c>
      <c r="B82" s="10">
        <f t="shared" si="16"/>
        <v>0</v>
      </c>
      <c r="C82" s="10">
        <f t="shared" si="12"/>
        <v>0</v>
      </c>
      <c r="D82" s="10">
        <f t="shared" si="13"/>
        <v>0</v>
      </c>
      <c r="E82" s="10">
        <f t="shared" si="14"/>
        <v>0</v>
      </c>
      <c r="F82" s="10">
        <f t="shared" si="15"/>
        <v>0</v>
      </c>
      <c r="G82" s="11" t="e">
        <f t="shared" si="17"/>
        <v>#DIV/0!</v>
      </c>
    </row>
    <row r="83" spans="1:7" x14ac:dyDescent="0.2">
      <c r="A83" s="4">
        <v>81</v>
      </c>
      <c r="B83" s="5">
        <f t="shared" si="16"/>
        <v>0</v>
      </c>
      <c r="C83" s="5">
        <f t="shared" si="12"/>
        <v>0</v>
      </c>
      <c r="D83" s="5">
        <f t="shared" si="13"/>
        <v>0</v>
      </c>
      <c r="E83" s="5">
        <f t="shared" si="14"/>
        <v>0</v>
      </c>
      <c r="F83" s="5">
        <f t="shared" si="15"/>
        <v>0</v>
      </c>
      <c r="G83" s="11" t="e">
        <f t="shared" si="17"/>
        <v>#DIV/0!</v>
      </c>
    </row>
    <row r="84" spans="1:7" x14ac:dyDescent="0.2">
      <c r="A84" s="9">
        <v>82</v>
      </c>
      <c r="B84" s="10">
        <f t="shared" si="16"/>
        <v>0</v>
      </c>
      <c r="C84" s="10">
        <f t="shared" si="12"/>
        <v>0</v>
      </c>
      <c r="D84" s="10">
        <f t="shared" si="13"/>
        <v>0</v>
      </c>
      <c r="E84" s="10">
        <f t="shared" si="14"/>
        <v>0</v>
      </c>
      <c r="F84" s="10">
        <f t="shared" si="15"/>
        <v>0</v>
      </c>
      <c r="G84" s="11" t="e">
        <f t="shared" si="17"/>
        <v>#DIV/0!</v>
      </c>
    </row>
    <row r="85" spans="1:7" x14ac:dyDescent="0.2">
      <c r="A85" s="4">
        <v>83</v>
      </c>
      <c r="B85" s="5">
        <f t="shared" si="16"/>
        <v>0</v>
      </c>
      <c r="C85" s="5">
        <f t="shared" si="12"/>
        <v>0</v>
      </c>
      <c r="D85" s="5">
        <f t="shared" si="13"/>
        <v>0</v>
      </c>
      <c r="E85" s="5">
        <f t="shared" si="14"/>
        <v>0</v>
      </c>
      <c r="F85" s="5">
        <f t="shared" si="15"/>
        <v>0</v>
      </c>
      <c r="G85" s="11" t="e">
        <f t="shared" si="17"/>
        <v>#DIV/0!</v>
      </c>
    </row>
    <row r="86" spans="1:7" x14ac:dyDescent="0.2">
      <c r="A86" s="9">
        <v>84</v>
      </c>
      <c r="B86" s="10">
        <f t="shared" si="16"/>
        <v>0</v>
      </c>
      <c r="C86" s="10">
        <f t="shared" si="12"/>
        <v>0</v>
      </c>
      <c r="D86" s="10">
        <f t="shared" si="13"/>
        <v>0</v>
      </c>
      <c r="E86" s="10">
        <f t="shared" si="14"/>
        <v>0</v>
      </c>
      <c r="F86" s="10">
        <f t="shared" si="15"/>
        <v>0</v>
      </c>
      <c r="G86" s="11" t="e">
        <f t="shared" si="17"/>
        <v>#DIV/0!</v>
      </c>
    </row>
    <row r="87" spans="1:7" x14ac:dyDescent="0.2">
      <c r="A87" s="4">
        <v>85</v>
      </c>
      <c r="B87" s="5">
        <f t="shared" si="16"/>
        <v>0</v>
      </c>
      <c r="C87" s="5">
        <f t="shared" si="12"/>
        <v>0</v>
      </c>
      <c r="D87" s="5">
        <f t="shared" si="13"/>
        <v>0</v>
      </c>
      <c r="E87" s="5">
        <f t="shared" si="14"/>
        <v>0</v>
      </c>
      <c r="F87" s="5">
        <f t="shared" si="15"/>
        <v>0</v>
      </c>
      <c r="G87" s="11" t="e">
        <f t="shared" si="17"/>
        <v>#DIV/0!</v>
      </c>
    </row>
    <row r="88" spans="1:7" x14ac:dyDescent="0.2">
      <c r="A88" s="9">
        <v>86</v>
      </c>
      <c r="B88" s="10">
        <f t="shared" si="16"/>
        <v>0</v>
      </c>
      <c r="C88" s="10">
        <f t="shared" si="12"/>
        <v>0</v>
      </c>
      <c r="D88" s="10">
        <f t="shared" si="13"/>
        <v>0</v>
      </c>
      <c r="E88" s="10">
        <f t="shared" si="14"/>
        <v>0</v>
      </c>
      <c r="F88" s="10">
        <f t="shared" si="15"/>
        <v>0</v>
      </c>
      <c r="G88" s="11" t="e">
        <f t="shared" si="17"/>
        <v>#DIV/0!</v>
      </c>
    </row>
    <row r="89" spans="1:7" x14ac:dyDescent="0.2">
      <c r="A89" s="4" t="s">
        <v>158</v>
      </c>
      <c r="B89" s="5">
        <f t="shared" si="16"/>
        <v>0</v>
      </c>
      <c r="C89" s="5">
        <f t="shared" si="12"/>
        <v>0</v>
      </c>
      <c r="D89" s="5">
        <f t="shared" si="13"/>
        <v>0</v>
      </c>
      <c r="E89" s="5">
        <f t="shared" si="14"/>
        <v>0</v>
      </c>
      <c r="F89" s="5">
        <f t="shared" si="15"/>
        <v>0</v>
      </c>
      <c r="G89" s="11" t="e">
        <f t="shared" si="17"/>
        <v>#DIV/0!</v>
      </c>
    </row>
    <row r="90" spans="1:7" x14ac:dyDescent="0.2">
      <c r="A90" s="9" t="s">
        <v>157</v>
      </c>
      <c r="B90" s="10">
        <f t="shared" si="16"/>
        <v>0</v>
      </c>
      <c r="C90" s="16">
        <f>L3</f>
        <v>0</v>
      </c>
      <c r="D90" s="10">
        <f t="shared" si="13"/>
        <v>0</v>
      </c>
      <c r="E90" s="10">
        <f t="shared" ref="E90:E102" si="18">0.351580222674495*D90</f>
        <v>0</v>
      </c>
      <c r="F90" s="10">
        <f t="shared" si="15"/>
        <v>0</v>
      </c>
      <c r="G90" s="11"/>
    </row>
    <row r="91" spans="1:7" x14ac:dyDescent="0.2">
      <c r="A91" s="4" t="s">
        <v>156</v>
      </c>
      <c r="B91" s="5">
        <f t="shared" si="16"/>
        <v>0</v>
      </c>
      <c r="C91" s="17">
        <f t="shared" ref="C91:C102" si="19">$J$8</f>
        <v>0</v>
      </c>
      <c r="D91" s="5">
        <f t="shared" si="13"/>
        <v>0</v>
      </c>
      <c r="E91" s="5">
        <f t="shared" si="18"/>
        <v>0</v>
      </c>
      <c r="F91" s="5">
        <f t="shared" si="15"/>
        <v>0</v>
      </c>
      <c r="G91" s="11" t="e">
        <f t="shared" ref="G91:G102" si="20">IF(1-((B91-F91)/B91*-1)&gt;1,1+((B91-F91)/B91*-1),1-(((B91-F91)/B91*-1)))</f>
        <v>#DIV/0!</v>
      </c>
    </row>
    <row r="92" spans="1:7" x14ac:dyDescent="0.2">
      <c r="A92" s="9">
        <v>90</v>
      </c>
      <c r="B92" s="10">
        <f t="shared" si="16"/>
        <v>0</v>
      </c>
      <c r="C92" s="10">
        <f t="shared" si="19"/>
        <v>0</v>
      </c>
      <c r="D92" s="10">
        <f t="shared" si="13"/>
        <v>0</v>
      </c>
      <c r="E92" s="10">
        <f t="shared" si="18"/>
        <v>0</v>
      </c>
      <c r="F92" s="10">
        <f t="shared" si="15"/>
        <v>0</v>
      </c>
      <c r="G92" s="11" t="e">
        <f t="shared" si="20"/>
        <v>#DIV/0!</v>
      </c>
    </row>
    <row r="93" spans="1:7" x14ac:dyDescent="0.2">
      <c r="A93" s="4">
        <v>91</v>
      </c>
      <c r="B93" s="5">
        <f t="shared" si="16"/>
        <v>0</v>
      </c>
      <c r="C93" s="5">
        <f t="shared" si="19"/>
        <v>0</v>
      </c>
      <c r="D93" s="5">
        <f t="shared" si="13"/>
        <v>0</v>
      </c>
      <c r="E93" s="5">
        <f t="shared" si="18"/>
        <v>0</v>
      </c>
      <c r="F93" s="5">
        <f t="shared" si="15"/>
        <v>0</v>
      </c>
      <c r="G93" s="11" t="e">
        <f t="shared" si="20"/>
        <v>#DIV/0!</v>
      </c>
    </row>
    <row r="94" spans="1:7" x14ac:dyDescent="0.2">
      <c r="A94" s="9">
        <v>92</v>
      </c>
      <c r="B94" s="10">
        <f t="shared" si="16"/>
        <v>0</v>
      </c>
      <c r="C94" s="10">
        <f t="shared" si="19"/>
        <v>0</v>
      </c>
      <c r="D94" s="10">
        <f t="shared" si="13"/>
        <v>0</v>
      </c>
      <c r="E94" s="10">
        <f t="shared" si="18"/>
        <v>0</v>
      </c>
      <c r="F94" s="10">
        <f t="shared" si="15"/>
        <v>0</v>
      </c>
      <c r="G94" s="11" t="e">
        <f t="shared" si="20"/>
        <v>#DIV/0!</v>
      </c>
    </row>
    <row r="95" spans="1:7" x14ac:dyDescent="0.2">
      <c r="A95" s="4">
        <v>93</v>
      </c>
      <c r="B95" s="5">
        <f t="shared" si="16"/>
        <v>0</v>
      </c>
      <c r="C95" s="5">
        <f t="shared" si="19"/>
        <v>0</v>
      </c>
      <c r="D95" s="5">
        <f t="shared" si="13"/>
        <v>0</v>
      </c>
      <c r="E95" s="5">
        <f t="shared" si="18"/>
        <v>0</v>
      </c>
      <c r="F95" s="5">
        <f t="shared" si="15"/>
        <v>0</v>
      </c>
      <c r="G95" s="11" t="e">
        <f t="shared" si="20"/>
        <v>#DIV/0!</v>
      </c>
    </row>
    <row r="96" spans="1:7" x14ac:dyDescent="0.2">
      <c r="A96" s="9">
        <v>94</v>
      </c>
      <c r="B96" s="10">
        <f t="shared" si="16"/>
        <v>0</v>
      </c>
      <c r="C96" s="10">
        <f t="shared" si="19"/>
        <v>0</v>
      </c>
      <c r="D96" s="10">
        <f t="shared" si="13"/>
        <v>0</v>
      </c>
      <c r="E96" s="10">
        <f t="shared" si="18"/>
        <v>0</v>
      </c>
      <c r="F96" s="10">
        <f t="shared" si="15"/>
        <v>0</v>
      </c>
      <c r="G96" s="11" t="e">
        <f t="shared" si="20"/>
        <v>#DIV/0!</v>
      </c>
    </row>
    <row r="97" spans="1:7" x14ac:dyDescent="0.2">
      <c r="A97" s="4">
        <v>95</v>
      </c>
      <c r="B97" s="5">
        <f t="shared" si="16"/>
        <v>0</v>
      </c>
      <c r="C97" s="5">
        <f t="shared" si="19"/>
        <v>0</v>
      </c>
      <c r="D97" s="5">
        <f t="shared" si="13"/>
        <v>0</v>
      </c>
      <c r="E97" s="5">
        <f t="shared" si="18"/>
        <v>0</v>
      </c>
      <c r="F97" s="5">
        <f t="shared" si="15"/>
        <v>0</v>
      </c>
      <c r="G97" s="11" t="e">
        <f t="shared" si="20"/>
        <v>#DIV/0!</v>
      </c>
    </row>
    <row r="98" spans="1:7" x14ac:dyDescent="0.2">
      <c r="A98" s="9">
        <v>96</v>
      </c>
      <c r="B98" s="10">
        <f t="shared" si="16"/>
        <v>0</v>
      </c>
      <c r="C98" s="10">
        <f t="shared" si="19"/>
        <v>0</v>
      </c>
      <c r="D98" s="10">
        <f t="shared" si="13"/>
        <v>0</v>
      </c>
      <c r="E98" s="10">
        <f t="shared" si="18"/>
        <v>0</v>
      </c>
      <c r="F98" s="10">
        <f t="shared" si="15"/>
        <v>0</v>
      </c>
      <c r="G98" s="11" t="e">
        <f t="shared" si="20"/>
        <v>#DIV/0!</v>
      </c>
    </row>
    <row r="99" spans="1:7" x14ac:dyDescent="0.2">
      <c r="A99" s="4">
        <v>97</v>
      </c>
      <c r="B99" s="5">
        <f t="shared" si="16"/>
        <v>0</v>
      </c>
      <c r="C99" s="5">
        <f t="shared" si="19"/>
        <v>0</v>
      </c>
      <c r="D99" s="5">
        <f t="shared" ref="D99:D102" si="21">B99+C99</f>
        <v>0</v>
      </c>
      <c r="E99" s="5">
        <f t="shared" si="18"/>
        <v>0</v>
      </c>
      <c r="F99" s="5">
        <f t="shared" ref="F99:F102" si="22">D99-E99</f>
        <v>0</v>
      </c>
      <c r="G99" s="11" t="e">
        <f t="shared" si="20"/>
        <v>#DIV/0!</v>
      </c>
    </row>
    <row r="100" spans="1:7" x14ac:dyDescent="0.2">
      <c r="A100" s="9">
        <v>98</v>
      </c>
      <c r="B100" s="10">
        <f t="shared" si="16"/>
        <v>0</v>
      </c>
      <c r="C100" s="10">
        <f t="shared" si="19"/>
        <v>0</v>
      </c>
      <c r="D100" s="10">
        <f t="shared" si="21"/>
        <v>0</v>
      </c>
      <c r="E100" s="10">
        <f t="shared" si="18"/>
        <v>0</v>
      </c>
      <c r="F100" s="10">
        <f t="shared" si="22"/>
        <v>0</v>
      </c>
      <c r="G100" s="11" t="e">
        <f t="shared" si="20"/>
        <v>#DIV/0!</v>
      </c>
    </row>
    <row r="101" spans="1:7" x14ac:dyDescent="0.2">
      <c r="A101" s="4">
        <v>99</v>
      </c>
      <c r="B101" s="5">
        <f t="shared" si="16"/>
        <v>0</v>
      </c>
      <c r="C101" s="5">
        <f t="shared" si="19"/>
        <v>0</v>
      </c>
      <c r="D101" s="5">
        <f t="shared" si="21"/>
        <v>0</v>
      </c>
      <c r="E101" s="5">
        <f t="shared" si="18"/>
        <v>0</v>
      </c>
      <c r="F101" s="5">
        <f t="shared" si="22"/>
        <v>0</v>
      </c>
      <c r="G101" s="11" t="e">
        <f t="shared" si="20"/>
        <v>#DIV/0!</v>
      </c>
    </row>
    <row r="102" spans="1:7" ht="17" thickBot="1" x14ac:dyDescent="0.25">
      <c r="A102" s="18">
        <v>100</v>
      </c>
      <c r="B102" s="19">
        <f t="shared" si="16"/>
        <v>0</v>
      </c>
      <c r="C102" s="19">
        <f t="shared" si="19"/>
        <v>0</v>
      </c>
      <c r="D102" s="19">
        <f t="shared" si="21"/>
        <v>0</v>
      </c>
      <c r="E102" s="19">
        <f t="shared" si="18"/>
        <v>0</v>
      </c>
      <c r="F102" s="19">
        <f t="shared" si="22"/>
        <v>0</v>
      </c>
      <c r="G102" s="20" t="e">
        <f t="shared" si="20"/>
        <v>#DIV/0!</v>
      </c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  <row r="131" spans="1:7" x14ac:dyDescent="0.2">
      <c r="A131" s="34"/>
      <c r="B131" s="10"/>
      <c r="C131" s="10"/>
      <c r="D131" s="10"/>
      <c r="E131" s="10"/>
      <c r="F131" s="10"/>
      <c r="G131" s="24"/>
    </row>
    <row r="132" spans="1:7" x14ac:dyDescent="0.2">
      <c r="A132" s="34"/>
      <c r="B132" s="10"/>
      <c r="C132" s="10"/>
      <c r="D132" s="10"/>
      <c r="E132" s="10"/>
      <c r="F132" s="10"/>
      <c r="G132" s="24"/>
    </row>
    <row r="133" spans="1:7" x14ac:dyDescent="0.2">
      <c r="A133" s="34"/>
      <c r="B133" s="10"/>
      <c r="C133" s="10"/>
      <c r="D133" s="10"/>
      <c r="E133" s="10"/>
      <c r="F133" s="10"/>
      <c r="G133" s="24"/>
    </row>
    <row r="134" spans="1:7" x14ac:dyDescent="0.2">
      <c r="A134" s="34"/>
      <c r="B134" s="10"/>
      <c r="C134" s="10"/>
      <c r="D134" s="10"/>
      <c r="E134" s="10"/>
      <c r="F134" s="10"/>
      <c r="G134" s="24"/>
    </row>
    <row r="135" spans="1:7" x14ac:dyDescent="0.2">
      <c r="A135" s="34"/>
      <c r="B135" s="10"/>
      <c r="C135" s="10"/>
      <c r="D135" s="10"/>
      <c r="E135" s="10"/>
      <c r="F135" s="10"/>
      <c r="G135" s="24"/>
    </row>
    <row r="136" spans="1:7" x14ac:dyDescent="0.2">
      <c r="A136" s="34"/>
      <c r="B136" s="10"/>
      <c r="C136" s="10"/>
      <c r="D136" s="10"/>
      <c r="E136" s="10"/>
      <c r="F136" s="10"/>
      <c r="G136" s="24"/>
    </row>
    <row r="137" spans="1:7" x14ac:dyDescent="0.2">
      <c r="A137" s="34"/>
      <c r="B137" s="10"/>
      <c r="C137" s="10"/>
      <c r="D137" s="10"/>
      <c r="E137" s="10"/>
      <c r="F137" s="10"/>
      <c r="G137" s="24"/>
    </row>
  </sheetData>
  <sheetProtection algorithmName="SHA-512" hashValue="ptASK4NjdlGf2LrZsLL7laB446GGXxTCrI0ATAIi7yJ5Uixz+uFD5oh7KEARh1kpxoycsYnl9KlOKJhsZLUgfw==" saltValue="4B5L0U073urPy2rJcbsEFw==" spinCount="100000" sheet="1" objects="1" scenarios="1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A12C-2A3C-9647-BCF2-AC909BDD4F0A}">
  <dimension ref="A1:L145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164</v>
      </c>
    </row>
    <row r="3" spans="1:12" x14ac:dyDescent="0.2">
      <c r="A3" s="4" t="s">
        <v>12</v>
      </c>
      <c r="B3" s="5">
        <v>0</v>
      </c>
      <c r="C3" s="6">
        <f t="shared" ref="C3:C34" si="0">$J$5</f>
        <v>0</v>
      </c>
      <c r="D3" s="5">
        <f t="shared" ref="D3:D34" si="1">B3+C3</f>
        <v>0</v>
      </c>
      <c r="E3" s="5">
        <f t="shared" ref="E3:E34" si="2">0.0829959567953289*D3</f>
        <v>0</v>
      </c>
      <c r="F3" s="5">
        <f t="shared" ref="F3:F34" si="3">D3-E3</f>
        <v>0</v>
      </c>
      <c r="G3" s="7"/>
      <c r="J3" s="43"/>
      <c r="L3" s="8">
        <f>IF((-((J5*4.5738965527)+(J8*(-2))))-1.4141*((J5*4.5738965527)-J8)&lt;0,0,(-((J5*4.5738965527)+(J8*(-2))))-1.4141*((J5*4.5738965527)-J8))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5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 t="s">
        <v>159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  <c r="J26" s="51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ref="C35:C66" si="6">$J$5</f>
        <v>0</v>
      </c>
      <c r="D35" s="5">
        <f t="shared" ref="D35:D66" si="7">B35+C35</f>
        <v>0</v>
      </c>
      <c r="E35" s="5">
        <f t="shared" ref="E35:E66" si="8">0.0829959567953289*D35</f>
        <v>0</v>
      </c>
      <c r="F35" s="5">
        <f t="shared" ref="F35:F66" si="9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7" si="10">F35</f>
        <v>0</v>
      </c>
      <c r="C36" s="10">
        <f t="shared" si="6"/>
        <v>0</v>
      </c>
      <c r="D36" s="10">
        <f t="shared" si="7"/>
        <v>0</v>
      </c>
      <c r="E36" s="10">
        <f t="shared" si="8"/>
        <v>0</v>
      </c>
      <c r="F36" s="10">
        <f t="shared" si="9"/>
        <v>0</v>
      </c>
      <c r="G36" s="11" t="e">
        <f t="shared" ref="G36:G67" si="11">IF(1-((B36-F36)/B36*-1)&gt;1,1+((B36-F36)/B36*-1),1-(((B36-F36)/B36*-1)))</f>
        <v>#DIV/0!</v>
      </c>
    </row>
    <row r="37" spans="1:7" x14ac:dyDescent="0.2">
      <c r="A37" s="4">
        <v>35</v>
      </c>
      <c r="B37" s="5">
        <f t="shared" si="10"/>
        <v>0</v>
      </c>
      <c r="C37" s="5">
        <f t="shared" si="6"/>
        <v>0</v>
      </c>
      <c r="D37" s="5">
        <f t="shared" si="7"/>
        <v>0</v>
      </c>
      <c r="E37" s="5">
        <f t="shared" si="8"/>
        <v>0</v>
      </c>
      <c r="F37" s="5">
        <f t="shared" si="9"/>
        <v>0</v>
      </c>
      <c r="G37" s="11" t="e">
        <f t="shared" si="11"/>
        <v>#DIV/0!</v>
      </c>
    </row>
    <row r="38" spans="1:7" x14ac:dyDescent="0.2">
      <c r="A38" s="9">
        <v>36</v>
      </c>
      <c r="B38" s="10">
        <f t="shared" si="10"/>
        <v>0</v>
      </c>
      <c r="C38" s="10">
        <f t="shared" si="6"/>
        <v>0</v>
      </c>
      <c r="D38" s="10">
        <f t="shared" si="7"/>
        <v>0</v>
      </c>
      <c r="E38" s="10">
        <f t="shared" si="8"/>
        <v>0</v>
      </c>
      <c r="F38" s="10">
        <f t="shared" si="9"/>
        <v>0</v>
      </c>
      <c r="G38" s="11" t="e">
        <f t="shared" si="11"/>
        <v>#DIV/0!</v>
      </c>
    </row>
    <row r="39" spans="1:7" x14ac:dyDescent="0.2">
      <c r="A39" s="4">
        <v>37</v>
      </c>
      <c r="B39" s="5">
        <f t="shared" si="10"/>
        <v>0</v>
      </c>
      <c r="C39" s="5">
        <f t="shared" si="6"/>
        <v>0</v>
      </c>
      <c r="D39" s="5">
        <f t="shared" si="7"/>
        <v>0</v>
      </c>
      <c r="E39" s="5">
        <f t="shared" si="8"/>
        <v>0</v>
      </c>
      <c r="F39" s="5">
        <f t="shared" si="9"/>
        <v>0</v>
      </c>
      <c r="G39" s="11" t="e">
        <f t="shared" si="11"/>
        <v>#DIV/0!</v>
      </c>
    </row>
    <row r="40" spans="1:7" x14ac:dyDescent="0.2">
      <c r="A40" s="9">
        <v>38</v>
      </c>
      <c r="B40" s="10">
        <f t="shared" si="10"/>
        <v>0</v>
      </c>
      <c r="C40" s="10">
        <f t="shared" si="6"/>
        <v>0</v>
      </c>
      <c r="D40" s="10">
        <f t="shared" si="7"/>
        <v>0</v>
      </c>
      <c r="E40" s="10">
        <f t="shared" si="8"/>
        <v>0</v>
      </c>
      <c r="F40" s="10">
        <f t="shared" si="9"/>
        <v>0</v>
      </c>
      <c r="G40" s="11" t="e">
        <f t="shared" si="11"/>
        <v>#DIV/0!</v>
      </c>
    </row>
    <row r="41" spans="1:7" x14ac:dyDescent="0.2">
      <c r="A41" s="4">
        <v>39</v>
      </c>
      <c r="B41" s="5">
        <f t="shared" si="10"/>
        <v>0</v>
      </c>
      <c r="C41" s="5">
        <f t="shared" si="6"/>
        <v>0</v>
      </c>
      <c r="D41" s="5">
        <f t="shared" si="7"/>
        <v>0</v>
      </c>
      <c r="E41" s="5">
        <f t="shared" si="8"/>
        <v>0</v>
      </c>
      <c r="F41" s="5">
        <f t="shared" si="9"/>
        <v>0</v>
      </c>
      <c r="G41" s="11" t="e">
        <f t="shared" si="11"/>
        <v>#DIV/0!</v>
      </c>
    </row>
    <row r="42" spans="1:7" x14ac:dyDescent="0.2">
      <c r="A42" s="9">
        <v>40</v>
      </c>
      <c r="B42" s="10">
        <f t="shared" si="10"/>
        <v>0</v>
      </c>
      <c r="C42" s="10">
        <f t="shared" si="6"/>
        <v>0</v>
      </c>
      <c r="D42" s="10">
        <f t="shared" si="7"/>
        <v>0</v>
      </c>
      <c r="E42" s="10">
        <f t="shared" si="8"/>
        <v>0</v>
      </c>
      <c r="F42" s="10">
        <f t="shared" si="9"/>
        <v>0</v>
      </c>
      <c r="G42" s="11" t="e">
        <f t="shared" si="11"/>
        <v>#DIV/0!</v>
      </c>
    </row>
    <row r="43" spans="1:7" x14ac:dyDescent="0.2">
      <c r="A43" s="4">
        <v>41</v>
      </c>
      <c r="B43" s="5">
        <f t="shared" si="10"/>
        <v>0</v>
      </c>
      <c r="C43" s="5">
        <f t="shared" si="6"/>
        <v>0</v>
      </c>
      <c r="D43" s="5">
        <f t="shared" si="7"/>
        <v>0</v>
      </c>
      <c r="E43" s="5">
        <f t="shared" si="8"/>
        <v>0</v>
      </c>
      <c r="F43" s="5">
        <f t="shared" si="9"/>
        <v>0</v>
      </c>
      <c r="G43" s="11" t="e">
        <f t="shared" si="11"/>
        <v>#DIV/0!</v>
      </c>
    </row>
    <row r="44" spans="1:7" x14ac:dyDescent="0.2">
      <c r="A44" s="9">
        <v>42</v>
      </c>
      <c r="B44" s="10">
        <f t="shared" si="10"/>
        <v>0</v>
      </c>
      <c r="C44" s="10">
        <f t="shared" si="6"/>
        <v>0</v>
      </c>
      <c r="D44" s="10">
        <f t="shared" si="7"/>
        <v>0</v>
      </c>
      <c r="E44" s="10">
        <f t="shared" si="8"/>
        <v>0</v>
      </c>
      <c r="F44" s="10">
        <f t="shared" si="9"/>
        <v>0</v>
      </c>
      <c r="G44" s="11" t="e">
        <f t="shared" si="11"/>
        <v>#DIV/0!</v>
      </c>
    </row>
    <row r="45" spans="1:7" x14ac:dyDescent="0.2">
      <c r="A45" s="4">
        <v>43</v>
      </c>
      <c r="B45" s="5">
        <f t="shared" si="10"/>
        <v>0</v>
      </c>
      <c r="C45" s="5">
        <f t="shared" si="6"/>
        <v>0</v>
      </c>
      <c r="D45" s="5">
        <f t="shared" si="7"/>
        <v>0</v>
      </c>
      <c r="E45" s="5">
        <f t="shared" si="8"/>
        <v>0</v>
      </c>
      <c r="F45" s="5">
        <f t="shared" si="9"/>
        <v>0</v>
      </c>
      <c r="G45" s="11" t="e">
        <f t="shared" si="11"/>
        <v>#DIV/0!</v>
      </c>
    </row>
    <row r="46" spans="1:7" x14ac:dyDescent="0.2">
      <c r="A46" s="9">
        <v>44</v>
      </c>
      <c r="B46" s="10">
        <f t="shared" si="10"/>
        <v>0</v>
      </c>
      <c r="C46" s="10">
        <f t="shared" si="6"/>
        <v>0</v>
      </c>
      <c r="D46" s="10">
        <f t="shared" si="7"/>
        <v>0</v>
      </c>
      <c r="E46" s="10">
        <f t="shared" si="8"/>
        <v>0</v>
      </c>
      <c r="F46" s="10">
        <f t="shared" si="9"/>
        <v>0</v>
      </c>
      <c r="G46" s="11" t="e">
        <f t="shared" si="11"/>
        <v>#DIV/0!</v>
      </c>
    </row>
    <row r="47" spans="1:7" x14ac:dyDescent="0.2">
      <c r="A47" s="4">
        <v>45</v>
      </c>
      <c r="B47" s="5">
        <f t="shared" si="10"/>
        <v>0</v>
      </c>
      <c r="C47" s="5">
        <f t="shared" si="6"/>
        <v>0</v>
      </c>
      <c r="D47" s="5">
        <f t="shared" si="7"/>
        <v>0</v>
      </c>
      <c r="E47" s="5">
        <f t="shared" si="8"/>
        <v>0</v>
      </c>
      <c r="F47" s="5">
        <f t="shared" si="9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10"/>
        <v>0</v>
      </c>
      <c r="C48" s="10">
        <f t="shared" si="6"/>
        <v>0</v>
      </c>
      <c r="D48" s="10">
        <f t="shared" si="7"/>
        <v>0</v>
      </c>
      <c r="E48" s="10">
        <f t="shared" si="8"/>
        <v>0</v>
      </c>
      <c r="F48" s="10">
        <f t="shared" si="9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10"/>
        <v>0</v>
      </c>
      <c r="C49" s="5">
        <f t="shared" si="6"/>
        <v>0</v>
      </c>
      <c r="D49" s="5">
        <f t="shared" si="7"/>
        <v>0</v>
      </c>
      <c r="E49" s="5">
        <f t="shared" si="8"/>
        <v>0</v>
      </c>
      <c r="F49" s="5">
        <f t="shared" si="9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10"/>
        <v>0</v>
      </c>
      <c r="C50" s="10">
        <f t="shared" si="6"/>
        <v>0</v>
      </c>
      <c r="D50" s="10">
        <f t="shared" si="7"/>
        <v>0</v>
      </c>
      <c r="E50" s="10">
        <f t="shared" si="8"/>
        <v>0</v>
      </c>
      <c r="F50" s="10">
        <f t="shared" si="9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10"/>
        <v>0</v>
      </c>
      <c r="C51" s="5">
        <f t="shared" si="6"/>
        <v>0</v>
      </c>
      <c r="D51" s="5">
        <f t="shared" si="7"/>
        <v>0</v>
      </c>
      <c r="E51" s="5">
        <f t="shared" si="8"/>
        <v>0</v>
      </c>
      <c r="F51" s="5">
        <f t="shared" si="9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10"/>
        <v>0</v>
      </c>
      <c r="C52" s="10">
        <f t="shared" si="6"/>
        <v>0</v>
      </c>
      <c r="D52" s="10">
        <f t="shared" si="7"/>
        <v>0</v>
      </c>
      <c r="E52" s="10">
        <f t="shared" si="8"/>
        <v>0</v>
      </c>
      <c r="F52" s="10">
        <f t="shared" si="9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10"/>
        <v>0</v>
      </c>
      <c r="C53" s="5">
        <f t="shared" si="6"/>
        <v>0</v>
      </c>
      <c r="D53" s="5">
        <f t="shared" si="7"/>
        <v>0</v>
      </c>
      <c r="E53" s="5">
        <f t="shared" si="8"/>
        <v>0</v>
      </c>
      <c r="F53" s="5">
        <f t="shared" si="9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10"/>
        <v>0</v>
      </c>
      <c r="C54" s="10">
        <f t="shared" si="6"/>
        <v>0</v>
      </c>
      <c r="D54" s="10">
        <f t="shared" si="7"/>
        <v>0</v>
      </c>
      <c r="E54" s="10">
        <f t="shared" si="8"/>
        <v>0</v>
      </c>
      <c r="F54" s="10">
        <f t="shared" si="9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10"/>
        <v>0</v>
      </c>
      <c r="C55" s="5">
        <f t="shared" si="6"/>
        <v>0</v>
      </c>
      <c r="D55" s="5">
        <f t="shared" si="7"/>
        <v>0</v>
      </c>
      <c r="E55" s="5">
        <f t="shared" si="8"/>
        <v>0</v>
      </c>
      <c r="F55" s="5">
        <f t="shared" si="9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10"/>
        <v>0</v>
      </c>
      <c r="C56" s="10">
        <f t="shared" si="6"/>
        <v>0</v>
      </c>
      <c r="D56" s="10">
        <f t="shared" si="7"/>
        <v>0</v>
      </c>
      <c r="E56" s="10">
        <f t="shared" si="8"/>
        <v>0</v>
      </c>
      <c r="F56" s="10">
        <f t="shared" si="9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10"/>
        <v>0</v>
      </c>
      <c r="C57" s="5">
        <f t="shared" si="6"/>
        <v>0</v>
      </c>
      <c r="D57" s="5">
        <f t="shared" si="7"/>
        <v>0</v>
      </c>
      <c r="E57" s="5">
        <f t="shared" si="8"/>
        <v>0</v>
      </c>
      <c r="F57" s="5">
        <f t="shared" si="9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10"/>
        <v>0</v>
      </c>
      <c r="C58" s="10">
        <f t="shared" si="6"/>
        <v>0</v>
      </c>
      <c r="D58" s="10">
        <f t="shared" si="7"/>
        <v>0</v>
      </c>
      <c r="E58" s="10">
        <f t="shared" si="8"/>
        <v>0</v>
      </c>
      <c r="F58" s="10">
        <f t="shared" si="9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10"/>
        <v>0</v>
      </c>
      <c r="C59" s="5">
        <f t="shared" si="6"/>
        <v>0</v>
      </c>
      <c r="D59" s="5">
        <f t="shared" si="7"/>
        <v>0</v>
      </c>
      <c r="E59" s="5">
        <f t="shared" si="8"/>
        <v>0</v>
      </c>
      <c r="F59" s="5">
        <f t="shared" si="9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10"/>
        <v>0</v>
      </c>
      <c r="C60" s="10">
        <f t="shared" si="6"/>
        <v>0</v>
      </c>
      <c r="D60" s="10">
        <f t="shared" si="7"/>
        <v>0</v>
      </c>
      <c r="E60" s="10">
        <f t="shared" si="8"/>
        <v>0</v>
      </c>
      <c r="F60" s="10">
        <f t="shared" si="9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10"/>
        <v>0</v>
      </c>
      <c r="C61" s="5">
        <f t="shared" si="6"/>
        <v>0</v>
      </c>
      <c r="D61" s="5">
        <f t="shared" si="7"/>
        <v>0</v>
      </c>
      <c r="E61" s="5">
        <f t="shared" si="8"/>
        <v>0</v>
      </c>
      <c r="F61" s="5">
        <f t="shared" si="9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10"/>
        <v>0</v>
      </c>
      <c r="C62" s="10">
        <f t="shared" si="6"/>
        <v>0</v>
      </c>
      <c r="D62" s="10">
        <f t="shared" si="7"/>
        <v>0</v>
      </c>
      <c r="E62" s="10">
        <f t="shared" si="8"/>
        <v>0</v>
      </c>
      <c r="F62" s="10">
        <f t="shared" si="9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10"/>
        <v>0</v>
      </c>
      <c r="C63" s="5">
        <f t="shared" si="6"/>
        <v>0</v>
      </c>
      <c r="D63" s="5">
        <f t="shared" si="7"/>
        <v>0</v>
      </c>
      <c r="E63" s="5">
        <f t="shared" si="8"/>
        <v>0</v>
      </c>
      <c r="F63" s="5">
        <f t="shared" si="9"/>
        <v>0</v>
      </c>
      <c r="G63" s="11" t="e">
        <f t="shared" si="11"/>
        <v>#DIV/0!</v>
      </c>
    </row>
    <row r="64" spans="1:7" x14ac:dyDescent="0.2">
      <c r="A64" s="9">
        <v>62</v>
      </c>
      <c r="B64" s="10">
        <f t="shared" si="10"/>
        <v>0</v>
      </c>
      <c r="C64" s="10">
        <f t="shared" si="6"/>
        <v>0</v>
      </c>
      <c r="D64" s="10">
        <f t="shared" si="7"/>
        <v>0</v>
      </c>
      <c r="E64" s="10">
        <f t="shared" si="8"/>
        <v>0</v>
      </c>
      <c r="F64" s="10">
        <f t="shared" si="9"/>
        <v>0</v>
      </c>
      <c r="G64" s="11" t="e">
        <f t="shared" si="11"/>
        <v>#DIV/0!</v>
      </c>
    </row>
    <row r="65" spans="1:7" x14ac:dyDescent="0.2">
      <c r="A65" s="4">
        <v>63</v>
      </c>
      <c r="B65" s="5">
        <f t="shared" si="10"/>
        <v>0</v>
      </c>
      <c r="C65" s="5">
        <f t="shared" si="6"/>
        <v>0</v>
      </c>
      <c r="D65" s="5">
        <f t="shared" si="7"/>
        <v>0</v>
      </c>
      <c r="E65" s="5">
        <f t="shared" si="8"/>
        <v>0</v>
      </c>
      <c r="F65" s="5">
        <f t="shared" si="9"/>
        <v>0</v>
      </c>
      <c r="G65" s="11" t="e">
        <f t="shared" si="11"/>
        <v>#DIV/0!</v>
      </c>
    </row>
    <row r="66" spans="1:7" x14ac:dyDescent="0.2">
      <c r="A66" s="9">
        <v>64</v>
      </c>
      <c r="B66" s="10">
        <f t="shared" si="10"/>
        <v>0</v>
      </c>
      <c r="C66" s="10">
        <f t="shared" si="6"/>
        <v>0</v>
      </c>
      <c r="D66" s="10">
        <f t="shared" si="7"/>
        <v>0</v>
      </c>
      <c r="E66" s="10">
        <f t="shared" si="8"/>
        <v>0</v>
      </c>
      <c r="F66" s="10">
        <f t="shared" si="9"/>
        <v>0</v>
      </c>
      <c r="G66" s="11" t="e">
        <f t="shared" si="11"/>
        <v>#DIV/0!</v>
      </c>
    </row>
    <row r="67" spans="1:7" x14ac:dyDescent="0.2">
      <c r="A67" s="4">
        <v>65</v>
      </c>
      <c r="B67" s="5">
        <f t="shared" si="10"/>
        <v>0</v>
      </c>
      <c r="C67" s="5">
        <f t="shared" ref="C67:C89" si="12">$J$5</f>
        <v>0</v>
      </c>
      <c r="D67" s="5">
        <f t="shared" ref="D67:D98" si="13">B67+C67</f>
        <v>0</v>
      </c>
      <c r="E67" s="5">
        <f t="shared" ref="E67:E89" si="14">0.0829959567953289*D67</f>
        <v>0</v>
      </c>
      <c r="F67" s="5">
        <f t="shared" ref="F67:F98" si="15">D67-E67</f>
        <v>0</v>
      </c>
      <c r="G67" s="11" t="e">
        <f t="shared" si="11"/>
        <v>#DIV/0!</v>
      </c>
    </row>
    <row r="68" spans="1:7" x14ac:dyDescent="0.2">
      <c r="A68" s="9">
        <v>66</v>
      </c>
      <c r="B68" s="10">
        <f t="shared" ref="B68:B102" si="16">F67</f>
        <v>0</v>
      </c>
      <c r="C68" s="10">
        <f t="shared" si="12"/>
        <v>0</v>
      </c>
      <c r="D68" s="10">
        <f t="shared" si="13"/>
        <v>0</v>
      </c>
      <c r="E68" s="10">
        <f t="shared" si="14"/>
        <v>0</v>
      </c>
      <c r="F68" s="10">
        <f t="shared" si="15"/>
        <v>0</v>
      </c>
      <c r="G68" s="11" t="e">
        <f t="shared" ref="G68:G89" si="17">IF(1-((B68-F68)/B68*-1)&gt;1,1+((B68-F68)/B68*-1),1-(((B68-F68)/B68*-1)))</f>
        <v>#DIV/0!</v>
      </c>
    </row>
    <row r="69" spans="1:7" x14ac:dyDescent="0.2">
      <c r="A69" s="4">
        <v>67</v>
      </c>
      <c r="B69" s="5">
        <f t="shared" si="16"/>
        <v>0</v>
      </c>
      <c r="C69" s="5">
        <f t="shared" si="12"/>
        <v>0</v>
      </c>
      <c r="D69" s="5">
        <f t="shared" si="13"/>
        <v>0</v>
      </c>
      <c r="E69" s="5">
        <f t="shared" si="14"/>
        <v>0</v>
      </c>
      <c r="F69" s="5">
        <f t="shared" si="15"/>
        <v>0</v>
      </c>
      <c r="G69" s="11" t="e">
        <f t="shared" si="17"/>
        <v>#DIV/0!</v>
      </c>
    </row>
    <row r="70" spans="1:7" x14ac:dyDescent="0.2">
      <c r="A70" s="9">
        <v>68</v>
      </c>
      <c r="B70" s="10">
        <f t="shared" si="16"/>
        <v>0</v>
      </c>
      <c r="C70" s="10">
        <f t="shared" si="12"/>
        <v>0</v>
      </c>
      <c r="D70" s="10">
        <f t="shared" si="13"/>
        <v>0</v>
      </c>
      <c r="E70" s="10">
        <f t="shared" si="14"/>
        <v>0</v>
      </c>
      <c r="F70" s="10">
        <f t="shared" si="15"/>
        <v>0</v>
      </c>
      <c r="G70" s="11" t="e">
        <f t="shared" si="17"/>
        <v>#DIV/0!</v>
      </c>
    </row>
    <row r="71" spans="1:7" x14ac:dyDescent="0.2">
      <c r="A71" s="4">
        <v>69</v>
      </c>
      <c r="B71" s="5">
        <f t="shared" si="16"/>
        <v>0</v>
      </c>
      <c r="C71" s="5">
        <f t="shared" si="12"/>
        <v>0</v>
      </c>
      <c r="D71" s="5">
        <f t="shared" si="13"/>
        <v>0</v>
      </c>
      <c r="E71" s="5">
        <f t="shared" si="14"/>
        <v>0</v>
      </c>
      <c r="F71" s="5">
        <f t="shared" si="15"/>
        <v>0</v>
      </c>
      <c r="G71" s="11" t="e">
        <f t="shared" si="17"/>
        <v>#DIV/0!</v>
      </c>
    </row>
    <row r="72" spans="1:7" x14ac:dyDescent="0.2">
      <c r="A72" s="9">
        <v>70</v>
      </c>
      <c r="B72" s="10">
        <f t="shared" si="16"/>
        <v>0</v>
      </c>
      <c r="C72" s="10">
        <f t="shared" si="12"/>
        <v>0</v>
      </c>
      <c r="D72" s="10">
        <f t="shared" si="13"/>
        <v>0</v>
      </c>
      <c r="E72" s="10">
        <f t="shared" si="14"/>
        <v>0</v>
      </c>
      <c r="F72" s="10">
        <f t="shared" si="15"/>
        <v>0</v>
      </c>
      <c r="G72" s="11" t="e">
        <f t="shared" si="17"/>
        <v>#DIV/0!</v>
      </c>
    </row>
    <row r="73" spans="1:7" x14ac:dyDescent="0.2">
      <c r="A73" s="4">
        <v>71</v>
      </c>
      <c r="B73" s="5">
        <f t="shared" si="16"/>
        <v>0</v>
      </c>
      <c r="C73" s="5">
        <f t="shared" si="12"/>
        <v>0</v>
      </c>
      <c r="D73" s="5">
        <f t="shared" si="13"/>
        <v>0</v>
      </c>
      <c r="E73" s="5">
        <f t="shared" si="14"/>
        <v>0</v>
      </c>
      <c r="F73" s="5">
        <f t="shared" si="15"/>
        <v>0</v>
      </c>
      <c r="G73" s="11" t="e">
        <f t="shared" si="17"/>
        <v>#DIV/0!</v>
      </c>
    </row>
    <row r="74" spans="1:7" x14ac:dyDescent="0.2">
      <c r="A74" s="9">
        <v>72</v>
      </c>
      <c r="B74" s="10">
        <f t="shared" si="16"/>
        <v>0</v>
      </c>
      <c r="C74" s="10">
        <f t="shared" si="12"/>
        <v>0</v>
      </c>
      <c r="D74" s="10">
        <f t="shared" si="13"/>
        <v>0</v>
      </c>
      <c r="E74" s="10">
        <f t="shared" si="14"/>
        <v>0</v>
      </c>
      <c r="F74" s="10">
        <f t="shared" si="15"/>
        <v>0</v>
      </c>
      <c r="G74" s="11" t="e">
        <f t="shared" si="17"/>
        <v>#DIV/0!</v>
      </c>
    </row>
    <row r="75" spans="1:7" x14ac:dyDescent="0.2">
      <c r="A75" s="4">
        <v>73</v>
      </c>
      <c r="B75" s="5">
        <f t="shared" si="16"/>
        <v>0</v>
      </c>
      <c r="C75" s="5">
        <f t="shared" si="12"/>
        <v>0</v>
      </c>
      <c r="D75" s="5">
        <f t="shared" si="13"/>
        <v>0</v>
      </c>
      <c r="E75" s="5">
        <f t="shared" si="14"/>
        <v>0</v>
      </c>
      <c r="F75" s="5">
        <f t="shared" si="15"/>
        <v>0</v>
      </c>
      <c r="G75" s="11" t="e">
        <f t="shared" si="17"/>
        <v>#DIV/0!</v>
      </c>
    </row>
    <row r="76" spans="1:7" x14ac:dyDescent="0.2">
      <c r="A76" s="9">
        <v>74</v>
      </c>
      <c r="B76" s="10">
        <f t="shared" si="16"/>
        <v>0</v>
      </c>
      <c r="C76" s="10">
        <f t="shared" si="12"/>
        <v>0</v>
      </c>
      <c r="D76" s="10">
        <f t="shared" si="13"/>
        <v>0</v>
      </c>
      <c r="E76" s="10">
        <f t="shared" si="14"/>
        <v>0</v>
      </c>
      <c r="F76" s="10">
        <f t="shared" si="15"/>
        <v>0</v>
      </c>
      <c r="G76" s="11" t="e">
        <f t="shared" si="17"/>
        <v>#DIV/0!</v>
      </c>
    </row>
    <row r="77" spans="1:7" x14ac:dyDescent="0.2">
      <c r="A77" s="4">
        <v>75</v>
      </c>
      <c r="B77" s="5">
        <f t="shared" si="16"/>
        <v>0</v>
      </c>
      <c r="C77" s="5">
        <f t="shared" si="12"/>
        <v>0</v>
      </c>
      <c r="D77" s="5">
        <f t="shared" si="13"/>
        <v>0</v>
      </c>
      <c r="E77" s="5">
        <f t="shared" si="14"/>
        <v>0</v>
      </c>
      <c r="F77" s="5">
        <f t="shared" si="15"/>
        <v>0</v>
      </c>
      <c r="G77" s="11" t="e">
        <f t="shared" si="17"/>
        <v>#DIV/0!</v>
      </c>
    </row>
    <row r="78" spans="1:7" x14ac:dyDescent="0.2">
      <c r="A78" s="9">
        <v>76</v>
      </c>
      <c r="B78" s="10">
        <f t="shared" si="16"/>
        <v>0</v>
      </c>
      <c r="C78" s="10">
        <f t="shared" si="12"/>
        <v>0</v>
      </c>
      <c r="D78" s="10">
        <f t="shared" si="13"/>
        <v>0</v>
      </c>
      <c r="E78" s="10">
        <f t="shared" si="14"/>
        <v>0</v>
      </c>
      <c r="F78" s="10">
        <f t="shared" si="15"/>
        <v>0</v>
      </c>
      <c r="G78" s="11" t="e">
        <f t="shared" si="17"/>
        <v>#DIV/0!</v>
      </c>
    </row>
    <row r="79" spans="1:7" x14ac:dyDescent="0.2">
      <c r="A79" s="4">
        <v>77</v>
      </c>
      <c r="B79" s="5">
        <f t="shared" si="16"/>
        <v>0</v>
      </c>
      <c r="C79" s="5">
        <f t="shared" si="12"/>
        <v>0</v>
      </c>
      <c r="D79" s="5">
        <f t="shared" si="13"/>
        <v>0</v>
      </c>
      <c r="E79" s="5">
        <f t="shared" si="14"/>
        <v>0</v>
      </c>
      <c r="F79" s="5">
        <f t="shared" si="15"/>
        <v>0</v>
      </c>
      <c r="G79" s="11" t="e">
        <f t="shared" si="17"/>
        <v>#DIV/0!</v>
      </c>
    </row>
    <row r="80" spans="1:7" x14ac:dyDescent="0.2">
      <c r="A80" s="9">
        <v>78</v>
      </c>
      <c r="B80" s="10">
        <f t="shared" si="16"/>
        <v>0</v>
      </c>
      <c r="C80" s="10">
        <f t="shared" si="12"/>
        <v>0</v>
      </c>
      <c r="D80" s="10">
        <f t="shared" si="13"/>
        <v>0</v>
      </c>
      <c r="E80" s="10">
        <f t="shared" si="14"/>
        <v>0</v>
      </c>
      <c r="F80" s="10">
        <f t="shared" si="15"/>
        <v>0</v>
      </c>
      <c r="G80" s="11" t="e">
        <f t="shared" si="17"/>
        <v>#DIV/0!</v>
      </c>
    </row>
    <row r="81" spans="1:7" x14ac:dyDescent="0.2">
      <c r="A81" s="4">
        <v>79</v>
      </c>
      <c r="B81" s="5">
        <f t="shared" si="16"/>
        <v>0</v>
      </c>
      <c r="C81" s="5">
        <f t="shared" si="12"/>
        <v>0</v>
      </c>
      <c r="D81" s="5">
        <f t="shared" si="13"/>
        <v>0</v>
      </c>
      <c r="E81" s="5">
        <f t="shared" si="14"/>
        <v>0</v>
      </c>
      <c r="F81" s="5">
        <f t="shared" si="15"/>
        <v>0</v>
      </c>
      <c r="G81" s="11" t="e">
        <f t="shared" si="17"/>
        <v>#DIV/0!</v>
      </c>
    </row>
    <row r="82" spans="1:7" x14ac:dyDescent="0.2">
      <c r="A82" s="9">
        <v>80</v>
      </c>
      <c r="B82" s="10">
        <f t="shared" si="16"/>
        <v>0</v>
      </c>
      <c r="C82" s="10">
        <f t="shared" si="12"/>
        <v>0</v>
      </c>
      <c r="D82" s="10">
        <f t="shared" si="13"/>
        <v>0</v>
      </c>
      <c r="E82" s="10">
        <f t="shared" si="14"/>
        <v>0</v>
      </c>
      <c r="F82" s="10">
        <f t="shared" si="15"/>
        <v>0</v>
      </c>
      <c r="G82" s="11" t="e">
        <f t="shared" si="17"/>
        <v>#DIV/0!</v>
      </c>
    </row>
    <row r="83" spans="1:7" x14ac:dyDescent="0.2">
      <c r="A83" s="4">
        <v>81</v>
      </c>
      <c r="B83" s="5">
        <f t="shared" si="16"/>
        <v>0</v>
      </c>
      <c r="C83" s="5">
        <f t="shared" si="12"/>
        <v>0</v>
      </c>
      <c r="D83" s="5">
        <f t="shared" si="13"/>
        <v>0</v>
      </c>
      <c r="E83" s="5">
        <f t="shared" si="14"/>
        <v>0</v>
      </c>
      <c r="F83" s="5">
        <f t="shared" si="15"/>
        <v>0</v>
      </c>
      <c r="G83" s="11" t="e">
        <f t="shared" si="17"/>
        <v>#DIV/0!</v>
      </c>
    </row>
    <row r="84" spans="1:7" x14ac:dyDescent="0.2">
      <c r="A84" s="9">
        <v>82</v>
      </c>
      <c r="B84" s="10">
        <f t="shared" si="16"/>
        <v>0</v>
      </c>
      <c r="C84" s="10">
        <f t="shared" si="12"/>
        <v>0</v>
      </c>
      <c r="D84" s="10">
        <f t="shared" si="13"/>
        <v>0</v>
      </c>
      <c r="E84" s="10">
        <f t="shared" si="14"/>
        <v>0</v>
      </c>
      <c r="F84" s="10">
        <f t="shared" si="15"/>
        <v>0</v>
      </c>
      <c r="G84" s="11" t="e">
        <f t="shared" si="17"/>
        <v>#DIV/0!</v>
      </c>
    </row>
    <row r="85" spans="1:7" x14ac:dyDescent="0.2">
      <c r="A85" s="4">
        <v>83</v>
      </c>
      <c r="B85" s="5">
        <f t="shared" si="16"/>
        <v>0</v>
      </c>
      <c r="C85" s="5">
        <f t="shared" si="12"/>
        <v>0</v>
      </c>
      <c r="D85" s="5">
        <f t="shared" si="13"/>
        <v>0</v>
      </c>
      <c r="E85" s="5">
        <f t="shared" si="14"/>
        <v>0</v>
      </c>
      <c r="F85" s="5">
        <f t="shared" si="15"/>
        <v>0</v>
      </c>
      <c r="G85" s="11" t="e">
        <f t="shared" si="17"/>
        <v>#DIV/0!</v>
      </c>
    </row>
    <row r="86" spans="1:7" x14ac:dyDescent="0.2">
      <c r="A86" s="9">
        <v>84</v>
      </c>
      <c r="B86" s="10">
        <f t="shared" si="16"/>
        <v>0</v>
      </c>
      <c r="C86" s="10">
        <f t="shared" si="12"/>
        <v>0</v>
      </c>
      <c r="D86" s="10">
        <f t="shared" si="13"/>
        <v>0</v>
      </c>
      <c r="E86" s="10">
        <f t="shared" si="14"/>
        <v>0</v>
      </c>
      <c r="F86" s="10">
        <f t="shared" si="15"/>
        <v>0</v>
      </c>
      <c r="G86" s="11" t="e">
        <f t="shared" si="17"/>
        <v>#DIV/0!</v>
      </c>
    </row>
    <row r="87" spans="1:7" x14ac:dyDescent="0.2">
      <c r="A87" s="4">
        <v>85</v>
      </c>
      <c r="B87" s="5">
        <f t="shared" si="16"/>
        <v>0</v>
      </c>
      <c r="C87" s="5">
        <f t="shared" si="12"/>
        <v>0</v>
      </c>
      <c r="D87" s="5">
        <f t="shared" si="13"/>
        <v>0</v>
      </c>
      <c r="E87" s="5">
        <f t="shared" si="14"/>
        <v>0</v>
      </c>
      <c r="F87" s="5">
        <f t="shared" si="15"/>
        <v>0</v>
      </c>
      <c r="G87" s="11" t="e">
        <f t="shared" si="17"/>
        <v>#DIV/0!</v>
      </c>
    </row>
    <row r="88" spans="1:7" x14ac:dyDescent="0.2">
      <c r="A88" s="9">
        <v>86</v>
      </c>
      <c r="B88" s="10">
        <f t="shared" si="16"/>
        <v>0</v>
      </c>
      <c r="C88" s="10">
        <f t="shared" si="12"/>
        <v>0</v>
      </c>
      <c r="D88" s="10">
        <f t="shared" si="13"/>
        <v>0</v>
      </c>
      <c r="E88" s="10">
        <f t="shared" si="14"/>
        <v>0</v>
      </c>
      <c r="F88" s="10">
        <f t="shared" si="15"/>
        <v>0</v>
      </c>
      <c r="G88" s="11" t="e">
        <f t="shared" si="17"/>
        <v>#DIV/0!</v>
      </c>
    </row>
    <row r="89" spans="1:7" x14ac:dyDescent="0.2">
      <c r="A89" s="4" t="s">
        <v>158</v>
      </c>
      <c r="B89" s="5">
        <f t="shared" si="16"/>
        <v>0</v>
      </c>
      <c r="C89" s="5">
        <f t="shared" si="12"/>
        <v>0</v>
      </c>
      <c r="D89" s="5">
        <f t="shared" si="13"/>
        <v>0</v>
      </c>
      <c r="E89" s="5">
        <f t="shared" si="14"/>
        <v>0</v>
      </c>
      <c r="F89" s="5">
        <f t="shared" si="15"/>
        <v>0</v>
      </c>
      <c r="G89" s="11" t="e">
        <f t="shared" si="17"/>
        <v>#DIV/0!</v>
      </c>
    </row>
    <row r="90" spans="1:7" x14ac:dyDescent="0.2">
      <c r="A90" s="9" t="s">
        <v>157</v>
      </c>
      <c r="B90" s="10">
        <f t="shared" si="16"/>
        <v>0</v>
      </c>
      <c r="C90" s="16">
        <f>L3</f>
        <v>0</v>
      </c>
      <c r="D90" s="10">
        <f t="shared" si="13"/>
        <v>0</v>
      </c>
      <c r="E90" s="10">
        <f t="shared" ref="E90:E102" si="18">0.292893218813452*D90</f>
        <v>0</v>
      </c>
      <c r="F90" s="10">
        <f t="shared" si="15"/>
        <v>0</v>
      </c>
      <c r="G90" s="11"/>
    </row>
    <row r="91" spans="1:7" x14ac:dyDescent="0.2">
      <c r="A91" s="4" t="s">
        <v>156</v>
      </c>
      <c r="B91" s="5">
        <f t="shared" si="16"/>
        <v>0</v>
      </c>
      <c r="C91" s="17">
        <f t="shared" ref="C91:C102" si="19">$J$8</f>
        <v>0</v>
      </c>
      <c r="D91" s="5">
        <f t="shared" si="13"/>
        <v>0</v>
      </c>
      <c r="E91" s="5">
        <f t="shared" si="18"/>
        <v>0</v>
      </c>
      <c r="F91" s="5">
        <f t="shared" si="15"/>
        <v>0</v>
      </c>
      <c r="G91" s="11" t="e">
        <f t="shared" ref="G91:G102" si="20">IF(1-((B91-F91)/B91*-1)&gt;1,1+((B91-F91)/B91*-1),1-(((B91-F91)/B91*-1)))</f>
        <v>#DIV/0!</v>
      </c>
    </row>
    <row r="92" spans="1:7" x14ac:dyDescent="0.2">
      <c r="A92" s="9">
        <v>90</v>
      </c>
      <c r="B92" s="10">
        <f t="shared" si="16"/>
        <v>0</v>
      </c>
      <c r="C92" s="10">
        <f t="shared" si="19"/>
        <v>0</v>
      </c>
      <c r="D92" s="10">
        <f t="shared" si="13"/>
        <v>0</v>
      </c>
      <c r="E92" s="10">
        <f t="shared" si="18"/>
        <v>0</v>
      </c>
      <c r="F92" s="10">
        <f t="shared" si="15"/>
        <v>0</v>
      </c>
      <c r="G92" s="11" t="e">
        <f t="shared" si="20"/>
        <v>#DIV/0!</v>
      </c>
    </row>
    <row r="93" spans="1:7" x14ac:dyDescent="0.2">
      <c r="A93" s="4">
        <v>91</v>
      </c>
      <c r="B93" s="5">
        <f t="shared" si="16"/>
        <v>0</v>
      </c>
      <c r="C93" s="5">
        <f t="shared" si="19"/>
        <v>0</v>
      </c>
      <c r="D93" s="5">
        <f t="shared" si="13"/>
        <v>0</v>
      </c>
      <c r="E93" s="5">
        <f t="shared" si="18"/>
        <v>0</v>
      </c>
      <c r="F93" s="5">
        <f t="shared" si="15"/>
        <v>0</v>
      </c>
      <c r="G93" s="11" t="e">
        <f t="shared" si="20"/>
        <v>#DIV/0!</v>
      </c>
    </row>
    <row r="94" spans="1:7" x14ac:dyDescent="0.2">
      <c r="A94" s="9">
        <v>92</v>
      </c>
      <c r="B94" s="10">
        <f t="shared" si="16"/>
        <v>0</v>
      </c>
      <c r="C94" s="10">
        <f t="shared" si="19"/>
        <v>0</v>
      </c>
      <c r="D94" s="10">
        <f t="shared" si="13"/>
        <v>0</v>
      </c>
      <c r="E94" s="10">
        <f t="shared" si="18"/>
        <v>0</v>
      </c>
      <c r="F94" s="10">
        <f t="shared" si="15"/>
        <v>0</v>
      </c>
      <c r="G94" s="11" t="e">
        <f t="shared" si="20"/>
        <v>#DIV/0!</v>
      </c>
    </row>
    <row r="95" spans="1:7" x14ac:dyDescent="0.2">
      <c r="A95" s="4">
        <v>93</v>
      </c>
      <c r="B95" s="5">
        <f t="shared" si="16"/>
        <v>0</v>
      </c>
      <c r="C95" s="5">
        <f t="shared" si="19"/>
        <v>0</v>
      </c>
      <c r="D95" s="5">
        <f t="shared" si="13"/>
        <v>0</v>
      </c>
      <c r="E95" s="5">
        <f t="shared" si="18"/>
        <v>0</v>
      </c>
      <c r="F95" s="5">
        <f t="shared" si="15"/>
        <v>0</v>
      </c>
      <c r="G95" s="11" t="e">
        <f t="shared" si="20"/>
        <v>#DIV/0!</v>
      </c>
    </row>
    <row r="96" spans="1:7" x14ac:dyDescent="0.2">
      <c r="A96" s="9">
        <v>94</v>
      </c>
      <c r="B96" s="10">
        <f t="shared" si="16"/>
        <v>0</v>
      </c>
      <c r="C96" s="10">
        <f t="shared" si="19"/>
        <v>0</v>
      </c>
      <c r="D96" s="10">
        <f t="shared" si="13"/>
        <v>0</v>
      </c>
      <c r="E96" s="10">
        <f t="shared" si="18"/>
        <v>0</v>
      </c>
      <c r="F96" s="10">
        <f t="shared" si="15"/>
        <v>0</v>
      </c>
      <c r="G96" s="11" t="e">
        <f t="shared" si="20"/>
        <v>#DIV/0!</v>
      </c>
    </row>
    <row r="97" spans="1:7" x14ac:dyDescent="0.2">
      <c r="A97" s="4">
        <v>95</v>
      </c>
      <c r="B97" s="5">
        <f t="shared" si="16"/>
        <v>0</v>
      </c>
      <c r="C97" s="5">
        <f t="shared" si="19"/>
        <v>0</v>
      </c>
      <c r="D97" s="5">
        <f t="shared" si="13"/>
        <v>0</v>
      </c>
      <c r="E97" s="5">
        <f t="shared" si="18"/>
        <v>0</v>
      </c>
      <c r="F97" s="5">
        <f t="shared" si="15"/>
        <v>0</v>
      </c>
      <c r="G97" s="11" t="e">
        <f t="shared" si="20"/>
        <v>#DIV/0!</v>
      </c>
    </row>
    <row r="98" spans="1:7" x14ac:dyDescent="0.2">
      <c r="A98" s="9">
        <v>96</v>
      </c>
      <c r="B98" s="10">
        <f t="shared" si="16"/>
        <v>0</v>
      </c>
      <c r="C98" s="10">
        <f t="shared" si="19"/>
        <v>0</v>
      </c>
      <c r="D98" s="10">
        <f t="shared" si="13"/>
        <v>0</v>
      </c>
      <c r="E98" s="10">
        <f t="shared" si="18"/>
        <v>0</v>
      </c>
      <c r="F98" s="10">
        <f t="shared" si="15"/>
        <v>0</v>
      </c>
      <c r="G98" s="11" t="e">
        <f t="shared" si="20"/>
        <v>#DIV/0!</v>
      </c>
    </row>
    <row r="99" spans="1:7" x14ac:dyDescent="0.2">
      <c r="A99" s="4">
        <v>97</v>
      </c>
      <c r="B99" s="5">
        <f t="shared" si="16"/>
        <v>0</v>
      </c>
      <c r="C99" s="5">
        <f t="shared" si="19"/>
        <v>0</v>
      </c>
      <c r="D99" s="5">
        <f t="shared" ref="D99:D102" si="21">B99+C99</f>
        <v>0</v>
      </c>
      <c r="E99" s="5">
        <f t="shared" si="18"/>
        <v>0</v>
      </c>
      <c r="F99" s="5">
        <f t="shared" ref="F99:F102" si="22">D99-E99</f>
        <v>0</v>
      </c>
      <c r="G99" s="11" t="e">
        <f t="shared" si="20"/>
        <v>#DIV/0!</v>
      </c>
    </row>
    <row r="100" spans="1:7" x14ac:dyDescent="0.2">
      <c r="A100" s="9">
        <v>98</v>
      </c>
      <c r="B100" s="10">
        <f t="shared" si="16"/>
        <v>0</v>
      </c>
      <c r="C100" s="10">
        <f t="shared" si="19"/>
        <v>0</v>
      </c>
      <c r="D100" s="10">
        <f t="shared" si="21"/>
        <v>0</v>
      </c>
      <c r="E100" s="10">
        <f t="shared" si="18"/>
        <v>0</v>
      </c>
      <c r="F100" s="10">
        <f t="shared" si="22"/>
        <v>0</v>
      </c>
      <c r="G100" s="11" t="e">
        <f t="shared" si="20"/>
        <v>#DIV/0!</v>
      </c>
    </row>
    <row r="101" spans="1:7" x14ac:dyDescent="0.2">
      <c r="A101" s="4">
        <v>99</v>
      </c>
      <c r="B101" s="5">
        <f t="shared" si="16"/>
        <v>0</v>
      </c>
      <c r="C101" s="5">
        <f t="shared" si="19"/>
        <v>0</v>
      </c>
      <c r="D101" s="5">
        <f t="shared" si="21"/>
        <v>0</v>
      </c>
      <c r="E101" s="5">
        <f t="shared" si="18"/>
        <v>0</v>
      </c>
      <c r="F101" s="5">
        <f t="shared" si="22"/>
        <v>0</v>
      </c>
      <c r="G101" s="11" t="e">
        <f t="shared" si="20"/>
        <v>#DIV/0!</v>
      </c>
    </row>
    <row r="102" spans="1:7" ht="17" thickBot="1" x14ac:dyDescent="0.25">
      <c r="A102" s="18">
        <v>100</v>
      </c>
      <c r="B102" s="19">
        <f t="shared" si="16"/>
        <v>0</v>
      </c>
      <c r="C102" s="19">
        <f t="shared" si="19"/>
        <v>0</v>
      </c>
      <c r="D102" s="19">
        <f t="shared" si="21"/>
        <v>0</v>
      </c>
      <c r="E102" s="19">
        <f t="shared" si="18"/>
        <v>0</v>
      </c>
      <c r="F102" s="19">
        <f t="shared" si="22"/>
        <v>0</v>
      </c>
      <c r="G102" s="20" t="e">
        <f t="shared" si="20"/>
        <v>#DIV/0!</v>
      </c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  <row r="131" spans="1:7" x14ac:dyDescent="0.2">
      <c r="A131" s="34"/>
      <c r="B131" s="10"/>
      <c r="C131" s="10"/>
      <c r="D131" s="10"/>
      <c r="E131" s="10"/>
      <c r="F131" s="10"/>
      <c r="G131" s="24"/>
    </row>
    <row r="132" spans="1:7" x14ac:dyDescent="0.2">
      <c r="A132" s="34"/>
      <c r="B132" s="10"/>
      <c r="C132" s="10"/>
      <c r="D132" s="10"/>
      <c r="E132" s="10"/>
      <c r="F132" s="10"/>
      <c r="G132" s="24"/>
    </row>
    <row r="133" spans="1:7" x14ac:dyDescent="0.2">
      <c r="A133" s="34"/>
      <c r="B133" s="10"/>
      <c r="C133" s="10"/>
      <c r="D133" s="10"/>
      <c r="E133" s="10"/>
      <c r="F133" s="10"/>
      <c r="G133" s="24"/>
    </row>
    <row r="134" spans="1:7" x14ac:dyDescent="0.2">
      <c r="A134" s="34"/>
      <c r="B134" s="10"/>
      <c r="C134" s="10"/>
      <c r="D134" s="10"/>
      <c r="E134" s="10"/>
      <c r="F134" s="10"/>
      <c r="G134" s="24"/>
    </row>
    <row r="135" spans="1:7" x14ac:dyDescent="0.2">
      <c r="A135" s="34"/>
      <c r="B135" s="10"/>
      <c r="C135" s="10"/>
      <c r="D135" s="10"/>
      <c r="E135" s="10"/>
      <c r="F135" s="10"/>
      <c r="G135" s="24"/>
    </row>
    <row r="136" spans="1:7" x14ac:dyDescent="0.2">
      <c r="A136" s="34"/>
      <c r="B136" s="10"/>
      <c r="C136" s="10"/>
      <c r="D136" s="10"/>
      <c r="E136" s="10"/>
      <c r="F136" s="10"/>
      <c r="G136" s="24"/>
    </row>
    <row r="137" spans="1:7" x14ac:dyDescent="0.2">
      <c r="A137" s="34"/>
      <c r="B137" s="10"/>
      <c r="C137" s="10"/>
      <c r="D137" s="10"/>
      <c r="E137" s="10"/>
      <c r="F137" s="10"/>
      <c r="G137" s="24"/>
    </row>
    <row r="138" spans="1:7" x14ac:dyDescent="0.2">
      <c r="A138" s="34"/>
      <c r="B138" s="10"/>
      <c r="C138" s="10"/>
      <c r="D138" s="10"/>
      <c r="E138" s="10"/>
      <c r="F138" s="10"/>
      <c r="G138" s="24"/>
    </row>
    <row r="139" spans="1:7" x14ac:dyDescent="0.2">
      <c r="A139" s="34"/>
      <c r="B139" s="10"/>
      <c r="C139" s="10"/>
      <c r="D139" s="10"/>
      <c r="E139" s="10"/>
      <c r="F139" s="10"/>
      <c r="G139" s="24"/>
    </row>
    <row r="140" spans="1:7" x14ac:dyDescent="0.2">
      <c r="A140" s="34"/>
      <c r="B140" s="10"/>
      <c r="C140" s="10"/>
      <c r="D140" s="10"/>
      <c r="E140" s="10"/>
      <c r="F140" s="10"/>
      <c r="G140" s="24"/>
    </row>
    <row r="141" spans="1:7" x14ac:dyDescent="0.2">
      <c r="A141" s="34"/>
      <c r="B141" s="10"/>
      <c r="C141" s="10"/>
      <c r="D141" s="10"/>
      <c r="E141" s="10"/>
      <c r="F141" s="10"/>
      <c r="G141" s="24"/>
    </row>
    <row r="142" spans="1:7" x14ac:dyDescent="0.2">
      <c r="A142" s="34"/>
      <c r="B142" s="10"/>
      <c r="C142" s="10"/>
      <c r="D142" s="10"/>
      <c r="E142" s="10"/>
      <c r="F142" s="10"/>
      <c r="G142" s="24"/>
    </row>
    <row r="143" spans="1:7" x14ac:dyDescent="0.2">
      <c r="A143" s="34"/>
      <c r="B143" s="10"/>
      <c r="C143" s="10"/>
      <c r="D143" s="10"/>
      <c r="E143" s="10"/>
      <c r="F143" s="10"/>
      <c r="G143" s="24"/>
    </row>
    <row r="144" spans="1:7" x14ac:dyDescent="0.2">
      <c r="A144" s="34"/>
      <c r="B144" s="10"/>
      <c r="C144" s="10"/>
      <c r="D144" s="10"/>
      <c r="E144" s="10"/>
      <c r="F144" s="10"/>
      <c r="G144" s="24"/>
    </row>
    <row r="145" spans="1:7" x14ac:dyDescent="0.2">
      <c r="A145" s="34"/>
      <c r="B145" s="10"/>
      <c r="C145" s="10"/>
      <c r="D145" s="10"/>
      <c r="E145" s="10"/>
      <c r="F145" s="10"/>
      <c r="G145" s="24"/>
    </row>
  </sheetData>
  <sheetProtection algorithmName="SHA-512" hashValue="fgkQX/pfDN6n1z3TzCbj8Ijow5BzFlr+bSjNrrS8xvey+H98As2dB2TOokeH2cnV1BDPpsb3CZxMZJHmDXQK3A==" saltValue="TIFZm5npEwzfNxkQADmb8w==" spinCount="100000" sheet="1" objects="1" scenarios="1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C26C-9B43-C245-8099-F9D63A711495}">
  <dimension ref="A1:L141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165</v>
      </c>
    </row>
    <row r="3" spans="1:12" x14ac:dyDescent="0.2">
      <c r="A3" s="4" t="s">
        <v>12</v>
      </c>
      <c r="B3" s="5">
        <v>0</v>
      </c>
      <c r="C3" s="6">
        <f t="shared" ref="C3:C34" si="0">$J$5</f>
        <v>0</v>
      </c>
      <c r="D3" s="5">
        <f t="shared" ref="D3:D34" si="1">B3+C3</f>
        <v>0</v>
      </c>
      <c r="E3" s="5">
        <f t="shared" ref="E3:E34" si="2">0.0829959567953289*D3</f>
        <v>0</v>
      </c>
      <c r="F3" s="5">
        <f t="shared" ref="F3:F34" si="3">D3-E3</f>
        <v>0</v>
      </c>
      <c r="G3" s="7"/>
      <c r="J3" s="43"/>
      <c r="L3" s="8">
        <f>IF((-((J5*3.9118151653)+(J8*(-2))))-1.823*((J5*3.9118151653)-J8)&lt;0,0,(-((J5*3.9118151653)+(J8*(-2))))-1.823*((J5*3.9118151653)-J8))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5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 t="s">
        <v>159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ref="C35:C66" si="6">$J$5</f>
        <v>0</v>
      </c>
      <c r="D35" s="5">
        <f t="shared" ref="D35:D66" si="7">B35+C35</f>
        <v>0</v>
      </c>
      <c r="E35" s="5">
        <f t="shared" ref="E35:E66" si="8">0.0829959567953289*D35</f>
        <v>0</v>
      </c>
      <c r="F35" s="5">
        <f t="shared" ref="F35:F66" si="9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7" si="10">F35</f>
        <v>0</v>
      </c>
      <c r="C36" s="10">
        <f t="shared" si="6"/>
        <v>0</v>
      </c>
      <c r="D36" s="10">
        <f t="shared" si="7"/>
        <v>0</v>
      </c>
      <c r="E36" s="10">
        <f t="shared" si="8"/>
        <v>0</v>
      </c>
      <c r="F36" s="10">
        <f t="shared" si="9"/>
        <v>0</v>
      </c>
      <c r="G36" s="11" t="e">
        <f t="shared" ref="G36:G67" si="11">IF(1-((B36-F36)/B36*-1)&gt;1,1+((B36-F36)/B36*-1),1-(((B36-F36)/B36*-1)))</f>
        <v>#DIV/0!</v>
      </c>
    </row>
    <row r="37" spans="1:7" x14ac:dyDescent="0.2">
      <c r="A37" s="4">
        <v>35</v>
      </c>
      <c r="B37" s="5">
        <f t="shared" si="10"/>
        <v>0</v>
      </c>
      <c r="C37" s="5">
        <f t="shared" si="6"/>
        <v>0</v>
      </c>
      <c r="D37" s="5">
        <f t="shared" si="7"/>
        <v>0</v>
      </c>
      <c r="E37" s="5">
        <f t="shared" si="8"/>
        <v>0</v>
      </c>
      <c r="F37" s="5">
        <f t="shared" si="9"/>
        <v>0</v>
      </c>
      <c r="G37" s="11" t="e">
        <f t="shared" si="11"/>
        <v>#DIV/0!</v>
      </c>
    </row>
    <row r="38" spans="1:7" x14ac:dyDescent="0.2">
      <c r="A38" s="9">
        <v>36</v>
      </c>
      <c r="B38" s="10">
        <f t="shared" si="10"/>
        <v>0</v>
      </c>
      <c r="C38" s="10">
        <f t="shared" si="6"/>
        <v>0</v>
      </c>
      <c r="D38" s="10">
        <f t="shared" si="7"/>
        <v>0</v>
      </c>
      <c r="E38" s="10">
        <f t="shared" si="8"/>
        <v>0</v>
      </c>
      <c r="F38" s="10">
        <f t="shared" si="9"/>
        <v>0</v>
      </c>
      <c r="G38" s="11" t="e">
        <f t="shared" si="11"/>
        <v>#DIV/0!</v>
      </c>
    </row>
    <row r="39" spans="1:7" x14ac:dyDescent="0.2">
      <c r="A39" s="4">
        <v>37</v>
      </c>
      <c r="B39" s="5">
        <f t="shared" si="10"/>
        <v>0</v>
      </c>
      <c r="C39" s="5">
        <f t="shared" si="6"/>
        <v>0</v>
      </c>
      <c r="D39" s="5">
        <f t="shared" si="7"/>
        <v>0</v>
      </c>
      <c r="E39" s="5">
        <f t="shared" si="8"/>
        <v>0</v>
      </c>
      <c r="F39" s="5">
        <f t="shared" si="9"/>
        <v>0</v>
      </c>
      <c r="G39" s="11" t="e">
        <f t="shared" si="11"/>
        <v>#DIV/0!</v>
      </c>
    </row>
    <row r="40" spans="1:7" x14ac:dyDescent="0.2">
      <c r="A40" s="9">
        <v>38</v>
      </c>
      <c r="B40" s="10">
        <f t="shared" si="10"/>
        <v>0</v>
      </c>
      <c r="C40" s="10">
        <f t="shared" si="6"/>
        <v>0</v>
      </c>
      <c r="D40" s="10">
        <f t="shared" si="7"/>
        <v>0</v>
      </c>
      <c r="E40" s="10">
        <f t="shared" si="8"/>
        <v>0</v>
      </c>
      <c r="F40" s="10">
        <f t="shared" si="9"/>
        <v>0</v>
      </c>
      <c r="G40" s="11" t="e">
        <f t="shared" si="11"/>
        <v>#DIV/0!</v>
      </c>
    </row>
    <row r="41" spans="1:7" x14ac:dyDescent="0.2">
      <c r="A41" s="4">
        <v>39</v>
      </c>
      <c r="B41" s="5">
        <f t="shared" si="10"/>
        <v>0</v>
      </c>
      <c r="C41" s="5">
        <f t="shared" si="6"/>
        <v>0</v>
      </c>
      <c r="D41" s="5">
        <f t="shared" si="7"/>
        <v>0</v>
      </c>
      <c r="E41" s="5">
        <f t="shared" si="8"/>
        <v>0</v>
      </c>
      <c r="F41" s="5">
        <f t="shared" si="9"/>
        <v>0</v>
      </c>
      <c r="G41" s="11" t="e">
        <f t="shared" si="11"/>
        <v>#DIV/0!</v>
      </c>
    </row>
    <row r="42" spans="1:7" x14ac:dyDescent="0.2">
      <c r="A42" s="9">
        <v>40</v>
      </c>
      <c r="B42" s="10">
        <f t="shared" si="10"/>
        <v>0</v>
      </c>
      <c r="C42" s="10">
        <f t="shared" si="6"/>
        <v>0</v>
      </c>
      <c r="D42" s="10">
        <f t="shared" si="7"/>
        <v>0</v>
      </c>
      <c r="E42" s="10">
        <f t="shared" si="8"/>
        <v>0</v>
      </c>
      <c r="F42" s="10">
        <f t="shared" si="9"/>
        <v>0</v>
      </c>
      <c r="G42" s="11" t="e">
        <f t="shared" si="11"/>
        <v>#DIV/0!</v>
      </c>
    </row>
    <row r="43" spans="1:7" x14ac:dyDescent="0.2">
      <c r="A43" s="4">
        <v>41</v>
      </c>
      <c r="B43" s="5">
        <f t="shared" si="10"/>
        <v>0</v>
      </c>
      <c r="C43" s="5">
        <f t="shared" si="6"/>
        <v>0</v>
      </c>
      <c r="D43" s="5">
        <f t="shared" si="7"/>
        <v>0</v>
      </c>
      <c r="E43" s="5">
        <f t="shared" si="8"/>
        <v>0</v>
      </c>
      <c r="F43" s="5">
        <f t="shared" si="9"/>
        <v>0</v>
      </c>
      <c r="G43" s="11" t="e">
        <f t="shared" si="11"/>
        <v>#DIV/0!</v>
      </c>
    </row>
    <row r="44" spans="1:7" x14ac:dyDescent="0.2">
      <c r="A44" s="9">
        <v>42</v>
      </c>
      <c r="B44" s="10">
        <f t="shared" si="10"/>
        <v>0</v>
      </c>
      <c r="C44" s="10">
        <f t="shared" si="6"/>
        <v>0</v>
      </c>
      <c r="D44" s="10">
        <f t="shared" si="7"/>
        <v>0</v>
      </c>
      <c r="E44" s="10">
        <f t="shared" si="8"/>
        <v>0</v>
      </c>
      <c r="F44" s="10">
        <f t="shared" si="9"/>
        <v>0</v>
      </c>
      <c r="G44" s="11" t="e">
        <f t="shared" si="11"/>
        <v>#DIV/0!</v>
      </c>
    </row>
    <row r="45" spans="1:7" x14ac:dyDescent="0.2">
      <c r="A45" s="4">
        <v>43</v>
      </c>
      <c r="B45" s="5">
        <f t="shared" si="10"/>
        <v>0</v>
      </c>
      <c r="C45" s="5">
        <f t="shared" si="6"/>
        <v>0</v>
      </c>
      <c r="D45" s="5">
        <f t="shared" si="7"/>
        <v>0</v>
      </c>
      <c r="E45" s="5">
        <f t="shared" si="8"/>
        <v>0</v>
      </c>
      <c r="F45" s="5">
        <f t="shared" si="9"/>
        <v>0</v>
      </c>
      <c r="G45" s="11" t="e">
        <f t="shared" si="11"/>
        <v>#DIV/0!</v>
      </c>
    </row>
    <row r="46" spans="1:7" x14ac:dyDescent="0.2">
      <c r="A46" s="9">
        <v>44</v>
      </c>
      <c r="B46" s="10">
        <f t="shared" si="10"/>
        <v>0</v>
      </c>
      <c r="C46" s="10">
        <f t="shared" si="6"/>
        <v>0</v>
      </c>
      <c r="D46" s="10">
        <f t="shared" si="7"/>
        <v>0</v>
      </c>
      <c r="E46" s="10">
        <f t="shared" si="8"/>
        <v>0</v>
      </c>
      <c r="F46" s="10">
        <f t="shared" si="9"/>
        <v>0</v>
      </c>
      <c r="G46" s="11" t="e">
        <f t="shared" si="11"/>
        <v>#DIV/0!</v>
      </c>
    </row>
    <row r="47" spans="1:7" x14ac:dyDescent="0.2">
      <c r="A47" s="4">
        <v>45</v>
      </c>
      <c r="B47" s="5">
        <f t="shared" si="10"/>
        <v>0</v>
      </c>
      <c r="C47" s="5">
        <f t="shared" si="6"/>
        <v>0</v>
      </c>
      <c r="D47" s="5">
        <f t="shared" si="7"/>
        <v>0</v>
      </c>
      <c r="E47" s="5">
        <f t="shared" si="8"/>
        <v>0</v>
      </c>
      <c r="F47" s="5">
        <f t="shared" si="9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10"/>
        <v>0</v>
      </c>
      <c r="C48" s="10">
        <f t="shared" si="6"/>
        <v>0</v>
      </c>
      <c r="D48" s="10">
        <f t="shared" si="7"/>
        <v>0</v>
      </c>
      <c r="E48" s="10">
        <f t="shared" si="8"/>
        <v>0</v>
      </c>
      <c r="F48" s="10">
        <f t="shared" si="9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10"/>
        <v>0</v>
      </c>
      <c r="C49" s="5">
        <f t="shared" si="6"/>
        <v>0</v>
      </c>
      <c r="D49" s="5">
        <f t="shared" si="7"/>
        <v>0</v>
      </c>
      <c r="E49" s="5">
        <f t="shared" si="8"/>
        <v>0</v>
      </c>
      <c r="F49" s="5">
        <f t="shared" si="9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10"/>
        <v>0</v>
      </c>
      <c r="C50" s="10">
        <f t="shared" si="6"/>
        <v>0</v>
      </c>
      <c r="D50" s="10">
        <f t="shared" si="7"/>
        <v>0</v>
      </c>
      <c r="E50" s="10">
        <f t="shared" si="8"/>
        <v>0</v>
      </c>
      <c r="F50" s="10">
        <f t="shared" si="9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10"/>
        <v>0</v>
      </c>
      <c r="C51" s="5">
        <f t="shared" si="6"/>
        <v>0</v>
      </c>
      <c r="D51" s="5">
        <f t="shared" si="7"/>
        <v>0</v>
      </c>
      <c r="E51" s="5">
        <f t="shared" si="8"/>
        <v>0</v>
      </c>
      <c r="F51" s="5">
        <f t="shared" si="9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10"/>
        <v>0</v>
      </c>
      <c r="C52" s="10">
        <f t="shared" si="6"/>
        <v>0</v>
      </c>
      <c r="D52" s="10">
        <f t="shared" si="7"/>
        <v>0</v>
      </c>
      <c r="E52" s="10">
        <f t="shared" si="8"/>
        <v>0</v>
      </c>
      <c r="F52" s="10">
        <f t="shared" si="9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10"/>
        <v>0</v>
      </c>
      <c r="C53" s="5">
        <f t="shared" si="6"/>
        <v>0</v>
      </c>
      <c r="D53" s="5">
        <f t="shared" si="7"/>
        <v>0</v>
      </c>
      <c r="E53" s="5">
        <f t="shared" si="8"/>
        <v>0</v>
      </c>
      <c r="F53" s="5">
        <f t="shared" si="9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10"/>
        <v>0</v>
      </c>
      <c r="C54" s="10">
        <f t="shared" si="6"/>
        <v>0</v>
      </c>
      <c r="D54" s="10">
        <f t="shared" si="7"/>
        <v>0</v>
      </c>
      <c r="E54" s="10">
        <f t="shared" si="8"/>
        <v>0</v>
      </c>
      <c r="F54" s="10">
        <f t="shared" si="9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10"/>
        <v>0</v>
      </c>
      <c r="C55" s="5">
        <f t="shared" si="6"/>
        <v>0</v>
      </c>
      <c r="D55" s="5">
        <f t="shared" si="7"/>
        <v>0</v>
      </c>
      <c r="E55" s="5">
        <f t="shared" si="8"/>
        <v>0</v>
      </c>
      <c r="F55" s="5">
        <f t="shared" si="9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10"/>
        <v>0</v>
      </c>
      <c r="C56" s="10">
        <f t="shared" si="6"/>
        <v>0</v>
      </c>
      <c r="D56" s="10">
        <f t="shared" si="7"/>
        <v>0</v>
      </c>
      <c r="E56" s="10">
        <f t="shared" si="8"/>
        <v>0</v>
      </c>
      <c r="F56" s="10">
        <f t="shared" si="9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10"/>
        <v>0</v>
      </c>
      <c r="C57" s="5">
        <f t="shared" si="6"/>
        <v>0</v>
      </c>
      <c r="D57" s="5">
        <f t="shared" si="7"/>
        <v>0</v>
      </c>
      <c r="E57" s="5">
        <f t="shared" si="8"/>
        <v>0</v>
      </c>
      <c r="F57" s="5">
        <f t="shared" si="9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10"/>
        <v>0</v>
      </c>
      <c r="C58" s="10">
        <f t="shared" si="6"/>
        <v>0</v>
      </c>
      <c r="D58" s="10">
        <f t="shared" si="7"/>
        <v>0</v>
      </c>
      <c r="E58" s="10">
        <f t="shared" si="8"/>
        <v>0</v>
      </c>
      <c r="F58" s="10">
        <f t="shared" si="9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10"/>
        <v>0</v>
      </c>
      <c r="C59" s="5">
        <f t="shared" si="6"/>
        <v>0</v>
      </c>
      <c r="D59" s="5">
        <f t="shared" si="7"/>
        <v>0</v>
      </c>
      <c r="E59" s="5">
        <f t="shared" si="8"/>
        <v>0</v>
      </c>
      <c r="F59" s="5">
        <f t="shared" si="9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10"/>
        <v>0</v>
      </c>
      <c r="C60" s="10">
        <f t="shared" si="6"/>
        <v>0</v>
      </c>
      <c r="D60" s="10">
        <f t="shared" si="7"/>
        <v>0</v>
      </c>
      <c r="E60" s="10">
        <f t="shared" si="8"/>
        <v>0</v>
      </c>
      <c r="F60" s="10">
        <f t="shared" si="9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10"/>
        <v>0</v>
      </c>
      <c r="C61" s="5">
        <f t="shared" si="6"/>
        <v>0</v>
      </c>
      <c r="D61" s="5">
        <f t="shared" si="7"/>
        <v>0</v>
      </c>
      <c r="E61" s="5">
        <f t="shared" si="8"/>
        <v>0</v>
      </c>
      <c r="F61" s="5">
        <f t="shared" si="9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10"/>
        <v>0</v>
      </c>
      <c r="C62" s="10">
        <f t="shared" si="6"/>
        <v>0</v>
      </c>
      <c r="D62" s="10">
        <f t="shared" si="7"/>
        <v>0</v>
      </c>
      <c r="E62" s="10">
        <f t="shared" si="8"/>
        <v>0</v>
      </c>
      <c r="F62" s="10">
        <f t="shared" si="9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10"/>
        <v>0</v>
      </c>
      <c r="C63" s="5">
        <f t="shared" si="6"/>
        <v>0</v>
      </c>
      <c r="D63" s="5">
        <f t="shared" si="7"/>
        <v>0</v>
      </c>
      <c r="E63" s="5">
        <f t="shared" si="8"/>
        <v>0</v>
      </c>
      <c r="F63" s="5">
        <f t="shared" si="9"/>
        <v>0</v>
      </c>
      <c r="G63" s="11" t="e">
        <f t="shared" si="11"/>
        <v>#DIV/0!</v>
      </c>
    </row>
    <row r="64" spans="1:7" x14ac:dyDescent="0.2">
      <c r="A64" s="9">
        <v>62</v>
      </c>
      <c r="B64" s="10">
        <f t="shared" si="10"/>
        <v>0</v>
      </c>
      <c r="C64" s="10">
        <f t="shared" si="6"/>
        <v>0</v>
      </c>
      <c r="D64" s="10">
        <f t="shared" si="7"/>
        <v>0</v>
      </c>
      <c r="E64" s="10">
        <f t="shared" si="8"/>
        <v>0</v>
      </c>
      <c r="F64" s="10">
        <f t="shared" si="9"/>
        <v>0</v>
      </c>
      <c r="G64" s="11" t="e">
        <f t="shared" si="11"/>
        <v>#DIV/0!</v>
      </c>
    </row>
    <row r="65" spans="1:7" x14ac:dyDescent="0.2">
      <c r="A65" s="4">
        <v>63</v>
      </c>
      <c r="B65" s="5">
        <f t="shared" si="10"/>
        <v>0</v>
      </c>
      <c r="C65" s="5">
        <f t="shared" si="6"/>
        <v>0</v>
      </c>
      <c r="D65" s="5">
        <f t="shared" si="7"/>
        <v>0</v>
      </c>
      <c r="E65" s="5">
        <f t="shared" si="8"/>
        <v>0</v>
      </c>
      <c r="F65" s="5">
        <f t="shared" si="9"/>
        <v>0</v>
      </c>
      <c r="G65" s="11" t="e">
        <f t="shared" si="11"/>
        <v>#DIV/0!</v>
      </c>
    </row>
    <row r="66" spans="1:7" x14ac:dyDescent="0.2">
      <c r="A66" s="9">
        <v>64</v>
      </c>
      <c r="B66" s="10">
        <f t="shared" si="10"/>
        <v>0</v>
      </c>
      <c r="C66" s="10">
        <f t="shared" si="6"/>
        <v>0</v>
      </c>
      <c r="D66" s="10">
        <f t="shared" si="7"/>
        <v>0</v>
      </c>
      <c r="E66" s="10">
        <f t="shared" si="8"/>
        <v>0</v>
      </c>
      <c r="F66" s="10">
        <f t="shared" si="9"/>
        <v>0</v>
      </c>
      <c r="G66" s="11" t="e">
        <f t="shared" si="11"/>
        <v>#DIV/0!</v>
      </c>
    </row>
    <row r="67" spans="1:7" x14ac:dyDescent="0.2">
      <c r="A67" s="4">
        <v>65</v>
      </c>
      <c r="B67" s="5">
        <f t="shared" si="10"/>
        <v>0</v>
      </c>
      <c r="C67" s="5">
        <f t="shared" ref="C67:C89" si="12">$J$5</f>
        <v>0</v>
      </c>
      <c r="D67" s="5">
        <f t="shared" ref="D67:D98" si="13">B67+C67</f>
        <v>0</v>
      </c>
      <c r="E67" s="5">
        <f t="shared" ref="E67:E89" si="14">0.0829959567953289*D67</f>
        <v>0</v>
      </c>
      <c r="F67" s="5">
        <f t="shared" ref="F67:F98" si="15">D67-E67</f>
        <v>0</v>
      </c>
      <c r="G67" s="11" t="e">
        <f t="shared" si="11"/>
        <v>#DIV/0!</v>
      </c>
    </row>
    <row r="68" spans="1:7" x14ac:dyDescent="0.2">
      <c r="A68" s="9">
        <v>66</v>
      </c>
      <c r="B68" s="10">
        <f t="shared" ref="B68:B102" si="16">F67</f>
        <v>0</v>
      </c>
      <c r="C68" s="10">
        <f t="shared" si="12"/>
        <v>0</v>
      </c>
      <c r="D68" s="10">
        <f t="shared" si="13"/>
        <v>0</v>
      </c>
      <c r="E68" s="10">
        <f t="shared" si="14"/>
        <v>0</v>
      </c>
      <c r="F68" s="10">
        <f t="shared" si="15"/>
        <v>0</v>
      </c>
      <c r="G68" s="11" t="e">
        <f t="shared" ref="G68:G89" si="17">IF(1-((B68-F68)/B68*-1)&gt;1,1+((B68-F68)/B68*-1),1-(((B68-F68)/B68*-1)))</f>
        <v>#DIV/0!</v>
      </c>
    </row>
    <row r="69" spans="1:7" x14ac:dyDescent="0.2">
      <c r="A69" s="4">
        <v>67</v>
      </c>
      <c r="B69" s="5">
        <f t="shared" si="16"/>
        <v>0</v>
      </c>
      <c r="C69" s="5">
        <f t="shared" si="12"/>
        <v>0</v>
      </c>
      <c r="D69" s="5">
        <f t="shared" si="13"/>
        <v>0</v>
      </c>
      <c r="E69" s="5">
        <f t="shared" si="14"/>
        <v>0</v>
      </c>
      <c r="F69" s="5">
        <f t="shared" si="15"/>
        <v>0</v>
      </c>
      <c r="G69" s="11" t="e">
        <f t="shared" si="17"/>
        <v>#DIV/0!</v>
      </c>
    </row>
    <row r="70" spans="1:7" x14ac:dyDescent="0.2">
      <c r="A70" s="9">
        <v>68</v>
      </c>
      <c r="B70" s="10">
        <f t="shared" si="16"/>
        <v>0</v>
      </c>
      <c r="C70" s="10">
        <f t="shared" si="12"/>
        <v>0</v>
      </c>
      <c r="D70" s="10">
        <f t="shared" si="13"/>
        <v>0</v>
      </c>
      <c r="E70" s="10">
        <f t="shared" si="14"/>
        <v>0</v>
      </c>
      <c r="F70" s="10">
        <f t="shared" si="15"/>
        <v>0</v>
      </c>
      <c r="G70" s="11" t="e">
        <f t="shared" si="17"/>
        <v>#DIV/0!</v>
      </c>
    </row>
    <row r="71" spans="1:7" x14ac:dyDescent="0.2">
      <c r="A71" s="4">
        <v>69</v>
      </c>
      <c r="B71" s="5">
        <f t="shared" si="16"/>
        <v>0</v>
      </c>
      <c r="C71" s="5">
        <f t="shared" si="12"/>
        <v>0</v>
      </c>
      <c r="D71" s="5">
        <f t="shared" si="13"/>
        <v>0</v>
      </c>
      <c r="E71" s="5">
        <f t="shared" si="14"/>
        <v>0</v>
      </c>
      <c r="F71" s="5">
        <f t="shared" si="15"/>
        <v>0</v>
      </c>
      <c r="G71" s="11" t="e">
        <f t="shared" si="17"/>
        <v>#DIV/0!</v>
      </c>
    </row>
    <row r="72" spans="1:7" x14ac:dyDescent="0.2">
      <c r="A72" s="9">
        <v>70</v>
      </c>
      <c r="B72" s="10">
        <f t="shared" si="16"/>
        <v>0</v>
      </c>
      <c r="C72" s="10">
        <f t="shared" si="12"/>
        <v>0</v>
      </c>
      <c r="D72" s="10">
        <f t="shared" si="13"/>
        <v>0</v>
      </c>
      <c r="E72" s="10">
        <f t="shared" si="14"/>
        <v>0</v>
      </c>
      <c r="F72" s="10">
        <f t="shared" si="15"/>
        <v>0</v>
      </c>
      <c r="G72" s="11" t="e">
        <f t="shared" si="17"/>
        <v>#DIV/0!</v>
      </c>
    </row>
    <row r="73" spans="1:7" x14ac:dyDescent="0.2">
      <c r="A73" s="4">
        <v>71</v>
      </c>
      <c r="B73" s="5">
        <f t="shared" si="16"/>
        <v>0</v>
      </c>
      <c r="C73" s="5">
        <f t="shared" si="12"/>
        <v>0</v>
      </c>
      <c r="D73" s="5">
        <f t="shared" si="13"/>
        <v>0</v>
      </c>
      <c r="E73" s="5">
        <f t="shared" si="14"/>
        <v>0</v>
      </c>
      <c r="F73" s="5">
        <f t="shared" si="15"/>
        <v>0</v>
      </c>
      <c r="G73" s="11" t="e">
        <f t="shared" si="17"/>
        <v>#DIV/0!</v>
      </c>
    </row>
    <row r="74" spans="1:7" x14ac:dyDescent="0.2">
      <c r="A74" s="9">
        <v>72</v>
      </c>
      <c r="B74" s="10">
        <f t="shared" si="16"/>
        <v>0</v>
      </c>
      <c r="C74" s="10">
        <f t="shared" si="12"/>
        <v>0</v>
      </c>
      <c r="D74" s="10">
        <f t="shared" si="13"/>
        <v>0</v>
      </c>
      <c r="E74" s="10">
        <f t="shared" si="14"/>
        <v>0</v>
      </c>
      <c r="F74" s="10">
        <f t="shared" si="15"/>
        <v>0</v>
      </c>
      <c r="G74" s="11" t="e">
        <f t="shared" si="17"/>
        <v>#DIV/0!</v>
      </c>
    </row>
    <row r="75" spans="1:7" x14ac:dyDescent="0.2">
      <c r="A75" s="4">
        <v>73</v>
      </c>
      <c r="B75" s="5">
        <f t="shared" si="16"/>
        <v>0</v>
      </c>
      <c r="C75" s="5">
        <f t="shared" si="12"/>
        <v>0</v>
      </c>
      <c r="D75" s="5">
        <f t="shared" si="13"/>
        <v>0</v>
      </c>
      <c r="E75" s="5">
        <f t="shared" si="14"/>
        <v>0</v>
      </c>
      <c r="F75" s="5">
        <f t="shared" si="15"/>
        <v>0</v>
      </c>
      <c r="G75" s="11" t="e">
        <f t="shared" si="17"/>
        <v>#DIV/0!</v>
      </c>
    </row>
    <row r="76" spans="1:7" x14ac:dyDescent="0.2">
      <c r="A76" s="9">
        <v>74</v>
      </c>
      <c r="B76" s="10">
        <f t="shared" si="16"/>
        <v>0</v>
      </c>
      <c r="C76" s="10">
        <f t="shared" si="12"/>
        <v>0</v>
      </c>
      <c r="D76" s="10">
        <f t="shared" si="13"/>
        <v>0</v>
      </c>
      <c r="E76" s="10">
        <f t="shared" si="14"/>
        <v>0</v>
      </c>
      <c r="F76" s="10">
        <f t="shared" si="15"/>
        <v>0</v>
      </c>
      <c r="G76" s="11" t="e">
        <f t="shared" si="17"/>
        <v>#DIV/0!</v>
      </c>
    </row>
    <row r="77" spans="1:7" x14ac:dyDescent="0.2">
      <c r="A77" s="4">
        <v>75</v>
      </c>
      <c r="B77" s="5">
        <f t="shared" si="16"/>
        <v>0</v>
      </c>
      <c r="C77" s="5">
        <f t="shared" si="12"/>
        <v>0</v>
      </c>
      <c r="D77" s="5">
        <f t="shared" si="13"/>
        <v>0</v>
      </c>
      <c r="E77" s="5">
        <f t="shared" si="14"/>
        <v>0</v>
      </c>
      <c r="F77" s="5">
        <f t="shared" si="15"/>
        <v>0</v>
      </c>
      <c r="G77" s="11" t="e">
        <f t="shared" si="17"/>
        <v>#DIV/0!</v>
      </c>
    </row>
    <row r="78" spans="1:7" x14ac:dyDescent="0.2">
      <c r="A78" s="9">
        <v>76</v>
      </c>
      <c r="B78" s="10">
        <f t="shared" si="16"/>
        <v>0</v>
      </c>
      <c r="C78" s="10">
        <f t="shared" si="12"/>
        <v>0</v>
      </c>
      <c r="D78" s="10">
        <f t="shared" si="13"/>
        <v>0</v>
      </c>
      <c r="E78" s="10">
        <f t="shared" si="14"/>
        <v>0</v>
      </c>
      <c r="F78" s="10">
        <f t="shared" si="15"/>
        <v>0</v>
      </c>
      <c r="G78" s="11" t="e">
        <f t="shared" si="17"/>
        <v>#DIV/0!</v>
      </c>
    </row>
    <row r="79" spans="1:7" x14ac:dyDescent="0.2">
      <c r="A79" s="4">
        <v>77</v>
      </c>
      <c r="B79" s="5">
        <f t="shared" si="16"/>
        <v>0</v>
      </c>
      <c r="C79" s="5">
        <f t="shared" si="12"/>
        <v>0</v>
      </c>
      <c r="D79" s="5">
        <f t="shared" si="13"/>
        <v>0</v>
      </c>
      <c r="E79" s="5">
        <f t="shared" si="14"/>
        <v>0</v>
      </c>
      <c r="F79" s="5">
        <f t="shared" si="15"/>
        <v>0</v>
      </c>
      <c r="G79" s="11" t="e">
        <f t="shared" si="17"/>
        <v>#DIV/0!</v>
      </c>
    </row>
    <row r="80" spans="1:7" x14ac:dyDescent="0.2">
      <c r="A80" s="9">
        <v>78</v>
      </c>
      <c r="B80" s="10">
        <f t="shared" si="16"/>
        <v>0</v>
      </c>
      <c r="C80" s="10">
        <f t="shared" si="12"/>
        <v>0</v>
      </c>
      <c r="D80" s="10">
        <f t="shared" si="13"/>
        <v>0</v>
      </c>
      <c r="E80" s="10">
        <f t="shared" si="14"/>
        <v>0</v>
      </c>
      <c r="F80" s="10">
        <f t="shared" si="15"/>
        <v>0</v>
      </c>
      <c r="G80" s="11" t="e">
        <f t="shared" si="17"/>
        <v>#DIV/0!</v>
      </c>
    </row>
    <row r="81" spans="1:7" x14ac:dyDescent="0.2">
      <c r="A81" s="4">
        <v>79</v>
      </c>
      <c r="B81" s="5">
        <f t="shared" si="16"/>
        <v>0</v>
      </c>
      <c r="C81" s="5">
        <f t="shared" si="12"/>
        <v>0</v>
      </c>
      <c r="D81" s="5">
        <f t="shared" si="13"/>
        <v>0</v>
      </c>
      <c r="E81" s="5">
        <f t="shared" si="14"/>
        <v>0</v>
      </c>
      <c r="F81" s="5">
        <f t="shared" si="15"/>
        <v>0</v>
      </c>
      <c r="G81" s="11" t="e">
        <f t="shared" si="17"/>
        <v>#DIV/0!</v>
      </c>
    </row>
    <row r="82" spans="1:7" x14ac:dyDescent="0.2">
      <c r="A82" s="9">
        <v>80</v>
      </c>
      <c r="B82" s="10">
        <f t="shared" si="16"/>
        <v>0</v>
      </c>
      <c r="C82" s="10">
        <f t="shared" si="12"/>
        <v>0</v>
      </c>
      <c r="D82" s="10">
        <f t="shared" si="13"/>
        <v>0</v>
      </c>
      <c r="E82" s="10">
        <f t="shared" si="14"/>
        <v>0</v>
      </c>
      <c r="F82" s="10">
        <f t="shared" si="15"/>
        <v>0</v>
      </c>
      <c r="G82" s="11" t="e">
        <f t="shared" si="17"/>
        <v>#DIV/0!</v>
      </c>
    </row>
    <row r="83" spans="1:7" x14ac:dyDescent="0.2">
      <c r="A83" s="4">
        <v>81</v>
      </c>
      <c r="B83" s="5">
        <f t="shared" si="16"/>
        <v>0</v>
      </c>
      <c r="C83" s="5">
        <f t="shared" si="12"/>
        <v>0</v>
      </c>
      <c r="D83" s="5">
        <f t="shared" si="13"/>
        <v>0</v>
      </c>
      <c r="E83" s="5">
        <f t="shared" si="14"/>
        <v>0</v>
      </c>
      <c r="F83" s="5">
        <f t="shared" si="15"/>
        <v>0</v>
      </c>
      <c r="G83" s="11" t="e">
        <f t="shared" si="17"/>
        <v>#DIV/0!</v>
      </c>
    </row>
    <row r="84" spans="1:7" x14ac:dyDescent="0.2">
      <c r="A84" s="9">
        <v>82</v>
      </c>
      <c r="B84" s="10">
        <f t="shared" si="16"/>
        <v>0</v>
      </c>
      <c r="C84" s="10">
        <f t="shared" si="12"/>
        <v>0</v>
      </c>
      <c r="D84" s="10">
        <f t="shared" si="13"/>
        <v>0</v>
      </c>
      <c r="E84" s="10">
        <f t="shared" si="14"/>
        <v>0</v>
      </c>
      <c r="F84" s="10">
        <f t="shared" si="15"/>
        <v>0</v>
      </c>
      <c r="G84" s="11" t="e">
        <f t="shared" si="17"/>
        <v>#DIV/0!</v>
      </c>
    </row>
    <row r="85" spans="1:7" x14ac:dyDescent="0.2">
      <c r="A85" s="4">
        <v>83</v>
      </c>
      <c r="B85" s="5">
        <f t="shared" si="16"/>
        <v>0</v>
      </c>
      <c r="C85" s="5">
        <f t="shared" si="12"/>
        <v>0</v>
      </c>
      <c r="D85" s="5">
        <f t="shared" si="13"/>
        <v>0</v>
      </c>
      <c r="E85" s="5">
        <f t="shared" si="14"/>
        <v>0</v>
      </c>
      <c r="F85" s="5">
        <f t="shared" si="15"/>
        <v>0</v>
      </c>
      <c r="G85" s="11" t="e">
        <f t="shared" si="17"/>
        <v>#DIV/0!</v>
      </c>
    </row>
    <row r="86" spans="1:7" x14ac:dyDescent="0.2">
      <c r="A86" s="9">
        <v>84</v>
      </c>
      <c r="B86" s="10">
        <f t="shared" si="16"/>
        <v>0</v>
      </c>
      <c r="C86" s="10">
        <f t="shared" si="12"/>
        <v>0</v>
      </c>
      <c r="D86" s="10">
        <f t="shared" si="13"/>
        <v>0</v>
      </c>
      <c r="E86" s="10">
        <f t="shared" si="14"/>
        <v>0</v>
      </c>
      <c r="F86" s="10">
        <f t="shared" si="15"/>
        <v>0</v>
      </c>
      <c r="G86" s="11" t="e">
        <f t="shared" si="17"/>
        <v>#DIV/0!</v>
      </c>
    </row>
    <row r="87" spans="1:7" x14ac:dyDescent="0.2">
      <c r="A87" s="4">
        <v>85</v>
      </c>
      <c r="B87" s="5">
        <f t="shared" si="16"/>
        <v>0</v>
      </c>
      <c r="C87" s="5">
        <f t="shared" si="12"/>
        <v>0</v>
      </c>
      <c r="D87" s="5">
        <f t="shared" si="13"/>
        <v>0</v>
      </c>
      <c r="E87" s="5">
        <f t="shared" si="14"/>
        <v>0</v>
      </c>
      <c r="F87" s="5">
        <f t="shared" si="15"/>
        <v>0</v>
      </c>
      <c r="G87" s="11" t="e">
        <f t="shared" si="17"/>
        <v>#DIV/0!</v>
      </c>
    </row>
    <row r="88" spans="1:7" x14ac:dyDescent="0.2">
      <c r="A88" s="9">
        <v>86</v>
      </c>
      <c r="B88" s="10">
        <f t="shared" si="16"/>
        <v>0</v>
      </c>
      <c r="C88" s="10">
        <f t="shared" si="12"/>
        <v>0</v>
      </c>
      <c r="D88" s="10">
        <f t="shared" si="13"/>
        <v>0</v>
      </c>
      <c r="E88" s="10">
        <f t="shared" si="14"/>
        <v>0</v>
      </c>
      <c r="F88" s="10">
        <f t="shared" si="15"/>
        <v>0</v>
      </c>
      <c r="G88" s="11" t="e">
        <f t="shared" si="17"/>
        <v>#DIV/0!</v>
      </c>
    </row>
    <row r="89" spans="1:7" x14ac:dyDescent="0.2">
      <c r="A89" s="4" t="s">
        <v>158</v>
      </c>
      <c r="B89" s="5">
        <f t="shared" si="16"/>
        <v>0</v>
      </c>
      <c r="C89" s="5">
        <f t="shared" si="12"/>
        <v>0</v>
      </c>
      <c r="D89" s="5">
        <f t="shared" si="13"/>
        <v>0</v>
      </c>
      <c r="E89" s="5">
        <f t="shared" si="14"/>
        <v>0</v>
      </c>
      <c r="F89" s="5">
        <f t="shared" si="15"/>
        <v>0</v>
      </c>
      <c r="G89" s="11" t="e">
        <f t="shared" si="17"/>
        <v>#DIV/0!</v>
      </c>
    </row>
    <row r="90" spans="1:7" x14ac:dyDescent="0.2">
      <c r="A90" s="9" t="s">
        <v>157</v>
      </c>
      <c r="B90" s="10">
        <f t="shared" si="16"/>
        <v>0</v>
      </c>
      <c r="C90" s="16">
        <f>L3</f>
        <v>0</v>
      </c>
      <c r="D90" s="10">
        <f t="shared" si="13"/>
        <v>0</v>
      </c>
      <c r="E90" s="10">
        <f t="shared" ref="E90:E102" si="18">0.26158692703025*D90</f>
        <v>0</v>
      </c>
      <c r="F90" s="10">
        <f t="shared" si="15"/>
        <v>0</v>
      </c>
      <c r="G90" s="11"/>
    </row>
    <row r="91" spans="1:7" x14ac:dyDescent="0.2">
      <c r="A91" s="4" t="s">
        <v>156</v>
      </c>
      <c r="B91" s="5">
        <f t="shared" si="16"/>
        <v>0</v>
      </c>
      <c r="C91" s="17">
        <f t="shared" ref="C91:C102" si="19">$J$8</f>
        <v>0</v>
      </c>
      <c r="D91" s="5">
        <f t="shared" si="13"/>
        <v>0</v>
      </c>
      <c r="E91" s="5">
        <f t="shared" si="18"/>
        <v>0</v>
      </c>
      <c r="F91" s="5">
        <f t="shared" si="15"/>
        <v>0</v>
      </c>
      <c r="G91" s="11" t="e">
        <f t="shared" ref="G91:G102" si="20">IF(1-((B91-F91)/B91*-1)&gt;1,1+((B91-F91)/B91*-1),1-(((B91-F91)/B91*-1)))</f>
        <v>#DIV/0!</v>
      </c>
    </row>
    <row r="92" spans="1:7" x14ac:dyDescent="0.2">
      <c r="A92" s="9">
        <v>90</v>
      </c>
      <c r="B92" s="10">
        <f t="shared" si="16"/>
        <v>0</v>
      </c>
      <c r="C92" s="10">
        <f t="shared" si="19"/>
        <v>0</v>
      </c>
      <c r="D92" s="10">
        <f t="shared" si="13"/>
        <v>0</v>
      </c>
      <c r="E92" s="10">
        <f t="shared" si="18"/>
        <v>0</v>
      </c>
      <c r="F92" s="10">
        <f t="shared" si="15"/>
        <v>0</v>
      </c>
      <c r="G92" s="11" t="e">
        <f t="shared" si="20"/>
        <v>#DIV/0!</v>
      </c>
    </row>
    <row r="93" spans="1:7" x14ac:dyDescent="0.2">
      <c r="A93" s="4">
        <v>91</v>
      </c>
      <c r="B93" s="5">
        <f t="shared" si="16"/>
        <v>0</v>
      </c>
      <c r="C93" s="5">
        <f t="shared" si="19"/>
        <v>0</v>
      </c>
      <c r="D93" s="5">
        <f t="shared" si="13"/>
        <v>0</v>
      </c>
      <c r="E93" s="5">
        <f t="shared" si="18"/>
        <v>0</v>
      </c>
      <c r="F93" s="5">
        <f t="shared" si="15"/>
        <v>0</v>
      </c>
      <c r="G93" s="11" t="e">
        <f t="shared" si="20"/>
        <v>#DIV/0!</v>
      </c>
    </row>
    <row r="94" spans="1:7" x14ac:dyDescent="0.2">
      <c r="A94" s="9">
        <v>92</v>
      </c>
      <c r="B94" s="10">
        <f t="shared" si="16"/>
        <v>0</v>
      </c>
      <c r="C94" s="10">
        <f t="shared" si="19"/>
        <v>0</v>
      </c>
      <c r="D94" s="10">
        <f t="shared" si="13"/>
        <v>0</v>
      </c>
      <c r="E94" s="10">
        <f t="shared" si="18"/>
        <v>0</v>
      </c>
      <c r="F94" s="10">
        <f t="shared" si="15"/>
        <v>0</v>
      </c>
      <c r="G94" s="11" t="e">
        <f t="shared" si="20"/>
        <v>#DIV/0!</v>
      </c>
    </row>
    <row r="95" spans="1:7" x14ac:dyDescent="0.2">
      <c r="A95" s="4">
        <v>93</v>
      </c>
      <c r="B95" s="5">
        <f t="shared" si="16"/>
        <v>0</v>
      </c>
      <c r="C95" s="5">
        <f t="shared" si="19"/>
        <v>0</v>
      </c>
      <c r="D95" s="5">
        <f t="shared" si="13"/>
        <v>0</v>
      </c>
      <c r="E95" s="5">
        <f t="shared" si="18"/>
        <v>0</v>
      </c>
      <c r="F95" s="5">
        <f t="shared" si="15"/>
        <v>0</v>
      </c>
      <c r="G95" s="11" t="e">
        <f t="shared" si="20"/>
        <v>#DIV/0!</v>
      </c>
    </row>
    <row r="96" spans="1:7" x14ac:dyDescent="0.2">
      <c r="A96" s="9">
        <v>94</v>
      </c>
      <c r="B96" s="10">
        <f t="shared" si="16"/>
        <v>0</v>
      </c>
      <c r="C96" s="10">
        <f t="shared" si="19"/>
        <v>0</v>
      </c>
      <c r="D96" s="10">
        <f t="shared" si="13"/>
        <v>0</v>
      </c>
      <c r="E96" s="10">
        <f t="shared" si="18"/>
        <v>0</v>
      </c>
      <c r="F96" s="10">
        <f t="shared" si="15"/>
        <v>0</v>
      </c>
      <c r="G96" s="11" t="e">
        <f t="shared" si="20"/>
        <v>#DIV/0!</v>
      </c>
    </row>
    <row r="97" spans="1:7" x14ac:dyDescent="0.2">
      <c r="A97" s="4">
        <v>95</v>
      </c>
      <c r="B97" s="5">
        <f t="shared" si="16"/>
        <v>0</v>
      </c>
      <c r="C97" s="5">
        <f t="shared" si="19"/>
        <v>0</v>
      </c>
      <c r="D97" s="5">
        <f t="shared" si="13"/>
        <v>0</v>
      </c>
      <c r="E97" s="5">
        <f t="shared" si="18"/>
        <v>0</v>
      </c>
      <c r="F97" s="5">
        <f t="shared" si="15"/>
        <v>0</v>
      </c>
      <c r="G97" s="11" t="e">
        <f t="shared" si="20"/>
        <v>#DIV/0!</v>
      </c>
    </row>
    <row r="98" spans="1:7" x14ac:dyDescent="0.2">
      <c r="A98" s="9">
        <v>96</v>
      </c>
      <c r="B98" s="10">
        <f t="shared" si="16"/>
        <v>0</v>
      </c>
      <c r="C98" s="10">
        <f t="shared" si="19"/>
        <v>0</v>
      </c>
      <c r="D98" s="10">
        <f t="shared" si="13"/>
        <v>0</v>
      </c>
      <c r="E98" s="10">
        <f t="shared" si="18"/>
        <v>0</v>
      </c>
      <c r="F98" s="10">
        <f t="shared" si="15"/>
        <v>0</v>
      </c>
      <c r="G98" s="11" t="e">
        <f t="shared" si="20"/>
        <v>#DIV/0!</v>
      </c>
    </row>
    <row r="99" spans="1:7" x14ac:dyDescent="0.2">
      <c r="A99" s="4">
        <v>97</v>
      </c>
      <c r="B99" s="5">
        <f t="shared" si="16"/>
        <v>0</v>
      </c>
      <c r="C99" s="5">
        <f t="shared" si="19"/>
        <v>0</v>
      </c>
      <c r="D99" s="5">
        <f t="shared" ref="D99:D102" si="21">B99+C99</f>
        <v>0</v>
      </c>
      <c r="E99" s="5">
        <f t="shared" si="18"/>
        <v>0</v>
      </c>
      <c r="F99" s="5">
        <f t="shared" ref="F99:F102" si="22">D99-E99</f>
        <v>0</v>
      </c>
      <c r="G99" s="11" t="e">
        <f t="shared" si="20"/>
        <v>#DIV/0!</v>
      </c>
    </row>
    <row r="100" spans="1:7" x14ac:dyDescent="0.2">
      <c r="A100" s="9">
        <v>98</v>
      </c>
      <c r="B100" s="10">
        <f t="shared" si="16"/>
        <v>0</v>
      </c>
      <c r="C100" s="10">
        <f t="shared" si="19"/>
        <v>0</v>
      </c>
      <c r="D100" s="10">
        <f t="shared" si="21"/>
        <v>0</v>
      </c>
      <c r="E100" s="10">
        <f t="shared" si="18"/>
        <v>0</v>
      </c>
      <c r="F100" s="10">
        <f t="shared" si="22"/>
        <v>0</v>
      </c>
      <c r="G100" s="11" t="e">
        <f t="shared" si="20"/>
        <v>#DIV/0!</v>
      </c>
    </row>
    <row r="101" spans="1:7" x14ac:dyDescent="0.2">
      <c r="A101" s="4">
        <v>99</v>
      </c>
      <c r="B101" s="5">
        <f t="shared" si="16"/>
        <v>0</v>
      </c>
      <c r="C101" s="5">
        <f t="shared" si="19"/>
        <v>0</v>
      </c>
      <c r="D101" s="5">
        <f t="shared" si="21"/>
        <v>0</v>
      </c>
      <c r="E101" s="5">
        <f t="shared" si="18"/>
        <v>0</v>
      </c>
      <c r="F101" s="5">
        <f t="shared" si="22"/>
        <v>0</v>
      </c>
      <c r="G101" s="11" t="e">
        <f t="shared" si="20"/>
        <v>#DIV/0!</v>
      </c>
    </row>
    <row r="102" spans="1:7" ht="17" thickBot="1" x14ac:dyDescent="0.25">
      <c r="A102" s="18">
        <v>100</v>
      </c>
      <c r="B102" s="19">
        <f t="shared" si="16"/>
        <v>0</v>
      </c>
      <c r="C102" s="19">
        <f t="shared" si="19"/>
        <v>0</v>
      </c>
      <c r="D102" s="19">
        <f t="shared" si="21"/>
        <v>0</v>
      </c>
      <c r="E102" s="19">
        <f t="shared" si="18"/>
        <v>0</v>
      </c>
      <c r="F102" s="19">
        <f t="shared" si="22"/>
        <v>0</v>
      </c>
      <c r="G102" s="20" t="e">
        <f t="shared" si="20"/>
        <v>#DIV/0!</v>
      </c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  <row r="131" spans="1:7" x14ac:dyDescent="0.2">
      <c r="A131" s="34"/>
      <c r="B131" s="10"/>
      <c r="C131" s="10"/>
      <c r="D131" s="10"/>
      <c r="E131" s="10"/>
      <c r="F131" s="10"/>
      <c r="G131" s="24"/>
    </row>
    <row r="132" spans="1:7" x14ac:dyDescent="0.2">
      <c r="A132" s="34"/>
      <c r="B132" s="10"/>
      <c r="C132" s="10"/>
      <c r="D132" s="10"/>
      <c r="E132" s="10"/>
      <c r="F132" s="10"/>
      <c r="G132" s="24"/>
    </row>
    <row r="133" spans="1:7" x14ac:dyDescent="0.2">
      <c r="A133" s="34"/>
      <c r="B133" s="10"/>
      <c r="C133" s="10"/>
      <c r="D133" s="10"/>
      <c r="E133" s="10"/>
      <c r="F133" s="10"/>
      <c r="G133" s="24"/>
    </row>
    <row r="134" spans="1:7" x14ac:dyDescent="0.2">
      <c r="A134" s="34"/>
      <c r="B134" s="10"/>
      <c r="C134" s="10"/>
      <c r="D134" s="10"/>
      <c r="E134" s="10"/>
      <c r="F134" s="10"/>
      <c r="G134" s="24"/>
    </row>
    <row r="135" spans="1:7" x14ac:dyDescent="0.2">
      <c r="A135" s="34"/>
      <c r="B135" s="10"/>
      <c r="C135" s="10"/>
      <c r="D135" s="10"/>
      <c r="E135" s="10"/>
      <c r="F135" s="10"/>
      <c r="G135" s="24"/>
    </row>
    <row r="136" spans="1:7" x14ac:dyDescent="0.2">
      <c r="A136" s="34"/>
      <c r="B136" s="10"/>
      <c r="C136" s="10"/>
      <c r="D136" s="10"/>
      <c r="E136" s="10"/>
      <c r="F136" s="10"/>
      <c r="G136" s="24"/>
    </row>
    <row r="137" spans="1:7" x14ac:dyDescent="0.2">
      <c r="A137" s="34"/>
      <c r="B137" s="10"/>
      <c r="C137" s="10"/>
      <c r="D137" s="10"/>
      <c r="E137" s="10"/>
      <c r="F137" s="10"/>
      <c r="G137" s="24"/>
    </row>
    <row r="138" spans="1:7" x14ac:dyDescent="0.2">
      <c r="A138" s="34"/>
      <c r="B138" s="10"/>
      <c r="C138" s="10"/>
      <c r="D138" s="10"/>
      <c r="E138" s="10"/>
      <c r="F138" s="10"/>
      <c r="G138" s="24"/>
    </row>
    <row r="139" spans="1:7" x14ac:dyDescent="0.2">
      <c r="A139" s="34"/>
      <c r="B139" s="10"/>
      <c r="C139" s="10"/>
      <c r="D139" s="10"/>
      <c r="E139" s="10"/>
      <c r="F139" s="10"/>
      <c r="G139" s="24"/>
    </row>
    <row r="140" spans="1:7" x14ac:dyDescent="0.2">
      <c r="A140" s="34"/>
      <c r="B140" s="10"/>
      <c r="C140" s="10"/>
      <c r="D140" s="10"/>
      <c r="E140" s="10"/>
      <c r="F140" s="10"/>
      <c r="G140" s="24"/>
    </row>
    <row r="141" spans="1:7" x14ac:dyDescent="0.2">
      <c r="A141" s="34"/>
      <c r="B141" s="10"/>
      <c r="C141" s="10"/>
      <c r="D141" s="10"/>
      <c r="E141" s="10"/>
      <c r="F141" s="10"/>
      <c r="G141" s="24"/>
    </row>
  </sheetData>
  <sheetProtection algorithmName="SHA-512" hashValue="FWZEUz3/7zCBOr1I+wiTtxteydIvKVIPobovvAHVjLWs8LPNmnCfs6kLwSD2f65tm5G87D8ubnk7UcwwTkfj9g==" saltValue="PL5+xvGsMO0zGqIYUj/xlg==" spinCount="100000" sheet="1" objects="1" scenarios="1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252F-2BD1-0748-9C76-E36664E02513}">
  <dimension ref="A1:L146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166</v>
      </c>
    </row>
    <row r="3" spans="1:12" x14ac:dyDescent="0.2">
      <c r="A3" s="4" t="s">
        <v>12</v>
      </c>
      <c r="B3" s="5">
        <v>0</v>
      </c>
      <c r="C3" s="6">
        <f t="shared" ref="C3:C34" si="0">$J$5</f>
        <v>0</v>
      </c>
      <c r="D3" s="5">
        <f t="shared" ref="D3:D34" si="1">B3+C3</f>
        <v>0</v>
      </c>
      <c r="E3" s="5">
        <f t="shared" ref="E3:E34" si="2">0.0829959567953289*D3</f>
        <v>0</v>
      </c>
      <c r="F3" s="5">
        <f t="shared" ref="F3:F34" si="3">D3-E3</f>
        <v>0</v>
      </c>
      <c r="G3" s="7"/>
      <c r="J3" s="43"/>
      <c r="L3" s="8">
        <f>IF((-((J5*3.2777975058)+(J8*(-2))))-2.3689*((J5*3.2777975058)-J8)&lt;0,0,(-((J5*3.2777975058)+(J8*(-2))))-2.3689*((J5*3.2777975058)-J8))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5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 t="s">
        <v>159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  <c r="J22" s="51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ref="C35:C66" si="6">$J$5</f>
        <v>0</v>
      </c>
      <c r="D35" s="5">
        <f t="shared" ref="D35:D66" si="7">B35+C35</f>
        <v>0</v>
      </c>
      <c r="E35" s="5">
        <f t="shared" ref="E35:E66" si="8">0.0829959567953289*D35</f>
        <v>0</v>
      </c>
      <c r="F35" s="5">
        <f t="shared" ref="F35:F66" si="9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7" si="10">F35</f>
        <v>0</v>
      </c>
      <c r="C36" s="10">
        <f t="shared" si="6"/>
        <v>0</v>
      </c>
      <c r="D36" s="10">
        <f t="shared" si="7"/>
        <v>0</v>
      </c>
      <c r="E36" s="10">
        <f t="shared" si="8"/>
        <v>0</v>
      </c>
      <c r="F36" s="10">
        <f t="shared" si="9"/>
        <v>0</v>
      </c>
      <c r="G36" s="11" t="e">
        <f t="shared" ref="G36:G67" si="11">IF(1-((B36-F36)/B36*-1)&gt;1,1+((B36-F36)/B36*-1),1-(((B36-F36)/B36*-1)))</f>
        <v>#DIV/0!</v>
      </c>
    </row>
    <row r="37" spans="1:7" x14ac:dyDescent="0.2">
      <c r="A37" s="4">
        <v>35</v>
      </c>
      <c r="B37" s="5">
        <f t="shared" si="10"/>
        <v>0</v>
      </c>
      <c r="C37" s="5">
        <f t="shared" si="6"/>
        <v>0</v>
      </c>
      <c r="D37" s="5">
        <f t="shared" si="7"/>
        <v>0</v>
      </c>
      <c r="E37" s="5">
        <f t="shared" si="8"/>
        <v>0</v>
      </c>
      <c r="F37" s="5">
        <f t="shared" si="9"/>
        <v>0</v>
      </c>
      <c r="G37" s="11" t="e">
        <f t="shared" si="11"/>
        <v>#DIV/0!</v>
      </c>
    </row>
    <row r="38" spans="1:7" x14ac:dyDescent="0.2">
      <c r="A38" s="9">
        <v>36</v>
      </c>
      <c r="B38" s="10">
        <f t="shared" si="10"/>
        <v>0</v>
      </c>
      <c r="C38" s="10">
        <f t="shared" si="6"/>
        <v>0</v>
      </c>
      <c r="D38" s="10">
        <f t="shared" si="7"/>
        <v>0</v>
      </c>
      <c r="E38" s="10">
        <f t="shared" si="8"/>
        <v>0</v>
      </c>
      <c r="F38" s="10">
        <f t="shared" si="9"/>
        <v>0</v>
      </c>
      <c r="G38" s="11" t="e">
        <f t="shared" si="11"/>
        <v>#DIV/0!</v>
      </c>
    </row>
    <row r="39" spans="1:7" x14ac:dyDescent="0.2">
      <c r="A39" s="4">
        <v>37</v>
      </c>
      <c r="B39" s="5">
        <f t="shared" si="10"/>
        <v>0</v>
      </c>
      <c r="C39" s="5">
        <f t="shared" si="6"/>
        <v>0</v>
      </c>
      <c r="D39" s="5">
        <f t="shared" si="7"/>
        <v>0</v>
      </c>
      <c r="E39" s="5">
        <f t="shared" si="8"/>
        <v>0</v>
      </c>
      <c r="F39" s="5">
        <f t="shared" si="9"/>
        <v>0</v>
      </c>
      <c r="G39" s="11" t="e">
        <f t="shared" si="11"/>
        <v>#DIV/0!</v>
      </c>
    </row>
    <row r="40" spans="1:7" x14ac:dyDescent="0.2">
      <c r="A40" s="9">
        <v>38</v>
      </c>
      <c r="B40" s="10">
        <f t="shared" si="10"/>
        <v>0</v>
      </c>
      <c r="C40" s="10">
        <f t="shared" si="6"/>
        <v>0</v>
      </c>
      <c r="D40" s="10">
        <f t="shared" si="7"/>
        <v>0</v>
      </c>
      <c r="E40" s="10">
        <f t="shared" si="8"/>
        <v>0</v>
      </c>
      <c r="F40" s="10">
        <f t="shared" si="9"/>
        <v>0</v>
      </c>
      <c r="G40" s="11" t="e">
        <f t="shared" si="11"/>
        <v>#DIV/0!</v>
      </c>
    </row>
    <row r="41" spans="1:7" x14ac:dyDescent="0.2">
      <c r="A41" s="4">
        <v>39</v>
      </c>
      <c r="B41" s="5">
        <f t="shared" si="10"/>
        <v>0</v>
      </c>
      <c r="C41" s="5">
        <f t="shared" si="6"/>
        <v>0</v>
      </c>
      <c r="D41" s="5">
        <f t="shared" si="7"/>
        <v>0</v>
      </c>
      <c r="E41" s="5">
        <f t="shared" si="8"/>
        <v>0</v>
      </c>
      <c r="F41" s="5">
        <f t="shared" si="9"/>
        <v>0</v>
      </c>
      <c r="G41" s="11" t="e">
        <f t="shared" si="11"/>
        <v>#DIV/0!</v>
      </c>
    </row>
    <row r="42" spans="1:7" x14ac:dyDescent="0.2">
      <c r="A42" s="9">
        <v>40</v>
      </c>
      <c r="B42" s="10">
        <f t="shared" si="10"/>
        <v>0</v>
      </c>
      <c r="C42" s="10">
        <f t="shared" si="6"/>
        <v>0</v>
      </c>
      <c r="D42" s="10">
        <f t="shared" si="7"/>
        <v>0</v>
      </c>
      <c r="E42" s="10">
        <f t="shared" si="8"/>
        <v>0</v>
      </c>
      <c r="F42" s="10">
        <f t="shared" si="9"/>
        <v>0</v>
      </c>
      <c r="G42" s="11" t="e">
        <f t="shared" si="11"/>
        <v>#DIV/0!</v>
      </c>
    </row>
    <row r="43" spans="1:7" x14ac:dyDescent="0.2">
      <c r="A43" s="4">
        <v>41</v>
      </c>
      <c r="B43" s="5">
        <f t="shared" si="10"/>
        <v>0</v>
      </c>
      <c r="C43" s="5">
        <f t="shared" si="6"/>
        <v>0</v>
      </c>
      <c r="D43" s="5">
        <f t="shared" si="7"/>
        <v>0</v>
      </c>
      <c r="E43" s="5">
        <f t="shared" si="8"/>
        <v>0</v>
      </c>
      <c r="F43" s="5">
        <f t="shared" si="9"/>
        <v>0</v>
      </c>
      <c r="G43" s="11" t="e">
        <f t="shared" si="11"/>
        <v>#DIV/0!</v>
      </c>
    </row>
    <row r="44" spans="1:7" x14ac:dyDescent="0.2">
      <c r="A44" s="9">
        <v>42</v>
      </c>
      <c r="B44" s="10">
        <f t="shared" si="10"/>
        <v>0</v>
      </c>
      <c r="C44" s="10">
        <f t="shared" si="6"/>
        <v>0</v>
      </c>
      <c r="D44" s="10">
        <f t="shared" si="7"/>
        <v>0</v>
      </c>
      <c r="E44" s="10">
        <f t="shared" si="8"/>
        <v>0</v>
      </c>
      <c r="F44" s="10">
        <f t="shared" si="9"/>
        <v>0</v>
      </c>
      <c r="G44" s="11" t="e">
        <f t="shared" si="11"/>
        <v>#DIV/0!</v>
      </c>
    </row>
    <row r="45" spans="1:7" x14ac:dyDescent="0.2">
      <c r="A45" s="4">
        <v>43</v>
      </c>
      <c r="B45" s="5">
        <f t="shared" si="10"/>
        <v>0</v>
      </c>
      <c r="C45" s="5">
        <f t="shared" si="6"/>
        <v>0</v>
      </c>
      <c r="D45" s="5">
        <f t="shared" si="7"/>
        <v>0</v>
      </c>
      <c r="E45" s="5">
        <f t="shared" si="8"/>
        <v>0</v>
      </c>
      <c r="F45" s="5">
        <f t="shared" si="9"/>
        <v>0</v>
      </c>
      <c r="G45" s="11" t="e">
        <f t="shared" si="11"/>
        <v>#DIV/0!</v>
      </c>
    </row>
    <row r="46" spans="1:7" x14ac:dyDescent="0.2">
      <c r="A46" s="9">
        <v>44</v>
      </c>
      <c r="B46" s="10">
        <f t="shared" si="10"/>
        <v>0</v>
      </c>
      <c r="C46" s="10">
        <f t="shared" si="6"/>
        <v>0</v>
      </c>
      <c r="D46" s="10">
        <f t="shared" si="7"/>
        <v>0</v>
      </c>
      <c r="E46" s="10">
        <f t="shared" si="8"/>
        <v>0</v>
      </c>
      <c r="F46" s="10">
        <f t="shared" si="9"/>
        <v>0</v>
      </c>
      <c r="G46" s="11" t="e">
        <f t="shared" si="11"/>
        <v>#DIV/0!</v>
      </c>
    </row>
    <row r="47" spans="1:7" x14ac:dyDescent="0.2">
      <c r="A47" s="4">
        <v>45</v>
      </c>
      <c r="B47" s="5">
        <f t="shared" si="10"/>
        <v>0</v>
      </c>
      <c r="C47" s="5">
        <f t="shared" si="6"/>
        <v>0</v>
      </c>
      <c r="D47" s="5">
        <f t="shared" si="7"/>
        <v>0</v>
      </c>
      <c r="E47" s="5">
        <f t="shared" si="8"/>
        <v>0</v>
      </c>
      <c r="F47" s="5">
        <f t="shared" si="9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10"/>
        <v>0</v>
      </c>
      <c r="C48" s="10">
        <f t="shared" si="6"/>
        <v>0</v>
      </c>
      <c r="D48" s="10">
        <f t="shared" si="7"/>
        <v>0</v>
      </c>
      <c r="E48" s="10">
        <f t="shared" si="8"/>
        <v>0</v>
      </c>
      <c r="F48" s="10">
        <f t="shared" si="9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10"/>
        <v>0</v>
      </c>
      <c r="C49" s="5">
        <f t="shared" si="6"/>
        <v>0</v>
      </c>
      <c r="D49" s="5">
        <f t="shared" si="7"/>
        <v>0</v>
      </c>
      <c r="E49" s="5">
        <f t="shared" si="8"/>
        <v>0</v>
      </c>
      <c r="F49" s="5">
        <f t="shared" si="9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10"/>
        <v>0</v>
      </c>
      <c r="C50" s="10">
        <f t="shared" si="6"/>
        <v>0</v>
      </c>
      <c r="D50" s="10">
        <f t="shared" si="7"/>
        <v>0</v>
      </c>
      <c r="E50" s="10">
        <f t="shared" si="8"/>
        <v>0</v>
      </c>
      <c r="F50" s="10">
        <f t="shared" si="9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10"/>
        <v>0</v>
      </c>
      <c r="C51" s="5">
        <f t="shared" si="6"/>
        <v>0</v>
      </c>
      <c r="D51" s="5">
        <f t="shared" si="7"/>
        <v>0</v>
      </c>
      <c r="E51" s="5">
        <f t="shared" si="8"/>
        <v>0</v>
      </c>
      <c r="F51" s="5">
        <f t="shared" si="9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10"/>
        <v>0</v>
      </c>
      <c r="C52" s="10">
        <f t="shared" si="6"/>
        <v>0</v>
      </c>
      <c r="D52" s="10">
        <f t="shared" si="7"/>
        <v>0</v>
      </c>
      <c r="E52" s="10">
        <f t="shared" si="8"/>
        <v>0</v>
      </c>
      <c r="F52" s="10">
        <f t="shared" si="9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10"/>
        <v>0</v>
      </c>
      <c r="C53" s="5">
        <f t="shared" si="6"/>
        <v>0</v>
      </c>
      <c r="D53" s="5">
        <f t="shared" si="7"/>
        <v>0</v>
      </c>
      <c r="E53" s="5">
        <f t="shared" si="8"/>
        <v>0</v>
      </c>
      <c r="F53" s="5">
        <f t="shared" si="9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10"/>
        <v>0</v>
      </c>
      <c r="C54" s="10">
        <f t="shared" si="6"/>
        <v>0</v>
      </c>
      <c r="D54" s="10">
        <f t="shared" si="7"/>
        <v>0</v>
      </c>
      <c r="E54" s="10">
        <f t="shared" si="8"/>
        <v>0</v>
      </c>
      <c r="F54" s="10">
        <f t="shared" si="9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10"/>
        <v>0</v>
      </c>
      <c r="C55" s="5">
        <f t="shared" si="6"/>
        <v>0</v>
      </c>
      <c r="D55" s="5">
        <f t="shared" si="7"/>
        <v>0</v>
      </c>
      <c r="E55" s="5">
        <f t="shared" si="8"/>
        <v>0</v>
      </c>
      <c r="F55" s="5">
        <f t="shared" si="9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10"/>
        <v>0</v>
      </c>
      <c r="C56" s="10">
        <f t="shared" si="6"/>
        <v>0</v>
      </c>
      <c r="D56" s="10">
        <f t="shared" si="7"/>
        <v>0</v>
      </c>
      <c r="E56" s="10">
        <f t="shared" si="8"/>
        <v>0</v>
      </c>
      <c r="F56" s="10">
        <f t="shared" si="9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10"/>
        <v>0</v>
      </c>
      <c r="C57" s="5">
        <f t="shared" si="6"/>
        <v>0</v>
      </c>
      <c r="D57" s="5">
        <f t="shared" si="7"/>
        <v>0</v>
      </c>
      <c r="E57" s="5">
        <f t="shared" si="8"/>
        <v>0</v>
      </c>
      <c r="F57" s="5">
        <f t="shared" si="9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10"/>
        <v>0</v>
      </c>
      <c r="C58" s="10">
        <f t="shared" si="6"/>
        <v>0</v>
      </c>
      <c r="D58" s="10">
        <f t="shared" si="7"/>
        <v>0</v>
      </c>
      <c r="E58" s="10">
        <f t="shared" si="8"/>
        <v>0</v>
      </c>
      <c r="F58" s="10">
        <f t="shared" si="9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10"/>
        <v>0</v>
      </c>
      <c r="C59" s="5">
        <f t="shared" si="6"/>
        <v>0</v>
      </c>
      <c r="D59" s="5">
        <f t="shared" si="7"/>
        <v>0</v>
      </c>
      <c r="E59" s="5">
        <f t="shared" si="8"/>
        <v>0</v>
      </c>
      <c r="F59" s="5">
        <f t="shared" si="9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10"/>
        <v>0</v>
      </c>
      <c r="C60" s="10">
        <f t="shared" si="6"/>
        <v>0</v>
      </c>
      <c r="D60" s="10">
        <f t="shared" si="7"/>
        <v>0</v>
      </c>
      <c r="E60" s="10">
        <f t="shared" si="8"/>
        <v>0</v>
      </c>
      <c r="F60" s="10">
        <f t="shared" si="9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10"/>
        <v>0</v>
      </c>
      <c r="C61" s="5">
        <f t="shared" si="6"/>
        <v>0</v>
      </c>
      <c r="D61" s="5">
        <f t="shared" si="7"/>
        <v>0</v>
      </c>
      <c r="E61" s="5">
        <f t="shared" si="8"/>
        <v>0</v>
      </c>
      <c r="F61" s="5">
        <f t="shared" si="9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10"/>
        <v>0</v>
      </c>
      <c r="C62" s="10">
        <f t="shared" si="6"/>
        <v>0</v>
      </c>
      <c r="D62" s="10">
        <f t="shared" si="7"/>
        <v>0</v>
      </c>
      <c r="E62" s="10">
        <f t="shared" si="8"/>
        <v>0</v>
      </c>
      <c r="F62" s="10">
        <f t="shared" si="9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10"/>
        <v>0</v>
      </c>
      <c r="C63" s="5">
        <f t="shared" si="6"/>
        <v>0</v>
      </c>
      <c r="D63" s="5">
        <f t="shared" si="7"/>
        <v>0</v>
      </c>
      <c r="E63" s="5">
        <f t="shared" si="8"/>
        <v>0</v>
      </c>
      <c r="F63" s="5">
        <f t="shared" si="9"/>
        <v>0</v>
      </c>
      <c r="G63" s="11" t="e">
        <f t="shared" si="11"/>
        <v>#DIV/0!</v>
      </c>
    </row>
    <row r="64" spans="1:7" x14ac:dyDescent="0.2">
      <c r="A64" s="9">
        <v>62</v>
      </c>
      <c r="B64" s="10">
        <f t="shared" si="10"/>
        <v>0</v>
      </c>
      <c r="C64" s="10">
        <f t="shared" si="6"/>
        <v>0</v>
      </c>
      <c r="D64" s="10">
        <f t="shared" si="7"/>
        <v>0</v>
      </c>
      <c r="E64" s="10">
        <f t="shared" si="8"/>
        <v>0</v>
      </c>
      <c r="F64" s="10">
        <f t="shared" si="9"/>
        <v>0</v>
      </c>
      <c r="G64" s="11" t="e">
        <f t="shared" si="11"/>
        <v>#DIV/0!</v>
      </c>
    </row>
    <row r="65" spans="1:7" x14ac:dyDescent="0.2">
      <c r="A65" s="4">
        <v>63</v>
      </c>
      <c r="B65" s="5">
        <f t="shared" si="10"/>
        <v>0</v>
      </c>
      <c r="C65" s="5">
        <f t="shared" si="6"/>
        <v>0</v>
      </c>
      <c r="D65" s="5">
        <f t="shared" si="7"/>
        <v>0</v>
      </c>
      <c r="E65" s="5">
        <f t="shared" si="8"/>
        <v>0</v>
      </c>
      <c r="F65" s="5">
        <f t="shared" si="9"/>
        <v>0</v>
      </c>
      <c r="G65" s="11" t="e">
        <f t="shared" si="11"/>
        <v>#DIV/0!</v>
      </c>
    </row>
    <row r="66" spans="1:7" x14ac:dyDescent="0.2">
      <c r="A66" s="9">
        <v>64</v>
      </c>
      <c r="B66" s="10">
        <f t="shared" si="10"/>
        <v>0</v>
      </c>
      <c r="C66" s="10">
        <f t="shared" si="6"/>
        <v>0</v>
      </c>
      <c r="D66" s="10">
        <f t="shared" si="7"/>
        <v>0</v>
      </c>
      <c r="E66" s="10">
        <f t="shared" si="8"/>
        <v>0</v>
      </c>
      <c r="F66" s="10">
        <f t="shared" si="9"/>
        <v>0</v>
      </c>
      <c r="G66" s="11" t="e">
        <f t="shared" si="11"/>
        <v>#DIV/0!</v>
      </c>
    </row>
    <row r="67" spans="1:7" x14ac:dyDescent="0.2">
      <c r="A67" s="4">
        <v>65</v>
      </c>
      <c r="B67" s="5">
        <f t="shared" si="10"/>
        <v>0</v>
      </c>
      <c r="C67" s="5">
        <f t="shared" ref="C67:C89" si="12">$J$5</f>
        <v>0</v>
      </c>
      <c r="D67" s="5">
        <f t="shared" ref="D67:D98" si="13">B67+C67</f>
        <v>0</v>
      </c>
      <c r="E67" s="5">
        <f t="shared" ref="E67:E89" si="14">0.0829959567953289*D67</f>
        <v>0</v>
      </c>
      <c r="F67" s="5">
        <f t="shared" ref="F67:F98" si="15">D67-E67</f>
        <v>0</v>
      </c>
      <c r="G67" s="11" t="e">
        <f t="shared" si="11"/>
        <v>#DIV/0!</v>
      </c>
    </row>
    <row r="68" spans="1:7" x14ac:dyDescent="0.2">
      <c r="A68" s="9">
        <v>66</v>
      </c>
      <c r="B68" s="10">
        <f t="shared" ref="B68:B102" si="16">F67</f>
        <v>0</v>
      </c>
      <c r="C68" s="10">
        <f t="shared" si="12"/>
        <v>0</v>
      </c>
      <c r="D68" s="10">
        <f t="shared" si="13"/>
        <v>0</v>
      </c>
      <c r="E68" s="10">
        <f t="shared" si="14"/>
        <v>0</v>
      </c>
      <c r="F68" s="10">
        <f t="shared" si="15"/>
        <v>0</v>
      </c>
      <c r="G68" s="11" t="e">
        <f t="shared" ref="G68:G89" si="17">IF(1-((B68-F68)/B68*-1)&gt;1,1+((B68-F68)/B68*-1),1-(((B68-F68)/B68*-1)))</f>
        <v>#DIV/0!</v>
      </c>
    </row>
    <row r="69" spans="1:7" x14ac:dyDescent="0.2">
      <c r="A69" s="4">
        <v>67</v>
      </c>
      <c r="B69" s="5">
        <f t="shared" si="16"/>
        <v>0</v>
      </c>
      <c r="C69" s="5">
        <f t="shared" si="12"/>
        <v>0</v>
      </c>
      <c r="D69" s="5">
        <f t="shared" si="13"/>
        <v>0</v>
      </c>
      <c r="E69" s="5">
        <f t="shared" si="14"/>
        <v>0</v>
      </c>
      <c r="F69" s="5">
        <f t="shared" si="15"/>
        <v>0</v>
      </c>
      <c r="G69" s="11" t="e">
        <f t="shared" si="17"/>
        <v>#DIV/0!</v>
      </c>
    </row>
    <row r="70" spans="1:7" x14ac:dyDescent="0.2">
      <c r="A70" s="9">
        <v>68</v>
      </c>
      <c r="B70" s="10">
        <f t="shared" si="16"/>
        <v>0</v>
      </c>
      <c r="C70" s="10">
        <f t="shared" si="12"/>
        <v>0</v>
      </c>
      <c r="D70" s="10">
        <f t="shared" si="13"/>
        <v>0</v>
      </c>
      <c r="E70" s="10">
        <f t="shared" si="14"/>
        <v>0</v>
      </c>
      <c r="F70" s="10">
        <f t="shared" si="15"/>
        <v>0</v>
      </c>
      <c r="G70" s="11" t="e">
        <f t="shared" si="17"/>
        <v>#DIV/0!</v>
      </c>
    </row>
    <row r="71" spans="1:7" x14ac:dyDescent="0.2">
      <c r="A71" s="4">
        <v>69</v>
      </c>
      <c r="B71" s="5">
        <f t="shared" si="16"/>
        <v>0</v>
      </c>
      <c r="C71" s="5">
        <f t="shared" si="12"/>
        <v>0</v>
      </c>
      <c r="D71" s="5">
        <f t="shared" si="13"/>
        <v>0</v>
      </c>
      <c r="E71" s="5">
        <f t="shared" si="14"/>
        <v>0</v>
      </c>
      <c r="F71" s="5">
        <f t="shared" si="15"/>
        <v>0</v>
      </c>
      <c r="G71" s="11" t="e">
        <f t="shared" si="17"/>
        <v>#DIV/0!</v>
      </c>
    </row>
    <row r="72" spans="1:7" x14ac:dyDescent="0.2">
      <c r="A72" s="9">
        <v>70</v>
      </c>
      <c r="B72" s="10">
        <f t="shared" si="16"/>
        <v>0</v>
      </c>
      <c r="C72" s="10">
        <f t="shared" si="12"/>
        <v>0</v>
      </c>
      <c r="D72" s="10">
        <f t="shared" si="13"/>
        <v>0</v>
      </c>
      <c r="E72" s="10">
        <f t="shared" si="14"/>
        <v>0</v>
      </c>
      <c r="F72" s="10">
        <f t="shared" si="15"/>
        <v>0</v>
      </c>
      <c r="G72" s="11" t="e">
        <f t="shared" si="17"/>
        <v>#DIV/0!</v>
      </c>
    </row>
    <row r="73" spans="1:7" x14ac:dyDescent="0.2">
      <c r="A73" s="4">
        <v>71</v>
      </c>
      <c r="B73" s="5">
        <f t="shared" si="16"/>
        <v>0</v>
      </c>
      <c r="C73" s="5">
        <f t="shared" si="12"/>
        <v>0</v>
      </c>
      <c r="D73" s="5">
        <f t="shared" si="13"/>
        <v>0</v>
      </c>
      <c r="E73" s="5">
        <f t="shared" si="14"/>
        <v>0</v>
      </c>
      <c r="F73" s="5">
        <f t="shared" si="15"/>
        <v>0</v>
      </c>
      <c r="G73" s="11" t="e">
        <f t="shared" si="17"/>
        <v>#DIV/0!</v>
      </c>
    </row>
    <row r="74" spans="1:7" x14ac:dyDescent="0.2">
      <c r="A74" s="9">
        <v>72</v>
      </c>
      <c r="B74" s="10">
        <f t="shared" si="16"/>
        <v>0</v>
      </c>
      <c r="C74" s="10">
        <f t="shared" si="12"/>
        <v>0</v>
      </c>
      <c r="D74" s="10">
        <f t="shared" si="13"/>
        <v>0</v>
      </c>
      <c r="E74" s="10">
        <f t="shared" si="14"/>
        <v>0</v>
      </c>
      <c r="F74" s="10">
        <f t="shared" si="15"/>
        <v>0</v>
      </c>
      <c r="G74" s="11" t="e">
        <f t="shared" si="17"/>
        <v>#DIV/0!</v>
      </c>
    </row>
    <row r="75" spans="1:7" x14ac:dyDescent="0.2">
      <c r="A75" s="4">
        <v>73</v>
      </c>
      <c r="B75" s="5">
        <f t="shared" si="16"/>
        <v>0</v>
      </c>
      <c r="C75" s="5">
        <f t="shared" si="12"/>
        <v>0</v>
      </c>
      <c r="D75" s="5">
        <f t="shared" si="13"/>
        <v>0</v>
      </c>
      <c r="E75" s="5">
        <f t="shared" si="14"/>
        <v>0</v>
      </c>
      <c r="F75" s="5">
        <f t="shared" si="15"/>
        <v>0</v>
      </c>
      <c r="G75" s="11" t="e">
        <f t="shared" si="17"/>
        <v>#DIV/0!</v>
      </c>
    </row>
    <row r="76" spans="1:7" x14ac:dyDescent="0.2">
      <c r="A76" s="9">
        <v>74</v>
      </c>
      <c r="B76" s="10">
        <f t="shared" si="16"/>
        <v>0</v>
      </c>
      <c r="C76" s="10">
        <f t="shared" si="12"/>
        <v>0</v>
      </c>
      <c r="D76" s="10">
        <f t="shared" si="13"/>
        <v>0</v>
      </c>
      <c r="E76" s="10">
        <f t="shared" si="14"/>
        <v>0</v>
      </c>
      <c r="F76" s="10">
        <f t="shared" si="15"/>
        <v>0</v>
      </c>
      <c r="G76" s="11" t="e">
        <f t="shared" si="17"/>
        <v>#DIV/0!</v>
      </c>
    </row>
    <row r="77" spans="1:7" x14ac:dyDescent="0.2">
      <c r="A77" s="4">
        <v>75</v>
      </c>
      <c r="B77" s="5">
        <f t="shared" si="16"/>
        <v>0</v>
      </c>
      <c r="C77" s="5">
        <f t="shared" si="12"/>
        <v>0</v>
      </c>
      <c r="D77" s="5">
        <f t="shared" si="13"/>
        <v>0</v>
      </c>
      <c r="E77" s="5">
        <f t="shared" si="14"/>
        <v>0</v>
      </c>
      <c r="F77" s="5">
        <f t="shared" si="15"/>
        <v>0</v>
      </c>
      <c r="G77" s="11" t="e">
        <f t="shared" si="17"/>
        <v>#DIV/0!</v>
      </c>
    </row>
    <row r="78" spans="1:7" x14ac:dyDescent="0.2">
      <c r="A78" s="9">
        <v>76</v>
      </c>
      <c r="B78" s="10">
        <f t="shared" si="16"/>
        <v>0</v>
      </c>
      <c r="C78" s="10">
        <f t="shared" si="12"/>
        <v>0</v>
      </c>
      <c r="D78" s="10">
        <f t="shared" si="13"/>
        <v>0</v>
      </c>
      <c r="E78" s="10">
        <f t="shared" si="14"/>
        <v>0</v>
      </c>
      <c r="F78" s="10">
        <f t="shared" si="15"/>
        <v>0</v>
      </c>
      <c r="G78" s="11" t="e">
        <f t="shared" si="17"/>
        <v>#DIV/0!</v>
      </c>
    </row>
    <row r="79" spans="1:7" x14ac:dyDescent="0.2">
      <c r="A79" s="4">
        <v>77</v>
      </c>
      <c r="B79" s="5">
        <f t="shared" si="16"/>
        <v>0</v>
      </c>
      <c r="C79" s="5">
        <f t="shared" si="12"/>
        <v>0</v>
      </c>
      <c r="D79" s="5">
        <f t="shared" si="13"/>
        <v>0</v>
      </c>
      <c r="E79" s="5">
        <f t="shared" si="14"/>
        <v>0</v>
      </c>
      <c r="F79" s="5">
        <f t="shared" si="15"/>
        <v>0</v>
      </c>
      <c r="G79" s="11" t="e">
        <f t="shared" si="17"/>
        <v>#DIV/0!</v>
      </c>
    </row>
    <row r="80" spans="1:7" x14ac:dyDescent="0.2">
      <c r="A80" s="9">
        <v>78</v>
      </c>
      <c r="B80" s="10">
        <f t="shared" si="16"/>
        <v>0</v>
      </c>
      <c r="C80" s="10">
        <f t="shared" si="12"/>
        <v>0</v>
      </c>
      <c r="D80" s="10">
        <f t="shared" si="13"/>
        <v>0</v>
      </c>
      <c r="E80" s="10">
        <f t="shared" si="14"/>
        <v>0</v>
      </c>
      <c r="F80" s="10">
        <f t="shared" si="15"/>
        <v>0</v>
      </c>
      <c r="G80" s="11" t="e">
        <f t="shared" si="17"/>
        <v>#DIV/0!</v>
      </c>
    </row>
    <row r="81" spans="1:7" x14ac:dyDescent="0.2">
      <c r="A81" s="4">
        <v>79</v>
      </c>
      <c r="B81" s="5">
        <f t="shared" si="16"/>
        <v>0</v>
      </c>
      <c r="C81" s="5">
        <f t="shared" si="12"/>
        <v>0</v>
      </c>
      <c r="D81" s="5">
        <f t="shared" si="13"/>
        <v>0</v>
      </c>
      <c r="E81" s="5">
        <f t="shared" si="14"/>
        <v>0</v>
      </c>
      <c r="F81" s="5">
        <f t="shared" si="15"/>
        <v>0</v>
      </c>
      <c r="G81" s="11" t="e">
        <f t="shared" si="17"/>
        <v>#DIV/0!</v>
      </c>
    </row>
    <row r="82" spans="1:7" x14ac:dyDescent="0.2">
      <c r="A82" s="9">
        <v>80</v>
      </c>
      <c r="B82" s="10">
        <f t="shared" si="16"/>
        <v>0</v>
      </c>
      <c r="C82" s="10">
        <f t="shared" si="12"/>
        <v>0</v>
      </c>
      <c r="D82" s="10">
        <f t="shared" si="13"/>
        <v>0</v>
      </c>
      <c r="E82" s="10">
        <f t="shared" si="14"/>
        <v>0</v>
      </c>
      <c r="F82" s="10">
        <f t="shared" si="15"/>
        <v>0</v>
      </c>
      <c r="G82" s="11" t="e">
        <f t="shared" si="17"/>
        <v>#DIV/0!</v>
      </c>
    </row>
    <row r="83" spans="1:7" x14ac:dyDescent="0.2">
      <c r="A83" s="4">
        <v>81</v>
      </c>
      <c r="B83" s="5">
        <f t="shared" si="16"/>
        <v>0</v>
      </c>
      <c r="C83" s="5">
        <f t="shared" si="12"/>
        <v>0</v>
      </c>
      <c r="D83" s="5">
        <f t="shared" si="13"/>
        <v>0</v>
      </c>
      <c r="E83" s="5">
        <f t="shared" si="14"/>
        <v>0</v>
      </c>
      <c r="F83" s="5">
        <f t="shared" si="15"/>
        <v>0</v>
      </c>
      <c r="G83" s="11" t="e">
        <f t="shared" si="17"/>
        <v>#DIV/0!</v>
      </c>
    </row>
    <row r="84" spans="1:7" x14ac:dyDescent="0.2">
      <c r="A84" s="9">
        <v>82</v>
      </c>
      <c r="B84" s="10">
        <f t="shared" si="16"/>
        <v>0</v>
      </c>
      <c r="C84" s="10">
        <f t="shared" si="12"/>
        <v>0</v>
      </c>
      <c r="D84" s="10">
        <f t="shared" si="13"/>
        <v>0</v>
      </c>
      <c r="E84" s="10">
        <f t="shared" si="14"/>
        <v>0</v>
      </c>
      <c r="F84" s="10">
        <f t="shared" si="15"/>
        <v>0</v>
      </c>
      <c r="G84" s="11" t="e">
        <f t="shared" si="17"/>
        <v>#DIV/0!</v>
      </c>
    </row>
    <row r="85" spans="1:7" x14ac:dyDescent="0.2">
      <c r="A85" s="4">
        <v>83</v>
      </c>
      <c r="B85" s="5">
        <f t="shared" si="16"/>
        <v>0</v>
      </c>
      <c r="C85" s="5">
        <f t="shared" si="12"/>
        <v>0</v>
      </c>
      <c r="D85" s="5">
        <f t="shared" si="13"/>
        <v>0</v>
      </c>
      <c r="E85" s="5">
        <f t="shared" si="14"/>
        <v>0</v>
      </c>
      <c r="F85" s="5">
        <f t="shared" si="15"/>
        <v>0</v>
      </c>
      <c r="G85" s="11" t="e">
        <f t="shared" si="17"/>
        <v>#DIV/0!</v>
      </c>
    </row>
    <row r="86" spans="1:7" x14ac:dyDescent="0.2">
      <c r="A86" s="9">
        <v>84</v>
      </c>
      <c r="B86" s="10">
        <f t="shared" si="16"/>
        <v>0</v>
      </c>
      <c r="C86" s="10">
        <f t="shared" si="12"/>
        <v>0</v>
      </c>
      <c r="D86" s="10">
        <f t="shared" si="13"/>
        <v>0</v>
      </c>
      <c r="E86" s="10">
        <f t="shared" si="14"/>
        <v>0</v>
      </c>
      <c r="F86" s="10">
        <f t="shared" si="15"/>
        <v>0</v>
      </c>
      <c r="G86" s="11" t="e">
        <f t="shared" si="17"/>
        <v>#DIV/0!</v>
      </c>
    </row>
    <row r="87" spans="1:7" x14ac:dyDescent="0.2">
      <c r="A87" s="4">
        <v>85</v>
      </c>
      <c r="B87" s="5">
        <f t="shared" si="16"/>
        <v>0</v>
      </c>
      <c r="C87" s="5">
        <f t="shared" si="12"/>
        <v>0</v>
      </c>
      <c r="D87" s="5">
        <f t="shared" si="13"/>
        <v>0</v>
      </c>
      <c r="E87" s="5">
        <f t="shared" si="14"/>
        <v>0</v>
      </c>
      <c r="F87" s="5">
        <f t="shared" si="15"/>
        <v>0</v>
      </c>
      <c r="G87" s="11" t="e">
        <f t="shared" si="17"/>
        <v>#DIV/0!</v>
      </c>
    </row>
    <row r="88" spans="1:7" x14ac:dyDescent="0.2">
      <c r="A88" s="9">
        <v>86</v>
      </c>
      <c r="B88" s="10">
        <f t="shared" si="16"/>
        <v>0</v>
      </c>
      <c r="C88" s="10">
        <f t="shared" si="12"/>
        <v>0</v>
      </c>
      <c r="D88" s="10">
        <f t="shared" si="13"/>
        <v>0</v>
      </c>
      <c r="E88" s="10">
        <f t="shared" si="14"/>
        <v>0</v>
      </c>
      <c r="F88" s="10">
        <f t="shared" si="15"/>
        <v>0</v>
      </c>
      <c r="G88" s="11" t="e">
        <f t="shared" si="17"/>
        <v>#DIV/0!</v>
      </c>
    </row>
    <row r="89" spans="1:7" x14ac:dyDescent="0.2">
      <c r="A89" s="4" t="s">
        <v>158</v>
      </c>
      <c r="B89" s="5">
        <f t="shared" si="16"/>
        <v>0</v>
      </c>
      <c r="C89" s="5">
        <f t="shared" si="12"/>
        <v>0</v>
      </c>
      <c r="D89" s="5">
        <f t="shared" si="13"/>
        <v>0</v>
      </c>
      <c r="E89" s="5">
        <f t="shared" si="14"/>
        <v>0</v>
      </c>
      <c r="F89" s="5">
        <f t="shared" si="15"/>
        <v>0</v>
      </c>
      <c r="G89" s="11" t="e">
        <f t="shared" si="17"/>
        <v>#DIV/0!</v>
      </c>
    </row>
    <row r="90" spans="1:7" x14ac:dyDescent="0.2">
      <c r="A90" s="9" t="s">
        <v>157</v>
      </c>
      <c r="B90" s="10">
        <f t="shared" si="16"/>
        <v>0</v>
      </c>
      <c r="C90" s="16">
        <f>L3</f>
        <v>0</v>
      </c>
      <c r="D90" s="10">
        <f t="shared" si="13"/>
        <v>0</v>
      </c>
      <c r="E90" s="10">
        <f t="shared" ref="E90:E102" si="18">0.228894587296029*D90</f>
        <v>0</v>
      </c>
      <c r="F90" s="10">
        <f t="shared" si="15"/>
        <v>0</v>
      </c>
      <c r="G90" s="11"/>
    </row>
    <row r="91" spans="1:7" x14ac:dyDescent="0.2">
      <c r="A91" s="4" t="s">
        <v>156</v>
      </c>
      <c r="B91" s="5">
        <f t="shared" si="16"/>
        <v>0</v>
      </c>
      <c r="C91" s="17">
        <f t="shared" ref="C91:C102" si="19">$J$8</f>
        <v>0</v>
      </c>
      <c r="D91" s="5">
        <f t="shared" si="13"/>
        <v>0</v>
      </c>
      <c r="E91" s="5">
        <f t="shared" si="18"/>
        <v>0</v>
      </c>
      <c r="F91" s="5">
        <f t="shared" si="15"/>
        <v>0</v>
      </c>
      <c r="G91" s="11" t="e">
        <f t="shared" ref="G91:G102" si="20">IF(1-((B91-F91)/B91*-1)&gt;1,1+((B91-F91)/B91*-1),1-(((B91-F91)/B91*-1)))</f>
        <v>#DIV/0!</v>
      </c>
    </row>
    <row r="92" spans="1:7" x14ac:dyDescent="0.2">
      <c r="A92" s="9">
        <v>90</v>
      </c>
      <c r="B92" s="10">
        <f t="shared" si="16"/>
        <v>0</v>
      </c>
      <c r="C92" s="10">
        <f t="shared" si="19"/>
        <v>0</v>
      </c>
      <c r="D92" s="10">
        <f t="shared" si="13"/>
        <v>0</v>
      </c>
      <c r="E92" s="10">
        <f t="shared" si="18"/>
        <v>0</v>
      </c>
      <c r="F92" s="10">
        <f t="shared" si="15"/>
        <v>0</v>
      </c>
      <c r="G92" s="11" t="e">
        <f t="shared" si="20"/>
        <v>#DIV/0!</v>
      </c>
    </row>
    <row r="93" spans="1:7" x14ac:dyDescent="0.2">
      <c r="A93" s="4">
        <v>91</v>
      </c>
      <c r="B93" s="5">
        <f t="shared" si="16"/>
        <v>0</v>
      </c>
      <c r="C93" s="5">
        <f t="shared" si="19"/>
        <v>0</v>
      </c>
      <c r="D93" s="5">
        <f t="shared" si="13"/>
        <v>0</v>
      </c>
      <c r="E93" s="5">
        <f t="shared" si="18"/>
        <v>0</v>
      </c>
      <c r="F93" s="5">
        <f t="shared" si="15"/>
        <v>0</v>
      </c>
      <c r="G93" s="11" t="e">
        <f t="shared" si="20"/>
        <v>#DIV/0!</v>
      </c>
    </row>
    <row r="94" spans="1:7" x14ac:dyDescent="0.2">
      <c r="A94" s="9">
        <v>92</v>
      </c>
      <c r="B94" s="10">
        <f t="shared" si="16"/>
        <v>0</v>
      </c>
      <c r="C94" s="10">
        <f t="shared" si="19"/>
        <v>0</v>
      </c>
      <c r="D94" s="10">
        <f t="shared" si="13"/>
        <v>0</v>
      </c>
      <c r="E94" s="10">
        <f t="shared" si="18"/>
        <v>0</v>
      </c>
      <c r="F94" s="10">
        <f t="shared" si="15"/>
        <v>0</v>
      </c>
      <c r="G94" s="11" t="e">
        <f t="shared" si="20"/>
        <v>#DIV/0!</v>
      </c>
    </row>
    <row r="95" spans="1:7" x14ac:dyDescent="0.2">
      <c r="A95" s="4">
        <v>93</v>
      </c>
      <c r="B95" s="5">
        <f t="shared" si="16"/>
        <v>0</v>
      </c>
      <c r="C95" s="5">
        <f t="shared" si="19"/>
        <v>0</v>
      </c>
      <c r="D95" s="5">
        <f t="shared" si="13"/>
        <v>0</v>
      </c>
      <c r="E95" s="5">
        <f t="shared" si="18"/>
        <v>0</v>
      </c>
      <c r="F95" s="5">
        <f t="shared" si="15"/>
        <v>0</v>
      </c>
      <c r="G95" s="11" t="e">
        <f t="shared" si="20"/>
        <v>#DIV/0!</v>
      </c>
    </row>
    <row r="96" spans="1:7" x14ac:dyDescent="0.2">
      <c r="A96" s="9">
        <v>94</v>
      </c>
      <c r="B96" s="10">
        <f t="shared" si="16"/>
        <v>0</v>
      </c>
      <c r="C96" s="10">
        <f t="shared" si="19"/>
        <v>0</v>
      </c>
      <c r="D96" s="10">
        <f t="shared" si="13"/>
        <v>0</v>
      </c>
      <c r="E96" s="10">
        <f t="shared" si="18"/>
        <v>0</v>
      </c>
      <c r="F96" s="10">
        <f t="shared" si="15"/>
        <v>0</v>
      </c>
      <c r="G96" s="11" t="e">
        <f t="shared" si="20"/>
        <v>#DIV/0!</v>
      </c>
    </row>
    <row r="97" spans="1:7" x14ac:dyDescent="0.2">
      <c r="A97" s="4">
        <v>95</v>
      </c>
      <c r="B97" s="5">
        <f t="shared" si="16"/>
        <v>0</v>
      </c>
      <c r="C97" s="5">
        <f t="shared" si="19"/>
        <v>0</v>
      </c>
      <c r="D97" s="5">
        <f t="shared" si="13"/>
        <v>0</v>
      </c>
      <c r="E97" s="5">
        <f t="shared" si="18"/>
        <v>0</v>
      </c>
      <c r="F97" s="5">
        <f t="shared" si="15"/>
        <v>0</v>
      </c>
      <c r="G97" s="11" t="e">
        <f t="shared" si="20"/>
        <v>#DIV/0!</v>
      </c>
    </row>
    <row r="98" spans="1:7" x14ac:dyDescent="0.2">
      <c r="A98" s="9">
        <v>96</v>
      </c>
      <c r="B98" s="10">
        <f t="shared" si="16"/>
        <v>0</v>
      </c>
      <c r="C98" s="10">
        <f t="shared" si="19"/>
        <v>0</v>
      </c>
      <c r="D98" s="10">
        <f t="shared" si="13"/>
        <v>0</v>
      </c>
      <c r="E98" s="10">
        <f t="shared" si="18"/>
        <v>0</v>
      </c>
      <c r="F98" s="10">
        <f t="shared" si="15"/>
        <v>0</v>
      </c>
      <c r="G98" s="11" t="e">
        <f t="shared" si="20"/>
        <v>#DIV/0!</v>
      </c>
    </row>
    <row r="99" spans="1:7" x14ac:dyDescent="0.2">
      <c r="A99" s="4">
        <v>97</v>
      </c>
      <c r="B99" s="5">
        <f t="shared" si="16"/>
        <v>0</v>
      </c>
      <c r="C99" s="5">
        <f t="shared" si="19"/>
        <v>0</v>
      </c>
      <c r="D99" s="5">
        <f t="shared" ref="D99:D102" si="21">B99+C99</f>
        <v>0</v>
      </c>
      <c r="E99" s="5">
        <f t="shared" si="18"/>
        <v>0</v>
      </c>
      <c r="F99" s="5">
        <f t="shared" ref="F99:F102" si="22">D99-E99</f>
        <v>0</v>
      </c>
      <c r="G99" s="11" t="e">
        <f t="shared" si="20"/>
        <v>#DIV/0!</v>
      </c>
    </row>
    <row r="100" spans="1:7" x14ac:dyDescent="0.2">
      <c r="A100" s="9">
        <v>98</v>
      </c>
      <c r="B100" s="10">
        <f t="shared" si="16"/>
        <v>0</v>
      </c>
      <c r="C100" s="10">
        <f t="shared" si="19"/>
        <v>0</v>
      </c>
      <c r="D100" s="10">
        <f t="shared" si="21"/>
        <v>0</v>
      </c>
      <c r="E100" s="10">
        <f t="shared" si="18"/>
        <v>0</v>
      </c>
      <c r="F100" s="10">
        <f t="shared" si="22"/>
        <v>0</v>
      </c>
      <c r="G100" s="11" t="e">
        <f t="shared" si="20"/>
        <v>#DIV/0!</v>
      </c>
    </row>
    <row r="101" spans="1:7" x14ac:dyDescent="0.2">
      <c r="A101" s="4">
        <v>99</v>
      </c>
      <c r="B101" s="5">
        <f t="shared" si="16"/>
        <v>0</v>
      </c>
      <c r="C101" s="5">
        <f t="shared" si="19"/>
        <v>0</v>
      </c>
      <c r="D101" s="5">
        <f t="shared" si="21"/>
        <v>0</v>
      </c>
      <c r="E101" s="5">
        <f t="shared" si="18"/>
        <v>0</v>
      </c>
      <c r="F101" s="5">
        <f t="shared" si="22"/>
        <v>0</v>
      </c>
      <c r="G101" s="11" t="e">
        <f t="shared" si="20"/>
        <v>#DIV/0!</v>
      </c>
    </row>
    <row r="102" spans="1:7" ht="17" thickBot="1" x14ac:dyDescent="0.25">
      <c r="A102" s="18">
        <v>100</v>
      </c>
      <c r="B102" s="19">
        <f t="shared" si="16"/>
        <v>0</v>
      </c>
      <c r="C102" s="19">
        <f t="shared" si="19"/>
        <v>0</v>
      </c>
      <c r="D102" s="19">
        <f t="shared" si="21"/>
        <v>0</v>
      </c>
      <c r="E102" s="19">
        <f t="shared" si="18"/>
        <v>0</v>
      </c>
      <c r="F102" s="19">
        <f t="shared" si="22"/>
        <v>0</v>
      </c>
      <c r="G102" s="20" t="e">
        <f t="shared" si="20"/>
        <v>#DIV/0!</v>
      </c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  <row r="131" spans="1:7" x14ac:dyDescent="0.2">
      <c r="A131" s="34"/>
      <c r="B131" s="10"/>
      <c r="C131" s="10"/>
      <c r="D131" s="10"/>
      <c r="E131" s="10"/>
      <c r="F131" s="10"/>
      <c r="G131" s="24"/>
    </row>
    <row r="132" spans="1:7" x14ac:dyDescent="0.2">
      <c r="A132" s="34"/>
      <c r="B132" s="10"/>
      <c r="C132" s="10"/>
      <c r="D132" s="10"/>
      <c r="E132" s="10"/>
      <c r="F132" s="10"/>
      <c r="G132" s="24"/>
    </row>
    <row r="133" spans="1:7" x14ac:dyDescent="0.2">
      <c r="A133" s="34"/>
      <c r="B133" s="10"/>
      <c r="C133" s="10"/>
      <c r="D133" s="10"/>
      <c r="E133" s="10"/>
      <c r="F133" s="10"/>
      <c r="G133" s="24"/>
    </row>
    <row r="134" spans="1:7" x14ac:dyDescent="0.2">
      <c r="A134" s="34"/>
      <c r="B134" s="10"/>
      <c r="C134" s="10"/>
      <c r="D134" s="10"/>
      <c r="E134" s="10"/>
      <c r="F134" s="10"/>
      <c r="G134" s="24"/>
    </row>
    <row r="135" spans="1:7" x14ac:dyDescent="0.2">
      <c r="A135" s="34"/>
      <c r="B135" s="10"/>
      <c r="C135" s="10"/>
      <c r="D135" s="10"/>
      <c r="E135" s="10"/>
      <c r="F135" s="10"/>
      <c r="G135" s="24"/>
    </row>
    <row r="136" spans="1:7" x14ac:dyDescent="0.2">
      <c r="A136" s="34"/>
      <c r="B136" s="10"/>
      <c r="C136" s="10"/>
      <c r="D136" s="10"/>
      <c r="E136" s="10"/>
      <c r="F136" s="10"/>
      <c r="G136" s="24"/>
    </row>
    <row r="137" spans="1:7" x14ac:dyDescent="0.2">
      <c r="A137" s="34"/>
      <c r="B137" s="10"/>
      <c r="C137" s="10"/>
      <c r="D137" s="10"/>
      <c r="E137" s="10"/>
      <c r="F137" s="10"/>
      <c r="G137" s="24"/>
    </row>
    <row r="138" spans="1:7" x14ac:dyDescent="0.2">
      <c r="A138" s="34"/>
      <c r="B138" s="10"/>
      <c r="C138" s="10"/>
      <c r="D138" s="10"/>
      <c r="E138" s="10"/>
      <c r="F138" s="10"/>
      <c r="G138" s="24"/>
    </row>
    <row r="139" spans="1:7" x14ac:dyDescent="0.2">
      <c r="A139" s="34"/>
      <c r="B139" s="10"/>
      <c r="C139" s="10"/>
      <c r="D139" s="10"/>
      <c r="E139" s="10"/>
      <c r="F139" s="10"/>
      <c r="G139" s="24"/>
    </row>
    <row r="140" spans="1:7" x14ac:dyDescent="0.2">
      <c r="A140" s="34"/>
      <c r="B140" s="10"/>
      <c r="C140" s="10"/>
      <c r="D140" s="10"/>
      <c r="E140" s="10"/>
      <c r="F140" s="10"/>
      <c r="G140" s="24"/>
    </row>
    <row r="141" spans="1:7" x14ac:dyDescent="0.2">
      <c r="A141" s="34"/>
      <c r="B141" s="10"/>
      <c r="C141" s="10"/>
      <c r="D141" s="10"/>
      <c r="E141" s="10"/>
      <c r="F141" s="10"/>
      <c r="G141" s="24"/>
    </row>
    <row r="142" spans="1:7" x14ac:dyDescent="0.2">
      <c r="A142" s="34"/>
      <c r="B142" s="10"/>
      <c r="C142" s="10"/>
      <c r="D142" s="10"/>
      <c r="E142" s="10"/>
      <c r="F142" s="10"/>
      <c r="G142" s="24"/>
    </row>
    <row r="143" spans="1:7" x14ac:dyDescent="0.2">
      <c r="A143" s="34"/>
      <c r="B143" s="10"/>
      <c r="C143" s="10"/>
      <c r="D143" s="10"/>
      <c r="E143" s="10"/>
      <c r="F143" s="10"/>
      <c r="G143" s="24"/>
    </row>
    <row r="144" spans="1:7" x14ac:dyDescent="0.2">
      <c r="A144" s="34"/>
      <c r="B144" s="10"/>
      <c r="C144" s="10"/>
      <c r="D144" s="10"/>
      <c r="E144" s="10"/>
      <c r="F144" s="10"/>
      <c r="G144" s="24"/>
    </row>
    <row r="145" spans="1:7" x14ac:dyDescent="0.2">
      <c r="A145" s="34"/>
      <c r="B145" s="10"/>
      <c r="C145" s="10"/>
      <c r="D145" s="10"/>
      <c r="E145" s="10"/>
      <c r="F145" s="10"/>
      <c r="G145" s="24"/>
    </row>
    <row r="146" spans="1:7" x14ac:dyDescent="0.2">
      <c r="A146" s="34"/>
      <c r="B146" s="10"/>
      <c r="C146" s="10"/>
      <c r="D146" s="10"/>
      <c r="E146" s="10"/>
      <c r="F146" s="10"/>
      <c r="G146" s="24"/>
    </row>
  </sheetData>
  <sheetProtection algorithmName="SHA-512" hashValue="ZCqCAY7ZcwDkrrjr+2+Y8w0W01nmLEKnOmXJsGgBHGFohJFchbu8zpynEAfj8LbjDFpS4fTgBcne+3KKbeAlew==" saltValue="AopLxz6ZHw397jmABcCfwA==" spinCount="100000" sheet="1" objects="1" scenarios="1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C6F1-C081-F249-9775-2EAC904EB330}">
  <dimension ref="A1:L159"/>
  <sheetViews>
    <sheetView workbookViewId="0"/>
  </sheetViews>
  <sheetFormatPr baseColWidth="10" defaultRowHeight="16" x14ac:dyDescent="0.2"/>
  <cols>
    <col min="1" max="1" width="42.83203125" style="38" bestFit="1" customWidth="1"/>
    <col min="2" max="2" width="16.83203125" style="38" bestFit="1" customWidth="1"/>
    <col min="3" max="9" width="10.83203125" style="38"/>
    <col min="10" max="10" width="86.33203125" style="38" bestFit="1" customWidth="1"/>
    <col min="11" max="11" width="10.83203125" style="38"/>
    <col min="12" max="12" width="18.33203125" style="38" bestFit="1" customWidth="1"/>
    <col min="13" max="16384" width="10.83203125" style="38"/>
  </cols>
  <sheetData>
    <row r="1" spans="1:12" ht="17" thickBot="1" x14ac:dyDescent="0.25"/>
    <row r="2" spans="1:12" x14ac:dyDescent="0.2">
      <c r="A2" s="1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9"/>
      <c r="J2" s="40" t="s">
        <v>6</v>
      </c>
      <c r="K2" s="41"/>
      <c r="L2" s="42" t="s">
        <v>167</v>
      </c>
    </row>
    <row r="3" spans="1:12" x14ac:dyDescent="0.2">
      <c r="A3" s="4" t="s">
        <v>12</v>
      </c>
      <c r="B3" s="5">
        <v>0</v>
      </c>
      <c r="C3" s="6">
        <f t="shared" ref="C3:C34" si="0">$J$5</f>
        <v>0</v>
      </c>
      <c r="D3" s="5">
        <f t="shared" ref="D3:D34" si="1">B3+C3</f>
        <v>0</v>
      </c>
      <c r="E3" s="5">
        <f t="shared" ref="E3:E34" si="2">0.0829959567953289*D3</f>
        <v>0</v>
      </c>
      <c r="F3" s="5">
        <f t="shared" ref="F3:F34" si="3">D3-E3</f>
        <v>0</v>
      </c>
      <c r="G3" s="7"/>
      <c r="J3" s="43"/>
      <c r="L3" s="8">
        <f>IF((-((J5*2.470171713)+(J8*(-2))))-3.469*((J5*2.470171713)-J8)&lt;0,0,(-((J5*2.470171713)+(J8*(-2))))-3.469*((J5*2.470171713)-J8))</f>
        <v>0</v>
      </c>
    </row>
    <row r="4" spans="1:12" x14ac:dyDescent="0.2">
      <c r="A4" s="9">
        <v>2</v>
      </c>
      <c r="B4" s="10">
        <f t="shared" ref="B4:B35" si="4">F3</f>
        <v>0</v>
      </c>
      <c r="C4" s="10">
        <f t="shared" si="0"/>
        <v>0</v>
      </c>
      <c r="D4" s="10">
        <f t="shared" si="1"/>
        <v>0</v>
      </c>
      <c r="E4" s="10">
        <f t="shared" si="2"/>
        <v>0</v>
      </c>
      <c r="F4" s="10">
        <f t="shared" si="3"/>
        <v>0</v>
      </c>
      <c r="G4" s="11" t="e">
        <f t="shared" ref="G4:G35" si="5">IF(1-((B4-F4)/B4*-1)&gt;1,1+((B4-F4)/B4*-1),1-(((B4-F4)/B4*-1)))</f>
        <v>#DIV/0!</v>
      </c>
      <c r="H4" s="44"/>
      <c r="J4" s="43" t="s">
        <v>13</v>
      </c>
      <c r="L4" s="45"/>
    </row>
    <row r="5" spans="1:12" x14ac:dyDescent="0.2">
      <c r="A5" s="4">
        <v>3</v>
      </c>
      <c r="B5" s="5">
        <f t="shared" si="4"/>
        <v>0</v>
      </c>
      <c r="C5" s="5">
        <f t="shared" si="0"/>
        <v>0</v>
      </c>
      <c r="D5" s="5">
        <f t="shared" si="1"/>
        <v>0</v>
      </c>
      <c r="E5" s="5">
        <f t="shared" si="2"/>
        <v>0</v>
      </c>
      <c r="F5" s="5">
        <f t="shared" si="3"/>
        <v>0</v>
      </c>
      <c r="G5" s="11" t="e">
        <f t="shared" si="5"/>
        <v>#DIV/0!</v>
      </c>
      <c r="H5" s="44"/>
      <c r="J5" s="46">
        <f>'Master Sheet'!B4</f>
        <v>0</v>
      </c>
      <c r="L5" s="45"/>
    </row>
    <row r="6" spans="1:12" x14ac:dyDescent="0.2">
      <c r="A6" s="9">
        <v>4</v>
      </c>
      <c r="B6" s="10">
        <f t="shared" si="4"/>
        <v>0</v>
      </c>
      <c r="C6" s="10">
        <f t="shared" si="0"/>
        <v>0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1" t="e">
        <f t="shared" si="5"/>
        <v>#DIV/0!</v>
      </c>
      <c r="H6" s="44"/>
      <c r="J6" s="43"/>
      <c r="L6" s="45"/>
    </row>
    <row r="7" spans="1:12" x14ac:dyDescent="0.2">
      <c r="A7" s="4">
        <v>5</v>
      </c>
      <c r="B7" s="5">
        <f t="shared" si="4"/>
        <v>0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11" t="e">
        <f t="shared" si="5"/>
        <v>#DIV/0!</v>
      </c>
      <c r="H7" s="44"/>
      <c r="J7" s="43" t="s">
        <v>14</v>
      </c>
      <c r="L7" s="45"/>
    </row>
    <row r="8" spans="1:12" x14ac:dyDescent="0.2">
      <c r="A8" s="9">
        <v>6</v>
      </c>
      <c r="B8" s="10">
        <f t="shared" si="4"/>
        <v>0</v>
      </c>
      <c r="C8" s="10">
        <f t="shared" si="0"/>
        <v>0</v>
      </c>
      <c r="D8" s="10">
        <f t="shared" si="1"/>
        <v>0</v>
      </c>
      <c r="E8" s="10">
        <f t="shared" si="2"/>
        <v>0</v>
      </c>
      <c r="F8" s="10">
        <f t="shared" si="3"/>
        <v>0</v>
      </c>
      <c r="G8" s="11" t="e">
        <f t="shared" si="5"/>
        <v>#DIV/0!</v>
      </c>
      <c r="H8" s="44"/>
      <c r="J8" s="47">
        <f>'Master Sheet'!B7</f>
        <v>0</v>
      </c>
      <c r="L8" s="45"/>
    </row>
    <row r="9" spans="1:12" x14ac:dyDescent="0.2">
      <c r="A9" s="4">
        <v>7</v>
      </c>
      <c r="B9" s="5">
        <f t="shared" si="4"/>
        <v>0</v>
      </c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11" t="e">
        <f t="shared" si="5"/>
        <v>#DIV/0!</v>
      </c>
      <c r="H9" s="44"/>
      <c r="J9" s="43"/>
      <c r="L9" s="45"/>
    </row>
    <row r="10" spans="1:12" x14ac:dyDescent="0.2">
      <c r="A10" s="9">
        <v>8</v>
      </c>
      <c r="B10" s="10">
        <f t="shared" si="4"/>
        <v>0</v>
      </c>
      <c r="C10" s="10">
        <f t="shared" si="0"/>
        <v>0</v>
      </c>
      <c r="D10" s="10">
        <f t="shared" si="1"/>
        <v>0</v>
      </c>
      <c r="E10" s="10">
        <f t="shared" si="2"/>
        <v>0</v>
      </c>
      <c r="F10" s="10">
        <f t="shared" si="3"/>
        <v>0</v>
      </c>
      <c r="G10" s="11" t="e">
        <f t="shared" si="5"/>
        <v>#DIV/0!</v>
      </c>
      <c r="H10" s="44"/>
      <c r="J10" s="43" t="s">
        <v>8</v>
      </c>
      <c r="L10" s="45"/>
    </row>
    <row r="11" spans="1:12" ht="17" thickBot="1" x14ac:dyDescent="0.25">
      <c r="A11" s="4">
        <v>9</v>
      </c>
      <c r="B11" s="5">
        <f t="shared" si="4"/>
        <v>0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11" t="e">
        <f t="shared" si="5"/>
        <v>#DIV/0!</v>
      </c>
      <c r="H11" s="44"/>
      <c r="J11" s="48">
        <f>L3</f>
        <v>0</v>
      </c>
      <c r="K11" s="49"/>
      <c r="L11" s="50"/>
    </row>
    <row r="12" spans="1:12" x14ac:dyDescent="0.2">
      <c r="A12" s="9">
        <v>10</v>
      </c>
      <c r="B12" s="10">
        <f t="shared" si="4"/>
        <v>0</v>
      </c>
      <c r="C12" s="10">
        <f t="shared" si="0"/>
        <v>0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11" t="e">
        <f t="shared" si="5"/>
        <v>#DIV/0!</v>
      </c>
      <c r="H12" s="44"/>
      <c r="J12" s="33"/>
    </row>
    <row r="13" spans="1:12" x14ac:dyDescent="0.2">
      <c r="A13" s="4">
        <v>11</v>
      </c>
      <c r="B13" s="5">
        <f t="shared" si="4"/>
        <v>0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5">
        <f t="shared" si="3"/>
        <v>0</v>
      </c>
      <c r="G13" s="11" t="e">
        <f t="shared" si="5"/>
        <v>#DIV/0!</v>
      </c>
      <c r="H13" s="44"/>
      <c r="J13" s="33"/>
    </row>
    <row r="14" spans="1:12" x14ac:dyDescent="0.2">
      <c r="A14" s="12" t="s">
        <v>159</v>
      </c>
      <c r="B14" s="13">
        <f t="shared" si="4"/>
        <v>0</v>
      </c>
      <c r="C14" s="13">
        <f t="shared" si="0"/>
        <v>0</v>
      </c>
      <c r="D14" s="13">
        <f t="shared" si="1"/>
        <v>0</v>
      </c>
      <c r="E14" s="13">
        <f t="shared" si="2"/>
        <v>0</v>
      </c>
      <c r="F14" s="13">
        <f t="shared" si="3"/>
        <v>0</v>
      </c>
      <c r="G14" s="14" t="e">
        <f t="shared" si="5"/>
        <v>#DIV/0!</v>
      </c>
      <c r="H14" s="44"/>
      <c r="J14" s="33"/>
    </row>
    <row r="15" spans="1:12" x14ac:dyDescent="0.2">
      <c r="A15" s="4">
        <v>13</v>
      </c>
      <c r="B15" s="5">
        <f t="shared" si="4"/>
        <v>0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11" t="e">
        <f t="shared" si="5"/>
        <v>#DIV/0!</v>
      </c>
      <c r="H15" s="44"/>
      <c r="J15" s="33"/>
    </row>
    <row r="16" spans="1:12" x14ac:dyDescent="0.2">
      <c r="A16" s="9">
        <v>14</v>
      </c>
      <c r="B16" s="10">
        <f t="shared" si="4"/>
        <v>0</v>
      </c>
      <c r="C16" s="10">
        <f t="shared" si="0"/>
        <v>0</v>
      </c>
      <c r="D16" s="10">
        <f t="shared" si="1"/>
        <v>0</v>
      </c>
      <c r="E16" s="10">
        <f t="shared" si="2"/>
        <v>0</v>
      </c>
      <c r="F16" s="10">
        <f t="shared" si="3"/>
        <v>0</v>
      </c>
      <c r="G16" s="15" t="e">
        <f t="shared" si="5"/>
        <v>#DIV/0!</v>
      </c>
      <c r="H16" s="44"/>
      <c r="J16" s="33"/>
    </row>
    <row r="17" spans="1:12" x14ac:dyDescent="0.2">
      <c r="A17" s="4">
        <v>15</v>
      </c>
      <c r="B17" s="5">
        <f t="shared" si="4"/>
        <v>0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11" t="e">
        <f t="shared" si="5"/>
        <v>#DIV/0!</v>
      </c>
      <c r="H17" s="44"/>
      <c r="J17" s="33"/>
    </row>
    <row r="18" spans="1:12" x14ac:dyDescent="0.2">
      <c r="A18" s="9">
        <v>16</v>
      </c>
      <c r="B18" s="10">
        <f t="shared" si="4"/>
        <v>0</v>
      </c>
      <c r="C18" s="10">
        <f t="shared" si="0"/>
        <v>0</v>
      </c>
      <c r="D18" s="10">
        <f t="shared" si="1"/>
        <v>0</v>
      </c>
      <c r="E18" s="10">
        <f t="shared" si="2"/>
        <v>0</v>
      </c>
      <c r="F18" s="10">
        <f t="shared" si="3"/>
        <v>0</v>
      </c>
      <c r="G18" s="11" t="e">
        <f t="shared" si="5"/>
        <v>#DIV/0!</v>
      </c>
      <c r="H18" s="44"/>
      <c r="J18" s="33"/>
    </row>
    <row r="19" spans="1:12" x14ac:dyDescent="0.2">
      <c r="A19" s="4">
        <v>17</v>
      </c>
      <c r="B19" s="5">
        <f t="shared" si="4"/>
        <v>0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11" t="e">
        <f t="shared" si="5"/>
        <v>#DIV/0!</v>
      </c>
      <c r="H19" s="44"/>
      <c r="J19" s="33"/>
    </row>
    <row r="20" spans="1:12" x14ac:dyDescent="0.2">
      <c r="A20" s="9">
        <v>18</v>
      </c>
      <c r="B20" s="10">
        <f t="shared" si="4"/>
        <v>0</v>
      </c>
      <c r="C20" s="10">
        <f t="shared" si="0"/>
        <v>0</v>
      </c>
      <c r="D20" s="10">
        <f t="shared" si="1"/>
        <v>0</v>
      </c>
      <c r="E20" s="10">
        <f t="shared" si="2"/>
        <v>0</v>
      </c>
      <c r="F20" s="10">
        <f t="shared" si="3"/>
        <v>0</v>
      </c>
      <c r="G20" s="11" t="e">
        <f t="shared" si="5"/>
        <v>#DIV/0!</v>
      </c>
      <c r="H20" s="44"/>
    </row>
    <row r="21" spans="1:12" x14ac:dyDescent="0.2">
      <c r="A21" s="4">
        <v>19</v>
      </c>
      <c r="B21" s="5">
        <f t="shared" si="4"/>
        <v>0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11" t="e">
        <f t="shared" si="5"/>
        <v>#DIV/0!</v>
      </c>
      <c r="H21" s="44"/>
    </row>
    <row r="22" spans="1:12" x14ac:dyDescent="0.2">
      <c r="A22" s="9">
        <v>20</v>
      </c>
      <c r="B22" s="10">
        <f t="shared" si="4"/>
        <v>0</v>
      </c>
      <c r="C22" s="10">
        <f t="shared" si="0"/>
        <v>0</v>
      </c>
      <c r="D22" s="10">
        <f t="shared" si="1"/>
        <v>0</v>
      </c>
      <c r="E22" s="10">
        <f t="shared" si="2"/>
        <v>0</v>
      </c>
      <c r="F22" s="10">
        <f t="shared" si="3"/>
        <v>0</v>
      </c>
      <c r="G22" s="11" t="e">
        <f t="shared" si="5"/>
        <v>#DIV/0!</v>
      </c>
      <c r="H22" s="44"/>
    </row>
    <row r="23" spans="1:12" x14ac:dyDescent="0.2">
      <c r="A23" s="4">
        <v>21</v>
      </c>
      <c r="B23" s="5">
        <f t="shared" si="4"/>
        <v>0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5">
        <f t="shared" si="3"/>
        <v>0</v>
      </c>
      <c r="G23" s="11" t="e">
        <f t="shared" si="5"/>
        <v>#DIV/0!</v>
      </c>
      <c r="H23" s="44"/>
      <c r="L23" s="33"/>
    </row>
    <row r="24" spans="1:12" x14ac:dyDescent="0.2">
      <c r="A24" s="9">
        <v>22</v>
      </c>
      <c r="B24" s="10">
        <f t="shared" si="4"/>
        <v>0</v>
      </c>
      <c r="C24" s="10">
        <f t="shared" si="0"/>
        <v>0</v>
      </c>
      <c r="D24" s="10">
        <f t="shared" si="1"/>
        <v>0</v>
      </c>
      <c r="E24" s="10">
        <f t="shared" si="2"/>
        <v>0</v>
      </c>
      <c r="F24" s="10">
        <f t="shared" si="3"/>
        <v>0</v>
      </c>
      <c r="G24" s="11" t="e">
        <f t="shared" si="5"/>
        <v>#DIV/0!</v>
      </c>
      <c r="H24" s="44"/>
    </row>
    <row r="25" spans="1:12" x14ac:dyDescent="0.2">
      <c r="A25" s="4">
        <v>23</v>
      </c>
      <c r="B25" s="5">
        <f t="shared" si="4"/>
        <v>0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5">
        <f t="shared" si="3"/>
        <v>0</v>
      </c>
      <c r="G25" s="11" t="e">
        <f t="shared" si="5"/>
        <v>#DIV/0!</v>
      </c>
      <c r="H25" s="44"/>
    </row>
    <row r="26" spans="1:12" x14ac:dyDescent="0.2">
      <c r="A26" s="9">
        <v>24</v>
      </c>
      <c r="B26" s="10">
        <f t="shared" si="4"/>
        <v>0</v>
      </c>
      <c r="C26" s="10">
        <f t="shared" si="0"/>
        <v>0</v>
      </c>
      <c r="D26" s="10">
        <f t="shared" si="1"/>
        <v>0</v>
      </c>
      <c r="E26" s="10">
        <f t="shared" si="2"/>
        <v>0</v>
      </c>
      <c r="F26" s="10">
        <f t="shared" si="3"/>
        <v>0</v>
      </c>
      <c r="G26" s="11" t="e">
        <f t="shared" si="5"/>
        <v>#DIV/0!</v>
      </c>
      <c r="H26" s="44"/>
    </row>
    <row r="27" spans="1:12" x14ac:dyDescent="0.2">
      <c r="A27" s="4">
        <v>25</v>
      </c>
      <c r="B27" s="5">
        <f t="shared" si="4"/>
        <v>0</v>
      </c>
      <c r="C27" s="5">
        <f t="shared" si="0"/>
        <v>0</v>
      </c>
      <c r="D27" s="5">
        <f t="shared" si="1"/>
        <v>0</v>
      </c>
      <c r="E27" s="5">
        <f t="shared" si="2"/>
        <v>0</v>
      </c>
      <c r="F27" s="5">
        <f t="shared" si="3"/>
        <v>0</v>
      </c>
      <c r="G27" s="11" t="e">
        <f t="shared" si="5"/>
        <v>#DIV/0!</v>
      </c>
      <c r="H27" s="44"/>
    </row>
    <row r="28" spans="1:12" x14ac:dyDescent="0.2">
      <c r="A28" s="9">
        <v>26</v>
      </c>
      <c r="B28" s="10">
        <f t="shared" si="4"/>
        <v>0</v>
      </c>
      <c r="C28" s="10">
        <f t="shared" si="0"/>
        <v>0</v>
      </c>
      <c r="D28" s="10">
        <f t="shared" si="1"/>
        <v>0</v>
      </c>
      <c r="E28" s="10">
        <f t="shared" si="2"/>
        <v>0</v>
      </c>
      <c r="F28" s="10">
        <f t="shared" si="3"/>
        <v>0</v>
      </c>
      <c r="G28" s="11" t="e">
        <f t="shared" si="5"/>
        <v>#DIV/0!</v>
      </c>
      <c r="H28" s="44"/>
    </row>
    <row r="29" spans="1:12" x14ac:dyDescent="0.2">
      <c r="A29" s="4">
        <v>27</v>
      </c>
      <c r="B29" s="5">
        <f t="shared" si="4"/>
        <v>0</v>
      </c>
      <c r="C29" s="5">
        <f t="shared" si="0"/>
        <v>0</v>
      </c>
      <c r="D29" s="5">
        <f t="shared" si="1"/>
        <v>0</v>
      </c>
      <c r="E29" s="5">
        <f t="shared" si="2"/>
        <v>0</v>
      </c>
      <c r="F29" s="5">
        <f t="shared" si="3"/>
        <v>0</v>
      </c>
      <c r="G29" s="11" t="e">
        <f t="shared" si="5"/>
        <v>#DIV/0!</v>
      </c>
      <c r="H29" s="44"/>
    </row>
    <row r="30" spans="1:12" x14ac:dyDescent="0.2">
      <c r="A30" s="9">
        <v>28</v>
      </c>
      <c r="B30" s="10">
        <f t="shared" si="4"/>
        <v>0</v>
      </c>
      <c r="C30" s="10">
        <f t="shared" si="0"/>
        <v>0</v>
      </c>
      <c r="D30" s="10">
        <f t="shared" si="1"/>
        <v>0</v>
      </c>
      <c r="E30" s="10">
        <f t="shared" si="2"/>
        <v>0</v>
      </c>
      <c r="F30" s="10">
        <f t="shared" si="3"/>
        <v>0</v>
      </c>
      <c r="G30" s="11" t="e">
        <f t="shared" si="5"/>
        <v>#DIV/0!</v>
      </c>
      <c r="H30" s="44"/>
    </row>
    <row r="31" spans="1:12" x14ac:dyDescent="0.2">
      <c r="A31" s="4">
        <v>29</v>
      </c>
      <c r="B31" s="5">
        <f t="shared" si="4"/>
        <v>0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0</v>
      </c>
      <c r="G31" s="11" t="e">
        <f t="shared" si="5"/>
        <v>#DIV/0!</v>
      </c>
      <c r="H31" s="44"/>
    </row>
    <row r="32" spans="1:12" x14ac:dyDescent="0.2">
      <c r="A32" s="9">
        <v>30</v>
      </c>
      <c r="B32" s="10">
        <f t="shared" si="4"/>
        <v>0</v>
      </c>
      <c r="C32" s="10">
        <f t="shared" si="0"/>
        <v>0</v>
      </c>
      <c r="D32" s="10">
        <f t="shared" si="1"/>
        <v>0</v>
      </c>
      <c r="E32" s="10">
        <f t="shared" si="2"/>
        <v>0</v>
      </c>
      <c r="F32" s="10">
        <f t="shared" si="3"/>
        <v>0</v>
      </c>
      <c r="G32" s="11" t="e">
        <f t="shared" si="5"/>
        <v>#DIV/0!</v>
      </c>
      <c r="H32" s="44"/>
    </row>
    <row r="33" spans="1:7" x14ac:dyDescent="0.2">
      <c r="A33" s="4">
        <v>31</v>
      </c>
      <c r="B33" s="5">
        <f t="shared" si="4"/>
        <v>0</v>
      </c>
      <c r="C33" s="5">
        <f t="shared" si="0"/>
        <v>0</v>
      </c>
      <c r="D33" s="5">
        <f t="shared" si="1"/>
        <v>0</v>
      </c>
      <c r="E33" s="5">
        <f t="shared" si="2"/>
        <v>0</v>
      </c>
      <c r="F33" s="5">
        <f t="shared" si="3"/>
        <v>0</v>
      </c>
      <c r="G33" s="11" t="e">
        <f t="shared" si="5"/>
        <v>#DIV/0!</v>
      </c>
    </row>
    <row r="34" spans="1:7" x14ac:dyDescent="0.2">
      <c r="A34" s="9">
        <v>32</v>
      </c>
      <c r="B34" s="10">
        <f t="shared" si="4"/>
        <v>0</v>
      </c>
      <c r="C34" s="10">
        <f t="shared" si="0"/>
        <v>0</v>
      </c>
      <c r="D34" s="10">
        <f t="shared" si="1"/>
        <v>0</v>
      </c>
      <c r="E34" s="10">
        <f t="shared" si="2"/>
        <v>0</v>
      </c>
      <c r="F34" s="10">
        <f t="shared" si="3"/>
        <v>0</v>
      </c>
      <c r="G34" s="11" t="e">
        <f t="shared" si="5"/>
        <v>#DIV/0!</v>
      </c>
    </row>
    <row r="35" spans="1:7" x14ac:dyDescent="0.2">
      <c r="A35" s="4">
        <v>33</v>
      </c>
      <c r="B35" s="5">
        <f t="shared" si="4"/>
        <v>0</v>
      </c>
      <c r="C35" s="5">
        <f t="shared" ref="C35:C66" si="6">$J$5</f>
        <v>0</v>
      </c>
      <c r="D35" s="5">
        <f t="shared" ref="D35:D66" si="7">B35+C35</f>
        <v>0</v>
      </c>
      <c r="E35" s="5">
        <f t="shared" ref="E35:E66" si="8">0.0829959567953289*D35</f>
        <v>0</v>
      </c>
      <c r="F35" s="5">
        <f t="shared" ref="F35:F66" si="9">D35-E35</f>
        <v>0</v>
      </c>
      <c r="G35" s="11" t="e">
        <f t="shared" si="5"/>
        <v>#DIV/0!</v>
      </c>
    </row>
    <row r="36" spans="1:7" x14ac:dyDescent="0.2">
      <c r="A36" s="9">
        <v>34</v>
      </c>
      <c r="B36" s="10">
        <f t="shared" ref="B36:B67" si="10">F35</f>
        <v>0</v>
      </c>
      <c r="C36" s="10">
        <f t="shared" si="6"/>
        <v>0</v>
      </c>
      <c r="D36" s="10">
        <f t="shared" si="7"/>
        <v>0</v>
      </c>
      <c r="E36" s="10">
        <f t="shared" si="8"/>
        <v>0</v>
      </c>
      <c r="F36" s="10">
        <f t="shared" si="9"/>
        <v>0</v>
      </c>
      <c r="G36" s="11" t="e">
        <f t="shared" ref="G36:G67" si="11">IF(1-((B36-F36)/B36*-1)&gt;1,1+((B36-F36)/B36*-1),1-(((B36-F36)/B36*-1)))</f>
        <v>#DIV/0!</v>
      </c>
    </row>
    <row r="37" spans="1:7" x14ac:dyDescent="0.2">
      <c r="A37" s="4">
        <v>35</v>
      </c>
      <c r="B37" s="5">
        <f t="shared" si="10"/>
        <v>0</v>
      </c>
      <c r="C37" s="5">
        <f t="shared" si="6"/>
        <v>0</v>
      </c>
      <c r="D37" s="5">
        <f t="shared" si="7"/>
        <v>0</v>
      </c>
      <c r="E37" s="5">
        <f t="shared" si="8"/>
        <v>0</v>
      </c>
      <c r="F37" s="5">
        <f t="shared" si="9"/>
        <v>0</v>
      </c>
      <c r="G37" s="11" t="e">
        <f t="shared" si="11"/>
        <v>#DIV/0!</v>
      </c>
    </row>
    <row r="38" spans="1:7" x14ac:dyDescent="0.2">
      <c r="A38" s="9">
        <v>36</v>
      </c>
      <c r="B38" s="10">
        <f t="shared" si="10"/>
        <v>0</v>
      </c>
      <c r="C38" s="10">
        <f t="shared" si="6"/>
        <v>0</v>
      </c>
      <c r="D38" s="10">
        <f t="shared" si="7"/>
        <v>0</v>
      </c>
      <c r="E38" s="10">
        <f t="shared" si="8"/>
        <v>0</v>
      </c>
      <c r="F38" s="10">
        <f t="shared" si="9"/>
        <v>0</v>
      </c>
      <c r="G38" s="11" t="e">
        <f t="shared" si="11"/>
        <v>#DIV/0!</v>
      </c>
    </row>
    <row r="39" spans="1:7" x14ac:dyDescent="0.2">
      <c r="A39" s="4">
        <v>37</v>
      </c>
      <c r="B39" s="5">
        <f t="shared" si="10"/>
        <v>0</v>
      </c>
      <c r="C39" s="5">
        <f t="shared" si="6"/>
        <v>0</v>
      </c>
      <c r="D39" s="5">
        <f t="shared" si="7"/>
        <v>0</v>
      </c>
      <c r="E39" s="5">
        <f t="shared" si="8"/>
        <v>0</v>
      </c>
      <c r="F39" s="5">
        <f t="shared" si="9"/>
        <v>0</v>
      </c>
      <c r="G39" s="11" t="e">
        <f t="shared" si="11"/>
        <v>#DIV/0!</v>
      </c>
    </row>
    <row r="40" spans="1:7" x14ac:dyDescent="0.2">
      <c r="A40" s="9">
        <v>38</v>
      </c>
      <c r="B40" s="10">
        <f t="shared" si="10"/>
        <v>0</v>
      </c>
      <c r="C40" s="10">
        <f t="shared" si="6"/>
        <v>0</v>
      </c>
      <c r="D40" s="10">
        <f t="shared" si="7"/>
        <v>0</v>
      </c>
      <c r="E40" s="10">
        <f t="shared" si="8"/>
        <v>0</v>
      </c>
      <c r="F40" s="10">
        <f t="shared" si="9"/>
        <v>0</v>
      </c>
      <c r="G40" s="11" t="e">
        <f t="shared" si="11"/>
        <v>#DIV/0!</v>
      </c>
    </row>
    <row r="41" spans="1:7" x14ac:dyDescent="0.2">
      <c r="A41" s="4">
        <v>39</v>
      </c>
      <c r="B41" s="5">
        <f t="shared" si="10"/>
        <v>0</v>
      </c>
      <c r="C41" s="5">
        <f t="shared" si="6"/>
        <v>0</v>
      </c>
      <c r="D41" s="5">
        <f t="shared" si="7"/>
        <v>0</v>
      </c>
      <c r="E41" s="5">
        <f t="shared" si="8"/>
        <v>0</v>
      </c>
      <c r="F41" s="5">
        <f t="shared" si="9"/>
        <v>0</v>
      </c>
      <c r="G41" s="11" t="e">
        <f t="shared" si="11"/>
        <v>#DIV/0!</v>
      </c>
    </row>
    <row r="42" spans="1:7" x14ac:dyDescent="0.2">
      <c r="A42" s="9">
        <v>40</v>
      </c>
      <c r="B42" s="10">
        <f t="shared" si="10"/>
        <v>0</v>
      </c>
      <c r="C42" s="10">
        <f t="shared" si="6"/>
        <v>0</v>
      </c>
      <c r="D42" s="10">
        <f t="shared" si="7"/>
        <v>0</v>
      </c>
      <c r="E42" s="10">
        <f t="shared" si="8"/>
        <v>0</v>
      </c>
      <c r="F42" s="10">
        <f t="shared" si="9"/>
        <v>0</v>
      </c>
      <c r="G42" s="11" t="e">
        <f t="shared" si="11"/>
        <v>#DIV/0!</v>
      </c>
    </row>
    <row r="43" spans="1:7" x14ac:dyDescent="0.2">
      <c r="A43" s="4">
        <v>41</v>
      </c>
      <c r="B43" s="5">
        <f t="shared" si="10"/>
        <v>0</v>
      </c>
      <c r="C43" s="5">
        <f t="shared" si="6"/>
        <v>0</v>
      </c>
      <c r="D43" s="5">
        <f t="shared" si="7"/>
        <v>0</v>
      </c>
      <c r="E43" s="5">
        <f t="shared" si="8"/>
        <v>0</v>
      </c>
      <c r="F43" s="5">
        <f t="shared" si="9"/>
        <v>0</v>
      </c>
      <c r="G43" s="11" t="e">
        <f t="shared" si="11"/>
        <v>#DIV/0!</v>
      </c>
    </row>
    <row r="44" spans="1:7" x14ac:dyDescent="0.2">
      <c r="A44" s="9">
        <v>42</v>
      </c>
      <c r="B44" s="10">
        <f t="shared" si="10"/>
        <v>0</v>
      </c>
      <c r="C44" s="10">
        <f t="shared" si="6"/>
        <v>0</v>
      </c>
      <c r="D44" s="10">
        <f t="shared" si="7"/>
        <v>0</v>
      </c>
      <c r="E44" s="10">
        <f t="shared" si="8"/>
        <v>0</v>
      </c>
      <c r="F44" s="10">
        <f t="shared" si="9"/>
        <v>0</v>
      </c>
      <c r="G44" s="11" t="e">
        <f t="shared" si="11"/>
        <v>#DIV/0!</v>
      </c>
    </row>
    <row r="45" spans="1:7" x14ac:dyDescent="0.2">
      <c r="A45" s="4">
        <v>43</v>
      </c>
      <c r="B45" s="5">
        <f t="shared" si="10"/>
        <v>0</v>
      </c>
      <c r="C45" s="5">
        <f t="shared" si="6"/>
        <v>0</v>
      </c>
      <c r="D45" s="5">
        <f t="shared" si="7"/>
        <v>0</v>
      </c>
      <c r="E45" s="5">
        <f t="shared" si="8"/>
        <v>0</v>
      </c>
      <c r="F45" s="5">
        <f t="shared" si="9"/>
        <v>0</v>
      </c>
      <c r="G45" s="11" t="e">
        <f t="shared" si="11"/>
        <v>#DIV/0!</v>
      </c>
    </row>
    <row r="46" spans="1:7" x14ac:dyDescent="0.2">
      <c r="A46" s="9">
        <v>44</v>
      </c>
      <c r="B46" s="10">
        <f t="shared" si="10"/>
        <v>0</v>
      </c>
      <c r="C46" s="10">
        <f t="shared" si="6"/>
        <v>0</v>
      </c>
      <c r="D46" s="10">
        <f t="shared" si="7"/>
        <v>0</v>
      </c>
      <c r="E46" s="10">
        <f t="shared" si="8"/>
        <v>0</v>
      </c>
      <c r="F46" s="10">
        <f t="shared" si="9"/>
        <v>0</v>
      </c>
      <c r="G46" s="11" t="e">
        <f t="shared" si="11"/>
        <v>#DIV/0!</v>
      </c>
    </row>
    <row r="47" spans="1:7" x14ac:dyDescent="0.2">
      <c r="A47" s="4">
        <v>45</v>
      </c>
      <c r="B47" s="5">
        <f t="shared" si="10"/>
        <v>0</v>
      </c>
      <c r="C47" s="5">
        <f t="shared" si="6"/>
        <v>0</v>
      </c>
      <c r="D47" s="5">
        <f t="shared" si="7"/>
        <v>0</v>
      </c>
      <c r="E47" s="5">
        <f t="shared" si="8"/>
        <v>0</v>
      </c>
      <c r="F47" s="5">
        <f t="shared" si="9"/>
        <v>0</v>
      </c>
      <c r="G47" s="11" t="e">
        <f t="shared" si="11"/>
        <v>#DIV/0!</v>
      </c>
    </row>
    <row r="48" spans="1:7" x14ac:dyDescent="0.2">
      <c r="A48" s="9">
        <v>46</v>
      </c>
      <c r="B48" s="10">
        <f t="shared" si="10"/>
        <v>0</v>
      </c>
      <c r="C48" s="10">
        <f t="shared" si="6"/>
        <v>0</v>
      </c>
      <c r="D48" s="10">
        <f t="shared" si="7"/>
        <v>0</v>
      </c>
      <c r="E48" s="10">
        <f t="shared" si="8"/>
        <v>0</v>
      </c>
      <c r="F48" s="10">
        <f t="shared" si="9"/>
        <v>0</v>
      </c>
      <c r="G48" s="11" t="e">
        <f t="shared" si="11"/>
        <v>#DIV/0!</v>
      </c>
    </row>
    <row r="49" spans="1:7" x14ac:dyDescent="0.2">
      <c r="A49" s="4">
        <v>47</v>
      </c>
      <c r="B49" s="5">
        <f t="shared" si="10"/>
        <v>0</v>
      </c>
      <c r="C49" s="5">
        <f t="shared" si="6"/>
        <v>0</v>
      </c>
      <c r="D49" s="5">
        <f t="shared" si="7"/>
        <v>0</v>
      </c>
      <c r="E49" s="5">
        <f t="shared" si="8"/>
        <v>0</v>
      </c>
      <c r="F49" s="5">
        <f t="shared" si="9"/>
        <v>0</v>
      </c>
      <c r="G49" s="11" t="e">
        <f t="shared" si="11"/>
        <v>#DIV/0!</v>
      </c>
    </row>
    <row r="50" spans="1:7" x14ac:dyDescent="0.2">
      <c r="A50" s="9">
        <v>48</v>
      </c>
      <c r="B50" s="10">
        <f t="shared" si="10"/>
        <v>0</v>
      </c>
      <c r="C50" s="10">
        <f t="shared" si="6"/>
        <v>0</v>
      </c>
      <c r="D50" s="10">
        <f t="shared" si="7"/>
        <v>0</v>
      </c>
      <c r="E50" s="10">
        <f t="shared" si="8"/>
        <v>0</v>
      </c>
      <c r="F50" s="10">
        <f t="shared" si="9"/>
        <v>0</v>
      </c>
      <c r="G50" s="11" t="e">
        <f t="shared" si="11"/>
        <v>#DIV/0!</v>
      </c>
    </row>
    <row r="51" spans="1:7" x14ac:dyDescent="0.2">
      <c r="A51" s="4">
        <v>49</v>
      </c>
      <c r="B51" s="5">
        <f t="shared" si="10"/>
        <v>0</v>
      </c>
      <c r="C51" s="5">
        <f t="shared" si="6"/>
        <v>0</v>
      </c>
      <c r="D51" s="5">
        <f t="shared" si="7"/>
        <v>0</v>
      </c>
      <c r="E51" s="5">
        <f t="shared" si="8"/>
        <v>0</v>
      </c>
      <c r="F51" s="5">
        <f t="shared" si="9"/>
        <v>0</v>
      </c>
      <c r="G51" s="11" t="e">
        <f t="shared" si="11"/>
        <v>#DIV/0!</v>
      </c>
    </row>
    <row r="52" spans="1:7" x14ac:dyDescent="0.2">
      <c r="A52" s="9">
        <v>50</v>
      </c>
      <c r="B52" s="10">
        <f t="shared" si="10"/>
        <v>0</v>
      </c>
      <c r="C52" s="10">
        <f t="shared" si="6"/>
        <v>0</v>
      </c>
      <c r="D52" s="10">
        <f t="shared" si="7"/>
        <v>0</v>
      </c>
      <c r="E52" s="10">
        <f t="shared" si="8"/>
        <v>0</v>
      </c>
      <c r="F52" s="10">
        <f t="shared" si="9"/>
        <v>0</v>
      </c>
      <c r="G52" s="11" t="e">
        <f t="shared" si="11"/>
        <v>#DIV/0!</v>
      </c>
    </row>
    <row r="53" spans="1:7" x14ac:dyDescent="0.2">
      <c r="A53" s="4">
        <v>51</v>
      </c>
      <c r="B53" s="5">
        <f t="shared" si="10"/>
        <v>0</v>
      </c>
      <c r="C53" s="5">
        <f t="shared" si="6"/>
        <v>0</v>
      </c>
      <c r="D53" s="5">
        <f t="shared" si="7"/>
        <v>0</v>
      </c>
      <c r="E53" s="5">
        <f t="shared" si="8"/>
        <v>0</v>
      </c>
      <c r="F53" s="5">
        <f t="shared" si="9"/>
        <v>0</v>
      </c>
      <c r="G53" s="11" t="e">
        <f t="shared" si="11"/>
        <v>#DIV/0!</v>
      </c>
    </row>
    <row r="54" spans="1:7" x14ac:dyDescent="0.2">
      <c r="A54" s="9">
        <v>52</v>
      </c>
      <c r="B54" s="10">
        <f t="shared" si="10"/>
        <v>0</v>
      </c>
      <c r="C54" s="10">
        <f t="shared" si="6"/>
        <v>0</v>
      </c>
      <c r="D54" s="10">
        <f t="shared" si="7"/>
        <v>0</v>
      </c>
      <c r="E54" s="10">
        <f t="shared" si="8"/>
        <v>0</v>
      </c>
      <c r="F54" s="10">
        <f t="shared" si="9"/>
        <v>0</v>
      </c>
      <c r="G54" s="11" t="e">
        <f t="shared" si="11"/>
        <v>#DIV/0!</v>
      </c>
    </row>
    <row r="55" spans="1:7" x14ac:dyDescent="0.2">
      <c r="A55" s="4">
        <v>53</v>
      </c>
      <c r="B55" s="5">
        <f t="shared" si="10"/>
        <v>0</v>
      </c>
      <c r="C55" s="5">
        <f t="shared" si="6"/>
        <v>0</v>
      </c>
      <c r="D55" s="5">
        <f t="shared" si="7"/>
        <v>0</v>
      </c>
      <c r="E55" s="5">
        <f t="shared" si="8"/>
        <v>0</v>
      </c>
      <c r="F55" s="5">
        <f t="shared" si="9"/>
        <v>0</v>
      </c>
      <c r="G55" s="11" t="e">
        <f t="shared" si="11"/>
        <v>#DIV/0!</v>
      </c>
    </row>
    <row r="56" spans="1:7" x14ac:dyDescent="0.2">
      <c r="A56" s="9">
        <v>54</v>
      </c>
      <c r="B56" s="10">
        <f t="shared" si="10"/>
        <v>0</v>
      </c>
      <c r="C56" s="10">
        <f t="shared" si="6"/>
        <v>0</v>
      </c>
      <c r="D56" s="10">
        <f t="shared" si="7"/>
        <v>0</v>
      </c>
      <c r="E56" s="10">
        <f t="shared" si="8"/>
        <v>0</v>
      </c>
      <c r="F56" s="10">
        <f t="shared" si="9"/>
        <v>0</v>
      </c>
      <c r="G56" s="11" t="e">
        <f t="shared" si="11"/>
        <v>#DIV/0!</v>
      </c>
    </row>
    <row r="57" spans="1:7" x14ac:dyDescent="0.2">
      <c r="A57" s="4">
        <v>55</v>
      </c>
      <c r="B57" s="5">
        <f t="shared" si="10"/>
        <v>0</v>
      </c>
      <c r="C57" s="5">
        <f t="shared" si="6"/>
        <v>0</v>
      </c>
      <c r="D57" s="5">
        <f t="shared" si="7"/>
        <v>0</v>
      </c>
      <c r="E57" s="5">
        <f t="shared" si="8"/>
        <v>0</v>
      </c>
      <c r="F57" s="5">
        <f t="shared" si="9"/>
        <v>0</v>
      </c>
      <c r="G57" s="11" t="e">
        <f t="shared" si="11"/>
        <v>#DIV/0!</v>
      </c>
    </row>
    <row r="58" spans="1:7" x14ac:dyDescent="0.2">
      <c r="A58" s="9">
        <v>56</v>
      </c>
      <c r="B58" s="10">
        <f t="shared" si="10"/>
        <v>0</v>
      </c>
      <c r="C58" s="10">
        <f t="shared" si="6"/>
        <v>0</v>
      </c>
      <c r="D58" s="10">
        <f t="shared" si="7"/>
        <v>0</v>
      </c>
      <c r="E58" s="10">
        <f t="shared" si="8"/>
        <v>0</v>
      </c>
      <c r="F58" s="10">
        <f t="shared" si="9"/>
        <v>0</v>
      </c>
      <c r="G58" s="11" t="e">
        <f t="shared" si="11"/>
        <v>#DIV/0!</v>
      </c>
    </row>
    <row r="59" spans="1:7" x14ac:dyDescent="0.2">
      <c r="A59" s="4">
        <v>57</v>
      </c>
      <c r="B59" s="5">
        <f t="shared" si="10"/>
        <v>0</v>
      </c>
      <c r="C59" s="5">
        <f t="shared" si="6"/>
        <v>0</v>
      </c>
      <c r="D59" s="5">
        <f t="shared" si="7"/>
        <v>0</v>
      </c>
      <c r="E59" s="5">
        <f t="shared" si="8"/>
        <v>0</v>
      </c>
      <c r="F59" s="5">
        <f t="shared" si="9"/>
        <v>0</v>
      </c>
      <c r="G59" s="11" t="e">
        <f t="shared" si="11"/>
        <v>#DIV/0!</v>
      </c>
    </row>
    <row r="60" spans="1:7" x14ac:dyDescent="0.2">
      <c r="A60" s="9">
        <v>58</v>
      </c>
      <c r="B60" s="10">
        <f t="shared" si="10"/>
        <v>0</v>
      </c>
      <c r="C60" s="10">
        <f t="shared" si="6"/>
        <v>0</v>
      </c>
      <c r="D60" s="10">
        <f t="shared" si="7"/>
        <v>0</v>
      </c>
      <c r="E60" s="10">
        <f t="shared" si="8"/>
        <v>0</v>
      </c>
      <c r="F60" s="10">
        <f t="shared" si="9"/>
        <v>0</v>
      </c>
      <c r="G60" s="11" t="e">
        <f t="shared" si="11"/>
        <v>#DIV/0!</v>
      </c>
    </row>
    <row r="61" spans="1:7" x14ac:dyDescent="0.2">
      <c r="A61" s="4">
        <v>59</v>
      </c>
      <c r="B61" s="5">
        <f t="shared" si="10"/>
        <v>0</v>
      </c>
      <c r="C61" s="5">
        <f t="shared" si="6"/>
        <v>0</v>
      </c>
      <c r="D61" s="5">
        <f t="shared" si="7"/>
        <v>0</v>
      </c>
      <c r="E61" s="5">
        <f t="shared" si="8"/>
        <v>0</v>
      </c>
      <c r="F61" s="5">
        <f t="shared" si="9"/>
        <v>0</v>
      </c>
      <c r="G61" s="11" t="e">
        <f t="shared" si="11"/>
        <v>#DIV/0!</v>
      </c>
    </row>
    <row r="62" spans="1:7" x14ac:dyDescent="0.2">
      <c r="A62" s="9">
        <v>60</v>
      </c>
      <c r="B62" s="10">
        <f t="shared" si="10"/>
        <v>0</v>
      </c>
      <c r="C62" s="10">
        <f t="shared" si="6"/>
        <v>0</v>
      </c>
      <c r="D62" s="10">
        <f t="shared" si="7"/>
        <v>0</v>
      </c>
      <c r="E62" s="10">
        <f t="shared" si="8"/>
        <v>0</v>
      </c>
      <c r="F62" s="10">
        <f t="shared" si="9"/>
        <v>0</v>
      </c>
      <c r="G62" s="11" t="e">
        <f t="shared" si="11"/>
        <v>#DIV/0!</v>
      </c>
    </row>
    <row r="63" spans="1:7" x14ac:dyDescent="0.2">
      <c r="A63" s="4">
        <v>61</v>
      </c>
      <c r="B63" s="5">
        <f t="shared" si="10"/>
        <v>0</v>
      </c>
      <c r="C63" s="5">
        <f t="shared" si="6"/>
        <v>0</v>
      </c>
      <c r="D63" s="5">
        <f t="shared" si="7"/>
        <v>0</v>
      </c>
      <c r="E63" s="5">
        <f t="shared" si="8"/>
        <v>0</v>
      </c>
      <c r="F63" s="5">
        <f t="shared" si="9"/>
        <v>0</v>
      </c>
      <c r="G63" s="11" t="e">
        <f t="shared" si="11"/>
        <v>#DIV/0!</v>
      </c>
    </row>
    <row r="64" spans="1:7" x14ac:dyDescent="0.2">
      <c r="A64" s="9">
        <v>62</v>
      </c>
      <c r="B64" s="10">
        <f t="shared" si="10"/>
        <v>0</v>
      </c>
      <c r="C64" s="10">
        <f t="shared" si="6"/>
        <v>0</v>
      </c>
      <c r="D64" s="10">
        <f t="shared" si="7"/>
        <v>0</v>
      </c>
      <c r="E64" s="10">
        <f t="shared" si="8"/>
        <v>0</v>
      </c>
      <c r="F64" s="10">
        <f t="shared" si="9"/>
        <v>0</v>
      </c>
      <c r="G64" s="11" t="e">
        <f t="shared" si="11"/>
        <v>#DIV/0!</v>
      </c>
    </row>
    <row r="65" spans="1:7" x14ac:dyDescent="0.2">
      <c r="A65" s="4">
        <v>63</v>
      </c>
      <c r="B65" s="5">
        <f t="shared" si="10"/>
        <v>0</v>
      </c>
      <c r="C65" s="5">
        <f t="shared" si="6"/>
        <v>0</v>
      </c>
      <c r="D65" s="5">
        <f t="shared" si="7"/>
        <v>0</v>
      </c>
      <c r="E65" s="5">
        <f t="shared" si="8"/>
        <v>0</v>
      </c>
      <c r="F65" s="5">
        <f t="shared" si="9"/>
        <v>0</v>
      </c>
      <c r="G65" s="11" t="e">
        <f t="shared" si="11"/>
        <v>#DIV/0!</v>
      </c>
    </row>
    <row r="66" spans="1:7" x14ac:dyDescent="0.2">
      <c r="A66" s="9">
        <v>64</v>
      </c>
      <c r="B66" s="10">
        <f t="shared" si="10"/>
        <v>0</v>
      </c>
      <c r="C66" s="10">
        <f t="shared" si="6"/>
        <v>0</v>
      </c>
      <c r="D66" s="10">
        <f t="shared" si="7"/>
        <v>0</v>
      </c>
      <c r="E66" s="10">
        <f t="shared" si="8"/>
        <v>0</v>
      </c>
      <c r="F66" s="10">
        <f t="shared" si="9"/>
        <v>0</v>
      </c>
      <c r="G66" s="11" t="e">
        <f t="shared" si="11"/>
        <v>#DIV/0!</v>
      </c>
    </row>
    <row r="67" spans="1:7" x14ac:dyDescent="0.2">
      <c r="A67" s="4">
        <v>65</v>
      </c>
      <c r="B67" s="5">
        <f t="shared" si="10"/>
        <v>0</v>
      </c>
      <c r="C67" s="5">
        <f t="shared" ref="C67:C89" si="12">$J$5</f>
        <v>0</v>
      </c>
      <c r="D67" s="5">
        <f t="shared" ref="D67:D98" si="13">B67+C67</f>
        <v>0</v>
      </c>
      <c r="E67" s="5">
        <f t="shared" ref="E67:E89" si="14">0.0829959567953289*D67</f>
        <v>0</v>
      </c>
      <c r="F67" s="5">
        <f t="shared" ref="F67:F98" si="15">D67-E67</f>
        <v>0</v>
      </c>
      <c r="G67" s="11" t="e">
        <f t="shared" si="11"/>
        <v>#DIV/0!</v>
      </c>
    </row>
    <row r="68" spans="1:7" x14ac:dyDescent="0.2">
      <c r="A68" s="9">
        <v>66</v>
      </c>
      <c r="B68" s="10">
        <f t="shared" ref="B68:B102" si="16">F67</f>
        <v>0</v>
      </c>
      <c r="C68" s="10">
        <f t="shared" si="12"/>
        <v>0</v>
      </c>
      <c r="D68" s="10">
        <f t="shared" si="13"/>
        <v>0</v>
      </c>
      <c r="E68" s="10">
        <f t="shared" si="14"/>
        <v>0</v>
      </c>
      <c r="F68" s="10">
        <f t="shared" si="15"/>
        <v>0</v>
      </c>
      <c r="G68" s="11" t="e">
        <f t="shared" ref="G68:G89" si="17">IF(1-((B68-F68)/B68*-1)&gt;1,1+((B68-F68)/B68*-1),1-(((B68-F68)/B68*-1)))</f>
        <v>#DIV/0!</v>
      </c>
    </row>
    <row r="69" spans="1:7" x14ac:dyDescent="0.2">
      <c r="A69" s="4">
        <v>67</v>
      </c>
      <c r="B69" s="5">
        <f t="shared" si="16"/>
        <v>0</v>
      </c>
      <c r="C69" s="5">
        <f t="shared" si="12"/>
        <v>0</v>
      </c>
      <c r="D69" s="5">
        <f t="shared" si="13"/>
        <v>0</v>
      </c>
      <c r="E69" s="5">
        <f t="shared" si="14"/>
        <v>0</v>
      </c>
      <c r="F69" s="5">
        <f t="shared" si="15"/>
        <v>0</v>
      </c>
      <c r="G69" s="11" t="e">
        <f t="shared" si="17"/>
        <v>#DIV/0!</v>
      </c>
    </row>
    <row r="70" spans="1:7" x14ac:dyDescent="0.2">
      <c r="A70" s="9">
        <v>68</v>
      </c>
      <c r="B70" s="10">
        <f t="shared" si="16"/>
        <v>0</v>
      </c>
      <c r="C70" s="10">
        <f t="shared" si="12"/>
        <v>0</v>
      </c>
      <c r="D70" s="10">
        <f t="shared" si="13"/>
        <v>0</v>
      </c>
      <c r="E70" s="10">
        <f t="shared" si="14"/>
        <v>0</v>
      </c>
      <c r="F70" s="10">
        <f t="shared" si="15"/>
        <v>0</v>
      </c>
      <c r="G70" s="11" t="e">
        <f t="shared" si="17"/>
        <v>#DIV/0!</v>
      </c>
    </row>
    <row r="71" spans="1:7" x14ac:dyDescent="0.2">
      <c r="A71" s="4">
        <v>69</v>
      </c>
      <c r="B71" s="5">
        <f t="shared" si="16"/>
        <v>0</v>
      </c>
      <c r="C71" s="5">
        <f t="shared" si="12"/>
        <v>0</v>
      </c>
      <c r="D71" s="5">
        <f t="shared" si="13"/>
        <v>0</v>
      </c>
      <c r="E71" s="5">
        <f t="shared" si="14"/>
        <v>0</v>
      </c>
      <c r="F71" s="5">
        <f t="shared" si="15"/>
        <v>0</v>
      </c>
      <c r="G71" s="11" t="e">
        <f t="shared" si="17"/>
        <v>#DIV/0!</v>
      </c>
    </row>
    <row r="72" spans="1:7" x14ac:dyDescent="0.2">
      <c r="A72" s="9">
        <v>70</v>
      </c>
      <c r="B72" s="10">
        <f t="shared" si="16"/>
        <v>0</v>
      </c>
      <c r="C72" s="10">
        <f t="shared" si="12"/>
        <v>0</v>
      </c>
      <c r="D72" s="10">
        <f t="shared" si="13"/>
        <v>0</v>
      </c>
      <c r="E72" s="10">
        <f t="shared" si="14"/>
        <v>0</v>
      </c>
      <c r="F72" s="10">
        <f t="shared" si="15"/>
        <v>0</v>
      </c>
      <c r="G72" s="11" t="e">
        <f t="shared" si="17"/>
        <v>#DIV/0!</v>
      </c>
    </row>
    <row r="73" spans="1:7" x14ac:dyDescent="0.2">
      <c r="A73" s="4">
        <v>71</v>
      </c>
      <c r="B73" s="5">
        <f t="shared" si="16"/>
        <v>0</v>
      </c>
      <c r="C73" s="5">
        <f t="shared" si="12"/>
        <v>0</v>
      </c>
      <c r="D73" s="5">
        <f t="shared" si="13"/>
        <v>0</v>
      </c>
      <c r="E73" s="5">
        <f t="shared" si="14"/>
        <v>0</v>
      </c>
      <c r="F73" s="5">
        <f t="shared" si="15"/>
        <v>0</v>
      </c>
      <c r="G73" s="11" t="e">
        <f t="shared" si="17"/>
        <v>#DIV/0!</v>
      </c>
    </row>
    <row r="74" spans="1:7" x14ac:dyDescent="0.2">
      <c r="A74" s="9">
        <v>72</v>
      </c>
      <c r="B74" s="10">
        <f t="shared" si="16"/>
        <v>0</v>
      </c>
      <c r="C74" s="10">
        <f t="shared" si="12"/>
        <v>0</v>
      </c>
      <c r="D74" s="10">
        <f t="shared" si="13"/>
        <v>0</v>
      </c>
      <c r="E74" s="10">
        <f t="shared" si="14"/>
        <v>0</v>
      </c>
      <c r="F74" s="10">
        <f t="shared" si="15"/>
        <v>0</v>
      </c>
      <c r="G74" s="11" t="e">
        <f t="shared" si="17"/>
        <v>#DIV/0!</v>
      </c>
    </row>
    <row r="75" spans="1:7" x14ac:dyDescent="0.2">
      <c r="A75" s="4">
        <v>73</v>
      </c>
      <c r="B75" s="5">
        <f t="shared" si="16"/>
        <v>0</v>
      </c>
      <c r="C75" s="5">
        <f t="shared" si="12"/>
        <v>0</v>
      </c>
      <c r="D75" s="5">
        <f t="shared" si="13"/>
        <v>0</v>
      </c>
      <c r="E75" s="5">
        <f t="shared" si="14"/>
        <v>0</v>
      </c>
      <c r="F75" s="5">
        <f t="shared" si="15"/>
        <v>0</v>
      </c>
      <c r="G75" s="11" t="e">
        <f t="shared" si="17"/>
        <v>#DIV/0!</v>
      </c>
    </row>
    <row r="76" spans="1:7" x14ac:dyDescent="0.2">
      <c r="A76" s="9">
        <v>74</v>
      </c>
      <c r="B76" s="10">
        <f t="shared" si="16"/>
        <v>0</v>
      </c>
      <c r="C76" s="10">
        <f t="shared" si="12"/>
        <v>0</v>
      </c>
      <c r="D76" s="10">
        <f t="shared" si="13"/>
        <v>0</v>
      </c>
      <c r="E76" s="10">
        <f t="shared" si="14"/>
        <v>0</v>
      </c>
      <c r="F76" s="10">
        <f t="shared" si="15"/>
        <v>0</v>
      </c>
      <c r="G76" s="11" t="e">
        <f t="shared" si="17"/>
        <v>#DIV/0!</v>
      </c>
    </row>
    <row r="77" spans="1:7" x14ac:dyDescent="0.2">
      <c r="A77" s="4">
        <v>75</v>
      </c>
      <c r="B77" s="5">
        <f t="shared" si="16"/>
        <v>0</v>
      </c>
      <c r="C77" s="5">
        <f t="shared" si="12"/>
        <v>0</v>
      </c>
      <c r="D77" s="5">
        <f t="shared" si="13"/>
        <v>0</v>
      </c>
      <c r="E77" s="5">
        <f t="shared" si="14"/>
        <v>0</v>
      </c>
      <c r="F77" s="5">
        <f t="shared" si="15"/>
        <v>0</v>
      </c>
      <c r="G77" s="11" t="e">
        <f t="shared" si="17"/>
        <v>#DIV/0!</v>
      </c>
    </row>
    <row r="78" spans="1:7" x14ac:dyDescent="0.2">
      <c r="A78" s="9">
        <v>76</v>
      </c>
      <c r="B78" s="10">
        <f t="shared" si="16"/>
        <v>0</v>
      </c>
      <c r="C78" s="10">
        <f t="shared" si="12"/>
        <v>0</v>
      </c>
      <c r="D78" s="10">
        <f t="shared" si="13"/>
        <v>0</v>
      </c>
      <c r="E78" s="10">
        <f t="shared" si="14"/>
        <v>0</v>
      </c>
      <c r="F78" s="10">
        <f t="shared" si="15"/>
        <v>0</v>
      </c>
      <c r="G78" s="11" t="e">
        <f t="shared" si="17"/>
        <v>#DIV/0!</v>
      </c>
    </row>
    <row r="79" spans="1:7" x14ac:dyDescent="0.2">
      <c r="A79" s="4">
        <v>77</v>
      </c>
      <c r="B79" s="5">
        <f t="shared" si="16"/>
        <v>0</v>
      </c>
      <c r="C79" s="5">
        <f t="shared" si="12"/>
        <v>0</v>
      </c>
      <c r="D79" s="5">
        <f t="shared" si="13"/>
        <v>0</v>
      </c>
      <c r="E79" s="5">
        <f t="shared" si="14"/>
        <v>0</v>
      </c>
      <c r="F79" s="5">
        <f t="shared" si="15"/>
        <v>0</v>
      </c>
      <c r="G79" s="11" t="e">
        <f t="shared" si="17"/>
        <v>#DIV/0!</v>
      </c>
    </row>
    <row r="80" spans="1:7" x14ac:dyDescent="0.2">
      <c r="A80" s="9">
        <v>78</v>
      </c>
      <c r="B80" s="10">
        <f t="shared" si="16"/>
        <v>0</v>
      </c>
      <c r="C80" s="10">
        <f t="shared" si="12"/>
        <v>0</v>
      </c>
      <c r="D80" s="10">
        <f t="shared" si="13"/>
        <v>0</v>
      </c>
      <c r="E80" s="10">
        <f t="shared" si="14"/>
        <v>0</v>
      </c>
      <c r="F80" s="10">
        <f t="shared" si="15"/>
        <v>0</v>
      </c>
      <c r="G80" s="11" t="e">
        <f t="shared" si="17"/>
        <v>#DIV/0!</v>
      </c>
    </row>
    <row r="81" spans="1:7" x14ac:dyDescent="0.2">
      <c r="A81" s="4">
        <v>79</v>
      </c>
      <c r="B81" s="5">
        <f t="shared" si="16"/>
        <v>0</v>
      </c>
      <c r="C81" s="5">
        <f t="shared" si="12"/>
        <v>0</v>
      </c>
      <c r="D81" s="5">
        <f t="shared" si="13"/>
        <v>0</v>
      </c>
      <c r="E81" s="5">
        <f t="shared" si="14"/>
        <v>0</v>
      </c>
      <c r="F81" s="5">
        <f t="shared" si="15"/>
        <v>0</v>
      </c>
      <c r="G81" s="11" t="e">
        <f t="shared" si="17"/>
        <v>#DIV/0!</v>
      </c>
    </row>
    <row r="82" spans="1:7" x14ac:dyDescent="0.2">
      <c r="A82" s="9">
        <v>80</v>
      </c>
      <c r="B82" s="10">
        <f t="shared" si="16"/>
        <v>0</v>
      </c>
      <c r="C82" s="10">
        <f t="shared" si="12"/>
        <v>0</v>
      </c>
      <c r="D82" s="10">
        <f t="shared" si="13"/>
        <v>0</v>
      </c>
      <c r="E82" s="10">
        <f t="shared" si="14"/>
        <v>0</v>
      </c>
      <c r="F82" s="10">
        <f t="shared" si="15"/>
        <v>0</v>
      </c>
      <c r="G82" s="11" t="e">
        <f t="shared" si="17"/>
        <v>#DIV/0!</v>
      </c>
    </row>
    <row r="83" spans="1:7" x14ac:dyDescent="0.2">
      <c r="A83" s="4">
        <v>81</v>
      </c>
      <c r="B83" s="5">
        <f t="shared" si="16"/>
        <v>0</v>
      </c>
      <c r="C83" s="5">
        <f t="shared" si="12"/>
        <v>0</v>
      </c>
      <c r="D83" s="5">
        <f t="shared" si="13"/>
        <v>0</v>
      </c>
      <c r="E83" s="5">
        <f t="shared" si="14"/>
        <v>0</v>
      </c>
      <c r="F83" s="5">
        <f t="shared" si="15"/>
        <v>0</v>
      </c>
      <c r="G83" s="11" t="e">
        <f t="shared" si="17"/>
        <v>#DIV/0!</v>
      </c>
    </row>
    <row r="84" spans="1:7" x14ac:dyDescent="0.2">
      <c r="A84" s="9">
        <v>82</v>
      </c>
      <c r="B84" s="10">
        <f t="shared" si="16"/>
        <v>0</v>
      </c>
      <c r="C84" s="10">
        <f t="shared" si="12"/>
        <v>0</v>
      </c>
      <c r="D84" s="10">
        <f t="shared" si="13"/>
        <v>0</v>
      </c>
      <c r="E84" s="10">
        <f t="shared" si="14"/>
        <v>0</v>
      </c>
      <c r="F84" s="10">
        <f t="shared" si="15"/>
        <v>0</v>
      </c>
      <c r="G84" s="11" t="e">
        <f t="shared" si="17"/>
        <v>#DIV/0!</v>
      </c>
    </row>
    <row r="85" spans="1:7" x14ac:dyDescent="0.2">
      <c r="A85" s="4">
        <v>83</v>
      </c>
      <c r="B85" s="5">
        <f t="shared" si="16"/>
        <v>0</v>
      </c>
      <c r="C85" s="5">
        <f t="shared" si="12"/>
        <v>0</v>
      </c>
      <c r="D85" s="5">
        <f t="shared" si="13"/>
        <v>0</v>
      </c>
      <c r="E85" s="5">
        <f t="shared" si="14"/>
        <v>0</v>
      </c>
      <c r="F85" s="5">
        <f t="shared" si="15"/>
        <v>0</v>
      </c>
      <c r="G85" s="11" t="e">
        <f t="shared" si="17"/>
        <v>#DIV/0!</v>
      </c>
    </row>
    <row r="86" spans="1:7" x14ac:dyDescent="0.2">
      <c r="A86" s="9">
        <v>84</v>
      </c>
      <c r="B86" s="10">
        <f t="shared" si="16"/>
        <v>0</v>
      </c>
      <c r="C86" s="10">
        <f t="shared" si="12"/>
        <v>0</v>
      </c>
      <c r="D86" s="10">
        <f t="shared" si="13"/>
        <v>0</v>
      </c>
      <c r="E86" s="10">
        <f t="shared" si="14"/>
        <v>0</v>
      </c>
      <c r="F86" s="10">
        <f t="shared" si="15"/>
        <v>0</v>
      </c>
      <c r="G86" s="11" t="e">
        <f t="shared" si="17"/>
        <v>#DIV/0!</v>
      </c>
    </row>
    <row r="87" spans="1:7" x14ac:dyDescent="0.2">
      <c r="A87" s="4">
        <v>85</v>
      </c>
      <c r="B87" s="5">
        <f t="shared" si="16"/>
        <v>0</v>
      </c>
      <c r="C87" s="5">
        <f t="shared" si="12"/>
        <v>0</v>
      </c>
      <c r="D87" s="5">
        <f t="shared" si="13"/>
        <v>0</v>
      </c>
      <c r="E87" s="5">
        <f t="shared" si="14"/>
        <v>0</v>
      </c>
      <c r="F87" s="5">
        <f t="shared" si="15"/>
        <v>0</v>
      </c>
      <c r="G87" s="11" t="e">
        <f t="shared" si="17"/>
        <v>#DIV/0!</v>
      </c>
    </row>
    <row r="88" spans="1:7" x14ac:dyDescent="0.2">
      <c r="A88" s="9">
        <v>86</v>
      </c>
      <c r="B88" s="10">
        <f t="shared" si="16"/>
        <v>0</v>
      </c>
      <c r="C88" s="10">
        <f t="shared" si="12"/>
        <v>0</v>
      </c>
      <c r="D88" s="10">
        <f t="shared" si="13"/>
        <v>0</v>
      </c>
      <c r="E88" s="10">
        <f t="shared" si="14"/>
        <v>0</v>
      </c>
      <c r="F88" s="10">
        <f t="shared" si="15"/>
        <v>0</v>
      </c>
      <c r="G88" s="11" t="e">
        <f t="shared" si="17"/>
        <v>#DIV/0!</v>
      </c>
    </row>
    <row r="89" spans="1:7" x14ac:dyDescent="0.2">
      <c r="A89" s="4" t="s">
        <v>158</v>
      </c>
      <c r="B89" s="5">
        <f t="shared" si="16"/>
        <v>0</v>
      </c>
      <c r="C89" s="5">
        <f t="shared" si="12"/>
        <v>0</v>
      </c>
      <c r="D89" s="5">
        <f t="shared" si="13"/>
        <v>0</v>
      </c>
      <c r="E89" s="5">
        <f t="shared" si="14"/>
        <v>0</v>
      </c>
      <c r="F89" s="5">
        <f t="shared" si="15"/>
        <v>0</v>
      </c>
      <c r="G89" s="11" t="e">
        <f t="shared" si="17"/>
        <v>#DIV/0!</v>
      </c>
    </row>
    <row r="90" spans="1:7" x14ac:dyDescent="0.2">
      <c r="A90" s="9" t="s">
        <v>157</v>
      </c>
      <c r="B90" s="10">
        <f t="shared" si="16"/>
        <v>0</v>
      </c>
      <c r="C90" s="16">
        <f>L3</f>
        <v>0</v>
      </c>
      <c r="D90" s="10">
        <f t="shared" si="13"/>
        <v>0</v>
      </c>
      <c r="E90" s="10">
        <f t="shared" ref="E90:E102" si="18">0.182806292660453*D90</f>
        <v>0</v>
      </c>
      <c r="F90" s="10">
        <f t="shared" si="15"/>
        <v>0</v>
      </c>
      <c r="G90" s="11"/>
    </row>
    <row r="91" spans="1:7" x14ac:dyDescent="0.2">
      <c r="A91" s="4" t="s">
        <v>156</v>
      </c>
      <c r="B91" s="5">
        <f t="shared" si="16"/>
        <v>0</v>
      </c>
      <c r="C91" s="17">
        <f t="shared" ref="C91:C102" si="19">$J$8</f>
        <v>0</v>
      </c>
      <c r="D91" s="5">
        <f t="shared" si="13"/>
        <v>0</v>
      </c>
      <c r="E91" s="5">
        <f t="shared" si="18"/>
        <v>0</v>
      </c>
      <c r="F91" s="5">
        <f t="shared" si="15"/>
        <v>0</v>
      </c>
      <c r="G91" s="11" t="e">
        <f t="shared" ref="G91:G102" si="20">IF(1-((B91-F91)/B91*-1)&gt;1,1+((B91-F91)/B91*-1),1-(((B91-F91)/B91*-1)))</f>
        <v>#DIV/0!</v>
      </c>
    </row>
    <row r="92" spans="1:7" x14ac:dyDescent="0.2">
      <c r="A92" s="9">
        <v>90</v>
      </c>
      <c r="B92" s="10">
        <f t="shared" si="16"/>
        <v>0</v>
      </c>
      <c r="C92" s="10">
        <f t="shared" si="19"/>
        <v>0</v>
      </c>
      <c r="D92" s="10">
        <f t="shared" si="13"/>
        <v>0</v>
      </c>
      <c r="E92" s="10">
        <f t="shared" si="18"/>
        <v>0</v>
      </c>
      <c r="F92" s="10">
        <f t="shared" si="15"/>
        <v>0</v>
      </c>
      <c r="G92" s="11" t="e">
        <f t="shared" si="20"/>
        <v>#DIV/0!</v>
      </c>
    </row>
    <row r="93" spans="1:7" x14ac:dyDescent="0.2">
      <c r="A93" s="4">
        <v>91</v>
      </c>
      <c r="B93" s="5">
        <f t="shared" si="16"/>
        <v>0</v>
      </c>
      <c r="C93" s="5">
        <f t="shared" si="19"/>
        <v>0</v>
      </c>
      <c r="D93" s="5">
        <f t="shared" si="13"/>
        <v>0</v>
      </c>
      <c r="E93" s="5">
        <f t="shared" si="18"/>
        <v>0</v>
      </c>
      <c r="F93" s="5">
        <f t="shared" si="15"/>
        <v>0</v>
      </c>
      <c r="G93" s="11" t="e">
        <f t="shared" si="20"/>
        <v>#DIV/0!</v>
      </c>
    </row>
    <row r="94" spans="1:7" x14ac:dyDescent="0.2">
      <c r="A94" s="9">
        <v>92</v>
      </c>
      <c r="B94" s="10">
        <f t="shared" si="16"/>
        <v>0</v>
      </c>
      <c r="C94" s="10">
        <f t="shared" si="19"/>
        <v>0</v>
      </c>
      <c r="D94" s="10">
        <f t="shared" si="13"/>
        <v>0</v>
      </c>
      <c r="E94" s="10">
        <f t="shared" si="18"/>
        <v>0</v>
      </c>
      <c r="F94" s="10">
        <f t="shared" si="15"/>
        <v>0</v>
      </c>
      <c r="G94" s="11" t="e">
        <f t="shared" si="20"/>
        <v>#DIV/0!</v>
      </c>
    </row>
    <row r="95" spans="1:7" x14ac:dyDescent="0.2">
      <c r="A95" s="4">
        <v>93</v>
      </c>
      <c r="B95" s="5">
        <f t="shared" si="16"/>
        <v>0</v>
      </c>
      <c r="C95" s="5">
        <f t="shared" si="19"/>
        <v>0</v>
      </c>
      <c r="D95" s="5">
        <f t="shared" si="13"/>
        <v>0</v>
      </c>
      <c r="E95" s="5">
        <f t="shared" si="18"/>
        <v>0</v>
      </c>
      <c r="F95" s="5">
        <f t="shared" si="15"/>
        <v>0</v>
      </c>
      <c r="G95" s="11" t="e">
        <f t="shared" si="20"/>
        <v>#DIV/0!</v>
      </c>
    </row>
    <row r="96" spans="1:7" x14ac:dyDescent="0.2">
      <c r="A96" s="9">
        <v>94</v>
      </c>
      <c r="B96" s="10">
        <f t="shared" si="16"/>
        <v>0</v>
      </c>
      <c r="C96" s="10">
        <f t="shared" si="19"/>
        <v>0</v>
      </c>
      <c r="D96" s="10">
        <f t="shared" si="13"/>
        <v>0</v>
      </c>
      <c r="E96" s="10">
        <f t="shared" si="18"/>
        <v>0</v>
      </c>
      <c r="F96" s="10">
        <f t="shared" si="15"/>
        <v>0</v>
      </c>
      <c r="G96" s="11" t="e">
        <f t="shared" si="20"/>
        <v>#DIV/0!</v>
      </c>
    </row>
    <row r="97" spans="1:7" x14ac:dyDescent="0.2">
      <c r="A97" s="4">
        <v>95</v>
      </c>
      <c r="B97" s="5">
        <f t="shared" si="16"/>
        <v>0</v>
      </c>
      <c r="C97" s="5">
        <f t="shared" si="19"/>
        <v>0</v>
      </c>
      <c r="D97" s="5">
        <f t="shared" si="13"/>
        <v>0</v>
      </c>
      <c r="E97" s="5">
        <f t="shared" si="18"/>
        <v>0</v>
      </c>
      <c r="F97" s="5">
        <f t="shared" si="15"/>
        <v>0</v>
      </c>
      <c r="G97" s="11" t="e">
        <f t="shared" si="20"/>
        <v>#DIV/0!</v>
      </c>
    </row>
    <row r="98" spans="1:7" x14ac:dyDescent="0.2">
      <c r="A98" s="9">
        <v>96</v>
      </c>
      <c r="B98" s="10">
        <f t="shared" si="16"/>
        <v>0</v>
      </c>
      <c r="C98" s="10">
        <f t="shared" si="19"/>
        <v>0</v>
      </c>
      <c r="D98" s="10">
        <f t="shared" si="13"/>
        <v>0</v>
      </c>
      <c r="E98" s="10">
        <f t="shared" si="18"/>
        <v>0</v>
      </c>
      <c r="F98" s="10">
        <f t="shared" si="15"/>
        <v>0</v>
      </c>
      <c r="G98" s="11" t="e">
        <f t="shared" si="20"/>
        <v>#DIV/0!</v>
      </c>
    </row>
    <row r="99" spans="1:7" x14ac:dyDescent="0.2">
      <c r="A99" s="4">
        <v>97</v>
      </c>
      <c r="B99" s="5">
        <f t="shared" si="16"/>
        <v>0</v>
      </c>
      <c r="C99" s="5">
        <f t="shared" si="19"/>
        <v>0</v>
      </c>
      <c r="D99" s="5">
        <f t="shared" ref="D99:D102" si="21">B99+C99</f>
        <v>0</v>
      </c>
      <c r="E99" s="5">
        <f t="shared" si="18"/>
        <v>0</v>
      </c>
      <c r="F99" s="5">
        <f t="shared" ref="F99:F102" si="22">D99-E99</f>
        <v>0</v>
      </c>
      <c r="G99" s="11" t="e">
        <f t="shared" si="20"/>
        <v>#DIV/0!</v>
      </c>
    </row>
    <row r="100" spans="1:7" x14ac:dyDescent="0.2">
      <c r="A100" s="9">
        <v>98</v>
      </c>
      <c r="B100" s="10">
        <f t="shared" si="16"/>
        <v>0</v>
      </c>
      <c r="C100" s="10">
        <f t="shared" si="19"/>
        <v>0</v>
      </c>
      <c r="D100" s="10">
        <f t="shared" si="21"/>
        <v>0</v>
      </c>
      <c r="E100" s="10">
        <f t="shared" si="18"/>
        <v>0</v>
      </c>
      <c r="F100" s="10">
        <f t="shared" si="22"/>
        <v>0</v>
      </c>
      <c r="G100" s="11" t="e">
        <f t="shared" si="20"/>
        <v>#DIV/0!</v>
      </c>
    </row>
    <row r="101" spans="1:7" x14ac:dyDescent="0.2">
      <c r="A101" s="4">
        <v>99</v>
      </c>
      <c r="B101" s="5">
        <f t="shared" si="16"/>
        <v>0</v>
      </c>
      <c r="C101" s="5">
        <f t="shared" si="19"/>
        <v>0</v>
      </c>
      <c r="D101" s="5">
        <f t="shared" si="21"/>
        <v>0</v>
      </c>
      <c r="E101" s="5">
        <f t="shared" si="18"/>
        <v>0</v>
      </c>
      <c r="F101" s="5">
        <f t="shared" si="22"/>
        <v>0</v>
      </c>
      <c r="G101" s="11" t="e">
        <f t="shared" si="20"/>
        <v>#DIV/0!</v>
      </c>
    </row>
    <row r="102" spans="1:7" ht="17" thickBot="1" x14ac:dyDescent="0.25">
      <c r="A102" s="18">
        <v>100</v>
      </c>
      <c r="B102" s="19">
        <f t="shared" si="16"/>
        <v>0</v>
      </c>
      <c r="C102" s="19">
        <f t="shared" si="19"/>
        <v>0</v>
      </c>
      <c r="D102" s="19">
        <f t="shared" si="21"/>
        <v>0</v>
      </c>
      <c r="E102" s="19">
        <f t="shared" si="18"/>
        <v>0</v>
      </c>
      <c r="F102" s="19">
        <f t="shared" si="22"/>
        <v>0</v>
      </c>
      <c r="G102" s="20" t="e">
        <f t="shared" si="20"/>
        <v>#DIV/0!</v>
      </c>
    </row>
    <row r="103" spans="1:7" x14ac:dyDescent="0.2">
      <c r="A103" s="34"/>
      <c r="B103" s="10"/>
      <c r="C103" s="10"/>
      <c r="D103" s="10"/>
      <c r="E103" s="10"/>
      <c r="F103" s="10"/>
      <c r="G103" s="24"/>
    </row>
    <row r="104" spans="1:7" x14ac:dyDescent="0.2">
      <c r="A104" s="34"/>
      <c r="B104" s="10"/>
      <c r="C104" s="10"/>
      <c r="D104" s="10"/>
      <c r="E104" s="10"/>
      <c r="F104" s="10"/>
      <c r="G104" s="24"/>
    </row>
    <row r="105" spans="1:7" x14ac:dyDescent="0.2">
      <c r="A105" s="34"/>
      <c r="B105" s="10"/>
      <c r="C105" s="10"/>
      <c r="D105" s="10"/>
      <c r="E105" s="10"/>
      <c r="F105" s="10"/>
      <c r="G105" s="24"/>
    </row>
    <row r="106" spans="1:7" x14ac:dyDescent="0.2">
      <c r="A106" s="34"/>
      <c r="B106" s="10"/>
      <c r="C106" s="10"/>
      <c r="D106" s="10"/>
      <c r="E106" s="10"/>
      <c r="F106" s="10"/>
      <c r="G106" s="24"/>
    </row>
    <row r="107" spans="1:7" x14ac:dyDescent="0.2">
      <c r="A107" s="34"/>
      <c r="B107" s="10"/>
      <c r="C107" s="10"/>
      <c r="D107" s="10"/>
      <c r="E107" s="10"/>
      <c r="F107" s="10"/>
      <c r="G107" s="24"/>
    </row>
    <row r="108" spans="1:7" x14ac:dyDescent="0.2">
      <c r="A108" s="34"/>
      <c r="B108" s="10"/>
      <c r="C108" s="10"/>
      <c r="D108" s="10"/>
      <c r="E108" s="10"/>
      <c r="F108" s="10"/>
      <c r="G108" s="24"/>
    </row>
    <row r="109" spans="1:7" x14ac:dyDescent="0.2">
      <c r="A109" s="34"/>
      <c r="B109" s="10"/>
      <c r="C109" s="10"/>
      <c r="D109" s="10"/>
      <c r="E109" s="10"/>
      <c r="F109" s="10"/>
      <c r="G109" s="24"/>
    </row>
    <row r="110" spans="1:7" x14ac:dyDescent="0.2">
      <c r="A110" s="34"/>
      <c r="B110" s="10"/>
      <c r="C110" s="10"/>
      <c r="D110" s="10"/>
      <c r="E110" s="10"/>
      <c r="F110" s="10"/>
      <c r="G110" s="24"/>
    </row>
    <row r="111" spans="1:7" x14ac:dyDescent="0.2">
      <c r="A111" s="34"/>
      <c r="B111" s="10"/>
      <c r="C111" s="10"/>
      <c r="D111" s="10"/>
      <c r="E111" s="10"/>
      <c r="F111" s="10"/>
      <c r="G111" s="24"/>
    </row>
    <row r="112" spans="1:7" x14ac:dyDescent="0.2">
      <c r="A112" s="34"/>
      <c r="B112" s="10"/>
      <c r="C112" s="10"/>
      <c r="D112" s="10"/>
      <c r="E112" s="10"/>
      <c r="F112" s="10"/>
      <c r="G112" s="24"/>
    </row>
    <row r="113" spans="1:7" x14ac:dyDescent="0.2">
      <c r="A113" s="34"/>
      <c r="B113" s="10"/>
      <c r="C113" s="10"/>
      <c r="D113" s="10"/>
      <c r="E113" s="10"/>
      <c r="F113" s="10"/>
      <c r="G113" s="24"/>
    </row>
    <row r="114" spans="1:7" x14ac:dyDescent="0.2">
      <c r="A114" s="34"/>
      <c r="B114" s="10"/>
      <c r="C114" s="10"/>
      <c r="D114" s="10"/>
      <c r="E114" s="10"/>
      <c r="F114" s="10"/>
      <c r="G114" s="24"/>
    </row>
    <row r="115" spans="1:7" x14ac:dyDescent="0.2">
      <c r="A115" s="34"/>
      <c r="B115" s="10"/>
      <c r="C115" s="10"/>
      <c r="D115" s="10"/>
      <c r="E115" s="10"/>
      <c r="F115" s="10"/>
      <c r="G115" s="24"/>
    </row>
    <row r="116" spans="1:7" x14ac:dyDescent="0.2">
      <c r="A116" s="34"/>
      <c r="B116" s="10"/>
      <c r="C116" s="10"/>
      <c r="D116" s="10"/>
      <c r="E116" s="10"/>
      <c r="F116" s="10"/>
      <c r="G116" s="24"/>
    </row>
    <row r="117" spans="1:7" x14ac:dyDescent="0.2">
      <c r="A117" s="34"/>
      <c r="B117" s="10"/>
      <c r="C117" s="10"/>
      <c r="D117" s="10"/>
      <c r="E117" s="10"/>
      <c r="F117" s="10"/>
      <c r="G117" s="24"/>
    </row>
    <row r="118" spans="1:7" x14ac:dyDescent="0.2">
      <c r="A118" s="34"/>
      <c r="B118" s="10"/>
      <c r="C118" s="10"/>
      <c r="D118" s="10"/>
      <c r="E118" s="10"/>
      <c r="F118" s="10"/>
      <c r="G118" s="24"/>
    </row>
    <row r="119" spans="1:7" x14ac:dyDescent="0.2">
      <c r="A119" s="34"/>
      <c r="B119" s="10"/>
      <c r="C119" s="10"/>
      <c r="D119" s="10"/>
      <c r="E119" s="10"/>
      <c r="F119" s="10"/>
      <c r="G119" s="24"/>
    </row>
    <row r="120" spans="1:7" x14ac:dyDescent="0.2">
      <c r="A120" s="34"/>
      <c r="B120" s="10"/>
      <c r="C120" s="10"/>
      <c r="D120" s="10"/>
      <c r="E120" s="10"/>
      <c r="F120" s="10"/>
      <c r="G120" s="24"/>
    </row>
    <row r="121" spans="1:7" x14ac:dyDescent="0.2">
      <c r="A121" s="34"/>
      <c r="B121" s="10"/>
      <c r="C121" s="10"/>
      <c r="D121" s="10"/>
      <c r="E121" s="10"/>
      <c r="F121" s="10"/>
      <c r="G121" s="24"/>
    </row>
    <row r="122" spans="1:7" x14ac:dyDescent="0.2">
      <c r="A122" s="34"/>
      <c r="B122" s="10"/>
      <c r="C122" s="10"/>
      <c r="D122" s="10"/>
      <c r="E122" s="10"/>
      <c r="F122" s="10"/>
      <c r="G122" s="24"/>
    </row>
    <row r="123" spans="1:7" x14ac:dyDescent="0.2">
      <c r="A123" s="34"/>
      <c r="B123" s="10"/>
      <c r="C123" s="10"/>
      <c r="D123" s="10"/>
      <c r="E123" s="10"/>
      <c r="F123" s="10"/>
      <c r="G123" s="24"/>
    </row>
    <row r="124" spans="1:7" x14ac:dyDescent="0.2">
      <c r="A124" s="34"/>
      <c r="B124" s="10"/>
      <c r="C124" s="10"/>
      <c r="D124" s="10"/>
      <c r="E124" s="10"/>
      <c r="F124" s="10"/>
      <c r="G124" s="24"/>
    </row>
    <row r="125" spans="1:7" x14ac:dyDescent="0.2">
      <c r="A125" s="34"/>
      <c r="B125" s="10"/>
      <c r="C125" s="10"/>
      <c r="D125" s="10"/>
      <c r="E125" s="10"/>
      <c r="F125" s="10"/>
      <c r="G125" s="24"/>
    </row>
    <row r="126" spans="1:7" x14ac:dyDescent="0.2">
      <c r="A126" s="34"/>
      <c r="B126" s="10"/>
      <c r="C126" s="10"/>
      <c r="D126" s="10"/>
      <c r="E126" s="10"/>
      <c r="F126" s="10"/>
      <c r="G126" s="24"/>
    </row>
    <row r="127" spans="1:7" x14ac:dyDescent="0.2">
      <c r="A127" s="34"/>
      <c r="B127" s="10"/>
      <c r="C127" s="10"/>
      <c r="D127" s="10"/>
      <c r="E127" s="10"/>
      <c r="F127" s="10"/>
      <c r="G127" s="24"/>
    </row>
    <row r="128" spans="1:7" x14ac:dyDescent="0.2">
      <c r="A128" s="34"/>
      <c r="B128" s="10"/>
      <c r="C128" s="10"/>
      <c r="D128" s="10"/>
      <c r="E128" s="10"/>
      <c r="F128" s="10"/>
      <c r="G128" s="24"/>
    </row>
    <row r="129" spans="1:7" x14ac:dyDescent="0.2">
      <c r="A129" s="34"/>
      <c r="B129" s="10"/>
      <c r="C129" s="10"/>
      <c r="D129" s="10"/>
      <c r="E129" s="10"/>
      <c r="F129" s="10"/>
      <c r="G129" s="24"/>
    </row>
    <row r="130" spans="1:7" x14ac:dyDescent="0.2">
      <c r="A130" s="34"/>
      <c r="B130" s="10"/>
      <c r="C130" s="10"/>
      <c r="D130" s="10"/>
      <c r="E130" s="10"/>
      <c r="F130" s="10"/>
      <c r="G130" s="24"/>
    </row>
    <row r="131" spans="1:7" x14ac:dyDescent="0.2">
      <c r="A131" s="34"/>
      <c r="B131" s="10"/>
      <c r="C131" s="10"/>
      <c r="D131" s="10"/>
      <c r="E131" s="10"/>
      <c r="F131" s="10"/>
      <c r="G131" s="24"/>
    </row>
    <row r="132" spans="1:7" x14ac:dyDescent="0.2">
      <c r="A132" s="34"/>
      <c r="B132" s="10"/>
      <c r="C132" s="10"/>
      <c r="D132" s="10"/>
      <c r="E132" s="10"/>
      <c r="F132" s="10"/>
      <c r="G132" s="24"/>
    </row>
    <row r="133" spans="1:7" x14ac:dyDescent="0.2">
      <c r="A133" s="34"/>
      <c r="B133" s="10"/>
      <c r="C133" s="10"/>
      <c r="D133" s="10"/>
      <c r="E133" s="10"/>
      <c r="F133" s="10"/>
      <c r="G133" s="24"/>
    </row>
    <row r="134" spans="1:7" x14ac:dyDescent="0.2">
      <c r="A134" s="34"/>
      <c r="B134" s="10"/>
      <c r="C134" s="10"/>
      <c r="D134" s="10"/>
      <c r="E134" s="10"/>
      <c r="F134" s="10"/>
      <c r="G134" s="24"/>
    </row>
    <row r="135" spans="1:7" x14ac:dyDescent="0.2">
      <c r="A135" s="34"/>
      <c r="B135" s="10"/>
      <c r="C135" s="10"/>
      <c r="D135" s="10"/>
      <c r="E135" s="10"/>
      <c r="F135" s="10"/>
      <c r="G135" s="24"/>
    </row>
    <row r="136" spans="1:7" x14ac:dyDescent="0.2">
      <c r="A136" s="34"/>
      <c r="B136" s="10"/>
      <c r="C136" s="10"/>
      <c r="D136" s="10"/>
      <c r="E136" s="10"/>
      <c r="F136" s="10"/>
      <c r="G136" s="24"/>
    </row>
    <row r="137" spans="1:7" x14ac:dyDescent="0.2">
      <c r="A137" s="34"/>
      <c r="B137" s="10"/>
      <c r="C137" s="10"/>
      <c r="D137" s="10"/>
      <c r="E137" s="10"/>
      <c r="F137" s="10"/>
      <c r="G137" s="24"/>
    </row>
    <row r="138" spans="1:7" x14ac:dyDescent="0.2">
      <c r="A138" s="34"/>
      <c r="B138" s="10"/>
      <c r="C138" s="10"/>
      <c r="D138" s="10"/>
      <c r="E138" s="10"/>
      <c r="F138" s="10"/>
      <c r="G138" s="24"/>
    </row>
    <row r="139" spans="1:7" x14ac:dyDescent="0.2">
      <c r="A139" s="34"/>
      <c r="B139" s="10"/>
      <c r="C139" s="10"/>
      <c r="D139" s="10"/>
      <c r="E139" s="10"/>
      <c r="F139" s="10"/>
      <c r="G139" s="24"/>
    </row>
    <row r="140" spans="1:7" x14ac:dyDescent="0.2">
      <c r="A140" s="34"/>
      <c r="B140" s="10"/>
      <c r="C140" s="10"/>
      <c r="D140" s="10"/>
      <c r="E140" s="10"/>
      <c r="F140" s="10"/>
      <c r="G140" s="24"/>
    </row>
    <row r="141" spans="1:7" x14ac:dyDescent="0.2">
      <c r="A141" s="34"/>
      <c r="B141" s="10"/>
      <c r="C141" s="10"/>
      <c r="D141" s="10"/>
      <c r="E141" s="10"/>
      <c r="F141" s="10"/>
      <c r="G141" s="24"/>
    </row>
    <row r="142" spans="1:7" x14ac:dyDescent="0.2">
      <c r="A142" s="34"/>
      <c r="B142" s="10"/>
      <c r="C142" s="10"/>
      <c r="D142" s="10"/>
      <c r="E142" s="10"/>
      <c r="F142" s="10"/>
      <c r="G142" s="24"/>
    </row>
    <row r="143" spans="1:7" x14ac:dyDescent="0.2">
      <c r="A143" s="34"/>
      <c r="B143" s="10"/>
      <c r="C143" s="10"/>
      <c r="D143" s="10"/>
      <c r="E143" s="10"/>
      <c r="F143" s="10"/>
      <c r="G143" s="24"/>
    </row>
    <row r="144" spans="1:7" x14ac:dyDescent="0.2">
      <c r="A144" s="34"/>
      <c r="B144" s="10"/>
      <c r="C144" s="10"/>
      <c r="D144" s="10"/>
      <c r="E144" s="10"/>
      <c r="F144" s="10"/>
      <c r="G144" s="24"/>
    </row>
    <row r="145" spans="1:7" x14ac:dyDescent="0.2">
      <c r="A145" s="34"/>
      <c r="B145" s="10"/>
      <c r="C145" s="10"/>
      <c r="D145" s="10"/>
      <c r="E145" s="10"/>
      <c r="F145" s="10"/>
      <c r="G145" s="24"/>
    </row>
    <row r="146" spans="1:7" x14ac:dyDescent="0.2">
      <c r="A146" s="34"/>
      <c r="B146" s="10"/>
      <c r="C146" s="10"/>
      <c r="D146" s="10"/>
      <c r="E146" s="10"/>
      <c r="F146" s="10"/>
      <c r="G146" s="24"/>
    </row>
    <row r="147" spans="1:7" x14ac:dyDescent="0.2">
      <c r="A147" s="34"/>
      <c r="B147" s="10"/>
      <c r="C147" s="10"/>
      <c r="D147" s="10"/>
      <c r="E147" s="10"/>
      <c r="F147" s="10"/>
      <c r="G147" s="24"/>
    </row>
    <row r="148" spans="1:7" x14ac:dyDescent="0.2">
      <c r="A148" s="34"/>
      <c r="B148" s="10"/>
      <c r="C148" s="10"/>
      <c r="D148" s="10"/>
      <c r="E148" s="10"/>
      <c r="F148" s="10"/>
      <c r="G148" s="24"/>
    </row>
    <row r="149" spans="1:7" x14ac:dyDescent="0.2">
      <c r="A149" s="34"/>
      <c r="B149" s="10"/>
      <c r="C149" s="10"/>
      <c r="D149" s="10"/>
      <c r="E149" s="10"/>
      <c r="F149" s="10"/>
      <c r="G149" s="24"/>
    </row>
    <row r="150" spans="1:7" x14ac:dyDescent="0.2">
      <c r="A150" s="34"/>
      <c r="B150" s="10"/>
      <c r="C150" s="10"/>
      <c r="D150" s="10"/>
      <c r="E150" s="10"/>
      <c r="F150" s="10"/>
      <c r="G150" s="24"/>
    </row>
    <row r="151" spans="1:7" x14ac:dyDescent="0.2">
      <c r="A151" s="34"/>
      <c r="B151" s="10"/>
      <c r="C151" s="10"/>
      <c r="D151" s="10"/>
      <c r="E151" s="10"/>
      <c r="F151" s="10"/>
      <c r="G151" s="24"/>
    </row>
    <row r="152" spans="1:7" x14ac:dyDescent="0.2">
      <c r="A152" s="34"/>
      <c r="B152" s="10"/>
      <c r="C152" s="10"/>
      <c r="D152" s="10"/>
      <c r="E152" s="10"/>
      <c r="F152" s="10"/>
      <c r="G152" s="24"/>
    </row>
    <row r="153" spans="1:7" x14ac:dyDescent="0.2">
      <c r="A153" s="34"/>
      <c r="B153" s="10"/>
      <c r="C153" s="10"/>
      <c r="D153" s="10"/>
      <c r="E153" s="10"/>
      <c r="F153" s="10"/>
      <c r="G153" s="24"/>
    </row>
    <row r="154" spans="1:7" x14ac:dyDescent="0.2">
      <c r="A154" s="34"/>
      <c r="B154" s="10"/>
      <c r="C154" s="10"/>
      <c r="D154" s="10"/>
      <c r="E154" s="10"/>
      <c r="F154" s="10"/>
      <c r="G154" s="24"/>
    </row>
    <row r="155" spans="1:7" x14ac:dyDescent="0.2">
      <c r="A155" s="34"/>
      <c r="B155" s="10"/>
      <c r="C155" s="10"/>
      <c r="D155" s="10"/>
      <c r="E155" s="10"/>
      <c r="F155" s="10"/>
      <c r="G155" s="24"/>
    </row>
    <row r="156" spans="1:7" x14ac:dyDescent="0.2">
      <c r="A156" s="34"/>
      <c r="B156" s="10"/>
      <c r="C156" s="10"/>
      <c r="D156" s="10"/>
      <c r="E156" s="10"/>
      <c r="F156" s="10"/>
      <c r="G156" s="24"/>
    </row>
    <row r="157" spans="1:7" x14ac:dyDescent="0.2">
      <c r="A157" s="34"/>
      <c r="B157" s="10"/>
      <c r="C157" s="10"/>
      <c r="D157" s="10"/>
      <c r="E157" s="10"/>
      <c r="F157" s="10"/>
      <c r="G157" s="24"/>
    </row>
    <row r="158" spans="1:7" x14ac:dyDescent="0.2">
      <c r="A158" s="34"/>
      <c r="B158" s="10"/>
      <c r="C158" s="10"/>
      <c r="D158" s="10"/>
      <c r="E158" s="10"/>
      <c r="F158" s="10"/>
      <c r="G158" s="24"/>
    </row>
    <row r="159" spans="1:7" x14ac:dyDescent="0.2">
      <c r="A159" s="34"/>
      <c r="B159" s="10"/>
      <c r="C159" s="10"/>
      <c r="D159" s="10"/>
      <c r="E159" s="10"/>
      <c r="F159" s="10"/>
      <c r="G159" s="24"/>
    </row>
  </sheetData>
  <sheetProtection algorithmName="SHA-512" hashValue="ouYHb8vF3TowCI3zz9cB3fOBKXfQl9tuxJgwhsIXjMo+4kLudZ3Xim3AVdFhvtPFoCN3I4Bi+o+gXrUVgz899Q==" saltValue="q648ZKhQbkmBHVn6GR4DM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Master Sheet</vt:lpstr>
      <vt:lpstr>E8D to Every 8 Days</vt:lpstr>
      <vt:lpstr>E8D to Every 7 Days</vt:lpstr>
      <vt:lpstr>E8D to Every 6 Days</vt:lpstr>
      <vt:lpstr>E8D to Every 5 Days</vt:lpstr>
      <vt:lpstr>E8D to Every 4 Days</vt:lpstr>
      <vt:lpstr>E8D to 2x Per Week</vt:lpstr>
      <vt:lpstr>E8D to Every 3 Days</vt:lpstr>
      <vt:lpstr>E8D to 3x Per Week</vt:lpstr>
      <vt:lpstr>E8D to Every Other Day</vt:lpstr>
      <vt:lpstr>E8D to Every Day</vt:lpstr>
      <vt:lpstr>E7D to Every 8 Days</vt:lpstr>
      <vt:lpstr>E7D to Every 7 Days</vt:lpstr>
      <vt:lpstr>E7D to Every 6 Days</vt:lpstr>
      <vt:lpstr>E7D to Every 5 Days</vt:lpstr>
      <vt:lpstr>E7D to Every 4 Days</vt:lpstr>
      <vt:lpstr>E7D to 2x Per Week</vt:lpstr>
      <vt:lpstr>E7D to Every 3 Days</vt:lpstr>
      <vt:lpstr>E7D to 3x Per Week</vt:lpstr>
      <vt:lpstr>E7D to Every Other Day</vt:lpstr>
      <vt:lpstr>E7D to Every Day</vt:lpstr>
      <vt:lpstr>E6D to Every 8 Days</vt:lpstr>
      <vt:lpstr>E6D to Every 7 Days</vt:lpstr>
      <vt:lpstr>E6D to Every 6 Days</vt:lpstr>
      <vt:lpstr>E6D to Every 5 Days</vt:lpstr>
      <vt:lpstr>E6D to Every 4 Days</vt:lpstr>
      <vt:lpstr>E6D to 2x Per Week</vt:lpstr>
      <vt:lpstr>E6D to Every 3 Days</vt:lpstr>
      <vt:lpstr>E6D to 3x Per Week</vt:lpstr>
      <vt:lpstr>E6D to Every Other Day</vt:lpstr>
      <vt:lpstr>E6D to Every Day</vt:lpstr>
      <vt:lpstr>E5D to Every 8 Days</vt:lpstr>
      <vt:lpstr>E5D to Every 7 Days</vt:lpstr>
      <vt:lpstr>E5D to Every 6 Days</vt:lpstr>
      <vt:lpstr>E5D to Every 5 Days</vt:lpstr>
      <vt:lpstr>E5D to Every 4 Days</vt:lpstr>
      <vt:lpstr>E5D to 2x Per Week</vt:lpstr>
      <vt:lpstr>E5D to Every 3 Days</vt:lpstr>
      <vt:lpstr>E5D to 3x Per Week</vt:lpstr>
      <vt:lpstr>E5D to Every Other Day</vt:lpstr>
      <vt:lpstr>E5D to Every Day</vt:lpstr>
      <vt:lpstr>E4D to Every 8 Days</vt:lpstr>
      <vt:lpstr>E4D to Every 7 Days</vt:lpstr>
      <vt:lpstr>E4D to Every 6 Days</vt:lpstr>
      <vt:lpstr>E4D to Every 5 Days</vt:lpstr>
      <vt:lpstr>E4D to Every 4 Days</vt:lpstr>
      <vt:lpstr>E4D to 2x Per Week</vt:lpstr>
      <vt:lpstr>E4D to Every 3 Days</vt:lpstr>
      <vt:lpstr>E4D to 3x Per Week</vt:lpstr>
      <vt:lpstr>E4D to Every Other Day</vt:lpstr>
      <vt:lpstr>E4D to Every Day</vt:lpstr>
      <vt:lpstr>2XW to Every 8 Days</vt:lpstr>
      <vt:lpstr>2XW to Every 7 Days</vt:lpstr>
      <vt:lpstr>2XW to Every 6 Days</vt:lpstr>
      <vt:lpstr>2XW to Every 5 Days</vt:lpstr>
      <vt:lpstr>2XW to Every 4 Days</vt:lpstr>
      <vt:lpstr>2XW to 2x Per Week</vt:lpstr>
      <vt:lpstr>2XW to Every 3 Days</vt:lpstr>
      <vt:lpstr>2XW to 3x Per Week</vt:lpstr>
      <vt:lpstr>2XW to Every Other Day</vt:lpstr>
      <vt:lpstr>2XW to Every Day</vt:lpstr>
      <vt:lpstr>E3D to Every 8 Days</vt:lpstr>
      <vt:lpstr>E3D to Every 7 Days</vt:lpstr>
      <vt:lpstr>E3D to Every 6 Days</vt:lpstr>
      <vt:lpstr>E3D to Every 5 Days</vt:lpstr>
      <vt:lpstr>E3D to Every 4 Days</vt:lpstr>
      <vt:lpstr>E3D to 2x Per Week</vt:lpstr>
      <vt:lpstr>E3D to Every 3 Days</vt:lpstr>
      <vt:lpstr>E3D to 3x Per Week</vt:lpstr>
      <vt:lpstr>E3D to Every Other Day</vt:lpstr>
      <vt:lpstr>E3D to Every Day</vt:lpstr>
      <vt:lpstr>3XW to Every 8 Days</vt:lpstr>
      <vt:lpstr>3XW to Every 7 Days</vt:lpstr>
      <vt:lpstr>3XW to Every 6 Days</vt:lpstr>
      <vt:lpstr>3XW to Every 5 Days</vt:lpstr>
      <vt:lpstr>3XW to Every 4 Days</vt:lpstr>
      <vt:lpstr>3XW to 2x Per Week</vt:lpstr>
      <vt:lpstr>3XW to Every 3 Days</vt:lpstr>
      <vt:lpstr>3XW to 3x Per Week</vt:lpstr>
      <vt:lpstr>3XW to Every Other Day</vt:lpstr>
      <vt:lpstr>3XW to Every Day</vt:lpstr>
      <vt:lpstr>EOD to Every 8 Days</vt:lpstr>
      <vt:lpstr>EOD to Every 7 Days</vt:lpstr>
      <vt:lpstr>EOD to Every 6 Days</vt:lpstr>
      <vt:lpstr>EOD to Every 5 Days</vt:lpstr>
      <vt:lpstr>EOD to Every 4 Days</vt:lpstr>
      <vt:lpstr>EOD to 2x Per Week</vt:lpstr>
      <vt:lpstr>EOD to Every 3 Days</vt:lpstr>
      <vt:lpstr>EOD to 3x Per Week</vt:lpstr>
      <vt:lpstr>EOD to Every Other Day</vt:lpstr>
      <vt:lpstr>EOD to Every Day</vt:lpstr>
      <vt:lpstr>ED to Every 8 Days</vt:lpstr>
      <vt:lpstr>ED to Every 7 Days</vt:lpstr>
      <vt:lpstr>ED to Every 6 Days</vt:lpstr>
      <vt:lpstr>ED to Every 5 Days</vt:lpstr>
      <vt:lpstr>ED to Every 4 Days</vt:lpstr>
      <vt:lpstr>ED to 2x Per Week</vt:lpstr>
      <vt:lpstr>ED to Every 3 Days</vt:lpstr>
      <vt:lpstr>ED to 3x Per Week</vt:lpstr>
      <vt:lpstr>ED to Every Other Day</vt:lpstr>
      <vt:lpstr>ED to Every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Kuutti</dc:creator>
  <cp:lastModifiedBy>Franz Kuutti</cp:lastModifiedBy>
  <dcterms:created xsi:type="dcterms:W3CDTF">2023-06-28T02:40:56Z</dcterms:created>
  <dcterms:modified xsi:type="dcterms:W3CDTF">2023-07-20T03:31:09Z</dcterms:modified>
</cp:coreProperties>
</file>