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ir\Desktop\"/>
    </mc:Choice>
  </mc:AlternateContent>
  <xr:revisionPtr revIDLastSave="0" documentId="13_ncr:1_{DFFCD5F8-82D1-4C3A-B188-DBD4D5C949FD}" xr6:coauthVersionLast="47" xr6:coauthVersionMax="47" xr10:uidLastSave="{00000000-0000-0000-0000-000000000000}"/>
  <bookViews>
    <workbookView xWindow="-110" yWindow="-110" windowWidth="19420" windowHeight="10300" activeTab="1" xr2:uid="{1343AF25-2E33-4982-A9EA-C778729B621C}"/>
  </bookViews>
  <sheets>
    <sheet name="PAYROLL I" sheetId="3" r:id="rId1"/>
    <sheet name="PAYROLL II" sheetId="4" r:id="rId2"/>
  </sheets>
  <calcPr calcId="181029" calcMode="autoNoTable" refMode="R1C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J3" i="4" s="1"/>
  <c r="K3" i="4" s="1"/>
  <c r="L3" i="4" s="1"/>
  <c r="D3" i="4"/>
  <c r="K6" i="4"/>
  <c r="I4" i="4"/>
  <c r="J4" i="4"/>
  <c r="K4" i="4"/>
  <c r="L4" i="4"/>
  <c r="I5" i="4"/>
  <c r="J5" i="4"/>
  <c r="K5" i="4"/>
  <c r="L5" i="4"/>
  <c r="I6" i="4"/>
  <c r="J6" i="4"/>
  <c r="L6" i="4"/>
  <c r="I7" i="4"/>
  <c r="J7" i="4"/>
  <c r="K7" i="4"/>
  <c r="L7" i="4"/>
  <c r="I8" i="4"/>
  <c r="J8" i="4"/>
  <c r="K8" i="4"/>
  <c r="L8" i="4"/>
  <c r="I9" i="4"/>
  <c r="J9" i="4"/>
  <c r="K9" i="4"/>
  <c r="L9" i="4"/>
  <c r="I10" i="4"/>
  <c r="J10" i="4"/>
  <c r="K10" i="4"/>
  <c r="L10" i="4"/>
  <c r="I11" i="4"/>
  <c r="J11" i="4"/>
  <c r="K11" i="4"/>
  <c r="L11" i="4"/>
  <c r="I12" i="4"/>
  <c r="J12" i="4"/>
  <c r="K12" i="4"/>
  <c r="L12" i="4"/>
  <c r="I13" i="4"/>
  <c r="J13" i="4"/>
  <c r="K13" i="4"/>
  <c r="L13" i="4"/>
  <c r="E3" i="4"/>
  <c r="F3" i="4" s="1"/>
  <c r="G3" i="4" s="1"/>
  <c r="G6" i="3"/>
  <c r="H6" i="3" s="1"/>
  <c r="G7" i="3"/>
  <c r="H7" i="3" s="1"/>
  <c r="G10" i="3"/>
  <c r="H10" i="3" s="1"/>
  <c r="G11" i="3"/>
  <c r="H11" i="3" s="1"/>
  <c r="G14" i="3"/>
  <c r="H14" i="3" s="1"/>
  <c r="G5" i="3"/>
  <c r="G16" i="3" s="1"/>
  <c r="E6" i="3"/>
  <c r="E7" i="3"/>
  <c r="E8" i="3"/>
  <c r="G8" i="3" s="1"/>
  <c r="H8" i="3" s="1"/>
  <c r="E9" i="3"/>
  <c r="G9" i="3" s="1"/>
  <c r="H9" i="3" s="1"/>
  <c r="E10" i="3"/>
  <c r="E11" i="3"/>
  <c r="E12" i="3"/>
  <c r="G12" i="3" s="1"/>
  <c r="H12" i="3" s="1"/>
  <c r="E13" i="3"/>
  <c r="G13" i="3" s="1"/>
  <c r="H13" i="3" s="1"/>
  <c r="E14" i="3"/>
  <c r="E5" i="3"/>
  <c r="D19" i="3"/>
  <c r="D18" i="3"/>
  <c r="D17" i="3"/>
  <c r="D16" i="3"/>
  <c r="C18" i="3"/>
  <c r="C17" i="3"/>
  <c r="C16" i="3"/>
  <c r="F6" i="3"/>
  <c r="F7" i="3"/>
  <c r="F8" i="3"/>
  <c r="F9" i="3"/>
  <c r="F10" i="3"/>
  <c r="F11" i="3"/>
  <c r="F12" i="3"/>
  <c r="F13" i="3"/>
  <c r="F14" i="3"/>
  <c r="F5" i="3"/>
  <c r="G19" i="3" l="1"/>
  <c r="G17" i="3"/>
  <c r="F18" i="3"/>
  <c r="H5" i="3"/>
  <c r="G18" i="3"/>
  <c r="F19" i="3"/>
  <c r="F17" i="3"/>
  <c r="F16" i="3"/>
  <c r="H16" i="3" l="1"/>
  <c r="H18" i="3"/>
  <c r="H17" i="3"/>
  <c r="H19" i="3"/>
</calcChain>
</file>

<file path=xl/sharedStrings.xml><?xml version="1.0" encoding="utf-8"?>
<sst xmlns="http://schemas.openxmlformats.org/spreadsheetml/2006/main" count="74" uniqueCount="42">
  <si>
    <t>EMPLOYEE NAME</t>
  </si>
  <si>
    <t>LAST NAME</t>
  </si>
  <si>
    <t>FIRST NAME</t>
  </si>
  <si>
    <t>PAY</t>
  </si>
  <si>
    <t xml:space="preserve">ALI </t>
  </si>
  <si>
    <t xml:space="preserve">ADEN </t>
  </si>
  <si>
    <t>MUSA</t>
  </si>
  <si>
    <t>YARE</t>
  </si>
  <si>
    <t xml:space="preserve">MAINA </t>
  </si>
  <si>
    <t>GURU</t>
  </si>
  <si>
    <t xml:space="preserve">GOLD </t>
  </si>
  <si>
    <t>KATANA</t>
  </si>
  <si>
    <t>MOHAMED</t>
  </si>
  <si>
    <t>GURE</t>
  </si>
  <si>
    <t>FATMA</t>
  </si>
  <si>
    <t>KALA</t>
  </si>
  <si>
    <t>AYAN</t>
  </si>
  <si>
    <t>SADA</t>
  </si>
  <si>
    <t>GANE</t>
  </si>
  <si>
    <t>CESS</t>
  </si>
  <si>
    <t>MWANGI</t>
  </si>
  <si>
    <t>PAULO</t>
  </si>
  <si>
    <t>HANA</t>
  </si>
  <si>
    <t>HOURS WORKED</t>
  </si>
  <si>
    <t>max</t>
  </si>
  <si>
    <t>min</t>
  </si>
  <si>
    <t>average</t>
  </si>
  <si>
    <t>total</t>
  </si>
  <si>
    <t>OVERTIME HOURS</t>
  </si>
  <si>
    <t>OVERTIME BONUS</t>
  </si>
  <si>
    <t>WAGES</t>
  </si>
  <si>
    <t>TOTAL PAY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</si>
  <si>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</si>
  <si>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</si>
  <si>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</si>
  <si>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</si>
  <si>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</si>
  <si>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</si>
  <si>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</si>
  <si>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</si>
  <si>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OT BONUS</t>
  </si>
  <si>
    <t>OVERTIME HOURS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</si>
</sst>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166" fontId="0" fillId="0" borderId="0" xfId="0" applyNumberFormat="1"/>
    <xf numFmtId="0" fontId="0" fillId="0" borderId="0" xfId="1" applyNumberFormat="1" applyFont="1"/>
    <xf numFmtId="44" fontId="0" fillId="0" borderId="0" xfId="0" applyNumberFormat="1"/>
    <xf numFmtId="44" fontId="0" fillId="0" borderId="0" xfId="1" applyNumberFormat="1" applyFont="1"/>
    <xf numFmtId="16" fontId="0" fillId="0" borderId="0" xfId="0" applyNumberFormat="1"/>
    <xf numFmtId="0" fontId="0" fillId="2" borderId="0" xfId="0" applyFill="1"/>
    <xf numFmtId="16" fontId="0" fillId="3" borderId="0" xfId="0" applyNumberFormat="1" applyFill="1"/>
    <xf numFmtId="0" fontId="0" fillId="4" borderId="0" xfId="0" applyFill="1"/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166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214BF9-7D3D-409D-9E3E-E74C17CC81F6}" name="Table1" displayName="Table1" ref="A1:H19" totalsRowShown="0" headerRowDxfId="0" dataDxfId="1" headerRowCellStyle="Currency" dataCellStyle="Currency">
  <autoFilter ref="A1:H19" xr:uid="{93214BF9-7D3D-409D-9E3E-E74C17CC81F6}"/>
  <tableColumns count="8">
    <tableColumn id="1" xr3:uid="{936BE619-7B93-4A95-8C43-047162A5CF6E}" name="Column1"/>
    <tableColumn id="2" xr3:uid="{FC6FE5D6-8210-4A05-BD04-908AEE711943}" name="Column2" dataDxfId="6"/>
    <tableColumn id="3" xr3:uid="{14E2ECF0-8A15-4188-B61E-702E6A2308AC}" name="Column3"/>
    <tableColumn id="4" xr3:uid="{28DBC474-CC5E-4ADA-868B-A8327DD9C79E}" name="Column4" dataDxfId="5" dataCellStyle="Currency"/>
    <tableColumn id="5" xr3:uid="{51A5287D-432B-4E68-B674-CB6C3047618A}" name="Column5"/>
    <tableColumn id="6" xr3:uid="{1331C6CB-8784-4F8D-B143-A1A4FD4DD4A5}" name="Column6" dataDxfId="4" dataCellStyle="Currency"/>
    <tableColumn id="7" xr3:uid="{3080AC99-67C9-4CEF-ACDC-A7B3682B9D00}" name="Column7" dataDxfId="3" dataCellStyle="Currency"/>
    <tableColumn id="8" xr3:uid="{79989EAA-ECB4-449C-9224-2B253BEDF782}" name="Column8" dataDxfId="2" dataCellStyle="Currency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85E1-A77A-48D3-B456-3ADFB5904ED6}">
  <dimension ref="A1:H19"/>
  <sheetViews>
    <sheetView topLeftCell="A2" workbookViewId="0">
      <selection activeCell="F5" sqref="F5"/>
    </sheetView>
  </sheetViews>
  <sheetFormatPr defaultRowHeight="14.5" x14ac:dyDescent="0.35"/>
  <cols>
    <col min="1" max="1" width="10.26953125" customWidth="1"/>
    <col min="2" max="2" width="10.90625" customWidth="1"/>
    <col min="3" max="3" width="13" customWidth="1"/>
    <col min="4" max="4" width="12.6328125" style="1" customWidth="1"/>
    <col min="5" max="5" width="17.1796875" customWidth="1"/>
    <col min="6" max="6" width="11.54296875" style="1" customWidth="1"/>
    <col min="7" max="7" width="17.36328125" style="1" customWidth="1"/>
    <col min="8" max="8" width="10.453125" customWidth="1"/>
  </cols>
  <sheetData>
    <row r="1" spans="1:8" x14ac:dyDescent="0.35">
      <c r="A1" t="s">
        <v>32</v>
      </c>
      <c r="B1" t="s">
        <v>33</v>
      </c>
      <c r="C1" t="s">
        <v>34</v>
      </c>
      <c r="D1" s="1" t="s">
        <v>35</v>
      </c>
      <c r="E1" t="s">
        <v>36</v>
      </c>
      <c r="F1" s="1" t="s">
        <v>37</v>
      </c>
      <c r="G1" s="1" t="s">
        <v>38</v>
      </c>
      <c r="H1" t="s">
        <v>39</v>
      </c>
    </row>
    <row r="2" spans="1:8" x14ac:dyDescent="0.35">
      <c r="A2" t="s">
        <v>0</v>
      </c>
    </row>
    <row r="4" spans="1:8" x14ac:dyDescent="0.35">
      <c r="A4" t="s">
        <v>1</v>
      </c>
      <c r="B4" t="s">
        <v>2</v>
      </c>
      <c r="C4" t="s">
        <v>23</v>
      </c>
      <c r="D4" s="1" t="s">
        <v>30</v>
      </c>
      <c r="E4" t="s">
        <v>28</v>
      </c>
      <c r="F4" s="1" t="s">
        <v>3</v>
      </c>
      <c r="G4" s="1" t="s">
        <v>29</v>
      </c>
      <c r="H4" s="1" t="s">
        <v>31</v>
      </c>
    </row>
    <row r="5" spans="1:8" x14ac:dyDescent="0.35">
      <c r="A5" t="s">
        <v>4</v>
      </c>
      <c r="B5" t="s">
        <v>6</v>
      </c>
      <c r="C5">
        <v>14</v>
      </c>
      <c r="D5" s="1">
        <v>45</v>
      </c>
      <c r="E5">
        <f>IF(D5&gt;40,D5-40,0)</f>
        <v>5</v>
      </c>
      <c r="F5" s="1">
        <f>C5*D5</f>
        <v>630</v>
      </c>
      <c r="G5" s="1">
        <f>0.5*C5*E5</f>
        <v>35</v>
      </c>
      <c r="H5" s="4">
        <f>SUM(G5+F5)</f>
        <v>665</v>
      </c>
    </row>
    <row r="6" spans="1:8" x14ac:dyDescent="0.35">
      <c r="A6" t="s">
        <v>5</v>
      </c>
      <c r="B6" t="s">
        <v>7</v>
      </c>
      <c r="C6">
        <v>8</v>
      </c>
      <c r="D6" s="1">
        <v>45</v>
      </c>
      <c r="E6">
        <f t="shared" ref="E6:E14" si="0">IF(D6&gt;40,D6-40,0)</f>
        <v>5</v>
      </c>
      <c r="F6" s="1">
        <f>C6*D6</f>
        <v>360</v>
      </c>
      <c r="G6" s="1">
        <f t="shared" ref="G6:G14" si="1">0.5*C6*E6</f>
        <v>20</v>
      </c>
      <c r="H6">
        <f t="shared" ref="H6:H14" si="2">SUM(G6+F6)</f>
        <v>380</v>
      </c>
    </row>
    <row r="7" spans="1:8" x14ac:dyDescent="0.35">
      <c r="A7" t="s">
        <v>8</v>
      </c>
      <c r="B7" t="s">
        <v>9</v>
      </c>
      <c r="C7">
        <v>5</v>
      </c>
      <c r="D7" s="1">
        <v>34</v>
      </c>
      <c r="E7">
        <f t="shared" si="0"/>
        <v>0</v>
      </c>
      <c r="F7" s="1">
        <f>C7*D7</f>
        <v>170</v>
      </c>
      <c r="G7" s="1">
        <f t="shared" si="1"/>
        <v>0</v>
      </c>
      <c r="H7">
        <f t="shared" si="2"/>
        <v>170</v>
      </c>
    </row>
    <row r="8" spans="1:8" x14ac:dyDescent="0.35">
      <c r="A8" t="s">
        <v>10</v>
      </c>
      <c r="B8" t="s">
        <v>11</v>
      </c>
      <c r="C8">
        <v>13</v>
      </c>
      <c r="D8" s="1">
        <v>44</v>
      </c>
      <c r="E8">
        <f t="shared" si="0"/>
        <v>4</v>
      </c>
      <c r="F8" s="1">
        <f>C8*D8</f>
        <v>572</v>
      </c>
      <c r="G8" s="1">
        <f t="shared" si="1"/>
        <v>26</v>
      </c>
      <c r="H8">
        <f t="shared" si="2"/>
        <v>598</v>
      </c>
    </row>
    <row r="9" spans="1:8" x14ac:dyDescent="0.35">
      <c r="A9" t="s">
        <v>12</v>
      </c>
      <c r="B9" t="s">
        <v>13</v>
      </c>
      <c r="C9">
        <v>8</v>
      </c>
      <c r="D9" s="1">
        <v>34</v>
      </c>
      <c r="E9">
        <f t="shared" si="0"/>
        <v>0</v>
      </c>
      <c r="F9" s="1">
        <f>C9*D9</f>
        <v>272</v>
      </c>
      <c r="G9" s="1">
        <f t="shared" si="1"/>
        <v>0</v>
      </c>
      <c r="H9">
        <f t="shared" si="2"/>
        <v>272</v>
      </c>
    </row>
    <row r="10" spans="1:8" x14ac:dyDescent="0.35">
      <c r="A10" t="s">
        <v>4</v>
      </c>
      <c r="B10" t="s">
        <v>14</v>
      </c>
      <c r="C10">
        <v>10</v>
      </c>
      <c r="D10" s="1">
        <v>35</v>
      </c>
      <c r="E10">
        <f t="shared" si="0"/>
        <v>0</v>
      </c>
      <c r="F10" s="1">
        <f>C10*D10</f>
        <v>350</v>
      </c>
      <c r="G10" s="1">
        <f t="shared" si="1"/>
        <v>0</v>
      </c>
      <c r="H10">
        <f t="shared" si="2"/>
        <v>350</v>
      </c>
    </row>
    <row r="11" spans="1:8" x14ac:dyDescent="0.35">
      <c r="A11" t="s">
        <v>15</v>
      </c>
      <c r="B11" t="s">
        <v>16</v>
      </c>
      <c r="C11">
        <v>11</v>
      </c>
      <c r="D11" s="1">
        <v>43</v>
      </c>
      <c r="E11">
        <f t="shared" si="0"/>
        <v>3</v>
      </c>
      <c r="F11" s="1">
        <f>C11*D11</f>
        <v>473</v>
      </c>
      <c r="G11" s="1">
        <f t="shared" si="1"/>
        <v>16.5</v>
      </c>
      <c r="H11">
        <f t="shared" si="2"/>
        <v>489.5</v>
      </c>
    </row>
    <row r="12" spans="1:8" x14ac:dyDescent="0.35">
      <c r="A12" t="s">
        <v>17</v>
      </c>
      <c r="B12" t="s">
        <v>18</v>
      </c>
      <c r="C12">
        <v>5</v>
      </c>
      <c r="D12" s="1">
        <v>49</v>
      </c>
      <c r="E12">
        <f t="shared" si="0"/>
        <v>9</v>
      </c>
      <c r="F12" s="1">
        <f>C12*D12</f>
        <v>245</v>
      </c>
      <c r="G12" s="1">
        <f t="shared" si="1"/>
        <v>22.5</v>
      </c>
      <c r="H12">
        <f t="shared" si="2"/>
        <v>267.5</v>
      </c>
    </row>
    <row r="13" spans="1:8" x14ac:dyDescent="0.35">
      <c r="A13" t="s">
        <v>19</v>
      </c>
      <c r="B13" t="s">
        <v>20</v>
      </c>
      <c r="C13">
        <v>14</v>
      </c>
      <c r="D13" s="1">
        <v>39</v>
      </c>
      <c r="E13">
        <f t="shared" si="0"/>
        <v>0</v>
      </c>
      <c r="F13" s="1">
        <f>C13*D13</f>
        <v>546</v>
      </c>
      <c r="G13" s="1">
        <f t="shared" si="1"/>
        <v>0</v>
      </c>
      <c r="H13">
        <f t="shared" si="2"/>
        <v>546</v>
      </c>
    </row>
    <row r="14" spans="1:8" x14ac:dyDescent="0.35">
      <c r="A14" t="s">
        <v>21</v>
      </c>
      <c r="B14" t="s">
        <v>22</v>
      </c>
      <c r="C14">
        <v>13</v>
      </c>
      <c r="D14" s="1">
        <v>33</v>
      </c>
      <c r="E14">
        <f t="shared" si="0"/>
        <v>0</v>
      </c>
      <c r="F14" s="1">
        <f>C14*D14</f>
        <v>429</v>
      </c>
      <c r="G14" s="1">
        <f t="shared" si="1"/>
        <v>0</v>
      </c>
      <c r="H14">
        <f t="shared" si="2"/>
        <v>429</v>
      </c>
    </row>
    <row r="16" spans="1:8" x14ac:dyDescent="0.35">
      <c r="A16" t="s">
        <v>24</v>
      </c>
      <c r="B16" s="2"/>
      <c r="C16">
        <f>MAX(C5:C14)</f>
        <v>14</v>
      </c>
      <c r="D16" s="3">
        <f>MAX(D5:D14)</f>
        <v>49</v>
      </c>
      <c r="F16" s="1">
        <f>MAX(F5:F14)</f>
        <v>630</v>
      </c>
      <c r="G16" s="5">
        <f t="shared" ref="G16:H16" si="3">MAX(G5:G14)</f>
        <v>35</v>
      </c>
      <c r="H16" s="5">
        <f t="shared" si="3"/>
        <v>665</v>
      </c>
    </row>
    <row r="17" spans="1:8" x14ac:dyDescent="0.35">
      <c r="A17" t="s">
        <v>25</v>
      </c>
      <c r="B17" s="2"/>
      <c r="C17">
        <f>MIN(C5:C14)</f>
        <v>5</v>
      </c>
      <c r="D17" s="3">
        <f>MIN(D5:D14)</f>
        <v>33</v>
      </c>
      <c r="F17" s="1">
        <f>MIN(F5:F14)</f>
        <v>170</v>
      </c>
      <c r="G17" s="5">
        <f t="shared" ref="G17:H17" si="4">MIN(G5:G14)</f>
        <v>0</v>
      </c>
      <c r="H17" s="5">
        <f t="shared" si="4"/>
        <v>170</v>
      </c>
    </row>
    <row r="18" spans="1:8" x14ac:dyDescent="0.35">
      <c r="A18" t="s">
        <v>26</v>
      </c>
      <c r="B18" s="2"/>
      <c r="C18">
        <f>AVERAGE(C5:C14)</f>
        <v>10.1</v>
      </c>
      <c r="D18" s="3">
        <f>AVERAGE(D5:D14)</f>
        <v>40.1</v>
      </c>
      <c r="F18" s="1">
        <f>AVERAGE(F5:F14)</f>
        <v>404.7</v>
      </c>
      <c r="G18" s="5">
        <f t="shared" ref="G18:H18" si="5">AVERAGE(G5:G14)</f>
        <v>12</v>
      </c>
      <c r="H18" s="5">
        <f t="shared" si="5"/>
        <v>416.7</v>
      </c>
    </row>
    <row r="19" spans="1:8" x14ac:dyDescent="0.35">
      <c r="A19" t="s">
        <v>27</v>
      </c>
      <c r="D19" s="3">
        <f>SUM(D5:D14)</f>
        <v>401</v>
      </c>
      <c r="F19" s="1">
        <f>SUM(F5:F14)</f>
        <v>4047</v>
      </c>
      <c r="G19" s="5">
        <f t="shared" ref="G19:H19" si="6">SUM(G5:G14)</f>
        <v>120</v>
      </c>
      <c r="H19" s="5">
        <f t="shared" si="6"/>
        <v>4167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F8DD-D63E-42CE-B15D-07B29EB1E366}">
  <dimension ref="A1:R18"/>
  <sheetViews>
    <sheetView tabSelected="1" topLeftCell="A2" workbookViewId="0">
      <selection activeCell="K17" sqref="K17"/>
    </sheetView>
  </sheetViews>
  <sheetFormatPr defaultRowHeight="14.5" x14ac:dyDescent="0.35"/>
  <cols>
    <col min="2" max="2" width="11.36328125" customWidth="1"/>
    <col min="8" max="12" width="7.08984375" customWidth="1"/>
    <col min="13" max="13" width="6.90625" customWidth="1"/>
    <col min="17" max="17" width="9.81640625" customWidth="1"/>
  </cols>
  <sheetData>
    <row r="1" spans="1:18" x14ac:dyDescent="0.35">
      <c r="A1" t="s">
        <v>0</v>
      </c>
    </row>
    <row r="2" spans="1:18" x14ac:dyDescent="0.35">
      <c r="D2" t="s">
        <v>23</v>
      </c>
      <c r="H2" t="s">
        <v>41</v>
      </c>
    </row>
    <row r="3" spans="1:18" x14ac:dyDescent="0.35">
      <c r="A3" t="s">
        <v>1</v>
      </c>
      <c r="B3" t="s">
        <v>2</v>
      </c>
      <c r="C3" s="6">
        <v>44927</v>
      </c>
      <c r="D3" s="6">
        <f>C3+7</f>
        <v>44934</v>
      </c>
      <c r="E3" s="6">
        <f t="shared" ref="E3:F3" si="0">D3+7</f>
        <v>44941</v>
      </c>
      <c r="F3" s="6">
        <f t="shared" si="0"/>
        <v>44948</v>
      </c>
      <c r="G3" s="6">
        <f>F3+7</f>
        <v>44955</v>
      </c>
      <c r="H3" s="6">
        <v>44927</v>
      </c>
      <c r="I3" s="8">
        <f>H3+7</f>
        <v>44934</v>
      </c>
      <c r="J3" s="8">
        <f>I3+7</f>
        <v>44941</v>
      </c>
      <c r="K3" s="8">
        <f t="shared" ref="K3:L3" si="1">J3+7</f>
        <v>44948</v>
      </c>
      <c r="L3" s="8">
        <f t="shared" si="1"/>
        <v>44955</v>
      </c>
      <c r="M3" t="s">
        <v>30</v>
      </c>
      <c r="N3" t="s">
        <v>3</v>
      </c>
      <c r="Q3" t="s">
        <v>40</v>
      </c>
      <c r="R3" t="s">
        <v>31</v>
      </c>
    </row>
    <row r="4" spans="1:18" x14ac:dyDescent="0.35">
      <c r="A4" t="s">
        <v>4</v>
      </c>
      <c r="B4" t="s">
        <v>6</v>
      </c>
      <c r="C4">
        <v>34</v>
      </c>
      <c r="D4" s="7">
        <v>12</v>
      </c>
      <c r="E4" s="7">
        <v>33</v>
      </c>
      <c r="F4" s="7">
        <v>22</v>
      </c>
      <c r="G4" s="7">
        <v>23</v>
      </c>
      <c r="H4" s="9">
        <v>14</v>
      </c>
      <c r="I4" s="9">
        <f>IF(D4&gt;40,D4-40,0)</f>
        <v>0</v>
      </c>
      <c r="J4" s="9">
        <f>IF(E4&gt;40,E4-40,0)</f>
        <v>0</v>
      </c>
      <c r="K4" s="9">
        <f>IF(F4&gt;40,F4-40,0)</f>
        <v>0</v>
      </c>
      <c r="L4" s="9">
        <f>IF(G4&gt;40,G4-40,0)</f>
        <v>0</v>
      </c>
      <c r="M4">
        <v>45</v>
      </c>
      <c r="N4">
        <v>630</v>
      </c>
      <c r="Q4">
        <v>35</v>
      </c>
      <c r="R4">
        <v>665</v>
      </c>
    </row>
    <row r="5" spans="1:18" x14ac:dyDescent="0.35">
      <c r="A5" t="s">
        <v>5</v>
      </c>
      <c r="B5" t="s">
        <v>7</v>
      </c>
      <c r="C5">
        <v>43</v>
      </c>
      <c r="D5" s="7">
        <v>34</v>
      </c>
      <c r="E5" s="7">
        <v>18</v>
      </c>
      <c r="F5" s="7">
        <v>45</v>
      </c>
      <c r="G5" s="7">
        <v>45</v>
      </c>
      <c r="H5" s="9">
        <v>8</v>
      </c>
      <c r="I5" s="9">
        <f>IF(D5&gt;40,D5-40,0)</f>
        <v>0</v>
      </c>
      <c r="J5" s="9">
        <f>IF(E5&gt;40,E5-40,0)</f>
        <v>0</v>
      </c>
      <c r="K5" s="9">
        <f>IF(F5&gt;40,F5-40,0)</f>
        <v>5</v>
      </c>
      <c r="L5" s="9">
        <f>IF(G5&gt;40,G5-40,0)</f>
        <v>5</v>
      </c>
      <c r="M5">
        <v>45</v>
      </c>
      <c r="N5">
        <v>360</v>
      </c>
      <c r="Q5">
        <v>20</v>
      </c>
      <c r="R5">
        <v>380</v>
      </c>
    </row>
    <row r="6" spans="1:18" x14ac:dyDescent="0.35">
      <c r="A6" t="s">
        <v>8</v>
      </c>
      <c r="B6" t="s">
        <v>9</v>
      </c>
      <c r="C6">
        <v>38</v>
      </c>
      <c r="D6" s="7">
        <v>43</v>
      </c>
      <c r="E6" s="7">
        <v>26</v>
      </c>
      <c r="F6" s="7">
        <v>35</v>
      </c>
      <c r="G6" s="7">
        <v>34</v>
      </c>
      <c r="H6" s="9">
        <v>5</v>
      </c>
      <c r="I6" s="9">
        <f>IF(D6&gt;40,D6-40,0)</f>
        <v>3</v>
      </c>
      <c r="J6" s="9">
        <f>IF(E6&gt;40,E6-40,0)</f>
        <v>0</v>
      </c>
      <c r="K6" s="9">
        <f>IF(F6&gt;40,F6-40,0)</f>
        <v>0</v>
      </c>
      <c r="L6" s="9">
        <f>IF(G6&gt;40,G6-40,0)</f>
        <v>0</v>
      </c>
      <c r="M6">
        <v>34</v>
      </c>
      <c r="N6">
        <v>170</v>
      </c>
      <c r="Q6">
        <v>0</v>
      </c>
      <c r="R6">
        <v>170</v>
      </c>
    </row>
    <row r="7" spans="1:18" x14ac:dyDescent="0.35">
      <c r="A7" t="s">
        <v>10</v>
      </c>
      <c r="B7" t="s">
        <v>11</v>
      </c>
      <c r="C7">
        <v>34</v>
      </c>
      <c r="D7" s="7">
        <v>30</v>
      </c>
      <c r="E7" s="7">
        <v>49</v>
      </c>
      <c r="F7" s="7">
        <v>43</v>
      </c>
      <c r="G7" s="7">
        <v>32</v>
      </c>
      <c r="H7" s="9">
        <v>13</v>
      </c>
      <c r="I7" s="9">
        <f>IF(D7&gt;40,D7-40,0)</f>
        <v>0</v>
      </c>
      <c r="J7" s="9">
        <f>IF(E7&gt;40,E7-40,0)</f>
        <v>9</v>
      </c>
      <c r="K7" s="9">
        <f>IF(F7&gt;40,F7-40,0)</f>
        <v>3</v>
      </c>
      <c r="L7" s="9">
        <f>IF(G7&gt;40,G7-40,0)</f>
        <v>0</v>
      </c>
      <c r="M7">
        <v>44</v>
      </c>
      <c r="N7">
        <v>572</v>
      </c>
      <c r="Q7">
        <v>26</v>
      </c>
      <c r="R7">
        <v>598</v>
      </c>
    </row>
    <row r="8" spans="1:18" x14ac:dyDescent="0.35">
      <c r="A8" t="s">
        <v>12</v>
      </c>
      <c r="B8" t="s">
        <v>13</v>
      </c>
      <c r="C8">
        <v>41</v>
      </c>
      <c r="D8" s="7">
        <v>45</v>
      </c>
      <c r="E8" s="7">
        <v>44</v>
      </c>
      <c r="F8" s="7">
        <v>23</v>
      </c>
      <c r="G8" s="7">
        <v>23</v>
      </c>
      <c r="H8" s="9">
        <v>8</v>
      </c>
      <c r="I8" s="9">
        <f>IF(D8&gt;40,D8-40,0)</f>
        <v>5</v>
      </c>
      <c r="J8" s="9">
        <f>IF(E8&gt;40,E8-40,0)</f>
        <v>4</v>
      </c>
      <c r="K8" s="9">
        <f>IF(F8&gt;40,F8-40,0)</f>
        <v>0</v>
      </c>
      <c r="L8" s="9">
        <f>IF(G8&gt;40,G8-40,0)</f>
        <v>0</v>
      </c>
      <c r="M8">
        <v>34</v>
      </c>
      <c r="N8">
        <v>272</v>
      </c>
      <c r="Q8">
        <v>0</v>
      </c>
      <c r="R8">
        <v>272</v>
      </c>
    </row>
    <row r="9" spans="1:18" x14ac:dyDescent="0.35">
      <c r="A9" t="s">
        <v>4</v>
      </c>
      <c r="B9" t="s">
        <v>14</v>
      </c>
      <c r="C9">
        <v>43</v>
      </c>
      <c r="D9" s="7">
        <v>32</v>
      </c>
      <c r="E9" s="7">
        <v>25</v>
      </c>
      <c r="F9" s="7">
        <v>43</v>
      </c>
      <c r="G9" s="7">
        <v>39</v>
      </c>
      <c r="H9" s="9">
        <v>10</v>
      </c>
      <c r="I9" s="9">
        <f>IF(D9&gt;40,D9-40,0)</f>
        <v>0</v>
      </c>
      <c r="J9" s="9">
        <f>IF(E9&gt;40,E9-40,0)</f>
        <v>0</v>
      </c>
      <c r="K9" s="9">
        <f>IF(F9&gt;40,F9-40,0)</f>
        <v>3</v>
      </c>
      <c r="L9" s="9">
        <f>IF(G9&gt;40,G9-40,0)</f>
        <v>0</v>
      </c>
      <c r="M9">
        <v>35</v>
      </c>
      <c r="N9">
        <v>350</v>
      </c>
      <c r="Q9">
        <v>0</v>
      </c>
      <c r="R9">
        <v>350</v>
      </c>
    </row>
    <row r="10" spans="1:18" x14ac:dyDescent="0.35">
      <c r="A10" t="s">
        <v>15</v>
      </c>
      <c r="B10" t="s">
        <v>16</v>
      </c>
      <c r="C10">
        <v>41</v>
      </c>
      <c r="D10" s="7">
        <v>30</v>
      </c>
      <c r="E10" s="7">
        <v>45</v>
      </c>
      <c r="F10" s="7">
        <v>32</v>
      </c>
      <c r="G10" s="7">
        <v>37</v>
      </c>
      <c r="H10" s="9">
        <v>11</v>
      </c>
      <c r="I10" s="9">
        <f>IF(D10&gt;40,D10-40,0)</f>
        <v>0</v>
      </c>
      <c r="J10" s="9">
        <f>IF(E10&gt;40,E10-40,0)</f>
        <v>5</v>
      </c>
      <c r="K10" s="9">
        <f>IF(F10&gt;40,F10-40,0)</f>
        <v>0</v>
      </c>
      <c r="L10" s="9">
        <f>IF(G10&gt;40,G10-40,0)</f>
        <v>0</v>
      </c>
      <c r="M10">
        <v>43</v>
      </c>
      <c r="N10">
        <v>473</v>
      </c>
      <c r="Q10">
        <v>16.5</v>
      </c>
      <c r="R10">
        <v>489.5</v>
      </c>
    </row>
    <row r="11" spans="1:18" x14ac:dyDescent="0.35">
      <c r="A11" t="s">
        <v>17</v>
      </c>
      <c r="B11" t="s">
        <v>18</v>
      </c>
      <c r="C11">
        <v>32</v>
      </c>
      <c r="D11" s="7">
        <v>43</v>
      </c>
      <c r="E11" s="7">
        <v>31</v>
      </c>
      <c r="F11" s="7">
        <v>23</v>
      </c>
      <c r="G11" s="7">
        <v>43</v>
      </c>
      <c r="H11" s="9">
        <v>5</v>
      </c>
      <c r="I11" s="9">
        <f>IF(D11&gt;40,D11-40,0)</f>
        <v>3</v>
      </c>
      <c r="J11" s="9">
        <f>IF(E11&gt;40,E11-40,0)</f>
        <v>0</v>
      </c>
      <c r="K11" s="9">
        <f>IF(F11&gt;40,F11-40,0)</f>
        <v>0</v>
      </c>
      <c r="L11" s="9">
        <f>IF(G11&gt;40,G11-40,0)</f>
        <v>3</v>
      </c>
      <c r="M11">
        <v>49</v>
      </c>
      <c r="N11">
        <v>245</v>
      </c>
      <c r="Q11">
        <v>22.5</v>
      </c>
      <c r="R11">
        <v>267.5</v>
      </c>
    </row>
    <row r="12" spans="1:18" x14ac:dyDescent="0.35">
      <c r="A12" t="s">
        <v>19</v>
      </c>
      <c r="B12" t="s">
        <v>20</v>
      </c>
      <c r="C12">
        <v>37</v>
      </c>
      <c r="D12" s="7">
        <v>39</v>
      </c>
      <c r="E12" s="7">
        <v>47</v>
      </c>
      <c r="F12" s="7">
        <v>32</v>
      </c>
      <c r="G12" s="7">
        <v>29</v>
      </c>
      <c r="H12" s="9">
        <v>14</v>
      </c>
      <c r="I12" s="9">
        <f>IF(D12&gt;40,D12-40,0)</f>
        <v>0</v>
      </c>
      <c r="J12" s="9">
        <f>IF(E12&gt;40,E12-40,0)</f>
        <v>7</v>
      </c>
      <c r="K12" s="9">
        <f>IF(F12&gt;40,F12-40,0)</f>
        <v>0</v>
      </c>
      <c r="L12" s="9">
        <f>IF(G12&gt;40,G12-40,0)</f>
        <v>0</v>
      </c>
      <c r="M12">
        <v>39</v>
      </c>
      <c r="N12">
        <v>546</v>
      </c>
      <c r="Q12">
        <v>0</v>
      </c>
      <c r="R12">
        <v>546</v>
      </c>
    </row>
    <row r="13" spans="1:18" x14ac:dyDescent="0.35">
      <c r="A13" t="s">
        <v>21</v>
      </c>
      <c r="B13" t="s">
        <v>22</v>
      </c>
      <c r="C13">
        <v>26</v>
      </c>
      <c r="D13" s="7">
        <v>45</v>
      </c>
      <c r="E13" s="7">
        <v>45</v>
      </c>
      <c r="F13" s="7">
        <v>23</v>
      </c>
      <c r="G13" s="7">
        <v>34</v>
      </c>
      <c r="H13" s="9">
        <v>13</v>
      </c>
      <c r="I13" s="9">
        <f>IF(D13&gt;40,D13-40,0)</f>
        <v>5</v>
      </c>
      <c r="J13" s="9">
        <f>IF(E13&gt;40,E13-40,0)</f>
        <v>5</v>
      </c>
      <c r="K13" s="9">
        <f>IF(F13&gt;40,F13-40,0)</f>
        <v>0</v>
      </c>
      <c r="L13" s="9">
        <f>IF(G13&gt;40,G13-40,0)</f>
        <v>0</v>
      </c>
      <c r="M13">
        <v>33</v>
      </c>
      <c r="N13">
        <v>429</v>
      </c>
      <c r="Q13">
        <v>0</v>
      </c>
      <c r="R13">
        <v>429</v>
      </c>
    </row>
    <row r="15" spans="1:18" x14ac:dyDescent="0.35">
      <c r="A15" t="s">
        <v>24</v>
      </c>
      <c r="C15">
        <v>14</v>
      </c>
      <c r="H15">
        <v>14</v>
      </c>
      <c r="M15">
        <v>49</v>
      </c>
      <c r="N15">
        <v>630</v>
      </c>
      <c r="Q15">
        <v>35</v>
      </c>
      <c r="R15">
        <v>665</v>
      </c>
    </row>
    <row r="16" spans="1:18" x14ac:dyDescent="0.35">
      <c r="A16" t="s">
        <v>25</v>
      </c>
      <c r="C16">
        <v>5</v>
      </c>
      <c r="H16">
        <v>5</v>
      </c>
      <c r="M16">
        <v>33</v>
      </c>
      <c r="N16">
        <v>170</v>
      </c>
      <c r="Q16">
        <v>0</v>
      </c>
      <c r="R16">
        <v>170</v>
      </c>
    </row>
    <row r="17" spans="1:18" x14ac:dyDescent="0.35">
      <c r="A17" t="s">
        <v>26</v>
      </c>
      <c r="C17">
        <v>10.1</v>
      </c>
      <c r="H17">
        <v>10.1</v>
      </c>
      <c r="M17">
        <v>40.1</v>
      </c>
      <c r="N17">
        <v>404.7</v>
      </c>
      <c r="Q17">
        <v>12</v>
      </c>
      <c r="R17">
        <v>416.7</v>
      </c>
    </row>
    <row r="18" spans="1:18" x14ac:dyDescent="0.35">
      <c r="A18" t="s">
        <v>27</v>
      </c>
      <c r="C18">
        <v>401</v>
      </c>
      <c r="H18">
        <v>401</v>
      </c>
      <c r="M18">
        <v>401</v>
      </c>
      <c r="N18">
        <v>4047</v>
      </c>
      <c r="Q18">
        <v>120</v>
      </c>
      <c r="R18">
        <v>4167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 I</vt:lpstr>
      <vt:lpstr>PAYROLL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Abdirisak</dc:creator>
  <cp:lastModifiedBy>Mohamed Abdirisak</cp:lastModifiedBy>
  <dcterms:created xsi:type="dcterms:W3CDTF">2023-10-05T14:07:02Z</dcterms:created>
  <dcterms:modified xsi:type="dcterms:W3CDTF">2023-10-05T16:27:38Z</dcterms:modified>
</cp:coreProperties>
</file>