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inodg2\Box\02_Breeding&amp;Testing Networks\Data\2020\2020Strip_Trials\"/>
    </mc:Choice>
  </mc:AlternateContent>
  <xr:revisionPtr revIDLastSave="0" documentId="13_ncr:1_{9BED0F6B-A945-48C4-9E24-250C08A0D3C1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METADATA" sheetId="4" r:id="rId1"/>
    <sheet name="RAWDATA" sheetId="2" r:id="rId2"/>
    <sheet name="Wisconsin" sheetId="5" r:id="rId3"/>
    <sheet name="AVERAG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5" l="1"/>
  <c r="L40" i="5"/>
  <c r="L41" i="5"/>
  <c r="L42" i="5"/>
  <c r="L43" i="5"/>
  <c r="L44" i="5"/>
  <c r="L45" i="5"/>
  <c r="L48" i="5"/>
  <c r="L49" i="5"/>
  <c r="P68" i="5"/>
  <c r="P69" i="5"/>
  <c r="P70" i="5"/>
  <c r="P71" i="5"/>
  <c r="P72" i="5"/>
  <c r="P73" i="5"/>
  <c r="P74" i="5"/>
  <c r="P75" i="5"/>
  <c r="P76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7" i="5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8" i="5"/>
  <c r="P48" i="5" s="1"/>
  <c r="O49" i="5"/>
  <c r="P49" i="5" s="1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P62" i="5" s="1"/>
  <c r="O63" i="5"/>
  <c r="O64" i="5"/>
  <c r="O65" i="5"/>
  <c r="O66" i="5"/>
  <c r="P66" i="5" s="1"/>
  <c r="O67" i="5"/>
  <c r="O79" i="5"/>
  <c r="O80" i="5"/>
  <c r="O81" i="5"/>
  <c r="P81" i="5" s="1"/>
  <c r="O82" i="5"/>
  <c r="O83" i="5"/>
  <c r="O84" i="5"/>
  <c r="O85" i="5"/>
  <c r="P85" i="5" s="1"/>
  <c r="O86" i="5"/>
  <c r="O87" i="5"/>
  <c r="O11" i="5"/>
  <c r="J34" i="5"/>
  <c r="L34" i="5" s="1"/>
  <c r="J33" i="5"/>
  <c r="L33" i="5" s="1"/>
  <c r="J29" i="5"/>
  <c r="L29" i="5" s="1"/>
  <c r="J38" i="5"/>
  <c r="L38" i="5" s="1"/>
  <c r="J31" i="5"/>
  <c r="L31" i="5" s="1"/>
  <c r="J37" i="5"/>
  <c r="L37" i="5" s="1"/>
  <c r="J35" i="5"/>
  <c r="L35" i="5" s="1"/>
  <c r="J30" i="5"/>
  <c r="L30" i="5" s="1"/>
  <c r="J32" i="5"/>
  <c r="L32" i="5" s="1"/>
  <c r="J58" i="5"/>
  <c r="L58" i="5" s="1"/>
  <c r="J57" i="5"/>
  <c r="L57" i="5" s="1"/>
  <c r="J56" i="5"/>
  <c r="L56" i="5" s="1"/>
  <c r="J55" i="5"/>
  <c r="L55" i="5" s="1"/>
  <c r="J54" i="5"/>
  <c r="L54" i="5" s="1"/>
  <c r="J53" i="5"/>
  <c r="L53" i="5" s="1"/>
  <c r="J52" i="5"/>
  <c r="L52" i="5" s="1"/>
  <c r="J51" i="5"/>
  <c r="L51" i="5" s="1"/>
  <c r="J50" i="5"/>
  <c r="L50" i="5" s="1"/>
  <c r="J67" i="5"/>
  <c r="L67" i="5" s="1"/>
  <c r="J66" i="5"/>
  <c r="L66" i="5" s="1"/>
  <c r="J65" i="5"/>
  <c r="L65" i="5" s="1"/>
  <c r="J64" i="5"/>
  <c r="L64" i="5" s="1"/>
  <c r="J63" i="5"/>
  <c r="L63" i="5" s="1"/>
  <c r="J62" i="5"/>
  <c r="L62" i="5" s="1"/>
  <c r="J61" i="5"/>
  <c r="L61" i="5" s="1"/>
  <c r="J60" i="5"/>
  <c r="L60" i="5" s="1"/>
  <c r="J59" i="5"/>
  <c r="L59" i="5" s="1"/>
  <c r="J28" i="5"/>
  <c r="L28" i="5" s="1"/>
  <c r="J27" i="5"/>
  <c r="L27" i="5" s="1"/>
  <c r="J26" i="5"/>
  <c r="L26" i="5" s="1"/>
  <c r="J25" i="5"/>
  <c r="L25" i="5" s="1"/>
  <c r="J24" i="5"/>
  <c r="L24" i="5" s="1"/>
  <c r="J23" i="5"/>
  <c r="L23" i="5" s="1"/>
  <c r="J22" i="5"/>
  <c r="L22" i="5" s="1"/>
  <c r="J21" i="5"/>
  <c r="L21" i="5" s="1"/>
  <c r="J20" i="5"/>
  <c r="L20" i="5" s="1"/>
  <c r="J19" i="5"/>
  <c r="L19" i="5" s="1"/>
  <c r="J18" i="5"/>
  <c r="L18" i="5" s="1"/>
  <c r="J17" i="5"/>
  <c r="L17" i="5" s="1"/>
  <c r="J16" i="5"/>
  <c r="L16" i="5" s="1"/>
  <c r="J15" i="5"/>
  <c r="L15" i="5" s="1"/>
  <c r="J14" i="5"/>
  <c r="L14" i="5" s="1"/>
  <c r="J13" i="5"/>
  <c r="L13" i="5" s="1"/>
  <c r="J12" i="5"/>
  <c r="L12" i="5" s="1"/>
  <c r="J11" i="5"/>
  <c r="L11" i="5" s="1"/>
  <c r="J87" i="5"/>
  <c r="L87" i="5" s="1"/>
  <c r="J86" i="5"/>
  <c r="J85" i="5"/>
  <c r="L85" i="5" s="1"/>
  <c r="J84" i="5"/>
  <c r="L84" i="5" s="1"/>
  <c r="J83" i="5"/>
  <c r="L83" i="5" s="1"/>
  <c r="J82" i="5"/>
  <c r="J81" i="5"/>
  <c r="L81" i="5" s="1"/>
  <c r="J80" i="5"/>
  <c r="L80" i="5" s="1"/>
  <c r="J79" i="5"/>
  <c r="L79" i="5" s="1"/>
  <c r="P29" i="5" l="1"/>
  <c r="P54" i="5"/>
  <c r="P67" i="5"/>
  <c r="P63" i="5"/>
  <c r="P59" i="5"/>
  <c r="P58" i="5"/>
  <c r="P50" i="5"/>
  <c r="P34" i="5"/>
  <c r="P30" i="5"/>
  <c r="P26" i="5"/>
  <c r="P22" i="5"/>
  <c r="P18" i="5"/>
  <c r="P82" i="5"/>
  <c r="P86" i="5"/>
  <c r="P35" i="5"/>
  <c r="P31" i="5"/>
  <c r="P27" i="5"/>
  <c r="P23" i="5"/>
  <c r="P19" i="5"/>
  <c r="P15" i="5"/>
  <c r="P55" i="5"/>
  <c r="P51" i="5"/>
  <c r="P14" i="5"/>
  <c r="P33" i="5"/>
  <c r="P25" i="5"/>
  <c r="P21" i="5"/>
  <c r="P17" i="5"/>
  <c r="P13" i="5"/>
  <c r="P11" i="5"/>
  <c r="P84" i="5"/>
  <c r="P80" i="5"/>
  <c r="P65" i="5"/>
  <c r="P61" i="5"/>
  <c r="P57" i="5"/>
  <c r="P53" i="5"/>
  <c r="P37" i="5"/>
  <c r="P12" i="5"/>
  <c r="L86" i="5"/>
  <c r="L82" i="5"/>
  <c r="P87" i="5"/>
  <c r="P83" i="5"/>
  <c r="P79" i="5"/>
  <c r="P64" i="5"/>
  <c r="P60" i="5"/>
  <c r="P56" i="5"/>
  <c r="P52" i="5"/>
  <c r="P32" i="5"/>
  <c r="P28" i="5"/>
  <c r="P24" i="5"/>
  <c r="P20" i="5"/>
  <c r="P16" i="5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2" i="2"/>
</calcChain>
</file>

<file path=xl/sharedStrings.xml><?xml version="1.0" encoding="utf-8"?>
<sst xmlns="http://schemas.openxmlformats.org/spreadsheetml/2006/main" count="2594" uniqueCount="225">
  <si>
    <t>EXPERIMENT</t>
  </si>
  <si>
    <t>FARMER</t>
  </si>
  <si>
    <t>STATE</t>
  </si>
  <si>
    <t>HYBRID</t>
  </si>
  <si>
    <t>SOURCE</t>
  </si>
  <si>
    <t>CODE</t>
  </si>
  <si>
    <t>STRIP#</t>
  </si>
  <si>
    <t>OREI_STRIPS_2020</t>
  </si>
  <si>
    <t xml:space="preserve">Adam Smith </t>
  </si>
  <si>
    <t>ILLINOIS</t>
  </si>
  <si>
    <t>PHHB9*PHR63</t>
  </si>
  <si>
    <t>2018MOB-ORG</t>
  </si>
  <si>
    <t>UIUC2</t>
  </si>
  <si>
    <t>PHHB9*PHZ51</t>
  </si>
  <si>
    <t>UIUC4</t>
  </si>
  <si>
    <t>PHHB9*PHW30</t>
  </si>
  <si>
    <t>UIUC3</t>
  </si>
  <si>
    <t>PHHB9*PHM49</t>
  </si>
  <si>
    <t>UIUC1</t>
  </si>
  <si>
    <t>PHW52*LH185</t>
  </si>
  <si>
    <t>UIUC7</t>
  </si>
  <si>
    <t>17.2B24</t>
  </si>
  <si>
    <t>Wisconsin</t>
  </si>
  <si>
    <t>ORG4</t>
  </si>
  <si>
    <t>ORG1</t>
  </si>
  <si>
    <t>59R5</t>
  </si>
  <si>
    <t>Great_Harvest</t>
  </si>
  <si>
    <t>CHECK1</t>
  </si>
  <si>
    <t>Andy Ambriole</t>
  </si>
  <si>
    <t>INDIANA</t>
  </si>
  <si>
    <t xml:space="preserve">Dale Longwell </t>
  </si>
  <si>
    <t xml:space="preserve">Eric Bryan </t>
  </si>
  <si>
    <t xml:space="preserve">Harold Wilken </t>
  </si>
  <si>
    <t>Joel Gruver</t>
  </si>
  <si>
    <t>Check-59R5</t>
  </si>
  <si>
    <t>Tracey Dooman</t>
  </si>
  <si>
    <t>PHT</t>
  </si>
  <si>
    <t>EHT</t>
  </si>
  <si>
    <t>CWT</t>
  </si>
  <si>
    <t>GWT</t>
  </si>
  <si>
    <t>MAH</t>
  </si>
  <si>
    <t>TWT</t>
  </si>
  <si>
    <t>300KWT</t>
  </si>
  <si>
    <t>KWT</t>
  </si>
  <si>
    <t>MST</t>
  </si>
  <si>
    <t xml:space="preserve">YIELD </t>
  </si>
  <si>
    <t>OREI STRIP TRIALS</t>
  </si>
  <si>
    <t>YEAR</t>
  </si>
  <si>
    <t>Traits</t>
  </si>
  <si>
    <t>Descriptions</t>
  </si>
  <si>
    <t>Units</t>
  </si>
  <si>
    <t>Plant height</t>
  </si>
  <si>
    <t>cm</t>
  </si>
  <si>
    <t>Ear Height</t>
  </si>
  <si>
    <t>SDL</t>
  </si>
  <si>
    <t>Larger Stalk Diameter</t>
  </si>
  <si>
    <t>mm</t>
  </si>
  <si>
    <t>SDS</t>
  </si>
  <si>
    <t>Smaller Stalk Diameter</t>
  </si>
  <si>
    <t>%</t>
  </si>
  <si>
    <t>TWH</t>
  </si>
  <si>
    <t>Test Weight at Harvest</t>
  </si>
  <si>
    <t>lbs/bu</t>
  </si>
  <si>
    <t>NOP</t>
  </si>
  <si>
    <t>Number of Plants in 1/1000th acre</t>
  </si>
  <si>
    <t>plants</t>
  </si>
  <si>
    <t>NOE</t>
  </si>
  <si>
    <t>Number of Ears</t>
  </si>
  <si>
    <t>ears</t>
  </si>
  <si>
    <t>Grain Weight</t>
  </si>
  <si>
    <t>grams</t>
  </si>
  <si>
    <t>Cob Weight</t>
  </si>
  <si>
    <t>kPm2</t>
  </si>
  <si>
    <t>Number of Kernels/m2</t>
  </si>
  <si>
    <t>kernels</t>
  </si>
  <si>
    <t>Kernel Weight</t>
  </si>
  <si>
    <t>YIELD</t>
  </si>
  <si>
    <t>Grain yield (at 56lbs/bu)</t>
  </si>
  <si>
    <t>Bu/Acre</t>
  </si>
  <si>
    <t>300 kernel weight</t>
  </si>
  <si>
    <t>PTW</t>
  </si>
  <si>
    <t>Harvested Plot Width</t>
  </si>
  <si>
    <t>PTL</t>
  </si>
  <si>
    <t>Harvested plot Length</t>
  </si>
  <si>
    <t xml:space="preserve">Moisture </t>
  </si>
  <si>
    <t>Moisture at Harvest</t>
  </si>
  <si>
    <t xml:space="preserve">Test Weight </t>
  </si>
  <si>
    <t>FT</t>
  </si>
  <si>
    <t>lbs</t>
  </si>
  <si>
    <t>Protein</t>
  </si>
  <si>
    <t>Oil</t>
  </si>
  <si>
    <t>Fiber</t>
  </si>
  <si>
    <t>Starch</t>
  </si>
  <si>
    <t>Ash</t>
  </si>
  <si>
    <t>Densitiy</t>
  </si>
  <si>
    <t>Soil Sampling Date</t>
  </si>
  <si>
    <t>Tracy Doonan</t>
  </si>
  <si>
    <t>&lt; 1</t>
  </si>
  <si>
    <t>&lt; 2.5</t>
  </si>
  <si>
    <t>George Steiner</t>
  </si>
  <si>
    <t>Anibas</t>
  </si>
  <si>
    <t>WISCONSIN</t>
  </si>
  <si>
    <t>Beiler</t>
  </si>
  <si>
    <t>Egre</t>
  </si>
  <si>
    <t>Esch</t>
  </si>
  <si>
    <t>Goldstein</t>
  </si>
  <si>
    <t>Clark</t>
  </si>
  <si>
    <t>border</t>
  </si>
  <si>
    <t>Soil parameters</t>
  </si>
  <si>
    <t>Soil health indicators</t>
  </si>
  <si>
    <t>mg/kg soil</t>
  </si>
  <si>
    <t>CEC</t>
  </si>
  <si>
    <t xml:space="preserve">Cation Exchange Capacity </t>
  </si>
  <si>
    <t>meq/100 g</t>
  </si>
  <si>
    <t>OM</t>
  </si>
  <si>
    <t>Organic Matter</t>
  </si>
  <si>
    <t>EstNRel</t>
  </si>
  <si>
    <t>Estimated Nitrogen Release</t>
  </si>
  <si>
    <t># N/acre</t>
  </si>
  <si>
    <t>Su</t>
  </si>
  <si>
    <t>Sulfur</t>
  </si>
  <si>
    <t>P</t>
  </si>
  <si>
    <t>Phosphorous</t>
  </si>
  <si>
    <t>Ca</t>
  </si>
  <si>
    <t>Calcium</t>
  </si>
  <si>
    <t>Mg</t>
  </si>
  <si>
    <t>Magnesium</t>
  </si>
  <si>
    <t>K</t>
  </si>
  <si>
    <t>Potassium</t>
  </si>
  <si>
    <t>Na</t>
  </si>
  <si>
    <t>Sodium</t>
  </si>
  <si>
    <t>Bray1P</t>
  </si>
  <si>
    <t>Phosphorous with Bray method</t>
  </si>
  <si>
    <t>pH</t>
  </si>
  <si>
    <t>soil pH</t>
  </si>
  <si>
    <t>S</t>
  </si>
  <si>
    <t>CaBS</t>
  </si>
  <si>
    <t>MgBS</t>
  </si>
  <si>
    <t>KBS</t>
  </si>
  <si>
    <t>NaBS</t>
  </si>
  <si>
    <t>OtherBS</t>
  </si>
  <si>
    <t>HBS</t>
  </si>
  <si>
    <t>Calcium % Base Saturation</t>
  </si>
  <si>
    <t>Magnesium % Base Saturation</t>
  </si>
  <si>
    <t>Potassium % Base Saturation</t>
  </si>
  <si>
    <t>Sodium % Base Saturation</t>
  </si>
  <si>
    <t>Other Bases % Base Saturation</t>
  </si>
  <si>
    <t>Hydrogen % Base Saturation</t>
  </si>
  <si>
    <t>B</t>
  </si>
  <si>
    <t>Boron</t>
  </si>
  <si>
    <t>Fe</t>
  </si>
  <si>
    <t>Iron</t>
  </si>
  <si>
    <t>Mn</t>
  </si>
  <si>
    <t>Manganese</t>
  </si>
  <si>
    <t>Cu</t>
  </si>
  <si>
    <t>Zn</t>
  </si>
  <si>
    <t>Al</t>
  </si>
  <si>
    <t>Copper</t>
  </si>
  <si>
    <t>Zinc</t>
  </si>
  <si>
    <t>Aluminum</t>
  </si>
  <si>
    <t>Date soil sample was collected</t>
  </si>
  <si>
    <t>PMN</t>
  </si>
  <si>
    <t>Potentially Mineralizable Nitrogen</t>
  </si>
  <si>
    <t>AvailN</t>
  </si>
  <si>
    <t>Nitrate-Nitrogen + Ammonium-Nitrogen</t>
  </si>
  <si>
    <t>924.NG10</t>
  </si>
  <si>
    <t>K5.NG10</t>
  </si>
  <si>
    <t>UFAR5.461</t>
  </si>
  <si>
    <t>FOS8500</t>
  </si>
  <si>
    <t>UR65.461</t>
  </si>
  <si>
    <t>Iowa Lab</t>
  </si>
  <si>
    <t>MCI</t>
  </si>
  <si>
    <t>Moisture</t>
  </si>
  <si>
    <t>PROTI</t>
  </si>
  <si>
    <t>OLI</t>
  </si>
  <si>
    <t>STRI</t>
  </si>
  <si>
    <t>DTI</t>
  </si>
  <si>
    <t>Density</t>
  </si>
  <si>
    <t>g/cc</t>
  </si>
  <si>
    <t>EtOH</t>
  </si>
  <si>
    <t xml:space="preserve">Ethanol yield </t>
  </si>
  <si>
    <t>Yield, gal/bu</t>
  </si>
  <si>
    <t>LysM</t>
  </si>
  <si>
    <t>Lysine (measured)</t>
  </si>
  <si>
    <t>MetM</t>
  </si>
  <si>
    <t>Methionine (measured)</t>
  </si>
  <si>
    <t>CysM</t>
  </si>
  <si>
    <t>Cystine (measured)</t>
  </si>
  <si>
    <t>LysC</t>
  </si>
  <si>
    <t>Lysine (calculated)</t>
  </si>
  <si>
    <t>MetC</t>
  </si>
  <si>
    <t>Methionine (calculated)</t>
  </si>
  <si>
    <t>CysC</t>
  </si>
  <si>
    <t>Cystine (calculated)</t>
  </si>
  <si>
    <t>K5N.NG10</t>
  </si>
  <si>
    <t>fos8500</t>
  </si>
  <si>
    <t>17.2b24</t>
  </si>
  <si>
    <t>.</t>
  </si>
  <si>
    <t>*labelled as "west edge buffer" - check with Walter if this is strip 10 or 11</t>
  </si>
  <si>
    <t>*labelled as "east edge buffer" - check with Walter if this is strip 10 or 11</t>
  </si>
  <si>
    <t>Lengacher</t>
  </si>
  <si>
    <t>DKT</t>
  </si>
  <si>
    <t>FOS 8500</t>
  </si>
  <si>
    <t>N Multiline</t>
  </si>
  <si>
    <t>Weiss</t>
  </si>
  <si>
    <t>MANURE</t>
  </si>
  <si>
    <t>+</t>
  </si>
  <si>
    <t>-</t>
  </si>
  <si>
    <t>GWT (g)</t>
  </si>
  <si>
    <t>GWT (lb)</t>
  </si>
  <si>
    <t>plant count per harvested area</t>
  </si>
  <si>
    <t>CHECK3</t>
  </si>
  <si>
    <t>TOC</t>
  </si>
  <si>
    <t>TON</t>
  </si>
  <si>
    <t>POXC</t>
  </si>
  <si>
    <t>POMC</t>
  </si>
  <si>
    <t>POMN</t>
  </si>
  <si>
    <t>Sand</t>
  </si>
  <si>
    <t>Silt</t>
  </si>
  <si>
    <t>Clay</t>
  </si>
  <si>
    <t>Class</t>
  </si>
  <si>
    <t>SiCL</t>
  </si>
  <si>
    <t>SiC</t>
  </si>
  <si>
    <t>C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</si>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</sst>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0.000"/>
    <numFmt numFmtId="167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11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0" xfId="0" applyFill="1"/>
    <xf numFmtId="0" fontId="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0" xfId="0" applyFill="1"/>
    <xf numFmtId="0" fontId="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0" xfId="0" applyFill="1"/>
    <xf numFmtId="0" fontId="4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2" xfId="0" applyFill="1" applyBorder="1" applyAlignment="1">
      <alignment vertical="center"/>
    </xf>
    <xf numFmtId="0" fontId="0" fillId="0" borderId="2" xfId="0" applyBorder="1"/>
    <xf numFmtId="0" fontId="0" fillId="0" borderId="1" xfId="0" applyFill="1" applyBorder="1"/>
    <xf numFmtId="14" fontId="0" fillId="0" borderId="0" xfId="0" applyNumberFormat="1"/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6" fillId="0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/>
    <xf numFmtId="0" fontId="0" fillId="0" borderId="0" xfId="0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" fillId="0" borderId="1" xfId="0" applyFont="1" applyBorder="1"/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5" fillId="0" borderId="1" xfId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2" fontId="0" fillId="6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4</xdr:row>
      <xdr:rowOff>2006</xdr:rowOff>
    </xdr:from>
    <xdr:to>
      <xdr:col>8</xdr:col>
      <xdr:colOff>542925</xdr:colOff>
      <xdr:row>7</xdr:row>
      <xdr:rowOff>93365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2749"/>
        <a:stretch/>
      </xdr:blipFill>
      <xdr:spPr>
        <a:xfrm>
          <a:off x="3514725" y="764006"/>
          <a:ext cx="3400425" cy="662859"/>
        </a:xfrm>
        <a:prstGeom prst="rect">
          <a:avLst/>
        </a:prstGeom>
        <a:solidFill>
          <a:srgbClr val="FFFF00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zoomScale="163" workbookViewId="0">
      <selection activeCell="A48" sqref="A48:C60"/>
    </sheetView>
  </sheetViews>
  <sheetFormatPr defaultColWidth="8.85546875" defaultRowHeight="15" x14ac:dyDescent="0.25"/>
  <cols>
    <col min="2" max="2" width="31.42578125" bestFit="1" customWidth="1"/>
  </cols>
  <sheetData>
    <row r="1" spans="1:3" x14ac:dyDescent="0.25">
      <c r="A1" s="29" t="s">
        <v>48</v>
      </c>
      <c r="B1" s="29" t="s">
        <v>49</v>
      </c>
      <c r="C1" s="30" t="s">
        <v>50</v>
      </c>
    </row>
    <row r="2" spans="1:3" x14ac:dyDescent="0.25">
      <c r="A2" s="31" t="s">
        <v>36</v>
      </c>
      <c r="B2" s="32" t="s">
        <v>51</v>
      </c>
      <c r="C2" s="32" t="s">
        <v>52</v>
      </c>
    </row>
    <row r="3" spans="1:3" x14ac:dyDescent="0.25">
      <c r="A3" s="31" t="s">
        <v>37</v>
      </c>
      <c r="B3" s="32" t="s">
        <v>53</v>
      </c>
      <c r="C3" s="32" t="s">
        <v>52</v>
      </c>
    </row>
    <row r="4" spans="1:3" x14ac:dyDescent="0.25">
      <c r="A4" s="31" t="s">
        <v>54</v>
      </c>
      <c r="B4" s="32" t="s">
        <v>55</v>
      </c>
      <c r="C4" s="32" t="s">
        <v>56</v>
      </c>
    </row>
    <row r="5" spans="1:3" x14ac:dyDescent="0.25">
      <c r="A5" s="31" t="s">
        <v>57</v>
      </c>
      <c r="B5" s="32" t="s">
        <v>58</v>
      </c>
      <c r="C5" s="32" t="s">
        <v>56</v>
      </c>
    </row>
    <row r="6" spans="1:3" x14ac:dyDescent="0.25">
      <c r="A6" s="31" t="s">
        <v>40</v>
      </c>
      <c r="B6" s="32" t="s">
        <v>85</v>
      </c>
      <c r="C6" s="32" t="s">
        <v>59</v>
      </c>
    </row>
    <row r="7" spans="1:3" x14ac:dyDescent="0.25">
      <c r="A7" s="31" t="s">
        <v>60</v>
      </c>
      <c r="B7" s="32" t="s">
        <v>61</v>
      </c>
      <c r="C7" s="32" t="s">
        <v>62</v>
      </c>
    </row>
    <row r="8" spans="1:3" x14ac:dyDescent="0.25">
      <c r="A8" s="31" t="s">
        <v>44</v>
      </c>
      <c r="B8" s="32" t="s">
        <v>84</v>
      </c>
      <c r="C8" s="32" t="s">
        <v>59</v>
      </c>
    </row>
    <row r="9" spans="1:3" x14ac:dyDescent="0.25">
      <c r="A9" s="31" t="s">
        <v>41</v>
      </c>
      <c r="B9" s="32" t="s">
        <v>86</v>
      </c>
      <c r="C9" s="32" t="s">
        <v>62</v>
      </c>
    </row>
    <row r="10" spans="1:3" x14ac:dyDescent="0.25">
      <c r="A10" s="31" t="s">
        <v>63</v>
      </c>
      <c r="B10" s="32" t="s">
        <v>64</v>
      </c>
      <c r="C10" s="32" t="s">
        <v>65</v>
      </c>
    </row>
    <row r="11" spans="1:3" x14ac:dyDescent="0.25">
      <c r="A11" s="31" t="s">
        <v>66</v>
      </c>
      <c r="B11" s="32" t="s">
        <v>67</v>
      </c>
      <c r="C11" s="32" t="s">
        <v>68</v>
      </c>
    </row>
    <row r="12" spans="1:3" x14ac:dyDescent="0.25">
      <c r="A12" s="31" t="s">
        <v>39</v>
      </c>
      <c r="B12" s="32" t="s">
        <v>69</v>
      </c>
      <c r="C12" s="32" t="s">
        <v>88</v>
      </c>
    </row>
    <row r="13" spans="1:3" x14ac:dyDescent="0.25">
      <c r="A13" s="31" t="s">
        <v>38</v>
      </c>
      <c r="B13" s="32" t="s">
        <v>71</v>
      </c>
      <c r="C13" s="32" t="s">
        <v>70</v>
      </c>
    </row>
    <row r="14" spans="1:3" x14ac:dyDescent="0.25">
      <c r="A14" s="31" t="s">
        <v>72</v>
      </c>
      <c r="B14" s="32" t="s">
        <v>73</v>
      </c>
      <c r="C14" s="32" t="s">
        <v>74</v>
      </c>
    </row>
    <row r="15" spans="1:3" x14ac:dyDescent="0.25">
      <c r="A15" s="33" t="s">
        <v>43</v>
      </c>
      <c r="B15" s="34" t="s">
        <v>75</v>
      </c>
      <c r="C15" s="34" t="s">
        <v>70</v>
      </c>
    </row>
    <row r="16" spans="1:3" x14ac:dyDescent="0.25">
      <c r="A16" s="31" t="s">
        <v>76</v>
      </c>
      <c r="B16" s="32" t="s">
        <v>77</v>
      </c>
      <c r="C16" s="32" t="s">
        <v>78</v>
      </c>
    </row>
    <row r="17" spans="1:3" x14ac:dyDescent="0.25">
      <c r="A17" s="31" t="s">
        <v>42</v>
      </c>
      <c r="B17" s="35" t="s">
        <v>79</v>
      </c>
      <c r="C17" s="35" t="s">
        <v>70</v>
      </c>
    </row>
    <row r="18" spans="1:3" x14ac:dyDescent="0.25">
      <c r="A18" s="31" t="s">
        <v>80</v>
      </c>
      <c r="B18" s="35" t="s">
        <v>81</v>
      </c>
      <c r="C18" s="32" t="s">
        <v>87</v>
      </c>
    </row>
    <row r="19" spans="1:3" x14ac:dyDescent="0.25">
      <c r="A19" s="31" t="s">
        <v>82</v>
      </c>
      <c r="B19" s="35" t="s">
        <v>83</v>
      </c>
      <c r="C19" s="32" t="s">
        <v>87</v>
      </c>
    </row>
    <row r="20" spans="1:3" x14ac:dyDescent="0.25">
      <c r="A20" s="30" t="s">
        <v>108</v>
      </c>
      <c r="B20" s="30"/>
      <c r="C20" s="30"/>
    </row>
    <row r="21" spans="1:3" x14ac:dyDescent="0.25">
      <c r="A21" s="30" t="s">
        <v>109</v>
      </c>
      <c r="B21" s="30" t="s">
        <v>49</v>
      </c>
      <c r="C21" s="30" t="s">
        <v>50</v>
      </c>
    </row>
    <row r="22" spans="1:3" s="62" customFormat="1" x14ac:dyDescent="0.25">
      <c r="A22" s="61" t="s">
        <v>95</v>
      </c>
      <c r="B22" s="61" t="s">
        <v>160</v>
      </c>
      <c r="C22" s="61"/>
    </row>
    <row r="23" spans="1:3" x14ac:dyDescent="0.25">
      <c r="A23" s="57" t="s">
        <v>111</v>
      </c>
      <c r="B23" s="59" t="s">
        <v>112</v>
      </c>
      <c r="C23" s="58" t="s">
        <v>113</v>
      </c>
    </row>
    <row r="24" spans="1:3" s="62" customFormat="1" x14ac:dyDescent="0.25">
      <c r="A24" s="61" t="s">
        <v>133</v>
      </c>
      <c r="B24" s="61" t="s">
        <v>134</v>
      </c>
      <c r="C24" s="61"/>
    </row>
    <row r="25" spans="1:3" x14ac:dyDescent="0.25">
      <c r="A25" s="57" t="s">
        <v>114</v>
      </c>
      <c r="B25" s="58" t="s">
        <v>115</v>
      </c>
      <c r="C25" s="58" t="s">
        <v>59</v>
      </c>
    </row>
    <row r="26" spans="1:3" x14ac:dyDescent="0.25">
      <c r="A26" s="57" t="s">
        <v>116</v>
      </c>
      <c r="B26" s="60" t="s">
        <v>117</v>
      </c>
      <c r="C26" s="58" t="s">
        <v>118</v>
      </c>
    </row>
    <row r="27" spans="1:3" x14ac:dyDescent="0.25">
      <c r="A27" s="57" t="s">
        <v>119</v>
      </c>
      <c r="B27" s="58" t="s">
        <v>120</v>
      </c>
      <c r="C27" s="58" t="s">
        <v>110</v>
      </c>
    </row>
    <row r="28" spans="1:3" x14ac:dyDescent="0.25">
      <c r="A28" s="57" t="s">
        <v>121</v>
      </c>
      <c r="B28" s="58" t="s">
        <v>122</v>
      </c>
      <c r="C28" s="58" t="s">
        <v>110</v>
      </c>
    </row>
    <row r="29" spans="1:3" x14ac:dyDescent="0.25">
      <c r="A29" s="57" t="s">
        <v>123</v>
      </c>
      <c r="B29" s="58" t="s">
        <v>124</v>
      </c>
      <c r="C29" s="58" t="s">
        <v>110</v>
      </c>
    </row>
    <row r="30" spans="1:3" x14ac:dyDescent="0.25">
      <c r="A30" s="57" t="s">
        <v>125</v>
      </c>
      <c r="B30" s="58" t="s">
        <v>126</v>
      </c>
      <c r="C30" s="58" t="s">
        <v>110</v>
      </c>
    </row>
    <row r="31" spans="1:3" x14ac:dyDescent="0.25">
      <c r="A31" s="57" t="s">
        <v>127</v>
      </c>
      <c r="B31" s="58" t="s">
        <v>128</v>
      </c>
      <c r="C31" s="58" t="s">
        <v>110</v>
      </c>
    </row>
    <row r="32" spans="1:3" x14ac:dyDescent="0.25">
      <c r="A32" s="57" t="s">
        <v>129</v>
      </c>
      <c r="B32" s="58" t="s">
        <v>130</v>
      </c>
      <c r="C32" s="58" t="s">
        <v>110</v>
      </c>
    </row>
    <row r="33" spans="1:11" x14ac:dyDescent="0.25">
      <c r="A33" s="57" t="s">
        <v>136</v>
      </c>
      <c r="B33" s="58" t="s">
        <v>142</v>
      </c>
      <c r="C33" s="58" t="s">
        <v>59</v>
      </c>
    </row>
    <row r="34" spans="1:11" x14ac:dyDescent="0.25">
      <c r="A34" s="57" t="s">
        <v>137</v>
      </c>
      <c r="B34" s="58" t="s">
        <v>143</v>
      </c>
      <c r="C34" s="58" t="s">
        <v>59</v>
      </c>
      <c r="E34" s="63"/>
      <c r="F34" s="63"/>
      <c r="G34" s="63"/>
      <c r="H34" s="63"/>
      <c r="I34" s="63"/>
      <c r="J34" s="63"/>
      <c r="K34" s="63"/>
    </row>
    <row r="35" spans="1:11" x14ac:dyDescent="0.25">
      <c r="A35" s="57" t="s">
        <v>138</v>
      </c>
      <c r="B35" s="58" t="s">
        <v>144</v>
      </c>
      <c r="C35" s="58" t="s">
        <v>59</v>
      </c>
    </row>
    <row r="36" spans="1:11" x14ac:dyDescent="0.25">
      <c r="A36" s="57" t="s">
        <v>139</v>
      </c>
      <c r="B36" s="58" t="s">
        <v>145</v>
      </c>
      <c r="C36" s="58" t="s">
        <v>59</v>
      </c>
    </row>
    <row r="37" spans="1:11" x14ac:dyDescent="0.25">
      <c r="A37" s="57" t="s">
        <v>140</v>
      </c>
      <c r="B37" s="58" t="s">
        <v>146</v>
      </c>
      <c r="C37" s="58" t="s">
        <v>59</v>
      </c>
    </row>
    <row r="38" spans="1:11" x14ac:dyDescent="0.25">
      <c r="A38" s="57" t="s">
        <v>141</v>
      </c>
      <c r="B38" s="58" t="s">
        <v>147</v>
      </c>
      <c r="C38" s="58" t="s">
        <v>59</v>
      </c>
    </row>
    <row r="39" spans="1:11" x14ac:dyDescent="0.25">
      <c r="A39" s="57" t="s">
        <v>148</v>
      </c>
      <c r="B39" s="58" t="s">
        <v>149</v>
      </c>
      <c r="C39" s="58" t="s">
        <v>110</v>
      </c>
    </row>
    <row r="40" spans="1:11" x14ac:dyDescent="0.25">
      <c r="A40" s="57" t="s">
        <v>150</v>
      </c>
      <c r="B40" s="58" t="s">
        <v>151</v>
      </c>
      <c r="C40" s="58" t="s">
        <v>110</v>
      </c>
    </row>
    <row r="41" spans="1:11" x14ac:dyDescent="0.25">
      <c r="A41" s="57" t="s">
        <v>152</v>
      </c>
      <c r="B41" s="58" t="s">
        <v>153</v>
      </c>
      <c r="C41" s="58" t="s">
        <v>110</v>
      </c>
    </row>
    <row r="42" spans="1:11" x14ac:dyDescent="0.25">
      <c r="A42" s="57" t="s">
        <v>154</v>
      </c>
      <c r="B42" s="58" t="s">
        <v>157</v>
      </c>
      <c r="C42" s="58" t="s">
        <v>110</v>
      </c>
    </row>
    <row r="43" spans="1:11" x14ac:dyDescent="0.25">
      <c r="A43" s="57" t="s">
        <v>155</v>
      </c>
      <c r="B43" s="58" t="s">
        <v>158</v>
      </c>
      <c r="C43" s="58" t="s">
        <v>110</v>
      </c>
    </row>
    <row r="44" spans="1:11" x14ac:dyDescent="0.25">
      <c r="A44" s="57" t="s">
        <v>156</v>
      </c>
      <c r="B44" s="58" t="s">
        <v>159</v>
      </c>
      <c r="C44" s="58" t="s">
        <v>110</v>
      </c>
    </row>
    <row r="45" spans="1:11" x14ac:dyDescent="0.25">
      <c r="A45" s="57" t="s">
        <v>131</v>
      </c>
      <c r="B45" s="58" t="s">
        <v>132</v>
      </c>
      <c r="C45" s="58" t="s">
        <v>110</v>
      </c>
    </row>
    <row r="46" spans="1:11" x14ac:dyDescent="0.25">
      <c r="A46" s="74" t="s">
        <v>161</v>
      </c>
      <c r="B46" s="75" t="s">
        <v>162</v>
      </c>
      <c r="C46" s="75" t="s">
        <v>110</v>
      </c>
    </row>
    <row r="47" spans="1:11" x14ac:dyDescent="0.25">
      <c r="A47" s="57" t="s">
        <v>163</v>
      </c>
      <c r="B47" s="58" t="s">
        <v>164</v>
      </c>
      <c r="C47" s="58" t="s">
        <v>110</v>
      </c>
    </row>
    <row r="48" spans="1:11" x14ac:dyDescent="0.25">
      <c r="A48" s="76" t="s">
        <v>170</v>
      </c>
      <c r="B48" s="32"/>
      <c r="C48" s="32"/>
      <c r="D48" s="77"/>
    </row>
    <row r="49" spans="1:3" x14ac:dyDescent="0.25">
      <c r="A49" s="32" t="s">
        <v>171</v>
      </c>
      <c r="B49" s="32" t="s">
        <v>172</v>
      </c>
      <c r="C49" s="32" t="s">
        <v>59</v>
      </c>
    </row>
    <row r="50" spans="1:3" x14ac:dyDescent="0.25">
      <c r="A50" s="32" t="s">
        <v>173</v>
      </c>
      <c r="B50" s="32" t="s">
        <v>89</v>
      </c>
      <c r="C50" s="32" t="s">
        <v>59</v>
      </c>
    </row>
    <row r="51" spans="1:3" x14ac:dyDescent="0.25">
      <c r="A51" s="32" t="s">
        <v>174</v>
      </c>
      <c r="B51" s="32" t="s">
        <v>90</v>
      </c>
      <c r="C51" s="32" t="s">
        <v>59</v>
      </c>
    </row>
    <row r="52" spans="1:3" x14ac:dyDescent="0.25">
      <c r="A52" s="32" t="s">
        <v>175</v>
      </c>
      <c r="B52" s="32" t="s">
        <v>92</v>
      </c>
      <c r="C52" s="32" t="s">
        <v>59</v>
      </c>
    </row>
    <row r="53" spans="1:3" x14ac:dyDescent="0.25">
      <c r="A53" s="32" t="s">
        <v>176</v>
      </c>
      <c r="B53" s="32" t="s">
        <v>177</v>
      </c>
      <c r="C53" s="32" t="s">
        <v>178</v>
      </c>
    </row>
    <row r="54" spans="1:3" x14ac:dyDescent="0.25">
      <c r="A54" s="32" t="s">
        <v>179</v>
      </c>
      <c r="B54" s="32" t="s">
        <v>180</v>
      </c>
      <c r="C54" s="32" t="s">
        <v>181</v>
      </c>
    </row>
    <row r="55" spans="1:3" x14ac:dyDescent="0.25">
      <c r="A55" s="32" t="s">
        <v>182</v>
      </c>
      <c r="B55" s="32" t="s">
        <v>183</v>
      </c>
      <c r="C55" s="32" t="s">
        <v>59</v>
      </c>
    </row>
    <row r="56" spans="1:3" x14ac:dyDescent="0.25">
      <c r="A56" s="32" t="s">
        <v>184</v>
      </c>
      <c r="B56" s="32" t="s">
        <v>185</v>
      </c>
      <c r="C56" s="32" t="s">
        <v>59</v>
      </c>
    </row>
    <row r="57" spans="1:3" x14ac:dyDescent="0.25">
      <c r="A57" s="32" t="s">
        <v>186</v>
      </c>
      <c r="B57" s="32" t="s">
        <v>187</v>
      </c>
      <c r="C57" s="32" t="s">
        <v>59</v>
      </c>
    </row>
    <row r="58" spans="1:3" x14ac:dyDescent="0.25">
      <c r="A58" s="32" t="s">
        <v>188</v>
      </c>
      <c r="B58" s="32" t="s">
        <v>189</v>
      </c>
      <c r="C58" s="32" t="s">
        <v>59</v>
      </c>
    </row>
    <row r="59" spans="1:3" x14ac:dyDescent="0.25">
      <c r="A59" s="32" t="s">
        <v>190</v>
      </c>
      <c r="B59" s="32" t="s">
        <v>191</v>
      </c>
      <c r="C59" s="32" t="s">
        <v>59</v>
      </c>
    </row>
    <row r="60" spans="1:3" x14ac:dyDescent="0.25">
      <c r="A60" s="32" t="s">
        <v>192</v>
      </c>
      <c r="B60" s="32" t="s">
        <v>193</v>
      </c>
      <c r="C60" s="32" t="s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22"/>
  <sheetViews>
    <sheetView topLeftCell="AJ40" workbookViewId="0">
      <selection activeCell="AW58" sqref="AW58:BH65"/>
    </sheetView>
  </sheetViews>
  <sheetFormatPr defaultColWidth="9.140625" defaultRowHeight="15" x14ac:dyDescent="0.25"/>
  <cols>
    <col min="1" max="1" width="16.42578125" bestFit="1" customWidth="1"/>
    <col min="2" max="2" width="14" bestFit="1" customWidth="1"/>
    <col min="4" max="4" width="14.42578125" bestFit="1" customWidth="1"/>
    <col min="5" max="5" width="13.42578125" bestFit="1" customWidth="1"/>
    <col min="8" max="25" width="9.140625" customWidth="1"/>
    <col min="26" max="26" width="9.140625" style="36" customWidth="1"/>
    <col min="27" max="49" width="9.140625" customWidth="1"/>
    <col min="50" max="51" width="9.140625" style="66"/>
  </cols>
  <sheetData>
    <row r="1" spans="1:60" ht="44.2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36</v>
      </c>
      <c r="I1" s="1" t="s">
        <v>37</v>
      </c>
      <c r="J1" s="1" t="s">
        <v>36</v>
      </c>
      <c r="K1" s="1" t="s">
        <v>37</v>
      </c>
      <c r="L1" s="1" t="s">
        <v>36</v>
      </c>
      <c r="M1" s="1" t="s">
        <v>37</v>
      </c>
      <c r="N1" s="1" t="s">
        <v>36</v>
      </c>
      <c r="O1" s="1" t="s">
        <v>37</v>
      </c>
      <c r="P1" s="1" t="s">
        <v>36</v>
      </c>
      <c r="Q1" s="1" t="s">
        <v>37</v>
      </c>
      <c r="R1" s="4" t="s">
        <v>39</v>
      </c>
      <c r="S1" s="4" t="s">
        <v>39</v>
      </c>
      <c r="T1" s="4" t="s">
        <v>40</v>
      </c>
      <c r="U1" s="4" t="s">
        <v>40</v>
      </c>
      <c r="V1" s="4" t="s">
        <v>41</v>
      </c>
      <c r="W1" s="4" t="s">
        <v>41</v>
      </c>
      <c r="X1" s="1" t="s">
        <v>42</v>
      </c>
      <c r="Y1" s="3" t="s">
        <v>43</v>
      </c>
      <c r="Z1" s="49" t="s">
        <v>95</v>
      </c>
      <c r="AA1" s="50" t="s">
        <v>111</v>
      </c>
      <c r="AB1" s="50" t="s">
        <v>133</v>
      </c>
      <c r="AC1" s="50" t="s">
        <v>114</v>
      </c>
      <c r="AD1" s="50" t="s">
        <v>116</v>
      </c>
      <c r="AE1" s="50" t="s">
        <v>135</v>
      </c>
      <c r="AF1" s="50" t="s">
        <v>121</v>
      </c>
      <c r="AG1" s="50" t="s">
        <v>123</v>
      </c>
      <c r="AH1" s="50" t="s">
        <v>125</v>
      </c>
      <c r="AI1" s="50" t="s">
        <v>127</v>
      </c>
      <c r="AJ1" s="50" t="s">
        <v>129</v>
      </c>
      <c r="AK1" s="50" t="s">
        <v>136</v>
      </c>
      <c r="AL1" s="50" t="s">
        <v>137</v>
      </c>
      <c r="AM1" s="50" t="s">
        <v>138</v>
      </c>
      <c r="AN1" s="50" t="s">
        <v>139</v>
      </c>
      <c r="AO1" s="50" t="s">
        <v>140</v>
      </c>
      <c r="AP1" s="50" t="s">
        <v>141</v>
      </c>
      <c r="AQ1" s="50" t="s">
        <v>148</v>
      </c>
      <c r="AR1" s="50" t="s">
        <v>150</v>
      </c>
      <c r="AS1" s="50" t="s">
        <v>152</v>
      </c>
      <c r="AT1" s="50" t="s">
        <v>154</v>
      </c>
      <c r="AU1" s="50" t="s">
        <v>155</v>
      </c>
      <c r="AV1" s="50" t="s">
        <v>156</v>
      </c>
      <c r="AW1" s="50" t="s">
        <v>131</v>
      </c>
      <c r="AX1" s="50" t="s">
        <v>161</v>
      </c>
      <c r="AY1" s="50" t="s">
        <v>163</v>
      </c>
      <c r="AZ1" s="50" t="s">
        <v>212</v>
      </c>
      <c r="BA1" s="50" t="s">
        <v>213</v>
      </c>
      <c r="BB1" s="50" t="s">
        <v>214</v>
      </c>
      <c r="BC1" s="50" t="s">
        <v>215</v>
      </c>
      <c r="BD1" s="50" t="s">
        <v>216</v>
      </c>
      <c r="BE1" s="113" t="s">
        <v>217</v>
      </c>
      <c r="BF1" s="113" t="s">
        <v>218</v>
      </c>
      <c r="BG1" s="113" t="s">
        <v>219</v>
      </c>
      <c r="BH1" s="114" t="s">
        <v>220</v>
      </c>
    </row>
    <row r="2" spans="1:60" s="23" customFormat="1" ht="15.75" thickTop="1" x14ac:dyDescent="0.25">
      <c r="A2" s="21" t="s">
        <v>7</v>
      </c>
      <c r="B2" s="21" t="s">
        <v>8</v>
      </c>
      <c r="C2" s="21" t="s">
        <v>9</v>
      </c>
      <c r="D2" s="22" t="s">
        <v>10</v>
      </c>
      <c r="E2" s="21" t="s">
        <v>11</v>
      </c>
      <c r="F2" s="21" t="s">
        <v>12</v>
      </c>
      <c r="G2" s="21">
        <v>1</v>
      </c>
      <c r="H2" s="21">
        <v>325</v>
      </c>
      <c r="I2" s="21">
        <v>145</v>
      </c>
      <c r="J2" s="21">
        <v>330</v>
      </c>
      <c r="K2" s="21">
        <v>145</v>
      </c>
      <c r="L2" s="21">
        <v>316</v>
      </c>
      <c r="M2" s="21">
        <v>135</v>
      </c>
      <c r="N2" s="21">
        <v>322</v>
      </c>
      <c r="O2" s="21">
        <v>135</v>
      </c>
      <c r="P2" s="21">
        <v>320</v>
      </c>
      <c r="Q2" s="21">
        <v>145</v>
      </c>
      <c r="R2" s="21">
        <v>4687.1000000000004</v>
      </c>
      <c r="S2" s="21">
        <v>4275</v>
      </c>
      <c r="T2" s="21">
        <v>10.4</v>
      </c>
      <c r="U2" s="21">
        <v>10.7</v>
      </c>
      <c r="V2" s="21">
        <v>63.7</v>
      </c>
      <c r="W2" s="21">
        <v>62.9</v>
      </c>
      <c r="X2" s="21">
        <v>95.4</v>
      </c>
      <c r="Y2" s="21">
        <f>X2/300</f>
        <v>0.318</v>
      </c>
      <c r="Z2" s="43">
        <v>43982</v>
      </c>
      <c r="AA2" s="21">
        <v>13.844999999999999</v>
      </c>
      <c r="AB2" s="21">
        <v>6.85</v>
      </c>
      <c r="AC2" s="21">
        <v>2.0699999999999998</v>
      </c>
      <c r="AD2" s="21">
        <v>61.5</v>
      </c>
      <c r="AE2" s="21">
        <v>6.5</v>
      </c>
      <c r="AF2" s="21">
        <v>26.5</v>
      </c>
      <c r="AG2" s="21">
        <v>1952</v>
      </c>
      <c r="AH2" s="21">
        <v>323</v>
      </c>
      <c r="AI2" s="21">
        <v>100</v>
      </c>
      <c r="AJ2" s="21">
        <v>24.5</v>
      </c>
      <c r="AK2" s="21">
        <v>70.45</v>
      </c>
      <c r="AL2" s="21">
        <v>19.350000000000001</v>
      </c>
      <c r="AM2" s="21">
        <v>1.845</v>
      </c>
      <c r="AN2" s="21">
        <v>0.77</v>
      </c>
      <c r="AO2" s="21">
        <v>4.55</v>
      </c>
      <c r="AP2" s="21">
        <v>3</v>
      </c>
      <c r="AQ2" s="21">
        <v>0.54499999999999993</v>
      </c>
      <c r="AR2" s="21">
        <v>183</v>
      </c>
      <c r="AS2" s="21">
        <v>106</v>
      </c>
      <c r="AT2" s="21">
        <v>1.5899999999999999</v>
      </c>
      <c r="AU2" s="21">
        <v>3.0300000000000002</v>
      </c>
      <c r="AV2" s="21">
        <v>589.5</v>
      </c>
      <c r="AW2" s="21">
        <v>14</v>
      </c>
      <c r="AX2" s="67">
        <v>33.130000000000003</v>
      </c>
      <c r="AY2" s="67">
        <v>25.87</v>
      </c>
      <c r="AZ2" s="104">
        <v>11.987500000000001</v>
      </c>
      <c r="BA2" s="104">
        <v>1.2000000000000002</v>
      </c>
      <c r="BB2" s="67">
        <v>374.51879999999994</v>
      </c>
      <c r="BC2" s="104">
        <v>2.7001800657370527</v>
      </c>
      <c r="BD2" s="104">
        <v>0.14380427888446221</v>
      </c>
      <c r="BE2" s="104"/>
      <c r="BF2" s="104"/>
      <c r="BG2" s="104"/>
      <c r="BH2" s="104"/>
    </row>
    <row r="3" spans="1:60" s="23" customFormat="1" x14ac:dyDescent="0.25">
      <c r="A3" s="21" t="s">
        <v>7</v>
      </c>
      <c r="B3" s="21" t="s">
        <v>8</v>
      </c>
      <c r="C3" s="21" t="s">
        <v>9</v>
      </c>
      <c r="D3" s="22" t="s">
        <v>13</v>
      </c>
      <c r="E3" s="21" t="s">
        <v>11</v>
      </c>
      <c r="F3" s="21" t="s">
        <v>14</v>
      </c>
      <c r="G3" s="21">
        <v>2</v>
      </c>
      <c r="H3" s="21">
        <v>305</v>
      </c>
      <c r="I3" s="21">
        <v>125</v>
      </c>
      <c r="J3" s="21">
        <v>306</v>
      </c>
      <c r="K3" s="21">
        <v>125</v>
      </c>
      <c r="L3" s="21">
        <v>304</v>
      </c>
      <c r="M3" s="21">
        <v>120</v>
      </c>
      <c r="N3" s="21">
        <v>303</v>
      </c>
      <c r="O3" s="21">
        <v>132</v>
      </c>
      <c r="P3" s="21">
        <v>299</v>
      </c>
      <c r="Q3" s="21">
        <v>145</v>
      </c>
      <c r="R3" s="21">
        <v>4199.2</v>
      </c>
      <c r="S3" s="21">
        <v>4215.3</v>
      </c>
      <c r="T3" s="21">
        <v>9.8000000000000007</v>
      </c>
      <c r="U3" s="21">
        <v>10.4</v>
      </c>
      <c r="V3" s="21">
        <v>63.7</v>
      </c>
      <c r="W3" s="21">
        <v>62</v>
      </c>
      <c r="X3" s="21">
        <v>93</v>
      </c>
      <c r="Y3" s="21">
        <f t="shared" ref="Y3:Y57" si="0">X3/300</f>
        <v>0.31</v>
      </c>
      <c r="Z3" s="43">
        <v>43982</v>
      </c>
      <c r="AA3" s="21">
        <v>14.105</v>
      </c>
      <c r="AB3" s="21">
        <v>6.65</v>
      </c>
      <c r="AC3" s="21">
        <v>1.8049999999999999</v>
      </c>
      <c r="AD3" s="21">
        <v>56</v>
      </c>
      <c r="AE3" s="21">
        <v>7.5</v>
      </c>
      <c r="AF3" s="21">
        <v>28.5</v>
      </c>
      <c r="AG3" s="21">
        <v>1994</v>
      </c>
      <c r="AH3" s="21">
        <v>298</v>
      </c>
      <c r="AI3" s="21">
        <v>96.5</v>
      </c>
      <c r="AJ3" s="21">
        <v>21.5</v>
      </c>
      <c r="AK3" s="21">
        <v>70.22</v>
      </c>
      <c r="AL3" s="21">
        <v>17.36</v>
      </c>
      <c r="AM3" s="21">
        <v>1.7549999999999999</v>
      </c>
      <c r="AN3" s="21">
        <v>0.67500000000000004</v>
      </c>
      <c r="AO3" s="21">
        <v>4.75</v>
      </c>
      <c r="AP3" s="21">
        <v>5.25</v>
      </c>
      <c r="AQ3" s="21">
        <v>0.47499999999999998</v>
      </c>
      <c r="AR3" s="21">
        <v>175</v>
      </c>
      <c r="AS3" s="21">
        <v>109.5</v>
      </c>
      <c r="AT3" s="21">
        <v>1.5550000000000002</v>
      </c>
      <c r="AU3" s="21">
        <v>2.95</v>
      </c>
      <c r="AV3" s="21">
        <v>598.5</v>
      </c>
      <c r="AW3" s="21">
        <v>14</v>
      </c>
      <c r="AX3" s="67">
        <v>33.952500000000001</v>
      </c>
      <c r="AY3" s="67">
        <v>28.335000000000001</v>
      </c>
      <c r="AZ3" s="104">
        <v>12.734000000000002</v>
      </c>
      <c r="BA3" s="104">
        <v>1.1825000000000001</v>
      </c>
      <c r="BB3" s="67">
        <v>320.50440000000009</v>
      </c>
      <c r="BC3" s="104">
        <v>2.6626739542881737</v>
      </c>
      <c r="BD3" s="104">
        <v>0.15600668876512522</v>
      </c>
      <c r="BE3" s="104"/>
      <c r="BF3" s="104"/>
      <c r="BG3" s="104"/>
      <c r="BH3" s="104"/>
    </row>
    <row r="4" spans="1:60" s="23" customFormat="1" x14ac:dyDescent="0.25">
      <c r="A4" s="21" t="s">
        <v>7</v>
      </c>
      <c r="B4" s="21" t="s">
        <v>8</v>
      </c>
      <c r="C4" s="21" t="s">
        <v>9</v>
      </c>
      <c r="D4" s="22" t="s">
        <v>15</v>
      </c>
      <c r="E4" s="21" t="s">
        <v>11</v>
      </c>
      <c r="F4" s="21" t="s">
        <v>16</v>
      </c>
      <c r="G4" s="21">
        <v>3</v>
      </c>
      <c r="H4" s="21">
        <v>283</v>
      </c>
      <c r="I4" s="21">
        <v>135</v>
      </c>
      <c r="J4" s="21">
        <v>273</v>
      </c>
      <c r="K4" s="21">
        <v>125</v>
      </c>
      <c r="L4" s="21">
        <v>296</v>
      </c>
      <c r="M4" s="21">
        <v>123</v>
      </c>
      <c r="N4" s="21">
        <v>292</v>
      </c>
      <c r="O4" s="21">
        <v>127</v>
      </c>
      <c r="P4" s="21">
        <v>265</v>
      </c>
      <c r="Q4" s="21">
        <v>124</v>
      </c>
      <c r="R4" s="21">
        <v>4362.8</v>
      </c>
      <c r="S4" s="21">
        <v>4685.3999999999996</v>
      </c>
      <c r="T4" s="21">
        <v>10.3</v>
      </c>
      <c r="U4" s="21">
        <v>10.1</v>
      </c>
      <c r="V4" s="21">
        <v>63.4</v>
      </c>
      <c r="W4" s="21">
        <v>62</v>
      </c>
      <c r="X4" s="21">
        <v>93</v>
      </c>
      <c r="Y4" s="21">
        <f t="shared" si="0"/>
        <v>0.31</v>
      </c>
      <c r="Z4" s="43">
        <v>43982</v>
      </c>
      <c r="AA4" s="21">
        <v>14.175000000000001</v>
      </c>
      <c r="AB4" s="21">
        <v>6.6</v>
      </c>
      <c r="AC4" s="21">
        <v>1.655</v>
      </c>
      <c r="AD4" s="21">
        <v>53</v>
      </c>
      <c r="AE4" s="21">
        <v>8</v>
      </c>
      <c r="AF4" s="21">
        <v>30.5</v>
      </c>
      <c r="AG4" s="21">
        <v>1946.5</v>
      </c>
      <c r="AH4" s="21">
        <v>311</v>
      </c>
      <c r="AI4" s="21">
        <v>102.5</v>
      </c>
      <c r="AJ4" s="21">
        <v>22.5</v>
      </c>
      <c r="AK4" s="21">
        <v>68.425000000000011</v>
      </c>
      <c r="AL4" s="21">
        <v>18.204999999999998</v>
      </c>
      <c r="AM4" s="21">
        <v>1.865</v>
      </c>
      <c r="AN4" s="21">
        <v>0.69500000000000006</v>
      </c>
      <c r="AO4" s="21">
        <v>4.8</v>
      </c>
      <c r="AP4" s="21">
        <v>6</v>
      </c>
      <c r="AQ4" s="21">
        <v>0.36499999999999999</v>
      </c>
      <c r="AR4" s="21">
        <v>170</v>
      </c>
      <c r="AS4" s="21">
        <v>104.5</v>
      </c>
      <c r="AT4" s="21">
        <v>1.4350000000000001</v>
      </c>
      <c r="AU4" s="21">
        <v>3.4550000000000001</v>
      </c>
      <c r="AV4" s="21">
        <v>597.5</v>
      </c>
      <c r="AW4" s="21">
        <v>15.5</v>
      </c>
      <c r="AX4" s="67">
        <v>35.427499999999995</v>
      </c>
      <c r="AY4" s="67">
        <v>31.090000000000003</v>
      </c>
      <c r="AZ4" s="104">
        <v>10.938499999999999</v>
      </c>
      <c r="BA4" s="104">
        <v>1.1844999999999999</v>
      </c>
      <c r="BB4" s="67">
        <v>263.87639999999999</v>
      </c>
      <c r="BC4" s="104">
        <v>2.0393551488391966</v>
      </c>
      <c r="BD4" s="104">
        <v>0.14231427147130038</v>
      </c>
      <c r="BE4" s="104"/>
      <c r="BF4" s="104"/>
      <c r="BG4" s="104"/>
      <c r="BH4" s="104"/>
    </row>
    <row r="5" spans="1:60" s="23" customFormat="1" ht="15.75" x14ac:dyDescent="0.25">
      <c r="A5" s="21" t="s">
        <v>7</v>
      </c>
      <c r="B5" s="21" t="s">
        <v>8</v>
      </c>
      <c r="C5" s="21" t="s">
        <v>9</v>
      </c>
      <c r="D5" s="24" t="s">
        <v>17</v>
      </c>
      <c r="E5" s="21" t="s">
        <v>11</v>
      </c>
      <c r="F5" s="21" t="s">
        <v>18</v>
      </c>
      <c r="G5" s="21">
        <v>4</v>
      </c>
      <c r="H5" s="21">
        <v>285</v>
      </c>
      <c r="I5" s="21">
        <v>113</v>
      </c>
      <c r="J5" s="21">
        <v>294</v>
      </c>
      <c r="K5" s="21">
        <v>130</v>
      </c>
      <c r="L5" s="21">
        <v>299</v>
      </c>
      <c r="M5" s="21">
        <v>123</v>
      </c>
      <c r="N5" s="21">
        <v>286</v>
      </c>
      <c r="O5" s="21">
        <v>119</v>
      </c>
      <c r="P5" s="21">
        <v>294</v>
      </c>
      <c r="Q5" s="21">
        <v>123</v>
      </c>
      <c r="R5" s="21">
        <v>3861.3</v>
      </c>
      <c r="S5" s="21">
        <v>3192.6</v>
      </c>
      <c r="T5" s="21">
        <v>10.3</v>
      </c>
      <c r="U5" s="21">
        <v>9.9</v>
      </c>
      <c r="V5" s="21">
        <v>61</v>
      </c>
      <c r="W5" s="21">
        <v>62.8</v>
      </c>
      <c r="X5" s="21">
        <v>78.8</v>
      </c>
      <c r="Y5" s="21">
        <f t="shared" si="0"/>
        <v>0.26266666666666666</v>
      </c>
      <c r="Z5" s="43">
        <v>43982</v>
      </c>
      <c r="AA5" s="21">
        <v>14.975000000000001</v>
      </c>
      <c r="AB5" s="21">
        <v>6.7</v>
      </c>
      <c r="AC5" s="21">
        <v>1.7949999999999999</v>
      </c>
      <c r="AD5" s="21">
        <v>56</v>
      </c>
      <c r="AE5" s="21">
        <v>6</v>
      </c>
      <c r="AF5" s="21">
        <v>25</v>
      </c>
      <c r="AG5" s="21">
        <v>2073</v>
      </c>
      <c r="AH5" s="21">
        <v>348</v>
      </c>
      <c r="AI5" s="21">
        <v>103</v>
      </c>
      <c r="AJ5" s="21">
        <v>22.5</v>
      </c>
      <c r="AK5" s="21">
        <v>69.09</v>
      </c>
      <c r="AL5" s="21">
        <v>19.295000000000002</v>
      </c>
      <c r="AM5" s="21">
        <v>1.7650000000000001</v>
      </c>
      <c r="AN5" s="21">
        <v>0.65500000000000003</v>
      </c>
      <c r="AO5" s="21">
        <v>4.7</v>
      </c>
      <c r="AP5" s="21">
        <v>4.5</v>
      </c>
      <c r="AQ5" s="21">
        <v>0.45</v>
      </c>
      <c r="AR5" s="21">
        <v>185.5</v>
      </c>
      <c r="AS5" s="21">
        <v>121</v>
      </c>
      <c r="AT5" s="21">
        <v>1.5</v>
      </c>
      <c r="AU5" s="21">
        <v>2.4299999999999997</v>
      </c>
      <c r="AV5" s="21">
        <v>585</v>
      </c>
      <c r="AW5" s="21">
        <v>13.5</v>
      </c>
      <c r="AX5" s="67">
        <v>35.977499999999999</v>
      </c>
      <c r="AY5" s="67">
        <v>30.745000000000001</v>
      </c>
      <c r="AZ5" s="104">
        <v>11.202500000000001</v>
      </c>
      <c r="BA5" s="104">
        <v>1.2490000000000001</v>
      </c>
      <c r="BB5" s="67">
        <v>360.57960000000014</v>
      </c>
      <c r="BC5" s="104">
        <v>2.2448702679877108</v>
      </c>
      <c r="BD5" s="104">
        <v>0.14958765515950848</v>
      </c>
      <c r="BE5" s="104"/>
      <c r="BF5" s="104"/>
      <c r="BG5" s="104"/>
      <c r="BH5" s="104"/>
    </row>
    <row r="6" spans="1:60" s="23" customFormat="1" x14ac:dyDescent="0.25">
      <c r="A6" s="21" t="s">
        <v>7</v>
      </c>
      <c r="B6" s="21" t="s">
        <v>8</v>
      </c>
      <c r="C6" s="21" t="s">
        <v>9</v>
      </c>
      <c r="D6" s="22" t="s">
        <v>19</v>
      </c>
      <c r="E6" s="21" t="s">
        <v>11</v>
      </c>
      <c r="F6" s="21" t="s">
        <v>20</v>
      </c>
      <c r="G6" s="21">
        <v>5</v>
      </c>
      <c r="H6" s="21">
        <v>236</v>
      </c>
      <c r="I6" s="21">
        <v>132</v>
      </c>
      <c r="J6" s="21">
        <v>242</v>
      </c>
      <c r="K6" s="21">
        <v>118</v>
      </c>
      <c r="L6" s="21">
        <v>255</v>
      </c>
      <c r="M6" s="21">
        <v>132</v>
      </c>
      <c r="N6" s="21">
        <v>249</v>
      </c>
      <c r="O6" s="21">
        <v>125</v>
      </c>
      <c r="P6" s="21">
        <v>258</v>
      </c>
      <c r="Q6" s="21">
        <v>125</v>
      </c>
      <c r="R6" s="21">
        <v>3155.8</v>
      </c>
      <c r="S6" s="21">
        <v>3967.5</v>
      </c>
      <c r="T6" s="21">
        <v>10.4</v>
      </c>
      <c r="U6" s="21">
        <v>10.9</v>
      </c>
      <c r="V6" s="21">
        <v>55.7</v>
      </c>
      <c r="W6" s="21">
        <v>56.5</v>
      </c>
      <c r="X6" s="21">
        <v>76.400000000000006</v>
      </c>
      <c r="Y6" s="21">
        <f t="shared" si="0"/>
        <v>0.25466666666666671</v>
      </c>
      <c r="Z6" s="43">
        <v>43982</v>
      </c>
      <c r="AA6" s="21">
        <v>15.34</v>
      </c>
      <c r="AB6" s="21">
        <v>6.7</v>
      </c>
      <c r="AC6" s="21">
        <v>1.81</v>
      </c>
      <c r="AD6" s="21">
        <v>56.5</v>
      </c>
      <c r="AE6" s="21">
        <v>6.5</v>
      </c>
      <c r="AF6" s="21">
        <v>28</v>
      </c>
      <c r="AG6" s="21">
        <v>2080</v>
      </c>
      <c r="AH6" s="21">
        <v>378</v>
      </c>
      <c r="AI6" s="21">
        <v>117</v>
      </c>
      <c r="AJ6" s="21">
        <v>22</v>
      </c>
      <c r="AK6" s="21">
        <v>67.73</v>
      </c>
      <c r="AL6" s="21">
        <v>20.490000000000002</v>
      </c>
      <c r="AM6" s="21">
        <v>1.9550000000000001</v>
      </c>
      <c r="AN6" s="21">
        <v>0.625</v>
      </c>
      <c r="AO6" s="21">
        <v>4.7</v>
      </c>
      <c r="AP6" s="21">
        <v>4.5</v>
      </c>
      <c r="AQ6" s="21">
        <v>0.42499999999999999</v>
      </c>
      <c r="AR6" s="21">
        <v>185</v>
      </c>
      <c r="AS6" s="21">
        <v>110</v>
      </c>
      <c r="AT6" s="21">
        <v>1.57</v>
      </c>
      <c r="AU6" s="21">
        <v>2.3949999999999996</v>
      </c>
      <c r="AV6" s="21">
        <v>630</v>
      </c>
      <c r="AW6" s="21">
        <v>14</v>
      </c>
      <c r="AX6" s="67">
        <v>32.35</v>
      </c>
      <c r="AY6" s="67">
        <v>28.150000000000002</v>
      </c>
      <c r="AZ6" s="104">
        <v>10.228</v>
      </c>
      <c r="BA6" s="104">
        <v>1.1360000000000001</v>
      </c>
      <c r="BB6" s="67">
        <v>365.80680000000007</v>
      </c>
      <c r="BC6" s="104">
        <v>2.4229779673063261</v>
      </c>
      <c r="BD6" s="104">
        <v>0.17452973229092633</v>
      </c>
      <c r="BE6" s="104">
        <v>7</v>
      </c>
      <c r="BF6" s="104">
        <v>54</v>
      </c>
      <c r="BG6" s="104">
        <v>39</v>
      </c>
      <c r="BH6" s="104" t="s">
        <v>221</v>
      </c>
    </row>
    <row r="7" spans="1:60" s="23" customFormat="1" x14ac:dyDescent="0.25">
      <c r="A7" s="21" t="s">
        <v>7</v>
      </c>
      <c r="B7" s="21" t="s">
        <v>8</v>
      </c>
      <c r="C7" s="21" t="s">
        <v>9</v>
      </c>
      <c r="D7" s="22" t="s">
        <v>21</v>
      </c>
      <c r="E7" s="21" t="s">
        <v>22</v>
      </c>
      <c r="F7" s="22" t="s">
        <v>23</v>
      </c>
      <c r="G7" s="22">
        <v>6</v>
      </c>
      <c r="H7" s="21">
        <v>290</v>
      </c>
      <c r="I7" s="21">
        <v>145</v>
      </c>
      <c r="J7" s="21">
        <v>315</v>
      </c>
      <c r="K7" s="21">
        <v>165</v>
      </c>
      <c r="L7" s="21">
        <v>268</v>
      </c>
      <c r="M7" s="21">
        <v>149</v>
      </c>
      <c r="N7" s="21">
        <v>282</v>
      </c>
      <c r="O7" s="21">
        <v>149</v>
      </c>
      <c r="P7" s="21">
        <v>290</v>
      </c>
      <c r="Q7" s="21">
        <v>177</v>
      </c>
      <c r="R7" s="21">
        <v>2989.9</v>
      </c>
      <c r="S7" s="21">
        <v>3408.2</v>
      </c>
      <c r="T7" s="21">
        <v>9.8000000000000007</v>
      </c>
      <c r="U7" s="21">
        <v>9.3000000000000007</v>
      </c>
      <c r="V7" s="21">
        <v>59.2</v>
      </c>
      <c r="W7" s="21">
        <v>59.6</v>
      </c>
      <c r="X7" s="21">
        <v>86.3</v>
      </c>
      <c r="Y7" s="21">
        <f t="shared" si="0"/>
        <v>0.28766666666666668</v>
      </c>
      <c r="Z7" s="43">
        <v>43982</v>
      </c>
      <c r="AA7" s="21">
        <v>16.52</v>
      </c>
      <c r="AB7" s="21">
        <v>6.6999999999999993</v>
      </c>
      <c r="AC7" s="21">
        <v>1.7</v>
      </c>
      <c r="AD7" s="21">
        <v>54</v>
      </c>
      <c r="AE7" s="21">
        <v>12.5</v>
      </c>
      <c r="AF7" s="21">
        <v>37.5</v>
      </c>
      <c r="AG7" s="21">
        <v>2258.5</v>
      </c>
      <c r="AH7" s="21">
        <v>396.5</v>
      </c>
      <c r="AI7" s="21">
        <v>118.5</v>
      </c>
      <c r="AJ7" s="21">
        <v>24.5</v>
      </c>
      <c r="AK7" s="21">
        <v>68.365000000000009</v>
      </c>
      <c r="AL7" s="21">
        <v>19.97</v>
      </c>
      <c r="AM7" s="21">
        <v>1.84</v>
      </c>
      <c r="AN7" s="21">
        <v>0.64500000000000002</v>
      </c>
      <c r="AO7" s="21">
        <v>4.6999999999999993</v>
      </c>
      <c r="AP7" s="21">
        <v>4.5</v>
      </c>
      <c r="AQ7" s="21">
        <v>0.42000000000000004</v>
      </c>
      <c r="AR7" s="21">
        <v>168</v>
      </c>
      <c r="AS7" s="21">
        <v>92</v>
      </c>
      <c r="AT7" s="21">
        <v>1.7450000000000001</v>
      </c>
      <c r="AU7" s="21">
        <v>2.5099999999999998</v>
      </c>
      <c r="AV7" s="21">
        <v>665.5</v>
      </c>
      <c r="AW7" s="21">
        <v>19</v>
      </c>
      <c r="AX7" s="67">
        <v>26.83</v>
      </c>
      <c r="AY7" s="67">
        <v>24.349999999999998</v>
      </c>
      <c r="AZ7" s="104">
        <v>9.4024999999999999</v>
      </c>
      <c r="BA7" s="104">
        <v>1.091</v>
      </c>
      <c r="BB7" s="67">
        <v>314.40600000000006</v>
      </c>
      <c r="BC7" s="104">
        <v>1.9605190540026767</v>
      </c>
      <c r="BD7" s="104">
        <v>0.13624252691025163</v>
      </c>
      <c r="BE7" s="104"/>
      <c r="BF7" s="104"/>
      <c r="BG7" s="104"/>
      <c r="BH7" s="104"/>
    </row>
    <row r="8" spans="1:60" s="23" customFormat="1" x14ac:dyDescent="0.25">
      <c r="A8" s="21" t="s">
        <v>7</v>
      </c>
      <c r="B8" s="21" t="s">
        <v>8</v>
      </c>
      <c r="C8" s="21" t="s">
        <v>9</v>
      </c>
      <c r="D8" s="22">
        <v>17.460999999999999</v>
      </c>
      <c r="E8" s="21" t="s">
        <v>22</v>
      </c>
      <c r="F8" s="22" t="s">
        <v>24</v>
      </c>
      <c r="G8" s="22">
        <v>7</v>
      </c>
      <c r="H8" s="21">
        <v>298</v>
      </c>
      <c r="I8" s="21">
        <v>138</v>
      </c>
      <c r="J8" s="21">
        <v>299</v>
      </c>
      <c r="K8" s="21">
        <v>132</v>
      </c>
      <c r="L8" s="21">
        <v>280</v>
      </c>
      <c r="M8" s="21">
        <v>114</v>
      </c>
      <c r="N8" s="21">
        <v>297</v>
      </c>
      <c r="O8" s="21">
        <v>141</v>
      </c>
      <c r="P8" s="21">
        <v>304</v>
      </c>
      <c r="Q8" s="21">
        <v>130</v>
      </c>
      <c r="R8" s="21">
        <v>4304.8</v>
      </c>
      <c r="S8" s="21">
        <v>4204.8999999999996</v>
      </c>
      <c r="T8" s="21">
        <v>10.9</v>
      </c>
      <c r="U8" s="21">
        <v>10.6</v>
      </c>
      <c r="V8" s="21">
        <v>61.8</v>
      </c>
      <c r="W8" s="21">
        <v>62.1</v>
      </c>
      <c r="X8" s="21">
        <v>79.099999999999994</v>
      </c>
      <c r="Y8" s="21">
        <f t="shared" si="0"/>
        <v>0.26366666666666666</v>
      </c>
      <c r="Z8" s="43">
        <v>43982</v>
      </c>
      <c r="AA8" s="21">
        <v>13.265000000000001</v>
      </c>
      <c r="AB8" s="21">
        <v>6.5</v>
      </c>
      <c r="AC8" s="21">
        <v>1.98</v>
      </c>
      <c r="AD8" s="21">
        <v>59.5</v>
      </c>
      <c r="AE8" s="21">
        <v>6</v>
      </c>
      <c r="AF8" s="21">
        <v>24.5</v>
      </c>
      <c r="AG8" s="21">
        <v>1742.5</v>
      </c>
      <c r="AH8" s="21">
        <v>309.5</v>
      </c>
      <c r="AI8" s="21">
        <v>96</v>
      </c>
      <c r="AJ8" s="21">
        <v>20.5</v>
      </c>
      <c r="AK8" s="21">
        <v>65.665000000000006</v>
      </c>
      <c r="AL8" s="21">
        <v>19.425000000000001</v>
      </c>
      <c r="AM8" s="21">
        <v>1.855</v>
      </c>
      <c r="AN8" s="21">
        <v>0.67500000000000004</v>
      </c>
      <c r="AO8" s="21">
        <v>4.9000000000000004</v>
      </c>
      <c r="AP8" s="21">
        <v>7.5</v>
      </c>
      <c r="AQ8" s="21">
        <v>0.32999999999999996</v>
      </c>
      <c r="AR8" s="21">
        <v>167</v>
      </c>
      <c r="AS8" s="21">
        <v>105</v>
      </c>
      <c r="AT8" s="21">
        <v>1.42</v>
      </c>
      <c r="AU8" s="21">
        <v>2.4000000000000004</v>
      </c>
      <c r="AV8" s="21">
        <v>616.5</v>
      </c>
      <c r="AW8" s="21">
        <v>12</v>
      </c>
      <c r="AX8" s="67">
        <v>28.047499999999999</v>
      </c>
      <c r="AY8" s="67">
        <v>25.25</v>
      </c>
      <c r="AZ8" s="104">
        <v>9.3099999999999987</v>
      </c>
      <c r="BA8" s="104">
        <v>1.06</v>
      </c>
      <c r="BB8" s="67">
        <v>298.72439999999995</v>
      </c>
      <c r="BC8" s="104">
        <v>1.4860347567030781</v>
      </c>
      <c r="BD8" s="104">
        <v>0.10036941410129094</v>
      </c>
      <c r="BE8" s="104">
        <v>8</v>
      </c>
      <c r="BF8" s="104">
        <v>40</v>
      </c>
      <c r="BG8" s="104">
        <v>52</v>
      </c>
      <c r="BH8" s="104" t="s">
        <v>222</v>
      </c>
    </row>
    <row r="9" spans="1:60" s="23" customFormat="1" x14ac:dyDescent="0.25">
      <c r="A9" s="21" t="s">
        <v>7</v>
      </c>
      <c r="B9" s="21" t="s">
        <v>8</v>
      </c>
      <c r="C9" s="21" t="s">
        <v>9</v>
      </c>
      <c r="D9" s="22" t="s">
        <v>25</v>
      </c>
      <c r="E9" s="21" t="s">
        <v>26</v>
      </c>
      <c r="F9" s="22" t="s">
        <v>27</v>
      </c>
      <c r="G9" s="22">
        <v>8</v>
      </c>
      <c r="H9" s="21">
        <v>270</v>
      </c>
      <c r="I9" s="21">
        <v>126</v>
      </c>
      <c r="J9" s="21">
        <v>268</v>
      </c>
      <c r="K9" s="21">
        <v>136</v>
      </c>
      <c r="L9" s="21">
        <v>262</v>
      </c>
      <c r="M9" s="21">
        <v>145</v>
      </c>
      <c r="N9" s="21">
        <v>274</v>
      </c>
      <c r="O9" s="21">
        <v>140</v>
      </c>
      <c r="P9" s="21">
        <v>281</v>
      </c>
      <c r="Q9" s="21">
        <v>151</v>
      </c>
      <c r="R9" s="21">
        <v>4951.8</v>
      </c>
      <c r="S9" s="21">
        <v>4746</v>
      </c>
      <c r="T9" s="21">
        <v>10.1</v>
      </c>
      <c r="U9" s="21">
        <v>9.8000000000000007</v>
      </c>
      <c r="V9" s="21">
        <v>59.7</v>
      </c>
      <c r="W9" s="21">
        <v>61.2</v>
      </c>
      <c r="X9" s="21">
        <v>87</v>
      </c>
      <c r="Y9" s="21">
        <f t="shared" si="0"/>
        <v>0.28999999999999998</v>
      </c>
      <c r="Z9" s="43">
        <v>43982</v>
      </c>
      <c r="AA9" s="21">
        <v>14.01</v>
      </c>
      <c r="AB9" s="21">
        <v>6.55</v>
      </c>
      <c r="AC9" s="21">
        <v>1.875</v>
      </c>
      <c r="AD9" s="21">
        <v>57.5</v>
      </c>
      <c r="AE9" s="21">
        <v>6</v>
      </c>
      <c r="AF9" s="21">
        <v>21</v>
      </c>
      <c r="AG9" s="21">
        <v>1862</v>
      </c>
      <c r="AH9" s="21">
        <v>329.5</v>
      </c>
      <c r="AI9" s="21">
        <v>92.5</v>
      </c>
      <c r="AJ9" s="21">
        <v>21</v>
      </c>
      <c r="AK9" s="21">
        <v>66.449999999999989</v>
      </c>
      <c r="AL9" s="21">
        <v>19.59</v>
      </c>
      <c r="AM9" s="21">
        <v>1.6949999999999998</v>
      </c>
      <c r="AN9" s="21">
        <v>0.65500000000000003</v>
      </c>
      <c r="AO9" s="21">
        <v>4.8499999999999996</v>
      </c>
      <c r="AP9" s="21">
        <v>6.75</v>
      </c>
      <c r="AQ9" s="21">
        <v>0.34499999999999997</v>
      </c>
      <c r="AR9" s="21">
        <v>158.5</v>
      </c>
      <c r="AS9" s="21">
        <v>101.5</v>
      </c>
      <c r="AT9" s="21">
        <v>1.4</v>
      </c>
      <c r="AU9" s="21">
        <v>2.25</v>
      </c>
      <c r="AV9" s="21">
        <v>623.5</v>
      </c>
      <c r="AW9" s="21">
        <v>11</v>
      </c>
      <c r="AX9" s="67">
        <v>27.17</v>
      </c>
      <c r="AY9" s="67">
        <v>27.725000000000001</v>
      </c>
      <c r="AZ9" s="104">
        <v>9.173</v>
      </c>
      <c r="BA9" s="104">
        <v>1.0434999999999999</v>
      </c>
      <c r="BB9" s="67">
        <v>300.46679999999992</v>
      </c>
      <c r="BC9" s="104">
        <v>1.6532622272832693</v>
      </c>
      <c r="BD9" s="104">
        <v>0.14405456564527352</v>
      </c>
      <c r="BE9" s="104">
        <v>7</v>
      </c>
      <c r="BF9" s="104">
        <v>46</v>
      </c>
      <c r="BG9" s="104">
        <v>47</v>
      </c>
      <c r="BH9" s="104" t="s">
        <v>222</v>
      </c>
    </row>
    <row r="10" spans="1:60" s="27" customFormat="1" x14ac:dyDescent="0.25">
      <c r="A10" s="25" t="s">
        <v>7</v>
      </c>
      <c r="B10" s="25" t="s">
        <v>28</v>
      </c>
      <c r="C10" s="25" t="s">
        <v>29</v>
      </c>
      <c r="D10" s="26" t="s">
        <v>10</v>
      </c>
      <c r="E10" s="25" t="s">
        <v>11</v>
      </c>
      <c r="F10" s="25" t="s">
        <v>12</v>
      </c>
      <c r="G10" s="25">
        <v>1</v>
      </c>
      <c r="H10" s="25">
        <v>189</v>
      </c>
      <c r="I10" s="25">
        <v>96</v>
      </c>
      <c r="J10" s="25">
        <v>170</v>
      </c>
      <c r="K10" s="25">
        <v>79</v>
      </c>
      <c r="L10" s="25">
        <v>185</v>
      </c>
      <c r="M10" s="25">
        <v>84</v>
      </c>
      <c r="N10" s="25">
        <v>188</v>
      </c>
      <c r="O10" s="25">
        <v>87</v>
      </c>
      <c r="P10" s="25">
        <v>187</v>
      </c>
      <c r="Q10" s="25">
        <v>82</v>
      </c>
      <c r="R10" s="25">
        <v>1451.5</v>
      </c>
      <c r="S10" s="25">
        <v>1719.9</v>
      </c>
      <c r="T10" s="25">
        <v>14</v>
      </c>
      <c r="U10" s="25">
        <v>12.5</v>
      </c>
      <c r="V10" s="25">
        <v>56.9</v>
      </c>
      <c r="W10" s="25">
        <v>62.3</v>
      </c>
      <c r="X10" s="25">
        <v>78.099999999999994</v>
      </c>
      <c r="Y10" s="25">
        <f t="shared" si="0"/>
        <v>0.26033333333333331</v>
      </c>
      <c r="Z10" s="44">
        <v>43991</v>
      </c>
      <c r="AA10" s="25">
        <v>52.510000000000005</v>
      </c>
      <c r="AB10" s="25">
        <v>7.65</v>
      </c>
      <c r="AC10" s="25">
        <v>10.18</v>
      </c>
      <c r="AD10" s="25">
        <v>124</v>
      </c>
      <c r="AE10" s="25">
        <v>33</v>
      </c>
      <c r="AF10" s="25">
        <v>16.5</v>
      </c>
      <c r="AG10" s="25">
        <v>9080</v>
      </c>
      <c r="AH10" s="25">
        <v>574</v>
      </c>
      <c r="AI10" s="25">
        <v>108</v>
      </c>
      <c r="AJ10" s="25">
        <v>18</v>
      </c>
      <c r="AK10" s="25">
        <v>86.46</v>
      </c>
      <c r="AL10" s="25">
        <v>9.1150000000000002</v>
      </c>
      <c r="AM10" s="25">
        <v>0.52500000000000002</v>
      </c>
      <c r="AN10" s="25">
        <v>0.15000000000000002</v>
      </c>
      <c r="AO10" s="25">
        <v>3.75</v>
      </c>
      <c r="AP10" s="25">
        <v>0</v>
      </c>
      <c r="AQ10" s="25">
        <v>0.745</v>
      </c>
      <c r="AR10" s="25">
        <v>120</v>
      </c>
      <c r="AS10" s="25">
        <v>18.5</v>
      </c>
      <c r="AT10" s="25">
        <v>4.7650000000000006</v>
      </c>
      <c r="AU10" s="25">
        <v>1.895</v>
      </c>
      <c r="AV10" s="25">
        <v>315</v>
      </c>
      <c r="AW10" s="25" t="s">
        <v>97</v>
      </c>
      <c r="AX10" s="68">
        <v>36.03</v>
      </c>
      <c r="AY10" s="68">
        <v>31.040000000000003</v>
      </c>
      <c r="AZ10" s="108">
        <v>61.631500000000003</v>
      </c>
      <c r="BA10" s="108">
        <v>4.7590000000000003</v>
      </c>
      <c r="BB10" s="68">
        <v>1150.7580000000003</v>
      </c>
      <c r="BC10" s="108">
        <v>5.8868055555555543</v>
      </c>
      <c r="BD10" s="108">
        <v>0.53279513888888874</v>
      </c>
      <c r="BE10" s="108"/>
      <c r="BF10" s="108"/>
      <c r="BG10" s="108"/>
      <c r="BH10" s="108"/>
    </row>
    <row r="11" spans="1:60" s="27" customFormat="1" x14ac:dyDescent="0.25">
      <c r="A11" s="25" t="s">
        <v>7</v>
      </c>
      <c r="B11" s="25" t="s">
        <v>28</v>
      </c>
      <c r="C11" s="25" t="s">
        <v>29</v>
      </c>
      <c r="D11" s="26" t="s">
        <v>25</v>
      </c>
      <c r="E11" s="25" t="s">
        <v>26</v>
      </c>
      <c r="F11" s="26" t="s">
        <v>27</v>
      </c>
      <c r="G11" s="26">
        <v>2</v>
      </c>
      <c r="H11" s="25">
        <v>157</v>
      </c>
      <c r="I11" s="25">
        <v>45</v>
      </c>
      <c r="J11" s="25">
        <v>190</v>
      </c>
      <c r="K11" s="25">
        <v>72</v>
      </c>
      <c r="L11" s="25">
        <v>191</v>
      </c>
      <c r="M11" s="25">
        <v>56</v>
      </c>
      <c r="N11" s="25">
        <v>200</v>
      </c>
      <c r="O11" s="25">
        <v>56</v>
      </c>
      <c r="P11" s="25">
        <v>175</v>
      </c>
      <c r="Q11" s="25">
        <v>69</v>
      </c>
      <c r="R11" s="25">
        <v>1910.7</v>
      </c>
      <c r="S11" s="25">
        <v>1581.3</v>
      </c>
      <c r="T11" s="25">
        <v>11.7</v>
      </c>
      <c r="U11" s="25">
        <v>10.8</v>
      </c>
      <c r="V11" s="25">
        <v>60.2</v>
      </c>
      <c r="W11" s="25">
        <v>54.9</v>
      </c>
      <c r="X11" s="25">
        <v>84.8</v>
      </c>
      <c r="Y11" s="25">
        <f t="shared" si="0"/>
        <v>0.28266666666666668</v>
      </c>
      <c r="Z11" s="44">
        <v>43991</v>
      </c>
      <c r="AA11" s="25">
        <v>49.204999999999998</v>
      </c>
      <c r="AB11" s="25">
        <v>7.7</v>
      </c>
      <c r="AC11" s="25">
        <v>11.545</v>
      </c>
      <c r="AD11" s="25">
        <v>125.5</v>
      </c>
      <c r="AE11" s="25">
        <v>25.5</v>
      </c>
      <c r="AF11" s="25">
        <v>21</v>
      </c>
      <c r="AG11" s="25">
        <v>8538.5</v>
      </c>
      <c r="AH11" s="25">
        <v>513.5</v>
      </c>
      <c r="AI11" s="25">
        <v>132</v>
      </c>
      <c r="AJ11" s="25">
        <v>17</v>
      </c>
      <c r="AK11" s="25">
        <v>86.745000000000005</v>
      </c>
      <c r="AL11" s="25">
        <v>8.6999999999999993</v>
      </c>
      <c r="AM11" s="25">
        <v>0.7</v>
      </c>
      <c r="AN11" s="25">
        <v>0.15000000000000002</v>
      </c>
      <c r="AO11" s="25">
        <v>3.7</v>
      </c>
      <c r="AP11" s="25">
        <v>0</v>
      </c>
      <c r="AQ11" s="25">
        <v>0.88</v>
      </c>
      <c r="AR11" s="25">
        <v>116.5</v>
      </c>
      <c r="AS11" s="25">
        <v>19.5</v>
      </c>
      <c r="AT11" s="25">
        <v>4.43</v>
      </c>
      <c r="AU11" s="25">
        <v>2.2650000000000001</v>
      </c>
      <c r="AV11" s="25">
        <v>309.5</v>
      </c>
      <c r="AW11" s="25" t="s">
        <v>97</v>
      </c>
      <c r="AX11" s="68">
        <v>38.42</v>
      </c>
      <c r="AY11" s="68">
        <v>29.130000000000003</v>
      </c>
      <c r="AZ11" s="108">
        <v>67.034499999999994</v>
      </c>
      <c r="BA11" s="108">
        <v>5.0794999999999995</v>
      </c>
      <c r="BB11" s="68">
        <v>1173.4092000000001</v>
      </c>
      <c r="BC11" s="108">
        <v>11.908007762640224</v>
      </c>
      <c r="BD11" s="108">
        <v>0.95510504116393347</v>
      </c>
      <c r="BE11" s="108">
        <v>7</v>
      </c>
      <c r="BF11" s="108">
        <v>26</v>
      </c>
      <c r="BG11" s="108">
        <v>67</v>
      </c>
      <c r="BH11" s="108" t="s">
        <v>223</v>
      </c>
    </row>
    <row r="12" spans="1:60" s="27" customFormat="1" x14ac:dyDescent="0.25">
      <c r="A12" s="25" t="s">
        <v>7</v>
      </c>
      <c r="B12" s="25" t="s">
        <v>28</v>
      </c>
      <c r="C12" s="25" t="s">
        <v>29</v>
      </c>
      <c r="D12" s="26">
        <v>17.460999999999999</v>
      </c>
      <c r="E12" s="25" t="s">
        <v>22</v>
      </c>
      <c r="F12" s="26" t="s">
        <v>24</v>
      </c>
      <c r="G12" s="26">
        <v>3</v>
      </c>
      <c r="H12" s="25">
        <v>170</v>
      </c>
      <c r="I12" s="25">
        <v>66</v>
      </c>
      <c r="J12" s="25">
        <v>154</v>
      </c>
      <c r="K12" s="25">
        <v>55</v>
      </c>
      <c r="L12" s="25">
        <v>173</v>
      </c>
      <c r="M12" s="25">
        <v>69</v>
      </c>
      <c r="N12" s="25">
        <v>167</v>
      </c>
      <c r="O12" s="25">
        <v>63</v>
      </c>
      <c r="P12" s="25">
        <v>173</v>
      </c>
      <c r="Q12" s="25">
        <v>67</v>
      </c>
      <c r="R12" s="25">
        <v>1301.7</v>
      </c>
      <c r="S12" s="25">
        <v>1681.9</v>
      </c>
      <c r="T12" s="25">
        <v>11.6</v>
      </c>
      <c r="U12" s="25">
        <v>11</v>
      </c>
      <c r="V12" s="25">
        <v>57</v>
      </c>
      <c r="W12" s="25">
        <v>56</v>
      </c>
      <c r="X12" s="25">
        <v>77.5</v>
      </c>
      <c r="Y12" s="25">
        <f t="shared" si="0"/>
        <v>0.25833333333333336</v>
      </c>
      <c r="Z12" s="44">
        <v>43991</v>
      </c>
      <c r="AA12" s="25">
        <v>46.775000000000006</v>
      </c>
      <c r="AB12" s="25">
        <v>7.7</v>
      </c>
      <c r="AC12" s="25">
        <v>11.690000000000001</v>
      </c>
      <c r="AD12" s="25">
        <v>125.5</v>
      </c>
      <c r="AE12" s="25">
        <v>27</v>
      </c>
      <c r="AF12" s="25">
        <v>32</v>
      </c>
      <c r="AG12" s="25">
        <v>8055</v>
      </c>
      <c r="AH12" s="25">
        <v>522</v>
      </c>
      <c r="AI12" s="25">
        <v>143</v>
      </c>
      <c r="AJ12" s="25">
        <v>12.5</v>
      </c>
      <c r="AK12" s="25">
        <v>86.09</v>
      </c>
      <c r="AL12" s="25">
        <v>9.3149999999999995</v>
      </c>
      <c r="AM12" s="25">
        <v>0.79</v>
      </c>
      <c r="AN12" s="25">
        <v>0.12</v>
      </c>
      <c r="AO12" s="25">
        <v>3.7</v>
      </c>
      <c r="AP12" s="25">
        <v>0</v>
      </c>
      <c r="AQ12" s="25">
        <v>0.79499999999999993</v>
      </c>
      <c r="AR12" s="25">
        <v>111.5</v>
      </c>
      <c r="AS12" s="25">
        <v>14.5</v>
      </c>
      <c r="AT12" s="25">
        <v>4.3550000000000004</v>
      </c>
      <c r="AU12" s="25">
        <v>2.46</v>
      </c>
      <c r="AV12" s="25">
        <v>379</v>
      </c>
      <c r="AW12" s="25" t="s">
        <v>98</v>
      </c>
      <c r="AX12" s="68">
        <v>51.239999999999995</v>
      </c>
      <c r="AY12" s="68">
        <v>37.174999999999997</v>
      </c>
      <c r="AZ12" s="108">
        <v>73.05</v>
      </c>
      <c r="BA12" s="108">
        <v>5.9444999999999997</v>
      </c>
      <c r="BB12" s="68">
        <v>1225.6812</v>
      </c>
      <c r="BC12" s="108">
        <v>4.2886047933656837</v>
      </c>
      <c r="BD12" s="108">
        <v>0.26476884044985211</v>
      </c>
      <c r="BE12" s="108">
        <v>5</v>
      </c>
      <c r="BF12" s="108">
        <v>35</v>
      </c>
      <c r="BG12" s="108">
        <v>60</v>
      </c>
      <c r="BH12" s="108" t="s">
        <v>223</v>
      </c>
    </row>
    <row r="13" spans="1:60" s="27" customFormat="1" x14ac:dyDescent="0.25">
      <c r="A13" s="25" t="s">
        <v>7</v>
      </c>
      <c r="B13" s="25" t="s">
        <v>28</v>
      </c>
      <c r="C13" s="25" t="s">
        <v>29</v>
      </c>
      <c r="D13" s="26" t="s">
        <v>21</v>
      </c>
      <c r="E13" s="25" t="s">
        <v>22</v>
      </c>
      <c r="F13" s="26" t="s">
        <v>23</v>
      </c>
      <c r="G13" s="26">
        <v>4</v>
      </c>
      <c r="H13" s="25">
        <v>161</v>
      </c>
      <c r="I13" s="25">
        <v>75</v>
      </c>
      <c r="J13" s="25">
        <v>177</v>
      </c>
      <c r="K13" s="25">
        <v>78</v>
      </c>
      <c r="L13" s="25">
        <v>166</v>
      </c>
      <c r="M13" s="25">
        <v>74</v>
      </c>
      <c r="N13" s="25">
        <v>159</v>
      </c>
      <c r="O13" s="25">
        <v>76</v>
      </c>
      <c r="P13" s="25">
        <v>166</v>
      </c>
      <c r="Q13" s="25">
        <v>83</v>
      </c>
      <c r="R13" s="25">
        <v>2318.4</v>
      </c>
      <c r="S13" s="25">
        <v>2706</v>
      </c>
      <c r="T13" s="25">
        <v>13</v>
      </c>
      <c r="U13" s="25">
        <v>13.2</v>
      </c>
      <c r="V13" s="25">
        <v>54.6</v>
      </c>
      <c r="W13" s="25">
        <v>53.1</v>
      </c>
      <c r="X13" s="25">
        <v>75.2</v>
      </c>
      <c r="Y13" s="25">
        <f t="shared" si="0"/>
        <v>0.25066666666666665</v>
      </c>
      <c r="Z13" s="44">
        <v>43991</v>
      </c>
      <c r="AA13" s="25">
        <v>48.96</v>
      </c>
      <c r="AB13" s="25">
        <v>7.5500000000000007</v>
      </c>
      <c r="AC13" s="25">
        <v>12.7</v>
      </c>
      <c r="AD13" s="25">
        <v>126.5</v>
      </c>
      <c r="AE13" s="25">
        <v>33</v>
      </c>
      <c r="AF13" s="25">
        <v>35.5</v>
      </c>
      <c r="AG13" s="25">
        <v>8430.5</v>
      </c>
      <c r="AH13" s="25">
        <v>548</v>
      </c>
      <c r="AI13" s="25">
        <v>113</v>
      </c>
      <c r="AJ13" s="25">
        <v>16.5</v>
      </c>
      <c r="AK13" s="25">
        <v>86.07</v>
      </c>
      <c r="AL13" s="25">
        <v>9.3500000000000014</v>
      </c>
      <c r="AM13" s="25">
        <v>0.59000000000000008</v>
      </c>
      <c r="AN13" s="25">
        <v>0.14500000000000002</v>
      </c>
      <c r="AO13" s="25">
        <v>3.85</v>
      </c>
      <c r="AP13" s="25">
        <v>0</v>
      </c>
      <c r="AQ13" s="25">
        <v>0.84499999999999997</v>
      </c>
      <c r="AR13" s="25">
        <v>123</v>
      </c>
      <c r="AS13" s="25">
        <v>15.5</v>
      </c>
      <c r="AT13" s="25">
        <v>4.2</v>
      </c>
      <c r="AU13" s="25">
        <v>2.46</v>
      </c>
      <c r="AV13" s="25">
        <v>405</v>
      </c>
      <c r="AW13" s="25">
        <v>3</v>
      </c>
      <c r="AX13" s="68">
        <v>61.43</v>
      </c>
      <c r="AY13" s="68">
        <v>33.765000000000001</v>
      </c>
      <c r="AZ13" s="108">
        <v>79.692000000000007</v>
      </c>
      <c r="BA13" s="108">
        <v>6.5475000000000003</v>
      </c>
      <c r="BB13" s="68">
        <v>1271.8548000000001</v>
      </c>
      <c r="BC13" s="108">
        <v>5.0750173640813614</v>
      </c>
      <c r="BD13" s="108">
        <v>0.36904932991160538</v>
      </c>
      <c r="BE13" s="108"/>
      <c r="BF13" s="108"/>
      <c r="BG13" s="108"/>
      <c r="BH13" s="108"/>
    </row>
    <row r="14" spans="1:60" s="27" customFormat="1" x14ac:dyDescent="0.25">
      <c r="A14" s="25" t="s">
        <v>7</v>
      </c>
      <c r="B14" s="25" t="s">
        <v>28</v>
      </c>
      <c r="C14" s="25" t="s">
        <v>29</v>
      </c>
      <c r="D14" s="26" t="s">
        <v>13</v>
      </c>
      <c r="E14" s="25" t="s">
        <v>11</v>
      </c>
      <c r="F14" s="25" t="s">
        <v>14</v>
      </c>
      <c r="G14" s="25">
        <v>5</v>
      </c>
      <c r="H14" s="25">
        <v>208</v>
      </c>
      <c r="I14" s="25">
        <v>87</v>
      </c>
      <c r="J14" s="25">
        <v>217</v>
      </c>
      <c r="K14" s="25">
        <v>89</v>
      </c>
      <c r="L14" s="25">
        <v>212</v>
      </c>
      <c r="M14" s="25">
        <v>91</v>
      </c>
      <c r="N14" s="25">
        <v>212</v>
      </c>
      <c r="O14" s="25">
        <v>83</v>
      </c>
      <c r="P14" s="25">
        <v>224</v>
      </c>
      <c r="Q14" s="25">
        <v>94</v>
      </c>
      <c r="R14" s="25">
        <v>4427.8999999999996</v>
      </c>
      <c r="S14" s="25">
        <v>4368.2</v>
      </c>
      <c r="T14" s="25">
        <v>13.4</v>
      </c>
      <c r="U14" s="25">
        <v>11.8</v>
      </c>
      <c r="V14" s="25">
        <v>61.6</v>
      </c>
      <c r="W14" s="25">
        <v>60.9</v>
      </c>
      <c r="X14" s="25">
        <v>90.3</v>
      </c>
      <c r="Y14" s="25">
        <f t="shared" si="0"/>
        <v>0.30099999999999999</v>
      </c>
      <c r="Z14" s="44">
        <v>43991</v>
      </c>
      <c r="AA14" s="25">
        <v>45.695</v>
      </c>
      <c r="AB14" s="25">
        <v>7.65</v>
      </c>
      <c r="AC14" s="25">
        <v>12.440000000000001</v>
      </c>
      <c r="AD14" s="25">
        <v>126.5</v>
      </c>
      <c r="AE14" s="25">
        <v>28.5</v>
      </c>
      <c r="AF14" s="25">
        <v>25.5</v>
      </c>
      <c r="AG14" s="25">
        <v>7811</v>
      </c>
      <c r="AH14" s="25">
        <v>550.5</v>
      </c>
      <c r="AI14" s="25">
        <v>100</v>
      </c>
      <c r="AJ14" s="25">
        <v>19</v>
      </c>
      <c r="AK14" s="25">
        <v>85.47999999999999</v>
      </c>
      <c r="AL14" s="25">
        <v>10.039999999999999</v>
      </c>
      <c r="AM14" s="25">
        <v>0.56000000000000005</v>
      </c>
      <c r="AN14" s="25">
        <v>0.18</v>
      </c>
      <c r="AO14" s="25">
        <v>3.75</v>
      </c>
      <c r="AP14" s="25">
        <v>0</v>
      </c>
      <c r="AQ14" s="25">
        <v>0.89500000000000002</v>
      </c>
      <c r="AR14" s="25">
        <v>138.5</v>
      </c>
      <c r="AS14" s="25">
        <v>14</v>
      </c>
      <c r="AT14" s="25">
        <v>4.5350000000000001</v>
      </c>
      <c r="AU14" s="25">
        <v>2.0699999999999998</v>
      </c>
      <c r="AV14" s="25">
        <v>467.5</v>
      </c>
      <c r="AW14" s="25">
        <v>4.5</v>
      </c>
      <c r="AX14" s="68">
        <v>53.86</v>
      </c>
      <c r="AY14" s="68">
        <v>28.04</v>
      </c>
      <c r="AZ14" s="108">
        <v>74.639499999999998</v>
      </c>
      <c r="BA14" s="108">
        <v>5.8235000000000001</v>
      </c>
      <c r="BB14" s="68">
        <v>1258.7868000000001</v>
      </c>
      <c r="BC14" s="108">
        <v>3.5487857029702976</v>
      </c>
      <c r="BD14" s="108">
        <v>0.26281320792079216</v>
      </c>
      <c r="BE14" s="108"/>
      <c r="BF14" s="108"/>
      <c r="BG14" s="108"/>
      <c r="BH14" s="108"/>
    </row>
    <row r="15" spans="1:60" s="27" customFormat="1" x14ac:dyDescent="0.25">
      <c r="A15" s="25" t="s">
        <v>7</v>
      </c>
      <c r="B15" s="25" t="s">
        <v>28</v>
      </c>
      <c r="C15" s="25" t="s">
        <v>29</v>
      </c>
      <c r="D15" s="26" t="s">
        <v>19</v>
      </c>
      <c r="E15" s="25" t="s">
        <v>11</v>
      </c>
      <c r="F15" s="25" t="s">
        <v>20</v>
      </c>
      <c r="G15" s="25">
        <v>6</v>
      </c>
      <c r="H15" s="25">
        <v>200</v>
      </c>
      <c r="I15" s="25">
        <v>80</v>
      </c>
      <c r="J15" s="25">
        <v>185</v>
      </c>
      <c r="K15" s="25">
        <v>70</v>
      </c>
      <c r="L15" s="25">
        <v>191</v>
      </c>
      <c r="M15" s="25">
        <v>75</v>
      </c>
      <c r="N15" s="25">
        <v>192</v>
      </c>
      <c r="O15" s="25">
        <v>74</v>
      </c>
      <c r="P15" s="25">
        <v>194</v>
      </c>
      <c r="Q15" s="25">
        <v>78</v>
      </c>
      <c r="R15" s="25">
        <v>3016.6</v>
      </c>
      <c r="S15" s="25">
        <v>3789.2</v>
      </c>
      <c r="T15" s="25">
        <v>11.6</v>
      </c>
      <c r="U15" s="25">
        <v>11.6</v>
      </c>
      <c r="V15" s="25">
        <v>60.4</v>
      </c>
      <c r="W15" s="25">
        <v>60.3</v>
      </c>
      <c r="X15" s="25">
        <v>79.3</v>
      </c>
      <c r="Y15" s="25">
        <f t="shared" si="0"/>
        <v>0.26433333333333331</v>
      </c>
      <c r="Z15" s="44">
        <v>43991</v>
      </c>
      <c r="AA15" s="25">
        <v>42.075000000000003</v>
      </c>
      <c r="AB15" s="25">
        <v>7.4</v>
      </c>
      <c r="AC15" s="25">
        <v>13.574999999999999</v>
      </c>
      <c r="AD15" s="25">
        <v>126.5</v>
      </c>
      <c r="AE15" s="25">
        <v>25</v>
      </c>
      <c r="AF15" s="25">
        <v>45.5</v>
      </c>
      <c r="AG15" s="25">
        <v>7062</v>
      </c>
      <c r="AH15" s="25">
        <v>567</v>
      </c>
      <c r="AI15" s="25">
        <v>108.5</v>
      </c>
      <c r="AJ15" s="25">
        <v>18</v>
      </c>
      <c r="AK15" s="25">
        <v>83.89500000000001</v>
      </c>
      <c r="AL15" s="25">
        <v>11.260000000000002</v>
      </c>
      <c r="AM15" s="25">
        <v>0.66500000000000004</v>
      </c>
      <c r="AN15" s="25">
        <v>0.185</v>
      </c>
      <c r="AO15" s="25">
        <v>4</v>
      </c>
      <c r="AP15" s="25">
        <v>0</v>
      </c>
      <c r="AQ15" s="25">
        <v>0.94500000000000006</v>
      </c>
      <c r="AR15" s="25">
        <v>156.5</v>
      </c>
      <c r="AS15" s="25">
        <v>9</v>
      </c>
      <c r="AT15" s="25">
        <v>4.625</v>
      </c>
      <c r="AU15" s="25">
        <v>2.585</v>
      </c>
      <c r="AV15" s="25">
        <v>530</v>
      </c>
      <c r="AW15" s="25">
        <v>19</v>
      </c>
      <c r="AX15" s="68">
        <v>67.72999999999999</v>
      </c>
      <c r="AY15" s="68">
        <v>33.774999999999999</v>
      </c>
      <c r="AZ15" s="108">
        <v>70.56</v>
      </c>
      <c r="BA15" s="108">
        <v>6.0299999999999994</v>
      </c>
      <c r="BB15" s="68">
        <v>1272.7260000000001</v>
      </c>
      <c r="BC15" s="108">
        <v>5.2034623574632928</v>
      </c>
      <c r="BD15" s="108">
        <v>0.39807140669156749</v>
      </c>
      <c r="BE15" s="108">
        <v>5</v>
      </c>
      <c r="BF15" s="108">
        <v>33</v>
      </c>
      <c r="BG15" s="108">
        <v>62</v>
      </c>
      <c r="BH15" s="108" t="s">
        <v>223</v>
      </c>
    </row>
    <row r="16" spans="1:60" s="27" customFormat="1" ht="15.75" x14ac:dyDescent="0.25">
      <c r="A16" s="25" t="s">
        <v>7</v>
      </c>
      <c r="B16" s="25" t="s">
        <v>28</v>
      </c>
      <c r="C16" s="25" t="s">
        <v>29</v>
      </c>
      <c r="D16" s="28" t="s">
        <v>17</v>
      </c>
      <c r="E16" s="25" t="s">
        <v>11</v>
      </c>
      <c r="F16" s="25" t="s">
        <v>18</v>
      </c>
      <c r="G16" s="25">
        <v>7</v>
      </c>
      <c r="H16" s="25">
        <v>182</v>
      </c>
      <c r="I16" s="25">
        <v>71</v>
      </c>
      <c r="J16" s="25">
        <v>186</v>
      </c>
      <c r="K16" s="25">
        <v>69</v>
      </c>
      <c r="L16" s="25">
        <v>184</v>
      </c>
      <c r="M16" s="25">
        <v>74</v>
      </c>
      <c r="N16" s="25">
        <v>195</v>
      </c>
      <c r="O16" s="25">
        <v>79</v>
      </c>
      <c r="P16" s="25">
        <v>174</v>
      </c>
      <c r="Q16" s="25">
        <v>89</v>
      </c>
      <c r="R16" s="25">
        <v>4222.8999999999996</v>
      </c>
      <c r="S16" s="25">
        <v>3597.1</v>
      </c>
      <c r="T16" s="25">
        <v>12.4</v>
      </c>
      <c r="U16" s="25">
        <v>12.7</v>
      </c>
      <c r="V16" s="25">
        <v>61</v>
      </c>
      <c r="W16" s="25">
        <v>61.8</v>
      </c>
      <c r="X16" s="25">
        <v>85.5</v>
      </c>
      <c r="Y16" s="25">
        <f t="shared" si="0"/>
        <v>0.28499999999999998</v>
      </c>
      <c r="Z16" s="44">
        <v>43991</v>
      </c>
      <c r="AA16" s="25">
        <v>41.224999999999994</v>
      </c>
      <c r="AB16" s="25">
        <v>7.3000000000000007</v>
      </c>
      <c r="AC16" s="25">
        <v>15.685</v>
      </c>
      <c r="AD16" s="25">
        <v>128</v>
      </c>
      <c r="AE16" s="25">
        <v>27.5</v>
      </c>
      <c r="AF16" s="25">
        <v>43.5</v>
      </c>
      <c r="AG16" s="25">
        <v>6807.5</v>
      </c>
      <c r="AH16" s="25">
        <v>608.5</v>
      </c>
      <c r="AI16" s="25">
        <v>132.5</v>
      </c>
      <c r="AJ16" s="25">
        <v>21</v>
      </c>
      <c r="AK16" s="25">
        <v>82.52</v>
      </c>
      <c r="AL16" s="25">
        <v>12.34</v>
      </c>
      <c r="AM16" s="25">
        <v>0.81499999999999995</v>
      </c>
      <c r="AN16" s="25">
        <v>0.22500000000000001</v>
      </c>
      <c r="AO16" s="25">
        <v>4.0999999999999996</v>
      </c>
      <c r="AP16" s="25">
        <v>0</v>
      </c>
      <c r="AQ16" s="25">
        <v>1.135</v>
      </c>
      <c r="AR16" s="25">
        <v>167</v>
      </c>
      <c r="AS16" s="25">
        <v>7.5</v>
      </c>
      <c r="AT16" s="25">
        <v>5.37</v>
      </c>
      <c r="AU16" s="25">
        <v>2.69</v>
      </c>
      <c r="AV16" s="25">
        <v>595.5</v>
      </c>
      <c r="AW16" s="25">
        <v>19.5</v>
      </c>
      <c r="AX16" s="68">
        <v>77.884999999999991</v>
      </c>
      <c r="AY16" s="68">
        <v>23.475000000000001</v>
      </c>
      <c r="AZ16" s="108">
        <v>79.479500000000002</v>
      </c>
      <c r="BA16" s="108">
        <v>7.0949999999999998</v>
      </c>
      <c r="BB16" s="68">
        <v>1351.134</v>
      </c>
      <c r="BC16" s="108">
        <v>5.4757216666666668</v>
      </c>
      <c r="BD16" s="108">
        <v>0.39486552736318403</v>
      </c>
      <c r="BE16" s="108"/>
      <c r="BF16" s="108"/>
      <c r="BG16" s="108"/>
      <c r="BH16" s="108"/>
    </row>
    <row r="17" spans="1:60" s="27" customFormat="1" x14ac:dyDescent="0.25">
      <c r="A17" s="25" t="s">
        <v>7</v>
      </c>
      <c r="B17" s="25" t="s">
        <v>28</v>
      </c>
      <c r="C17" s="25" t="s">
        <v>29</v>
      </c>
      <c r="D17" s="26" t="s">
        <v>15</v>
      </c>
      <c r="E17" s="25" t="s">
        <v>11</v>
      </c>
      <c r="F17" s="25" t="s">
        <v>16</v>
      </c>
      <c r="G17" s="25">
        <v>8</v>
      </c>
      <c r="H17" s="25">
        <v>206</v>
      </c>
      <c r="I17" s="25">
        <v>82</v>
      </c>
      <c r="J17" s="25">
        <v>197</v>
      </c>
      <c r="K17" s="25">
        <v>91</v>
      </c>
      <c r="L17" s="25">
        <v>212</v>
      </c>
      <c r="M17" s="25">
        <v>95</v>
      </c>
      <c r="N17" s="25">
        <v>200</v>
      </c>
      <c r="O17" s="25">
        <v>95</v>
      </c>
      <c r="P17" s="25">
        <v>200</v>
      </c>
      <c r="Q17" s="25">
        <v>92</v>
      </c>
      <c r="R17" s="25">
        <v>4514.3999999999996</v>
      </c>
      <c r="S17" s="25">
        <v>4296.5</v>
      </c>
      <c r="T17" s="25">
        <v>13</v>
      </c>
      <c r="U17" s="25">
        <v>13.2</v>
      </c>
      <c r="V17" s="25">
        <v>61.4</v>
      </c>
      <c r="W17" s="25">
        <v>62.3</v>
      </c>
      <c r="X17" s="25">
        <v>93.6</v>
      </c>
      <c r="Y17" s="25">
        <f t="shared" si="0"/>
        <v>0.312</v>
      </c>
      <c r="Z17" s="44">
        <v>43991</v>
      </c>
      <c r="AA17" s="25">
        <v>41.835000000000001</v>
      </c>
      <c r="AB17" s="25">
        <v>7.35</v>
      </c>
      <c r="AC17" s="25">
        <v>13.445</v>
      </c>
      <c r="AD17" s="25">
        <v>126.5</v>
      </c>
      <c r="AE17" s="25">
        <v>28</v>
      </c>
      <c r="AF17" s="25">
        <v>33</v>
      </c>
      <c r="AG17" s="25">
        <v>6928</v>
      </c>
      <c r="AH17" s="25">
        <v>611</v>
      </c>
      <c r="AI17" s="25">
        <v>122.5</v>
      </c>
      <c r="AJ17" s="25">
        <v>21</v>
      </c>
      <c r="AK17" s="25">
        <v>82.759999999999991</v>
      </c>
      <c r="AL17" s="25">
        <v>12.21</v>
      </c>
      <c r="AM17" s="25">
        <v>0.75</v>
      </c>
      <c r="AN17" s="25">
        <v>0.22</v>
      </c>
      <c r="AO17" s="25">
        <v>4.05</v>
      </c>
      <c r="AP17" s="25">
        <v>0</v>
      </c>
      <c r="AQ17" s="25">
        <v>1.0350000000000001</v>
      </c>
      <c r="AR17" s="25">
        <v>172</v>
      </c>
      <c r="AS17" s="25">
        <v>7.5</v>
      </c>
      <c r="AT17" s="25">
        <v>5.07</v>
      </c>
      <c r="AU17" s="25">
        <v>2.2000000000000002</v>
      </c>
      <c r="AV17" s="25">
        <v>646</v>
      </c>
      <c r="AW17" s="25">
        <v>17.5</v>
      </c>
      <c r="AX17" s="68">
        <v>60.42</v>
      </c>
      <c r="AY17" s="68">
        <v>20.130000000000003</v>
      </c>
      <c r="AZ17" s="108">
        <v>84.123500000000007</v>
      </c>
      <c r="BA17" s="108">
        <v>7.1829999999999998</v>
      </c>
      <c r="BB17" s="68">
        <v>1279.6956</v>
      </c>
      <c r="BC17" s="108">
        <v>4.820684123951823</v>
      </c>
      <c r="BD17" s="108">
        <v>0.34644670932258192</v>
      </c>
      <c r="BE17" s="108"/>
      <c r="BF17" s="108"/>
      <c r="BG17" s="108"/>
      <c r="BH17" s="108"/>
    </row>
    <row r="18" spans="1:60" s="23" customFormat="1" x14ac:dyDescent="0.25">
      <c r="A18" s="21" t="s">
        <v>7</v>
      </c>
      <c r="B18" s="21" t="s">
        <v>30</v>
      </c>
      <c r="C18" s="21" t="s">
        <v>29</v>
      </c>
      <c r="D18" s="22" t="s">
        <v>19</v>
      </c>
      <c r="E18" s="21" t="s">
        <v>11</v>
      </c>
      <c r="F18" s="21" t="s">
        <v>20</v>
      </c>
      <c r="G18" s="21">
        <v>1</v>
      </c>
      <c r="H18" s="21">
        <v>237</v>
      </c>
      <c r="I18" s="21">
        <v>108</v>
      </c>
      <c r="J18" s="21">
        <v>253</v>
      </c>
      <c r="K18" s="21">
        <v>127</v>
      </c>
      <c r="L18" s="21">
        <v>244</v>
      </c>
      <c r="M18" s="21">
        <v>115</v>
      </c>
      <c r="N18" s="21">
        <v>248</v>
      </c>
      <c r="O18" s="21">
        <v>102</v>
      </c>
      <c r="P18" s="21">
        <v>242</v>
      </c>
      <c r="Q18" s="21">
        <v>102</v>
      </c>
      <c r="R18" s="21">
        <v>2465.1999999999998</v>
      </c>
      <c r="S18" s="21">
        <v>2607.6999999999998</v>
      </c>
      <c r="T18" s="21">
        <v>13</v>
      </c>
      <c r="U18" s="21">
        <v>11.3</v>
      </c>
      <c r="V18" s="21">
        <v>55.3</v>
      </c>
      <c r="W18" s="21">
        <v>56.6</v>
      </c>
      <c r="X18" s="21">
        <v>63</v>
      </c>
      <c r="Y18" s="21">
        <f t="shared" si="0"/>
        <v>0.21</v>
      </c>
      <c r="Z18" s="43">
        <v>43990</v>
      </c>
      <c r="AA18" s="21">
        <v>21.02</v>
      </c>
      <c r="AB18" s="21">
        <v>7.55</v>
      </c>
      <c r="AC18" s="21">
        <v>2.29</v>
      </c>
      <c r="AD18" s="21">
        <v>65.5</v>
      </c>
      <c r="AE18" s="21">
        <v>5.5</v>
      </c>
      <c r="AF18" s="21">
        <v>7</v>
      </c>
      <c r="AG18" s="21">
        <v>2454.5</v>
      </c>
      <c r="AH18" s="21">
        <v>902.5</v>
      </c>
      <c r="AI18" s="21">
        <v>114.5</v>
      </c>
      <c r="AJ18" s="21">
        <v>29</v>
      </c>
      <c r="AK18" s="21">
        <v>58.39</v>
      </c>
      <c r="AL18" s="21">
        <v>35.765000000000001</v>
      </c>
      <c r="AM18" s="21">
        <v>1.395</v>
      </c>
      <c r="AN18" s="21">
        <v>0.6</v>
      </c>
      <c r="AO18" s="21">
        <v>3.8499999999999996</v>
      </c>
      <c r="AP18" s="21">
        <v>0</v>
      </c>
      <c r="AQ18" s="21">
        <v>0.60000000000000009</v>
      </c>
      <c r="AR18" s="21">
        <v>191</v>
      </c>
      <c r="AS18" s="21">
        <v>106.5</v>
      </c>
      <c r="AT18" s="21">
        <v>2.1549999999999998</v>
      </c>
      <c r="AU18" s="21">
        <v>0.86499999999999999</v>
      </c>
      <c r="AV18" s="21">
        <v>905</v>
      </c>
      <c r="AW18" s="21">
        <v>4</v>
      </c>
      <c r="AX18" s="69">
        <v>22.33</v>
      </c>
      <c r="AY18" s="69">
        <v>16.355</v>
      </c>
      <c r="AZ18" s="109">
        <v>13.017499999999998</v>
      </c>
      <c r="BA18" s="109">
        <v>1.171</v>
      </c>
      <c r="BB18" s="69">
        <v>357.96600000000012</v>
      </c>
      <c r="BC18" s="109">
        <v>3.00985216433175</v>
      </c>
      <c r="BD18" s="109">
        <v>0.13478554500963377</v>
      </c>
      <c r="BE18" s="109">
        <v>31</v>
      </c>
      <c r="BF18" s="109">
        <v>17</v>
      </c>
      <c r="BG18" s="109">
        <v>52</v>
      </c>
      <c r="BH18" s="109" t="s">
        <v>223</v>
      </c>
    </row>
    <row r="19" spans="1:60" s="23" customFormat="1" x14ac:dyDescent="0.25">
      <c r="A19" s="21" t="s">
        <v>7</v>
      </c>
      <c r="B19" s="21" t="s">
        <v>30</v>
      </c>
      <c r="C19" s="21" t="s">
        <v>29</v>
      </c>
      <c r="D19" s="22">
        <v>17.460999999999999</v>
      </c>
      <c r="E19" s="21" t="s">
        <v>22</v>
      </c>
      <c r="F19" s="22" t="s">
        <v>24</v>
      </c>
      <c r="G19" s="22">
        <v>2</v>
      </c>
      <c r="H19" s="21">
        <v>238</v>
      </c>
      <c r="I19" s="21">
        <v>119</v>
      </c>
      <c r="J19" s="21">
        <v>243</v>
      </c>
      <c r="K19" s="21">
        <v>116</v>
      </c>
      <c r="L19" s="21">
        <v>242</v>
      </c>
      <c r="M19" s="21">
        <v>104</v>
      </c>
      <c r="N19" s="21">
        <v>248</v>
      </c>
      <c r="O19" s="21">
        <v>106</v>
      </c>
      <c r="P19" s="21">
        <v>243</v>
      </c>
      <c r="Q19" s="21">
        <v>108</v>
      </c>
      <c r="R19" s="21">
        <v>2758.5</v>
      </c>
      <c r="S19" s="21">
        <v>2171.8000000000002</v>
      </c>
      <c r="T19" s="21">
        <v>11.5</v>
      </c>
      <c r="U19" s="21">
        <v>11.6</v>
      </c>
      <c r="V19" s="21">
        <v>56.1</v>
      </c>
      <c r="W19" s="21">
        <v>56.3</v>
      </c>
      <c r="X19" s="21">
        <v>65.599999999999994</v>
      </c>
      <c r="Y19" s="21">
        <f t="shared" si="0"/>
        <v>0.21866666666666665</v>
      </c>
      <c r="Z19" s="43">
        <v>43990</v>
      </c>
      <c r="AA19" s="21">
        <v>18.925000000000001</v>
      </c>
      <c r="AB19" s="21">
        <v>7.5500000000000007</v>
      </c>
      <c r="AC19" s="21">
        <v>1.97</v>
      </c>
      <c r="AD19" s="21">
        <v>59.5</v>
      </c>
      <c r="AE19" s="21">
        <v>5.5</v>
      </c>
      <c r="AF19" s="21">
        <v>8</v>
      </c>
      <c r="AG19" s="21">
        <v>2237</v>
      </c>
      <c r="AH19" s="21">
        <v>791.5</v>
      </c>
      <c r="AI19" s="21">
        <v>115.5</v>
      </c>
      <c r="AJ19" s="21">
        <v>28</v>
      </c>
      <c r="AK19" s="21">
        <v>58.83</v>
      </c>
      <c r="AL19" s="21">
        <v>35.084999999999994</v>
      </c>
      <c r="AM19" s="21">
        <v>1.58</v>
      </c>
      <c r="AN19" s="21">
        <v>0.64999999999999991</v>
      </c>
      <c r="AO19" s="21">
        <v>3.85</v>
      </c>
      <c r="AP19" s="21">
        <v>0</v>
      </c>
      <c r="AQ19" s="21">
        <v>0.63500000000000001</v>
      </c>
      <c r="AR19" s="21">
        <v>175</v>
      </c>
      <c r="AS19" s="21">
        <v>91.5</v>
      </c>
      <c r="AT19" s="21">
        <v>1.9900000000000002</v>
      </c>
      <c r="AU19" s="21">
        <v>0.87</v>
      </c>
      <c r="AV19" s="21">
        <v>830.5</v>
      </c>
      <c r="AW19" s="21">
        <v>4</v>
      </c>
      <c r="AX19" s="69">
        <v>24.43</v>
      </c>
      <c r="AY19" s="69">
        <v>15.25</v>
      </c>
      <c r="AZ19" s="109">
        <v>14.2325</v>
      </c>
      <c r="BA19" s="109">
        <v>1.294</v>
      </c>
      <c r="BB19" s="69">
        <v>326.60280000000006</v>
      </c>
      <c r="BC19" s="109">
        <v>2.6820527159779406</v>
      </c>
      <c r="BD19" s="109">
        <v>0.1135707736929073</v>
      </c>
      <c r="BE19" s="109">
        <v>28</v>
      </c>
      <c r="BF19" s="109">
        <v>25</v>
      </c>
      <c r="BG19" s="109">
        <v>47</v>
      </c>
      <c r="BH19" s="109" t="s">
        <v>223</v>
      </c>
    </row>
    <row r="20" spans="1:60" s="23" customFormat="1" x14ac:dyDescent="0.25">
      <c r="A20" s="21" t="s">
        <v>7</v>
      </c>
      <c r="B20" s="21" t="s">
        <v>30</v>
      </c>
      <c r="C20" s="21" t="s">
        <v>29</v>
      </c>
      <c r="D20" s="22" t="s">
        <v>15</v>
      </c>
      <c r="E20" s="21" t="s">
        <v>11</v>
      </c>
      <c r="F20" s="21" t="s">
        <v>16</v>
      </c>
      <c r="G20" s="21">
        <v>3</v>
      </c>
      <c r="H20" s="21">
        <v>274</v>
      </c>
      <c r="I20" s="21">
        <v>128</v>
      </c>
      <c r="J20" s="21">
        <v>256</v>
      </c>
      <c r="K20" s="21">
        <v>140</v>
      </c>
      <c r="L20" s="21">
        <v>254</v>
      </c>
      <c r="M20" s="21">
        <v>128</v>
      </c>
      <c r="N20" s="21">
        <v>263</v>
      </c>
      <c r="O20" s="21">
        <v>125</v>
      </c>
      <c r="P20" s="21">
        <v>267</v>
      </c>
      <c r="Q20" s="21">
        <v>133</v>
      </c>
      <c r="R20" s="21">
        <v>3477.6</v>
      </c>
      <c r="S20" s="21">
        <v>3166</v>
      </c>
      <c r="T20" s="21">
        <v>11</v>
      </c>
      <c r="U20" s="21">
        <v>10.6</v>
      </c>
      <c r="V20" s="21">
        <v>58.6</v>
      </c>
      <c r="W20" s="21">
        <v>61.3</v>
      </c>
      <c r="X20" s="21">
        <v>70.5</v>
      </c>
      <c r="Y20" s="21">
        <f t="shared" si="0"/>
        <v>0.23499999999999999</v>
      </c>
      <c r="Z20" s="43">
        <v>43990</v>
      </c>
      <c r="AA20" s="21">
        <v>13.879999999999999</v>
      </c>
      <c r="AB20" s="21">
        <v>7.25</v>
      </c>
      <c r="AC20" s="21">
        <v>2.56</v>
      </c>
      <c r="AD20" s="21">
        <v>71</v>
      </c>
      <c r="AE20" s="21">
        <v>6</v>
      </c>
      <c r="AF20" s="21">
        <v>11</v>
      </c>
      <c r="AG20" s="21">
        <v>1660.5</v>
      </c>
      <c r="AH20" s="21">
        <v>563.5</v>
      </c>
      <c r="AI20" s="21">
        <v>83</v>
      </c>
      <c r="AJ20" s="21">
        <v>21.5</v>
      </c>
      <c r="AK20" s="21">
        <v>59.795000000000002</v>
      </c>
      <c r="AL20" s="21">
        <v>33.855000000000004</v>
      </c>
      <c r="AM20" s="21">
        <v>1.5350000000000001</v>
      </c>
      <c r="AN20" s="21">
        <v>0.67500000000000004</v>
      </c>
      <c r="AO20" s="21">
        <v>4.1500000000000004</v>
      </c>
      <c r="AP20" s="21">
        <v>0</v>
      </c>
      <c r="AQ20" s="21">
        <v>0.39</v>
      </c>
      <c r="AR20" s="21">
        <v>148</v>
      </c>
      <c r="AS20" s="21">
        <v>66.5</v>
      </c>
      <c r="AT20" s="21">
        <v>1.44</v>
      </c>
      <c r="AU20" s="21">
        <v>0.80499999999999994</v>
      </c>
      <c r="AV20" s="21">
        <v>666</v>
      </c>
      <c r="AW20" s="21">
        <v>5</v>
      </c>
      <c r="AX20" s="69">
        <v>33.774999999999999</v>
      </c>
      <c r="AY20" s="69">
        <v>17.979999999999997</v>
      </c>
      <c r="AZ20" s="109">
        <v>11.204000000000001</v>
      </c>
      <c r="BA20" s="109">
        <v>1.1625000000000001</v>
      </c>
      <c r="BB20" s="69">
        <v>403.26840000000016</v>
      </c>
      <c r="BC20" s="109">
        <v>1.7267209116186693</v>
      </c>
      <c r="BD20" s="109">
        <v>0.11860199404170807</v>
      </c>
      <c r="BE20" s="109"/>
      <c r="BF20" s="109"/>
      <c r="BG20" s="109"/>
      <c r="BH20" s="109"/>
    </row>
    <row r="21" spans="1:60" s="23" customFormat="1" ht="15.75" x14ac:dyDescent="0.25">
      <c r="A21" s="21" t="s">
        <v>7</v>
      </c>
      <c r="B21" s="21" t="s">
        <v>30</v>
      </c>
      <c r="C21" s="21" t="s">
        <v>29</v>
      </c>
      <c r="D21" s="24" t="s">
        <v>17</v>
      </c>
      <c r="E21" s="21" t="s">
        <v>11</v>
      </c>
      <c r="F21" s="21" t="s">
        <v>18</v>
      </c>
      <c r="G21" s="21">
        <v>4</v>
      </c>
      <c r="H21" s="21">
        <v>257</v>
      </c>
      <c r="I21" s="21">
        <v>123</v>
      </c>
      <c r="J21" s="21">
        <v>257</v>
      </c>
      <c r="K21" s="21">
        <v>122</v>
      </c>
      <c r="L21" s="21">
        <v>256</v>
      </c>
      <c r="M21" s="21">
        <v>123</v>
      </c>
      <c r="N21" s="21">
        <v>251</v>
      </c>
      <c r="O21" s="21">
        <v>135</v>
      </c>
      <c r="P21" s="21">
        <v>285</v>
      </c>
      <c r="Q21" s="21">
        <v>148</v>
      </c>
      <c r="R21" s="21">
        <v>3256.1</v>
      </c>
      <c r="S21" s="21">
        <v>3915.4</v>
      </c>
      <c r="T21" s="21">
        <v>12.4</v>
      </c>
      <c r="U21" s="21">
        <v>11.9</v>
      </c>
      <c r="V21" s="21">
        <v>58.5</v>
      </c>
      <c r="W21" s="21">
        <v>60.9</v>
      </c>
      <c r="X21" s="21">
        <v>72</v>
      </c>
      <c r="Y21" s="21">
        <f t="shared" si="0"/>
        <v>0.24</v>
      </c>
      <c r="Z21" s="43">
        <v>43990</v>
      </c>
      <c r="AA21" s="21">
        <v>14.280000000000001</v>
      </c>
      <c r="AB21" s="21">
        <v>7.1</v>
      </c>
      <c r="AC21" s="21">
        <v>2.6950000000000003</v>
      </c>
      <c r="AD21" s="21">
        <v>74</v>
      </c>
      <c r="AE21" s="21">
        <v>6.5</v>
      </c>
      <c r="AF21" s="21">
        <v>13</v>
      </c>
      <c r="AG21" s="21">
        <v>1792</v>
      </c>
      <c r="AH21" s="21">
        <v>522</v>
      </c>
      <c r="AI21" s="21">
        <v>93</v>
      </c>
      <c r="AJ21" s="21">
        <v>26.5</v>
      </c>
      <c r="AK21" s="21">
        <v>62.795000000000002</v>
      </c>
      <c r="AL21" s="21">
        <v>30.42</v>
      </c>
      <c r="AM21" s="21">
        <v>1.67</v>
      </c>
      <c r="AN21" s="21">
        <v>0.81</v>
      </c>
      <c r="AO21" s="21">
        <v>4.3000000000000007</v>
      </c>
      <c r="AP21" s="21">
        <v>0</v>
      </c>
      <c r="AQ21" s="21">
        <v>0.51</v>
      </c>
      <c r="AR21" s="21">
        <v>172.5</v>
      </c>
      <c r="AS21" s="21">
        <v>66</v>
      </c>
      <c r="AT21" s="21">
        <v>1.74</v>
      </c>
      <c r="AU21" s="21">
        <v>0.8899999999999999</v>
      </c>
      <c r="AV21" s="21">
        <v>716.5</v>
      </c>
      <c r="AW21" s="21">
        <v>7</v>
      </c>
      <c r="AX21" s="69">
        <v>39.11</v>
      </c>
      <c r="AY21" s="69">
        <v>21.405000000000001</v>
      </c>
      <c r="AZ21" s="109">
        <v>13.012999999999998</v>
      </c>
      <c r="BA21" s="109">
        <v>1.248</v>
      </c>
      <c r="BB21" s="69">
        <v>429.40440000000024</v>
      </c>
      <c r="BC21" s="109">
        <v>1.6675782213344352</v>
      </c>
      <c r="BD21" s="109">
        <v>0.11637876178910297</v>
      </c>
      <c r="BE21" s="109"/>
      <c r="BF21" s="109"/>
      <c r="BG21" s="109"/>
      <c r="BH21" s="109"/>
    </row>
    <row r="22" spans="1:60" s="23" customFormat="1" x14ac:dyDescent="0.25">
      <c r="A22" s="21" t="s">
        <v>7</v>
      </c>
      <c r="B22" s="21" t="s">
        <v>30</v>
      </c>
      <c r="C22" s="21" t="s">
        <v>29</v>
      </c>
      <c r="D22" s="22" t="s">
        <v>13</v>
      </c>
      <c r="E22" s="21" t="s">
        <v>11</v>
      </c>
      <c r="F22" s="21" t="s">
        <v>14</v>
      </c>
      <c r="G22" s="21">
        <v>5</v>
      </c>
      <c r="H22" s="21">
        <v>272</v>
      </c>
      <c r="I22" s="21">
        <v>128</v>
      </c>
      <c r="J22" s="21">
        <v>285</v>
      </c>
      <c r="K22" s="21">
        <v>130</v>
      </c>
      <c r="L22" s="21">
        <v>296</v>
      </c>
      <c r="M22" s="21">
        <v>135</v>
      </c>
      <c r="N22" s="21">
        <v>295</v>
      </c>
      <c r="O22" s="21">
        <v>131</v>
      </c>
      <c r="P22" s="21">
        <v>297</v>
      </c>
      <c r="Q22" s="21">
        <v>131</v>
      </c>
      <c r="R22" s="21">
        <v>3579.4</v>
      </c>
      <c r="S22" s="21">
        <v>3652.9</v>
      </c>
      <c r="T22" s="21">
        <v>11.1</v>
      </c>
      <c r="U22" s="21">
        <v>10.6</v>
      </c>
      <c r="V22" s="21">
        <v>58.4</v>
      </c>
      <c r="W22" s="21">
        <v>59.3</v>
      </c>
      <c r="X22" s="21">
        <v>70.2</v>
      </c>
      <c r="Y22" s="21">
        <f t="shared" si="0"/>
        <v>0.23400000000000001</v>
      </c>
      <c r="Z22" s="43">
        <v>43990</v>
      </c>
      <c r="AA22" s="21">
        <v>14.785</v>
      </c>
      <c r="AB22" s="21">
        <v>7</v>
      </c>
      <c r="AC22" s="21">
        <v>2.7549999999999999</v>
      </c>
      <c r="AD22" s="21">
        <v>75</v>
      </c>
      <c r="AE22" s="21">
        <v>7.5</v>
      </c>
      <c r="AF22" s="21">
        <v>27</v>
      </c>
      <c r="AG22" s="21">
        <v>1878</v>
      </c>
      <c r="AH22" s="21">
        <v>512</v>
      </c>
      <c r="AI22" s="21">
        <v>96</v>
      </c>
      <c r="AJ22" s="21">
        <v>23.5</v>
      </c>
      <c r="AK22" s="21">
        <v>63.73</v>
      </c>
      <c r="AL22" s="21">
        <v>28.745000000000001</v>
      </c>
      <c r="AM22" s="21">
        <v>1.6950000000000001</v>
      </c>
      <c r="AN22" s="21">
        <v>0.7</v>
      </c>
      <c r="AO22" s="21">
        <v>4.4000000000000004</v>
      </c>
      <c r="AP22" s="21">
        <v>0.75</v>
      </c>
      <c r="AQ22" s="21">
        <v>0.42500000000000004</v>
      </c>
      <c r="AR22" s="21">
        <v>172.5</v>
      </c>
      <c r="AS22" s="21">
        <v>59</v>
      </c>
      <c r="AT22" s="21">
        <v>1.6950000000000001</v>
      </c>
      <c r="AU22" s="21">
        <v>1.9500000000000002</v>
      </c>
      <c r="AV22" s="21">
        <v>714</v>
      </c>
      <c r="AW22" s="21">
        <v>12.5</v>
      </c>
      <c r="AX22" s="69">
        <v>35.045000000000002</v>
      </c>
      <c r="AY22" s="69">
        <v>20.635000000000002</v>
      </c>
      <c r="AZ22" s="109">
        <v>12.530999999999999</v>
      </c>
      <c r="BA22" s="109">
        <v>1.1665000000000001</v>
      </c>
      <c r="BB22" s="69">
        <v>414.59400000000016</v>
      </c>
      <c r="BC22" s="109">
        <v>1.7040355002850032</v>
      </c>
      <c r="BD22" s="109">
        <v>0.12106820614772901</v>
      </c>
      <c r="BE22" s="109"/>
      <c r="BF22" s="109"/>
      <c r="BG22" s="109"/>
      <c r="BH22" s="109"/>
    </row>
    <row r="23" spans="1:60" s="23" customFormat="1" x14ac:dyDescent="0.25">
      <c r="A23" s="21" t="s">
        <v>7</v>
      </c>
      <c r="B23" s="21" t="s">
        <v>30</v>
      </c>
      <c r="C23" s="21" t="s">
        <v>29</v>
      </c>
      <c r="D23" s="22" t="s">
        <v>10</v>
      </c>
      <c r="E23" s="21" t="s">
        <v>11</v>
      </c>
      <c r="F23" s="21" t="s">
        <v>12</v>
      </c>
      <c r="G23" s="21">
        <v>6</v>
      </c>
      <c r="H23" s="21">
        <v>262</v>
      </c>
      <c r="I23" s="21">
        <v>132</v>
      </c>
      <c r="J23" s="21">
        <v>261</v>
      </c>
      <c r="K23" s="21">
        <v>138</v>
      </c>
      <c r="L23" s="21">
        <v>265</v>
      </c>
      <c r="M23" s="21">
        <v>138</v>
      </c>
      <c r="N23" s="21">
        <v>267</v>
      </c>
      <c r="O23" s="21">
        <v>122</v>
      </c>
      <c r="P23" s="21">
        <v>265</v>
      </c>
      <c r="Q23" s="21">
        <v>138</v>
      </c>
      <c r="R23" s="21">
        <v>4283.8999999999996</v>
      </c>
      <c r="S23" s="21">
        <v>4556.1000000000004</v>
      </c>
      <c r="T23" s="21">
        <v>11.5</v>
      </c>
      <c r="U23" s="21">
        <v>12.3</v>
      </c>
      <c r="V23" s="21">
        <v>63.3</v>
      </c>
      <c r="W23" s="21">
        <v>60.2</v>
      </c>
      <c r="X23" s="21">
        <v>76</v>
      </c>
      <c r="Y23" s="21">
        <f t="shared" si="0"/>
        <v>0.25333333333333335</v>
      </c>
      <c r="Z23" s="43">
        <v>43990</v>
      </c>
      <c r="AA23" s="21">
        <v>15.05</v>
      </c>
      <c r="AB23" s="21">
        <v>7.0500000000000007</v>
      </c>
      <c r="AC23" s="21">
        <v>2.9750000000000001</v>
      </c>
      <c r="AD23" s="21">
        <v>78.5</v>
      </c>
      <c r="AE23" s="21">
        <v>8.5</v>
      </c>
      <c r="AF23" s="21">
        <v>41</v>
      </c>
      <c r="AG23" s="21">
        <v>1923</v>
      </c>
      <c r="AH23" s="21">
        <v>513</v>
      </c>
      <c r="AI23" s="21">
        <v>113</v>
      </c>
      <c r="AJ23" s="21">
        <v>23.5</v>
      </c>
      <c r="AK23" s="21">
        <v>63.870000000000005</v>
      </c>
      <c r="AL23" s="21">
        <v>28.43</v>
      </c>
      <c r="AM23" s="21">
        <v>1.9249999999999998</v>
      </c>
      <c r="AN23" s="21">
        <v>0.67999999999999994</v>
      </c>
      <c r="AO23" s="21">
        <v>4.3499999999999996</v>
      </c>
      <c r="AP23" s="21">
        <v>0.75</v>
      </c>
      <c r="AQ23" s="21">
        <v>0.59</v>
      </c>
      <c r="AR23" s="21">
        <v>188</v>
      </c>
      <c r="AS23" s="21">
        <v>72</v>
      </c>
      <c r="AT23" s="21">
        <v>1.9849999999999999</v>
      </c>
      <c r="AU23" s="21">
        <v>2.5</v>
      </c>
      <c r="AV23" s="21">
        <v>716</v>
      </c>
      <c r="AW23" s="21">
        <v>23.5</v>
      </c>
      <c r="AX23" s="69">
        <v>44.230000000000004</v>
      </c>
      <c r="AY23" s="69">
        <v>27.11</v>
      </c>
      <c r="AZ23" s="109">
        <v>13.464</v>
      </c>
      <c r="BA23" s="109">
        <v>1.375</v>
      </c>
      <c r="BB23" s="69">
        <v>505.19880000000018</v>
      </c>
      <c r="BC23" s="109">
        <v>2.0177912992007996</v>
      </c>
      <c r="BD23" s="109">
        <v>0.16265876173826177</v>
      </c>
      <c r="BE23" s="109"/>
      <c r="BF23" s="109"/>
      <c r="BG23" s="109"/>
      <c r="BH23" s="109"/>
    </row>
    <row r="24" spans="1:60" s="23" customFormat="1" x14ac:dyDescent="0.25">
      <c r="A24" s="21" t="s">
        <v>7</v>
      </c>
      <c r="B24" s="21" t="s">
        <v>30</v>
      </c>
      <c r="C24" s="21" t="s">
        <v>29</v>
      </c>
      <c r="D24" s="22" t="s">
        <v>25</v>
      </c>
      <c r="E24" s="21" t="s">
        <v>26</v>
      </c>
      <c r="F24" s="22" t="s">
        <v>27</v>
      </c>
      <c r="G24" s="22">
        <v>7</v>
      </c>
      <c r="H24" s="21">
        <v>270</v>
      </c>
      <c r="I24" s="21">
        <v>132</v>
      </c>
      <c r="J24" s="21">
        <v>277</v>
      </c>
      <c r="K24" s="21">
        <v>132</v>
      </c>
      <c r="L24" s="21">
        <v>269</v>
      </c>
      <c r="M24" s="21">
        <v>116</v>
      </c>
      <c r="N24" s="21">
        <v>261</v>
      </c>
      <c r="O24" s="21">
        <v>125</v>
      </c>
      <c r="P24" s="21">
        <v>274</v>
      </c>
      <c r="Q24" s="21">
        <v>130</v>
      </c>
      <c r="R24" s="21">
        <v>4106.3999999999996</v>
      </c>
      <c r="S24" s="21">
        <v>3665.4</v>
      </c>
      <c r="T24" s="21">
        <v>11.1</v>
      </c>
      <c r="U24" s="21">
        <v>11.3</v>
      </c>
      <c r="V24" s="21">
        <v>57</v>
      </c>
      <c r="W24" s="21">
        <v>56.9</v>
      </c>
      <c r="X24" s="21">
        <v>74.400000000000006</v>
      </c>
      <c r="Y24" s="21">
        <f t="shared" si="0"/>
        <v>0.24800000000000003</v>
      </c>
      <c r="Z24" s="43">
        <v>43990</v>
      </c>
      <c r="AA24" s="21">
        <v>15.18</v>
      </c>
      <c r="AB24" s="21">
        <v>6.75</v>
      </c>
      <c r="AC24" s="21">
        <v>2.99</v>
      </c>
      <c r="AD24" s="21">
        <v>79.5</v>
      </c>
      <c r="AE24" s="21">
        <v>7.5</v>
      </c>
      <c r="AF24" s="21">
        <v>13.5</v>
      </c>
      <c r="AG24" s="21">
        <v>1886.5</v>
      </c>
      <c r="AH24" s="21">
        <v>486.5</v>
      </c>
      <c r="AI24" s="21">
        <v>100.5</v>
      </c>
      <c r="AJ24" s="21">
        <v>23</v>
      </c>
      <c r="AK24" s="21">
        <v>62.204999999999998</v>
      </c>
      <c r="AL24" s="21">
        <v>26.294999999999998</v>
      </c>
      <c r="AM24" s="21">
        <v>1.6950000000000001</v>
      </c>
      <c r="AN24" s="21">
        <v>0.66</v>
      </c>
      <c r="AO24" s="21">
        <v>4.6500000000000004</v>
      </c>
      <c r="AP24" s="21">
        <v>4.5</v>
      </c>
      <c r="AQ24" s="21">
        <v>0.40500000000000003</v>
      </c>
      <c r="AR24" s="21">
        <v>177.5</v>
      </c>
      <c r="AS24" s="21">
        <v>59</v>
      </c>
      <c r="AT24" s="21">
        <v>1.9849999999999999</v>
      </c>
      <c r="AU24" s="21">
        <v>0.92999999999999994</v>
      </c>
      <c r="AV24" s="21">
        <v>780</v>
      </c>
      <c r="AW24" s="21">
        <v>5.5</v>
      </c>
      <c r="AX24" s="69">
        <v>39.19</v>
      </c>
      <c r="AY24" s="69">
        <v>28.78</v>
      </c>
      <c r="AZ24" s="109">
        <v>13.263499999999999</v>
      </c>
      <c r="BA24" s="109">
        <v>1.3845000000000001</v>
      </c>
      <c r="BB24" s="69">
        <v>407.62440000000015</v>
      </c>
      <c r="BC24" s="109">
        <v>1.6487124596850697</v>
      </c>
      <c r="BD24" s="109">
        <v>0.11601229605387975</v>
      </c>
      <c r="BE24" s="109">
        <v>32</v>
      </c>
      <c r="BF24" s="109">
        <v>26</v>
      </c>
      <c r="BG24" s="109">
        <v>42</v>
      </c>
      <c r="BH24" s="109" t="s">
        <v>223</v>
      </c>
    </row>
    <row r="25" spans="1:60" s="23" customFormat="1" x14ac:dyDescent="0.25">
      <c r="A25" s="21" t="s">
        <v>7</v>
      </c>
      <c r="B25" s="21" t="s">
        <v>30</v>
      </c>
      <c r="C25" s="21" t="s">
        <v>29</v>
      </c>
      <c r="D25" s="22" t="s">
        <v>21</v>
      </c>
      <c r="E25" s="21" t="s">
        <v>22</v>
      </c>
      <c r="F25" s="22" t="s">
        <v>23</v>
      </c>
      <c r="G25" s="22">
        <v>8</v>
      </c>
      <c r="H25" s="21">
        <v>264</v>
      </c>
      <c r="I25" s="21">
        <v>138</v>
      </c>
      <c r="J25" s="21">
        <v>256</v>
      </c>
      <c r="K25" s="21">
        <v>135</v>
      </c>
      <c r="L25" s="21">
        <v>265</v>
      </c>
      <c r="M25" s="21">
        <v>127</v>
      </c>
      <c r="N25" s="21">
        <v>253</v>
      </c>
      <c r="O25" s="21">
        <v>145</v>
      </c>
      <c r="P25" s="21">
        <v>289</v>
      </c>
      <c r="Q25" s="21">
        <v>152</v>
      </c>
      <c r="R25" s="21">
        <v>3901.6</v>
      </c>
      <c r="S25" s="21">
        <v>4544.6000000000004</v>
      </c>
      <c r="T25" s="21">
        <v>13.5</v>
      </c>
      <c r="U25" s="21">
        <v>12.7</v>
      </c>
      <c r="V25" s="21">
        <v>55.3</v>
      </c>
      <c r="W25" s="21">
        <v>56.9</v>
      </c>
      <c r="X25" s="21">
        <v>73.3</v>
      </c>
      <c r="Y25" s="21">
        <f t="shared" si="0"/>
        <v>0.24433333333333332</v>
      </c>
      <c r="Z25" s="43">
        <v>43990</v>
      </c>
      <c r="AA25" s="21">
        <v>16.940000000000001</v>
      </c>
      <c r="AB25" s="21">
        <v>6.25</v>
      </c>
      <c r="AC25" s="21">
        <v>3.04</v>
      </c>
      <c r="AD25" s="21">
        <v>79.5</v>
      </c>
      <c r="AE25" s="21">
        <v>8.5</v>
      </c>
      <c r="AF25" s="21">
        <v>17</v>
      </c>
      <c r="AG25" s="21">
        <v>1988.5</v>
      </c>
      <c r="AH25" s="21">
        <v>429.5</v>
      </c>
      <c r="AI25" s="21">
        <v>98.5</v>
      </c>
      <c r="AJ25" s="21">
        <v>29</v>
      </c>
      <c r="AK25" s="21">
        <v>58.67</v>
      </c>
      <c r="AL25" s="21">
        <v>21.105</v>
      </c>
      <c r="AM25" s="21">
        <v>1.49</v>
      </c>
      <c r="AN25" s="21">
        <v>0.745</v>
      </c>
      <c r="AO25" s="21">
        <v>5.25</v>
      </c>
      <c r="AP25" s="21">
        <v>12.75</v>
      </c>
      <c r="AQ25" s="21">
        <v>0.42000000000000004</v>
      </c>
      <c r="AR25" s="21">
        <v>213.5</v>
      </c>
      <c r="AS25" s="21">
        <v>60.5</v>
      </c>
      <c r="AT25" s="21">
        <v>3.6449999999999996</v>
      </c>
      <c r="AU25" s="21">
        <v>1.0049999999999999</v>
      </c>
      <c r="AV25" s="21">
        <v>866.5</v>
      </c>
      <c r="AW25" s="21">
        <v>8</v>
      </c>
      <c r="AX25" s="69">
        <v>29.39</v>
      </c>
      <c r="AY25" s="69">
        <v>20.58</v>
      </c>
      <c r="AZ25" s="109">
        <v>13.236499999999999</v>
      </c>
      <c r="BA25" s="109">
        <v>1.3115000000000001</v>
      </c>
      <c r="BB25" s="69">
        <v>381.48840000000018</v>
      </c>
      <c r="BC25" s="109">
        <v>1.4938835247246312</v>
      </c>
      <c r="BD25" s="109">
        <v>9.4926119053198976E-2</v>
      </c>
      <c r="BE25" s="109"/>
      <c r="BF25" s="109"/>
      <c r="BG25" s="109"/>
      <c r="BH25" s="109"/>
    </row>
    <row r="26" spans="1:60" s="7" customFormat="1" x14ac:dyDescent="0.25">
      <c r="A26" s="5" t="s">
        <v>7</v>
      </c>
      <c r="B26" s="5" t="s">
        <v>31</v>
      </c>
      <c r="C26" s="5" t="s">
        <v>29</v>
      </c>
      <c r="D26" s="6" t="s">
        <v>21</v>
      </c>
      <c r="E26" s="5" t="s">
        <v>22</v>
      </c>
      <c r="F26" s="6" t="s">
        <v>23</v>
      </c>
      <c r="G26" s="6">
        <v>1</v>
      </c>
      <c r="H26" s="5">
        <v>200</v>
      </c>
      <c r="I26" s="5">
        <v>97</v>
      </c>
      <c r="J26" s="5">
        <v>205</v>
      </c>
      <c r="K26" s="5">
        <v>110</v>
      </c>
      <c r="L26" s="5">
        <v>204</v>
      </c>
      <c r="M26" s="5">
        <v>116</v>
      </c>
      <c r="N26" s="5">
        <v>199</v>
      </c>
      <c r="O26" s="5">
        <v>101</v>
      </c>
      <c r="P26" s="5">
        <v>194</v>
      </c>
      <c r="Q26" s="5">
        <v>107</v>
      </c>
      <c r="R26" s="5">
        <v>3779.2</v>
      </c>
      <c r="S26" s="5">
        <v>4219.1000000000004</v>
      </c>
      <c r="T26" s="5">
        <v>16</v>
      </c>
      <c r="U26" s="5">
        <v>15.7</v>
      </c>
      <c r="V26" s="5">
        <v>54.2</v>
      </c>
      <c r="W26" s="5">
        <v>52.7</v>
      </c>
      <c r="X26" s="5">
        <v>86.2</v>
      </c>
      <c r="Y26" s="5">
        <f t="shared" si="0"/>
        <v>0.28733333333333333</v>
      </c>
      <c r="Z26" s="45">
        <v>43991</v>
      </c>
      <c r="AA26" s="5">
        <v>19.324999999999999</v>
      </c>
      <c r="AB26" s="5">
        <v>6.85</v>
      </c>
      <c r="AC26" s="5">
        <v>3.0300000000000002</v>
      </c>
      <c r="AD26" s="5">
        <v>80</v>
      </c>
      <c r="AE26" s="5">
        <v>39.5</v>
      </c>
      <c r="AF26" s="5">
        <v>83.5</v>
      </c>
      <c r="AG26" s="5">
        <v>2877.5</v>
      </c>
      <c r="AH26" s="5">
        <v>380</v>
      </c>
      <c r="AI26" s="5">
        <v>135</v>
      </c>
      <c r="AJ26" s="5">
        <v>25.5</v>
      </c>
      <c r="AK26" s="5">
        <v>74.444999999999993</v>
      </c>
      <c r="AL26" s="5">
        <v>16.39</v>
      </c>
      <c r="AM26" s="5">
        <v>1.79</v>
      </c>
      <c r="AN26" s="5">
        <v>0.57499999999999996</v>
      </c>
      <c r="AO26" s="5">
        <v>4.55</v>
      </c>
      <c r="AP26" s="5">
        <v>2.25</v>
      </c>
      <c r="AQ26" s="5">
        <v>0.53</v>
      </c>
      <c r="AR26" s="5">
        <v>126.5</v>
      </c>
      <c r="AS26" s="5">
        <v>42</v>
      </c>
      <c r="AT26" s="5">
        <v>2.5999999999999996</v>
      </c>
      <c r="AU26" s="5">
        <v>3.3049999999999997</v>
      </c>
      <c r="AV26" s="5">
        <v>678.5</v>
      </c>
      <c r="AW26" s="5">
        <v>47</v>
      </c>
      <c r="AX26" s="70">
        <v>24.114999999999998</v>
      </c>
      <c r="AY26" s="70">
        <v>22.094999999999999</v>
      </c>
      <c r="AZ26" s="110" t="s">
        <v>197</v>
      </c>
      <c r="BA26" s="110" t="s">
        <v>197</v>
      </c>
      <c r="BB26" s="70">
        <v>365.80680000000012</v>
      </c>
      <c r="BC26" s="110">
        <v>1.626600230628124</v>
      </c>
      <c r="BD26" s="110">
        <v>0.12826445932925734</v>
      </c>
      <c r="BE26" s="110"/>
      <c r="BF26" s="110"/>
      <c r="BG26" s="110"/>
      <c r="BH26" s="110"/>
    </row>
    <row r="27" spans="1:60" s="7" customFormat="1" x14ac:dyDescent="0.25">
      <c r="A27" s="5" t="s">
        <v>7</v>
      </c>
      <c r="B27" s="5" t="s">
        <v>31</v>
      </c>
      <c r="C27" s="5" t="s">
        <v>29</v>
      </c>
      <c r="D27" s="6" t="s">
        <v>10</v>
      </c>
      <c r="E27" s="5" t="s">
        <v>11</v>
      </c>
      <c r="F27" s="5" t="s">
        <v>12</v>
      </c>
      <c r="G27" s="5">
        <v>2</v>
      </c>
      <c r="H27" s="5">
        <v>211</v>
      </c>
      <c r="I27" s="5">
        <v>102</v>
      </c>
      <c r="J27" s="5">
        <v>199</v>
      </c>
      <c r="K27" s="5">
        <v>95</v>
      </c>
      <c r="L27" s="5">
        <v>204</v>
      </c>
      <c r="M27" s="5">
        <v>116</v>
      </c>
      <c r="N27" s="5">
        <v>204</v>
      </c>
      <c r="O27" s="5">
        <v>104</v>
      </c>
      <c r="P27" s="5">
        <v>210</v>
      </c>
      <c r="Q27" s="5">
        <v>106</v>
      </c>
      <c r="R27" s="5">
        <v>3650.6</v>
      </c>
      <c r="S27" s="5">
        <v>5233.2</v>
      </c>
      <c r="T27" s="5">
        <v>17.600000000000001</v>
      </c>
      <c r="U27" s="5">
        <v>17</v>
      </c>
      <c r="V27" s="5">
        <v>58.1</v>
      </c>
      <c r="W27" s="5">
        <v>59</v>
      </c>
      <c r="X27" s="5">
        <v>86.3</v>
      </c>
      <c r="Y27" s="5">
        <f t="shared" si="0"/>
        <v>0.28766666666666668</v>
      </c>
      <c r="Z27" s="45">
        <v>43991</v>
      </c>
      <c r="AA27" s="5">
        <v>23.86</v>
      </c>
      <c r="AB27" s="5">
        <v>7.25</v>
      </c>
      <c r="AC27" s="5">
        <v>2.8499999999999996</v>
      </c>
      <c r="AD27" s="5">
        <v>77</v>
      </c>
      <c r="AE27" s="5">
        <v>41</v>
      </c>
      <c r="AF27" s="5">
        <v>70</v>
      </c>
      <c r="AG27" s="5">
        <v>3763.5</v>
      </c>
      <c r="AH27" s="5">
        <v>418</v>
      </c>
      <c r="AI27" s="5">
        <v>164.5</v>
      </c>
      <c r="AJ27" s="5">
        <v>33.5</v>
      </c>
      <c r="AK27" s="5">
        <v>78.844999999999999</v>
      </c>
      <c r="AL27" s="5">
        <v>14.620000000000001</v>
      </c>
      <c r="AM27" s="5">
        <v>1.77</v>
      </c>
      <c r="AN27" s="5">
        <v>0.61</v>
      </c>
      <c r="AO27" s="5">
        <v>4.1500000000000004</v>
      </c>
      <c r="AP27" s="5">
        <v>0</v>
      </c>
      <c r="AQ27" s="5">
        <v>0.60000000000000009</v>
      </c>
      <c r="AR27" s="5">
        <v>133</v>
      </c>
      <c r="AS27" s="5">
        <v>48.5</v>
      </c>
      <c r="AT27" s="5">
        <v>2.895</v>
      </c>
      <c r="AU27" s="5">
        <v>2.96</v>
      </c>
      <c r="AV27" s="5">
        <v>688</v>
      </c>
      <c r="AW27" s="5">
        <v>43</v>
      </c>
      <c r="AX27" s="70">
        <v>25.97</v>
      </c>
      <c r="AY27" s="70">
        <v>25.375</v>
      </c>
      <c r="AZ27" s="110">
        <v>13.561999999999999</v>
      </c>
      <c r="BA27" s="110">
        <v>1.2709999999999999</v>
      </c>
      <c r="BB27" s="70">
        <v>337.92840000000007</v>
      </c>
      <c r="BC27" s="110">
        <v>1.8706291063144938</v>
      </c>
      <c r="BD27" s="110">
        <v>0.12205838185174664</v>
      </c>
      <c r="BE27" s="110"/>
      <c r="BF27" s="110"/>
      <c r="BG27" s="110"/>
      <c r="BH27" s="110"/>
    </row>
    <row r="28" spans="1:60" s="7" customFormat="1" ht="15.75" x14ac:dyDescent="0.25">
      <c r="A28" s="5" t="s">
        <v>7</v>
      </c>
      <c r="B28" s="5" t="s">
        <v>31</v>
      </c>
      <c r="C28" s="5" t="s">
        <v>29</v>
      </c>
      <c r="D28" s="8" t="s">
        <v>17</v>
      </c>
      <c r="E28" s="5" t="s">
        <v>11</v>
      </c>
      <c r="F28" s="5" t="s">
        <v>18</v>
      </c>
      <c r="G28" s="5">
        <v>3</v>
      </c>
      <c r="H28" s="5">
        <v>191</v>
      </c>
      <c r="I28" s="5">
        <v>91</v>
      </c>
      <c r="J28" s="5">
        <v>209</v>
      </c>
      <c r="K28" s="5">
        <v>95</v>
      </c>
      <c r="L28" s="5">
        <v>203</v>
      </c>
      <c r="M28" s="5">
        <v>104</v>
      </c>
      <c r="N28" s="5">
        <v>213</v>
      </c>
      <c r="O28" s="5">
        <v>106</v>
      </c>
      <c r="P28" s="5">
        <v>206</v>
      </c>
      <c r="Q28" s="5">
        <v>103</v>
      </c>
      <c r="R28" s="5">
        <v>4454.7</v>
      </c>
      <c r="S28" s="5">
        <v>4318.1000000000004</v>
      </c>
      <c r="T28" s="5">
        <v>15.3</v>
      </c>
      <c r="U28" s="5">
        <v>16.3</v>
      </c>
      <c r="V28" s="5">
        <v>60.1</v>
      </c>
      <c r="W28" s="5">
        <v>59.3</v>
      </c>
      <c r="X28" s="5">
        <v>89.3</v>
      </c>
      <c r="Y28" s="5">
        <f t="shared" si="0"/>
        <v>0.29766666666666663</v>
      </c>
      <c r="Z28" s="45">
        <v>43991</v>
      </c>
      <c r="AA28" s="5">
        <v>21.92</v>
      </c>
      <c r="AB28" s="5">
        <v>6.8000000000000007</v>
      </c>
      <c r="AC28" s="5">
        <v>2.8099999999999996</v>
      </c>
      <c r="AD28" s="5">
        <v>76</v>
      </c>
      <c r="AE28" s="5">
        <v>33.5</v>
      </c>
      <c r="AF28" s="5">
        <v>119.5</v>
      </c>
      <c r="AG28" s="5">
        <v>3263.5</v>
      </c>
      <c r="AH28" s="5">
        <v>401.5</v>
      </c>
      <c r="AI28" s="5">
        <v>177.5</v>
      </c>
      <c r="AJ28" s="5">
        <v>29.5</v>
      </c>
      <c r="AK28" s="5">
        <v>74.474999999999994</v>
      </c>
      <c r="AL28" s="5">
        <v>15.27</v>
      </c>
      <c r="AM28" s="5">
        <v>2.0750000000000002</v>
      </c>
      <c r="AN28" s="5">
        <v>0.58499999999999996</v>
      </c>
      <c r="AO28" s="5">
        <v>4.5999999999999996</v>
      </c>
      <c r="AP28" s="5">
        <v>3</v>
      </c>
      <c r="AQ28" s="5">
        <v>0.625</v>
      </c>
      <c r="AR28" s="5">
        <v>160.5</v>
      </c>
      <c r="AS28" s="5">
        <v>53</v>
      </c>
      <c r="AT28" s="5">
        <v>3.2250000000000001</v>
      </c>
      <c r="AU28" s="5">
        <v>4.4350000000000005</v>
      </c>
      <c r="AV28" s="5">
        <v>812</v>
      </c>
      <c r="AW28" s="5">
        <v>52.5</v>
      </c>
      <c r="AX28" s="70">
        <v>27.475000000000001</v>
      </c>
      <c r="AY28" s="70">
        <v>29.534999999999997</v>
      </c>
      <c r="AZ28" s="110">
        <v>6.5139999999999993</v>
      </c>
      <c r="BA28" s="110">
        <v>0.65449999999999997</v>
      </c>
      <c r="BB28" s="70">
        <v>380.61720000000014</v>
      </c>
      <c r="BC28" s="110">
        <v>1.8415089443419168</v>
      </c>
      <c r="BD28" s="110">
        <v>0.12668450056632319</v>
      </c>
      <c r="BE28" s="110"/>
      <c r="BF28" s="110"/>
      <c r="BG28" s="110"/>
      <c r="BH28" s="110"/>
    </row>
    <row r="29" spans="1:60" s="7" customFormat="1" x14ac:dyDescent="0.25">
      <c r="A29" s="5" t="s">
        <v>7</v>
      </c>
      <c r="B29" s="5" t="s">
        <v>31</v>
      </c>
      <c r="C29" s="5" t="s">
        <v>29</v>
      </c>
      <c r="D29" s="6" t="s">
        <v>15</v>
      </c>
      <c r="E29" s="5" t="s">
        <v>11</v>
      </c>
      <c r="F29" s="5" t="s">
        <v>16</v>
      </c>
      <c r="G29" s="5">
        <v>4</v>
      </c>
      <c r="H29" s="5">
        <v>226</v>
      </c>
      <c r="I29" s="5">
        <v>102</v>
      </c>
      <c r="J29" s="5">
        <v>239</v>
      </c>
      <c r="K29" s="5">
        <v>115</v>
      </c>
      <c r="L29" s="5">
        <v>245</v>
      </c>
      <c r="M29" s="5">
        <v>130</v>
      </c>
      <c r="N29" s="5">
        <v>243</v>
      </c>
      <c r="O29" s="5">
        <v>135</v>
      </c>
      <c r="P29" s="5">
        <v>243</v>
      </c>
      <c r="Q29" s="5">
        <v>115</v>
      </c>
      <c r="R29" s="5">
        <v>4457.5</v>
      </c>
      <c r="S29" s="5">
        <v>4484.1000000000004</v>
      </c>
      <c r="T29" s="5">
        <v>14.2</v>
      </c>
      <c r="U29" s="5">
        <v>14.6</v>
      </c>
      <c r="V29" s="5">
        <v>61.5</v>
      </c>
      <c r="W29" s="5">
        <v>59.7</v>
      </c>
      <c r="X29" s="5">
        <v>105</v>
      </c>
      <c r="Y29" s="5">
        <f t="shared" si="0"/>
        <v>0.35</v>
      </c>
      <c r="Z29" s="45">
        <v>43991</v>
      </c>
      <c r="AA29" s="5">
        <v>22.25</v>
      </c>
      <c r="AB29" s="5">
        <v>7.05</v>
      </c>
      <c r="AC29" s="5">
        <v>2.6850000000000001</v>
      </c>
      <c r="AD29" s="5">
        <v>74</v>
      </c>
      <c r="AE29" s="5">
        <v>39</v>
      </c>
      <c r="AF29" s="5">
        <v>69.5</v>
      </c>
      <c r="AG29" s="5">
        <v>3373</v>
      </c>
      <c r="AH29" s="5">
        <v>426.5</v>
      </c>
      <c r="AI29" s="5">
        <v>160.5</v>
      </c>
      <c r="AJ29" s="5">
        <v>32</v>
      </c>
      <c r="AK29" s="5">
        <v>75.655000000000001</v>
      </c>
      <c r="AL29" s="5">
        <v>16.02</v>
      </c>
      <c r="AM29" s="5">
        <v>1.85</v>
      </c>
      <c r="AN29" s="5">
        <v>0.625</v>
      </c>
      <c r="AO29" s="5">
        <v>4.3499999999999996</v>
      </c>
      <c r="AP29" s="5">
        <v>1.5</v>
      </c>
      <c r="AQ29" s="5">
        <v>0.58499999999999996</v>
      </c>
      <c r="AR29" s="5">
        <v>140.5</v>
      </c>
      <c r="AS29" s="5">
        <v>47.5</v>
      </c>
      <c r="AT29" s="5">
        <v>2.9950000000000001</v>
      </c>
      <c r="AU29" s="5">
        <v>2.91</v>
      </c>
      <c r="AV29" s="5">
        <v>750.5</v>
      </c>
      <c r="AW29" s="5">
        <v>35</v>
      </c>
      <c r="AX29" s="70">
        <v>23.865000000000002</v>
      </c>
      <c r="AY29" s="70">
        <v>30.664999999999999</v>
      </c>
      <c r="AZ29" s="110" t="s">
        <v>197</v>
      </c>
      <c r="BA29" s="110" t="s">
        <v>197</v>
      </c>
      <c r="BB29" s="70">
        <v>355.3524000000001</v>
      </c>
      <c r="BC29" s="110">
        <v>1.7070069513406156</v>
      </c>
      <c r="BD29" s="110">
        <v>0.11751092353525322</v>
      </c>
      <c r="BE29" s="110"/>
      <c r="BF29" s="110"/>
      <c r="BG29" s="110"/>
      <c r="BH29" s="110"/>
    </row>
    <row r="30" spans="1:60" s="7" customFormat="1" x14ac:dyDescent="0.25">
      <c r="A30" s="5" t="s">
        <v>7</v>
      </c>
      <c r="B30" s="5" t="s">
        <v>31</v>
      </c>
      <c r="C30" s="5" t="s">
        <v>29</v>
      </c>
      <c r="D30" s="6" t="s">
        <v>13</v>
      </c>
      <c r="E30" s="5" t="s">
        <v>11</v>
      </c>
      <c r="F30" s="5" t="s">
        <v>14</v>
      </c>
      <c r="G30" s="5">
        <v>5</v>
      </c>
      <c r="H30" s="5">
        <v>250</v>
      </c>
      <c r="I30" s="5">
        <v>117</v>
      </c>
      <c r="J30" s="5">
        <v>256</v>
      </c>
      <c r="K30" s="5">
        <v>125</v>
      </c>
      <c r="L30" s="5">
        <v>245</v>
      </c>
      <c r="M30" s="5">
        <v>112</v>
      </c>
      <c r="N30" s="5">
        <v>246</v>
      </c>
      <c r="O30" s="5">
        <v>130</v>
      </c>
      <c r="P30" s="5">
        <v>242</v>
      </c>
      <c r="Q30" s="5">
        <v>125</v>
      </c>
      <c r="R30" s="5">
        <v>3900.5</v>
      </c>
      <c r="S30" s="5">
        <v>4073.7</v>
      </c>
      <c r="T30" s="5">
        <v>15.4</v>
      </c>
      <c r="U30" s="5">
        <v>14</v>
      </c>
      <c r="V30" s="5">
        <v>62.1</v>
      </c>
      <c r="W30" s="5">
        <v>61.7</v>
      </c>
      <c r="X30" s="5">
        <v>99</v>
      </c>
      <c r="Y30" s="5">
        <f t="shared" si="0"/>
        <v>0.33</v>
      </c>
      <c r="Z30" s="45">
        <v>43991</v>
      </c>
      <c r="AA30" s="5">
        <v>22.38</v>
      </c>
      <c r="AB30" s="5">
        <v>6.9</v>
      </c>
      <c r="AC30" s="5">
        <v>3.0150000000000001</v>
      </c>
      <c r="AD30" s="5">
        <v>79.5</v>
      </c>
      <c r="AE30" s="5">
        <v>43.5</v>
      </c>
      <c r="AF30" s="5">
        <v>127.5</v>
      </c>
      <c r="AG30" s="5">
        <v>3283</v>
      </c>
      <c r="AH30" s="5">
        <v>473</v>
      </c>
      <c r="AI30" s="5">
        <v>191</v>
      </c>
      <c r="AJ30" s="5">
        <v>35.5</v>
      </c>
      <c r="AK30" s="5">
        <v>73.349999999999994</v>
      </c>
      <c r="AL30" s="5">
        <v>17.75</v>
      </c>
      <c r="AM30" s="5">
        <v>2.2000000000000002</v>
      </c>
      <c r="AN30" s="5">
        <v>0.69</v>
      </c>
      <c r="AO30" s="5">
        <v>4.5</v>
      </c>
      <c r="AP30" s="5">
        <v>1.5</v>
      </c>
      <c r="AQ30" s="5">
        <v>0.65500000000000003</v>
      </c>
      <c r="AR30" s="5">
        <v>164.5</v>
      </c>
      <c r="AS30" s="5">
        <v>46</v>
      </c>
      <c r="AT30" s="5">
        <v>3.3</v>
      </c>
      <c r="AU30" s="5">
        <v>4.42</v>
      </c>
      <c r="AV30" s="5">
        <v>829</v>
      </c>
      <c r="AW30" s="5">
        <v>60.5</v>
      </c>
      <c r="AX30" s="70">
        <v>29.335000000000001</v>
      </c>
      <c r="AY30" s="70">
        <v>28.085000000000001</v>
      </c>
      <c r="AZ30" s="110" t="s">
        <v>197</v>
      </c>
      <c r="BA30" s="110" t="s">
        <v>197</v>
      </c>
      <c r="BB30" s="70">
        <v>451.18440000000021</v>
      </c>
      <c r="BC30" s="110">
        <v>1.6153733211233212</v>
      </c>
      <c r="BD30" s="110">
        <v>0.12570256132756133</v>
      </c>
      <c r="BE30" s="110"/>
      <c r="BF30" s="110"/>
      <c r="BG30" s="110"/>
      <c r="BH30" s="110"/>
    </row>
    <row r="31" spans="1:60" s="7" customFormat="1" x14ac:dyDescent="0.25">
      <c r="A31" s="5" t="s">
        <v>7</v>
      </c>
      <c r="B31" s="5" t="s">
        <v>31</v>
      </c>
      <c r="C31" s="5" t="s">
        <v>29</v>
      </c>
      <c r="D31" s="6" t="s">
        <v>25</v>
      </c>
      <c r="E31" s="5" t="s">
        <v>26</v>
      </c>
      <c r="F31" s="6" t="s">
        <v>27</v>
      </c>
      <c r="G31" s="6">
        <v>6</v>
      </c>
      <c r="H31" s="5">
        <v>258</v>
      </c>
      <c r="I31" s="5">
        <v>122</v>
      </c>
      <c r="J31" s="5">
        <v>252</v>
      </c>
      <c r="K31" s="5">
        <v>127</v>
      </c>
      <c r="L31" s="5">
        <v>245</v>
      </c>
      <c r="M31" s="5">
        <v>118</v>
      </c>
      <c r="N31" s="5">
        <v>244</v>
      </c>
      <c r="O31" s="5">
        <v>98</v>
      </c>
      <c r="P31" s="5">
        <v>238</v>
      </c>
      <c r="Q31" s="5">
        <v>102</v>
      </c>
      <c r="R31" s="5">
        <v>5114.2</v>
      </c>
      <c r="S31" s="5">
        <v>4936</v>
      </c>
      <c r="T31" s="5">
        <v>13.7</v>
      </c>
      <c r="U31" s="5">
        <v>15.2</v>
      </c>
      <c r="V31" s="5">
        <v>65.599999999999994</v>
      </c>
      <c r="W31" s="5">
        <v>64.7</v>
      </c>
      <c r="X31" s="5">
        <v>112</v>
      </c>
      <c r="Y31" s="5">
        <f t="shared" si="0"/>
        <v>0.37333333333333335</v>
      </c>
      <c r="Z31" s="45">
        <v>43991</v>
      </c>
      <c r="AA31" s="5">
        <v>23.55</v>
      </c>
      <c r="AB31" s="5">
        <v>6.75</v>
      </c>
      <c r="AC31" s="5">
        <v>3.0199999999999996</v>
      </c>
      <c r="AD31" s="5">
        <v>80</v>
      </c>
      <c r="AE31" s="5">
        <v>48.5</v>
      </c>
      <c r="AF31" s="5">
        <v>88.5</v>
      </c>
      <c r="AG31" s="5">
        <v>3369</v>
      </c>
      <c r="AH31" s="5">
        <v>492.5</v>
      </c>
      <c r="AI31" s="5">
        <v>177</v>
      </c>
      <c r="AJ31" s="5">
        <v>38.5</v>
      </c>
      <c r="AK31" s="5">
        <v>71.525000000000006</v>
      </c>
      <c r="AL31" s="5">
        <v>17.425000000000001</v>
      </c>
      <c r="AM31" s="5">
        <v>1.9249999999999998</v>
      </c>
      <c r="AN31" s="5">
        <v>0.71</v>
      </c>
      <c r="AO31" s="5">
        <v>4.6500000000000004</v>
      </c>
      <c r="AP31" s="5">
        <v>3.75</v>
      </c>
      <c r="AQ31" s="5">
        <v>0.63500000000000001</v>
      </c>
      <c r="AR31" s="5">
        <v>145.5</v>
      </c>
      <c r="AS31" s="5">
        <v>47</v>
      </c>
      <c r="AT31" s="5">
        <v>3.36</v>
      </c>
      <c r="AU31" s="5">
        <v>3.605</v>
      </c>
      <c r="AV31" s="5">
        <v>866</v>
      </c>
      <c r="AW31" s="5">
        <v>41.5</v>
      </c>
      <c r="AX31" s="70">
        <v>23.96</v>
      </c>
      <c r="AY31" s="70">
        <v>33.180000000000007</v>
      </c>
      <c r="AZ31" s="110" t="s">
        <v>197</v>
      </c>
      <c r="BA31" s="110" t="s">
        <v>197</v>
      </c>
      <c r="BB31" s="70">
        <v>317.01959999999997</v>
      </c>
      <c r="BC31" s="110">
        <v>1.3336776764562326</v>
      </c>
      <c r="BD31" s="110">
        <v>9.6234261100066248E-2</v>
      </c>
      <c r="BE31" s="110">
        <v>17</v>
      </c>
      <c r="BF31" s="110">
        <v>18</v>
      </c>
      <c r="BG31" s="110">
        <v>65</v>
      </c>
      <c r="BH31" s="110" t="s">
        <v>223</v>
      </c>
    </row>
    <row r="32" spans="1:60" s="7" customFormat="1" x14ac:dyDescent="0.25">
      <c r="A32" s="5" t="s">
        <v>7</v>
      </c>
      <c r="B32" s="5" t="s">
        <v>31</v>
      </c>
      <c r="C32" s="5" t="s">
        <v>29</v>
      </c>
      <c r="D32" s="6" t="s">
        <v>19</v>
      </c>
      <c r="E32" s="5" t="s">
        <v>11</v>
      </c>
      <c r="F32" s="5" t="s">
        <v>20</v>
      </c>
      <c r="G32" s="5">
        <v>7</v>
      </c>
      <c r="H32" s="5">
        <v>257</v>
      </c>
      <c r="I32" s="5">
        <v>140</v>
      </c>
      <c r="J32" s="5">
        <v>243</v>
      </c>
      <c r="K32" s="5">
        <v>112</v>
      </c>
      <c r="L32" s="5">
        <v>238</v>
      </c>
      <c r="M32" s="5">
        <v>131</v>
      </c>
      <c r="N32" s="5">
        <v>239</v>
      </c>
      <c r="O32" s="5">
        <v>125</v>
      </c>
      <c r="P32" s="5">
        <v>246</v>
      </c>
      <c r="Q32" s="5">
        <v>127</v>
      </c>
      <c r="R32" s="5">
        <v>3971.4</v>
      </c>
      <c r="S32" s="5">
        <v>4513.3999999999996</v>
      </c>
      <c r="T32" s="5">
        <v>14.2</v>
      </c>
      <c r="U32" s="5">
        <v>14.1</v>
      </c>
      <c r="V32" s="5">
        <v>64.3</v>
      </c>
      <c r="W32" s="5">
        <v>63.2</v>
      </c>
      <c r="X32" s="5">
        <v>94</v>
      </c>
      <c r="Y32" s="5">
        <f t="shared" si="0"/>
        <v>0.31333333333333335</v>
      </c>
      <c r="Z32" s="45">
        <v>43991</v>
      </c>
      <c r="AA32" s="5">
        <v>21.765000000000001</v>
      </c>
      <c r="AB32" s="5">
        <v>6.9</v>
      </c>
      <c r="AC32" s="5">
        <v>2.8049999999999997</v>
      </c>
      <c r="AD32" s="5">
        <v>76</v>
      </c>
      <c r="AE32" s="5">
        <v>38.5</v>
      </c>
      <c r="AF32" s="5">
        <v>107.5</v>
      </c>
      <c r="AG32" s="5">
        <v>3244.5</v>
      </c>
      <c r="AH32" s="5">
        <v>440.5</v>
      </c>
      <c r="AI32" s="5">
        <v>166.5</v>
      </c>
      <c r="AJ32" s="5">
        <v>32</v>
      </c>
      <c r="AK32" s="5">
        <v>74.545000000000002</v>
      </c>
      <c r="AL32" s="5">
        <v>16.865000000000002</v>
      </c>
      <c r="AM32" s="5">
        <v>1.9550000000000001</v>
      </c>
      <c r="AN32" s="5">
        <v>0.63500000000000001</v>
      </c>
      <c r="AO32" s="5">
        <v>4.5</v>
      </c>
      <c r="AP32" s="5">
        <v>1.5</v>
      </c>
      <c r="AQ32" s="5">
        <v>0.6100000000000001</v>
      </c>
      <c r="AR32" s="5">
        <v>146.5</v>
      </c>
      <c r="AS32" s="5">
        <v>43.5</v>
      </c>
      <c r="AT32" s="5">
        <v>2.9049999999999998</v>
      </c>
      <c r="AU32" s="5">
        <v>4.3250000000000002</v>
      </c>
      <c r="AV32" s="5">
        <v>776.5</v>
      </c>
      <c r="AW32" s="5">
        <v>54</v>
      </c>
      <c r="AX32" s="70">
        <v>24.975000000000001</v>
      </c>
      <c r="AY32" s="70">
        <v>21.979999999999997</v>
      </c>
      <c r="AZ32" s="110" t="s">
        <v>197</v>
      </c>
      <c r="BA32" s="110" t="s">
        <v>197</v>
      </c>
      <c r="BB32" s="70">
        <v>310.04999999999995</v>
      </c>
      <c r="BC32" s="110">
        <v>1.5524946312070487</v>
      </c>
      <c r="BD32" s="110">
        <v>0.10865580577392517</v>
      </c>
      <c r="BE32" s="110">
        <v>21</v>
      </c>
      <c r="BF32" s="110">
        <v>24</v>
      </c>
      <c r="BG32" s="110">
        <v>55</v>
      </c>
      <c r="BH32" s="110" t="s">
        <v>223</v>
      </c>
    </row>
    <row r="33" spans="1:60" s="7" customFormat="1" x14ac:dyDescent="0.25">
      <c r="A33" s="5" t="s">
        <v>7</v>
      </c>
      <c r="B33" s="5" t="s">
        <v>31</v>
      </c>
      <c r="C33" s="5" t="s">
        <v>29</v>
      </c>
      <c r="D33" s="6">
        <v>17.460999999999999</v>
      </c>
      <c r="E33" s="5" t="s">
        <v>22</v>
      </c>
      <c r="F33" s="6" t="s">
        <v>24</v>
      </c>
      <c r="G33" s="6">
        <v>8</v>
      </c>
      <c r="H33" s="5">
        <v>214</v>
      </c>
      <c r="I33" s="5">
        <v>108</v>
      </c>
      <c r="J33" s="5">
        <v>223</v>
      </c>
      <c r="K33" s="5">
        <v>126</v>
      </c>
      <c r="L33" s="5">
        <v>209</v>
      </c>
      <c r="M33" s="5">
        <v>85</v>
      </c>
      <c r="N33" s="5">
        <v>231</v>
      </c>
      <c r="O33" s="5">
        <v>120</v>
      </c>
      <c r="P33" s="5">
        <v>213</v>
      </c>
      <c r="Q33" s="5">
        <v>112</v>
      </c>
      <c r="R33" s="5">
        <v>3854.7</v>
      </c>
      <c r="S33" s="5">
        <v>3669.1</v>
      </c>
      <c r="T33" s="5">
        <v>12.5</v>
      </c>
      <c r="U33" s="5">
        <v>12.9</v>
      </c>
      <c r="V33" s="5">
        <v>58.3</v>
      </c>
      <c r="W33" s="5">
        <v>58.6</v>
      </c>
      <c r="X33" s="5">
        <v>96</v>
      </c>
      <c r="Y33" s="5">
        <f t="shared" si="0"/>
        <v>0.32</v>
      </c>
      <c r="Z33" s="45">
        <v>43991</v>
      </c>
      <c r="AA33" s="5">
        <v>22.28</v>
      </c>
      <c r="AB33" s="5">
        <v>6.9</v>
      </c>
      <c r="AC33" s="5">
        <v>2.5549999999999997</v>
      </c>
      <c r="AD33" s="5">
        <v>71</v>
      </c>
      <c r="AE33" s="5">
        <v>37.5</v>
      </c>
      <c r="AF33" s="5">
        <v>122</v>
      </c>
      <c r="AG33" s="5">
        <v>3343.5</v>
      </c>
      <c r="AH33" s="5">
        <v>438</v>
      </c>
      <c r="AI33" s="5">
        <v>168.5</v>
      </c>
      <c r="AJ33" s="5">
        <v>33</v>
      </c>
      <c r="AK33" s="5">
        <v>75.03</v>
      </c>
      <c r="AL33" s="5">
        <v>16.380000000000003</v>
      </c>
      <c r="AM33" s="5">
        <v>1.94</v>
      </c>
      <c r="AN33" s="5">
        <v>0.64500000000000002</v>
      </c>
      <c r="AO33" s="5">
        <v>4.5</v>
      </c>
      <c r="AP33" s="5">
        <v>1.5</v>
      </c>
      <c r="AQ33" s="5">
        <v>0.61</v>
      </c>
      <c r="AR33" s="5">
        <v>147</v>
      </c>
      <c r="AS33" s="5">
        <v>36.5</v>
      </c>
      <c r="AT33" s="5">
        <v>3.04</v>
      </c>
      <c r="AU33" s="5">
        <v>4.38</v>
      </c>
      <c r="AV33" s="5">
        <v>794.5</v>
      </c>
      <c r="AW33" s="5">
        <v>56.5</v>
      </c>
      <c r="AX33" s="70">
        <v>26.094999999999999</v>
      </c>
      <c r="AY33" s="70">
        <v>24.234999999999999</v>
      </c>
      <c r="AZ33" s="110">
        <v>13.617000000000001</v>
      </c>
      <c r="BA33" s="110">
        <v>1.319</v>
      </c>
      <c r="BB33" s="70">
        <v>400.65480000000014</v>
      </c>
      <c r="BC33" s="110">
        <v>1.7535000000000003</v>
      </c>
      <c r="BD33" s="110">
        <v>0.11824800796812752</v>
      </c>
      <c r="BE33" s="110">
        <v>21</v>
      </c>
      <c r="BF33" s="110">
        <v>20</v>
      </c>
      <c r="BG33" s="110">
        <v>59</v>
      </c>
      <c r="BH33" s="110" t="s">
        <v>223</v>
      </c>
    </row>
    <row r="34" spans="1:60" s="19" customFormat="1" x14ac:dyDescent="0.25">
      <c r="A34" s="17" t="s">
        <v>7</v>
      </c>
      <c r="B34" s="17" t="s">
        <v>32</v>
      </c>
      <c r="C34" s="17" t="s">
        <v>9</v>
      </c>
      <c r="D34" s="18" t="s">
        <v>21</v>
      </c>
      <c r="E34" s="17" t="s">
        <v>22</v>
      </c>
      <c r="F34" s="18" t="s">
        <v>23</v>
      </c>
      <c r="G34" s="18">
        <v>1</v>
      </c>
      <c r="H34" s="17">
        <v>236</v>
      </c>
      <c r="I34" s="17">
        <v>108</v>
      </c>
      <c r="J34" s="17">
        <v>228</v>
      </c>
      <c r="K34" s="17">
        <v>110</v>
      </c>
      <c r="L34" s="17">
        <v>235</v>
      </c>
      <c r="M34" s="17">
        <v>128</v>
      </c>
      <c r="N34" s="17">
        <v>230</v>
      </c>
      <c r="O34" s="17">
        <v>110</v>
      </c>
      <c r="P34" s="17">
        <v>232</v>
      </c>
      <c r="Q34" s="17">
        <v>110</v>
      </c>
      <c r="R34" s="17">
        <v>2866.2</v>
      </c>
      <c r="S34" s="17">
        <v>2515.6999999999998</v>
      </c>
      <c r="T34" s="17">
        <v>10.8</v>
      </c>
      <c r="U34" s="17">
        <v>11</v>
      </c>
      <c r="V34" s="17">
        <v>55.2</v>
      </c>
      <c r="W34" s="17">
        <v>54.1</v>
      </c>
      <c r="X34" s="17">
        <v>82.6</v>
      </c>
      <c r="Y34" s="17">
        <f t="shared" si="0"/>
        <v>0.27533333333333332</v>
      </c>
      <c r="Z34" s="46">
        <v>43990</v>
      </c>
      <c r="AA34" s="17">
        <v>22.85</v>
      </c>
      <c r="AB34" s="17">
        <v>6.05</v>
      </c>
      <c r="AC34" s="17">
        <v>3.34</v>
      </c>
      <c r="AD34" s="17">
        <v>83.5</v>
      </c>
      <c r="AE34" s="17">
        <v>19</v>
      </c>
      <c r="AF34" s="17">
        <v>27</v>
      </c>
      <c r="AG34" s="17">
        <v>2633</v>
      </c>
      <c r="AH34" s="17">
        <v>529</v>
      </c>
      <c r="AI34" s="17">
        <v>128.5</v>
      </c>
      <c r="AJ34" s="17">
        <v>20</v>
      </c>
      <c r="AK34" s="17">
        <v>57.655000000000001</v>
      </c>
      <c r="AL34" s="17">
        <v>19.309999999999999</v>
      </c>
      <c r="AM34" s="17">
        <v>1.44</v>
      </c>
      <c r="AN34" s="17">
        <v>0.38</v>
      </c>
      <c r="AO34" s="17">
        <v>5.4499999999999993</v>
      </c>
      <c r="AP34" s="17">
        <v>15.75</v>
      </c>
      <c r="AQ34" s="17">
        <v>0.59499999999999997</v>
      </c>
      <c r="AR34" s="17">
        <v>158</v>
      </c>
      <c r="AS34" s="17">
        <v>33</v>
      </c>
      <c r="AT34" s="17">
        <v>2.08</v>
      </c>
      <c r="AU34" s="17">
        <v>1.35</v>
      </c>
      <c r="AV34" s="17">
        <v>812</v>
      </c>
      <c r="AW34" s="17">
        <v>10.5</v>
      </c>
      <c r="AX34" s="71">
        <v>37.327500000000001</v>
      </c>
      <c r="AY34" s="71">
        <v>31.05</v>
      </c>
      <c r="AZ34" s="105">
        <v>7.4129999999999994</v>
      </c>
      <c r="BA34" s="105">
        <v>0.71300000000000008</v>
      </c>
      <c r="BB34" s="71">
        <v>492.71579999999994</v>
      </c>
      <c r="BC34" s="105">
        <v>1.6077536898839138</v>
      </c>
      <c r="BD34" s="105">
        <v>0.11134645522388061</v>
      </c>
      <c r="BE34" s="105"/>
      <c r="BF34" s="105"/>
      <c r="BG34" s="105"/>
      <c r="BH34" s="105"/>
    </row>
    <row r="35" spans="1:60" s="19" customFormat="1" x14ac:dyDescent="0.25">
      <c r="A35" s="17" t="s">
        <v>7</v>
      </c>
      <c r="B35" s="17" t="s">
        <v>32</v>
      </c>
      <c r="C35" s="17" t="s">
        <v>9</v>
      </c>
      <c r="D35" s="18" t="s">
        <v>19</v>
      </c>
      <c r="E35" s="17" t="s">
        <v>11</v>
      </c>
      <c r="F35" s="17" t="s">
        <v>20</v>
      </c>
      <c r="G35" s="17">
        <v>2</v>
      </c>
      <c r="H35" s="17">
        <v>225</v>
      </c>
      <c r="I35" s="17">
        <v>90</v>
      </c>
      <c r="J35" s="17">
        <v>225</v>
      </c>
      <c r="K35" s="17">
        <v>85</v>
      </c>
      <c r="L35" s="17">
        <v>230</v>
      </c>
      <c r="M35" s="17">
        <v>95</v>
      </c>
      <c r="N35" s="17">
        <v>230</v>
      </c>
      <c r="O35" s="17">
        <v>100</v>
      </c>
      <c r="P35" s="17">
        <v>230</v>
      </c>
      <c r="Q35" s="17">
        <v>95</v>
      </c>
      <c r="R35" s="17">
        <v>2500.3000000000002</v>
      </c>
      <c r="S35" s="17">
        <v>3643.3</v>
      </c>
      <c r="T35" s="17">
        <v>10.7</v>
      </c>
      <c r="U35" s="17">
        <v>10.5</v>
      </c>
      <c r="V35" s="17">
        <v>60.4</v>
      </c>
      <c r="W35" s="17">
        <v>59</v>
      </c>
      <c r="X35" s="17">
        <v>87</v>
      </c>
      <c r="Y35" s="17">
        <f t="shared" si="0"/>
        <v>0.28999999999999998</v>
      </c>
      <c r="Z35" s="46">
        <v>43990</v>
      </c>
      <c r="AA35" s="17">
        <v>23.234999999999999</v>
      </c>
      <c r="AB35" s="17">
        <v>6.05</v>
      </c>
      <c r="AC35" s="17">
        <v>3.2800000000000002</v>
      </c>
      <c r="AD35" s="17">
        <v>83</v>
      </c>
      <c r="AE35" s="17">
        <v>20</v>
      </c>
      <c r="AF35" s="17">
        <v>29.5</v>
      </c>
      <c r="AG35" s="17">
        <v>2691</v>
      </c>
      <c r="AH35" s="17">
        <v>538</v>
      </c>
      <c r="AI35" s="17">
        <v>133.5</v>
      </c>
      <c r="AJ35" s="17">
        <v>21.5</v>
      </c>
      <c r="AK35" s="17">
        <v>57.7</v>
      </c>
      <c r="AL35" s="17">
        <v>19.23</v>
      </c>
      <c r="AM35" s="17">
        <v>1.4750000000000001</v>
      </c>
      <c r="AN35" s="17">
        <v>0.4</v>
      </c>
      <c r="AO35" s="17">
        <v>5.4499999999999993</v>
      </c>
      <c r="AP35" s="17">
        <v>15.75</v>
      </c>
      <c r="AQ35" s="17">
        <v>0.64500000000000002</v>
      </c>
      <c r="AR35" s="17">
        <v>161</v>
      </c>
      <c r="AS35" s="17">
        <v>30</v>
      </c>
      <c r="AT35" s="17">
        <v>2.085</v>
      </c>
      <c r="AU35" s="17">
        <v>1.38</v>
      </c>
      <c r="AV35" s="17">
        <v>869</v>
      </c>
      <c r="AW35" s="17">
        <v>12.5</v>
      </c>
      <c r="AX35" s="71">
        <v>33.767499999999998</v>
      </c>
      <c r="AY35" s="71">
        <v>33.384999999999998</v>
      </c>
      <c r="AZ35" s="105">
        <v>17.593499999999999</v>
      </c>
      <c r="BA35" s="105">
        <v>1.4794999999999998</v>
      </c>
      <c r="BB35" s="71">
        <v>530.25660000000005</v>
      </c>
      <c r="BC35" s="105">
        <v>1.5397433525805533</v>
      </c>
      <c r="BD35" s="105">
        <v>0.1206734388366125</v>
      </c>
      <c r="BE35" s="105">
        <v>27</v>
      </c>
      <c r="BF35" s="105">
        <v>27</v>
      </c>
      <c r="BG35" s="105">
        <v>46</v>
      </c>
      <c r="BH35" s="105" t="s">
        <v>223</v>
      </c>
    </row>
    <row r="36" spans="1:60" s="19" customFormat="1" ht="15.75" x14ac:dyDescent="0.25">
      <c r="A36" s="17" t="s">
        <v>7</v>
      </c>
      <c r="B36" s="17" t="s">
        <v>32</v>
      </c>
      <c r="C36" s="17" t="s">
        <v>9</v>
      </c>
      <c r="D36" s="20" t="s">
        <v>17</v>
      </c>
      <c r="E36" s="17" t="s">
        <v>11</v>
      </c>
      <c r="F36" s="17" t="s">
        <v>18</v>
      </c>
      <c r="G36" s="17">
        <v>3</v>
      </c>
      <c r="H36" s="17">
        <v>225</v>
      </c>
      <c r="I36" s="17">
        <v>85</v>
      </c>
      <c r="J36" s="17">
        <v>240</v>
      </c>
      <c r="K36" s="17">
        <v>90</v>
      </c>
      <c r="L36" s="17">
        <v>235</v>
      </c>
      <c r="M36" s="17">
        <v>100</v>
      </c>
      <c r="N36" s="17">
        <v>225</v>
      </c>
      <c r="O36" s="17">
        <v>80</v>
      </c>
      <c r="P36" s="17">
        <v>220</v>
      </c>
      <c r="Q36" s="17">
        <v>85</v>
      </c>
      <c r="R36" s="17">
        <v>3483.4</v>
      </c>
      <c r="S36" s="17">
        <v>4078.5</v>
      </c>
      <c r="T36" s="17">
        <v>11.3</v>
      </c>
      <c r="U36" s="17">
        <v>10.199999999999999</v>
      </c>
      <c r="V36" s="17">
        <v>62.4</v>
      </c>
      <c r="W36" s="17">
        <v>62.4</v>
      </c>
      <c r="X36" s="17">
        <v>97</v>
      </c>
      <c r="Y36" s="17">
        <f t="shared" si="0"/>
        <v>0.32333333333333331</v>
      </c>
      <c r="Z36" s="46">
        <v>43990</v>
      </c>
      <c r="AA36" s="17">
        <v>23.299999999999997</v>
      </c>
      <c r="AB36" s="17">
        <v>6.15</v>
      </c>
      <c r="AC36" s="17">
        <v>3.3650000000000002</v>
      </c>
      <c r="AD36" s="17">
        <v>83.5</v>
      </c>
      <c r="AE36" s="17">
        <v>25</v>
      </c>
      <c r="AF36" s="17">
        <v>37</v>
      </c>
      <c r="AG36" s="17">
        <v>2780</v>
      </c>
      <c r="AH36" s="17">
        <v>565.5</v>
      </c>
      <c r="AI36" s="17">
        <v>159</v>
      </c>
      <c r="AJ36" s="17">
        <v>20</v>
      </c>
      <c r="AK36" s="17">
        <v>59.655000000000001</v>
      </c>
      <c r="AL36" s="17">
        <v>20.225000000000001</v>
      </c>
      <c r="AM36" s="17">
        <v>1.75</v>
      </c>
      <c r="AN36" s="17">
        <v>0.37</v>
      </c>
      <c r="AO36" s="17">
        <v>5.25</v>
      </c>
      <c r="AP36" s="17">
        <v>12.75</v>
      </c>
      <c r="AQ36" s="17">
        <v>0.61</v>
      </c>
      <c r="AR36" s="17">
        <v>148.5</v>
      </c>
      <c r="AS36" s="17">
        <v>37.5</v>
      </c>
      <c r="AT36" s="17">
        <v>1.9649999999999999</v>
      </c>
      <c r="AU36" s="17">
        <v>1.385</v>
      </c>
      <c r="AV36" s="17">
        <v>855</v>
      </c>
      <c r="AW36" s="17">
        <v>17.5</v>
      </c>
      <c r="AX36" s="71">
        <v>42.702500000000001</v>
      </c>
      <c r="AY36" s="71">
        <v>34.340000000000003</v>
      </c>
      <c r="AZ36" s="105">
        <v>16.786000000000001</v>
      </c>
      <c r="BA36" s="105">
        <v>1.4649999999999999</v>
      </c>
      <c r="BB36" s="71">
        <v>445.78980000000007</v>
      </c>
      <c r="BC36" s="105">
        <v>1.6675040292059147</v>
      </c>
      <c r="BD36" s="105">
        <v>0.1381596484179303</v>
      </c>
      <c r="BE36" s="105"/>
      <c r="BF36" s="105"/>
      <c r="BG36" s="105"/>
      <c r="BH36" s="105"/>
    </row>
    <row r="37" spans="1:60" s="19" customFormat="1" x14ac:dyDescent="0.25">
      <c r="A37" s="17" t="s">
        <v>7</v>
      </c>
      <c r="B37" s="17" t="s">
        <v>32</v>
      </c>
      <c r="C37" s="17" t="s">
        <v>9</v>
      </c>
      <c r="D37" s="18" t="s">
        <v>25</v>
      </c>
      <c r="E37" s="17" t="s">
        <v>26</v>
      </c>
      <c r="F37" s="18" t="s">
        <v>27</v>
      </c>
      <c r="G37" s="18">
        <v>4</v>
      </c>
      <c r="H37" s="17">
        <v>232</v>
      </c>
      <c r="I37" s="17">
        <v>90</v>
      </c>
      <c r="J37" s="17">
        <v>230</v>
      </c>
      <c r="K37" s="17">
        <v>93</v>
      </c>
      <c r="L37" s="17">
        <v>235</v>
      </c>
      <c r="M37" s="17">
        <v>108</v>
      </c>
      <c r="N37" s="17">
        <v>230</v>
      </c>
      <c r="O37" s="17">
        <v>100</v>
      </c>
      <c r="P37" s="17">
        <v>232</v>
      </c>
      <c r="Q37" s="17">
        <v>105</v>
      </c>
      <c r="R37" s="17">
        <v>4510.8</v>
      </c>
      <c r="S37" s="17">
        <v>4631.7</v>
      </c>
      <c r="T37" s="17">
        <v>11.3</v>
      </c>
      <c r="U37" s="17">
        <v>9.6</v>
      </c>
      <c r="V37" s="17">
        <v>62</v>
      </c>
      <c r="W37" s="17">
        <v>63.8</v>
      </c>
      <c r="X37" s="17">
        <v>97</v>
      </c>
      <c r="Y37" s="17">
        <f t="shared" si="0"/>
        <v>0.32333333333333331</v>
      </c>
      <c r="Z37" s="46">
        <v>43990</v>
      </c>
      <c r="AA37" s="17">
        <v>25.76</v>
      </c>
      <c r="AB37" s="17">
        <v>6.1</v>
      </c>
      <c r="AC37" s="17">
        <v>3.7450000000000001</v>
      </c>
      <c r="AD37" s="17">
        <v>87.5</v>
      </c>
      <c r="AE37" s="17">
        <v>15.5</v>
      </c>
      <c r="AF37" s="17">
        <v>27</v>
      </c>
      <c r="AG37" s="17">
        <v>2993</v>
      </c>
      <c r="AH37" s="17">
        <v>630.5</v>
      </c>
      <c r="AI37" s="17">
        <v>145.5</v>
      </c>
      <c r="AJ37" s="17">
        <v>20</v>
      </c>
      <c r="AK37" s="17">
        <v>58.18</v>
      </c>
      <c r="AL37" s="17">
        <v>20.439999999999998</v>
      </c>
      <c r="AM37" s="17">
        <v>1.45</v>
      </c>
      <c r="AN37" s="17">
        <v>0.33500000000000002</v>
      </c>
      <c r="AO37" s="17">
        <v>5.35</v>
      </c>
      <c r="AP37" s="17">
        <v>14.25</v>
      </c>
      <c r="AQ37" s="17">
        <v>0.61499999999999999</v>
      </c>
      <c r="AR37" s="17">
        <v>134</v>
      </c>
      <c r="AS37" s="17">
        <v>27.5</v>
      </c>
      <c r="AT37" s="17">
        <v>2.3199999999999998</v>
      </c>
      <c r="AU37" s="17">
        <v>1.5</v>
      </c>
      <c r="AV37" s="17">
        <v>795</v>
      </c>
      <c r="AW37" s="17">
        <v>10</v>
      </c>
      <c r="AX37" s="71">
        <v>38.32</v>
      </c>
      <c r="AY37" s="71">
        <v>34.635000000000005</v>
      </c>
      <c r="AZ37" s="105">
        <v>18.832500000000003</v>
      </c>
      <c r="BA37" s="105">
        <v>1.5779999999999998</v>
      </c>
      <c r="BB37" s="71">
        <v>511.48620000000005</v>
      </c>
      <c r="BC37" s="105">
        <v>1.6397307560420131</v>
      </c>
      <c r="BD37" s="105">
        <v>0.12393938760259977</v>
      </c>
      <c r="BE37" s="105">
        <v>25</v>
      </c>
      <c r="BF37" s="105">
        <v>30</v>
      </c>
      <c r="BG37" s="105">
        <v>45</v>
      </c>
      <c r="BH37" s="105" t="s">
        <v>223</v>
      </c>
    </row>
    <row r="38" spans="1:60" s="19" customFormat="1" x14ac:dyDescent="0.25">
      <c r="A38" s="17" t="s">
        <v>7</v>
      </c>
      <c r="B38" s="17" t="s">
        <v>32</v>
      </c>
      <c r="C38" s="17" t="s">
        <v>9</v>
      </c>
      <c r="D38" s="18" t="s">
        <v>10</v>
      </c>
      <c r="E38" s="17" t="s">
        <v>11</v>
      </c>
      <c r="F38" s="17" t="s">
        <v>12</v>
      </c>
      <c r="G38" s="17">
        <v>5</v>
      </c>
      <c r="H38" s="17">
        <v>240</v>
      </c>
      <c r="I38" s="17">
        <v>115</v>
      </c>
      <c r="J38" s="17">
        <v>237</v>
      </c>
      <c r="K38" s="17">
        <v>110</v>
      </c>
      <c r="L38" s="17">
        <v>235</v>
      </c>
      <c r="M38" s="17">
        <v>110</v>
      </c>
      <c r="N38" s="17">
        <v>240</v>
      </c>
      <c r="O38" s="17">
        <v>118</v>
      </c>
      <c r="P38" s="17">
        <v>230</v>
      </c>
      <c r="Q38" s="17">
        <v>120</v>
      </c>
      <c r="R38" s="17">
        <v>3835.5</v>
      </c>
      <c r="S38" s="17">
        <v>3995.2</v>
      </c>
      <c r="T38" s="17">
        <v>11.8</v>
      </c>
      <c r="U38" s="17">
        <v>10.8</v>
      </c>
      <c r="V38" s="17">
        <v>59.4</v>
      </c>
      <c r="W38" s="17">
        <v>60.2</v>
      </c>
      <c r="X38" s="17">
        <v>81.400000000000006</v>
      </c>
      <c r="Y38" s="17">
        <f t="shared" si="0"/>
        <v>0.27133333333333337</v>
      </c>
      <c r="Z38" s="46">
        <v>43990</v>
      </c>
      <c r="AA38" s="17">
        <v>38.284999999999997</v>
      </c>
      <c r="AB38" s="17">
        <v>5.75</v>
      </c>
      <c r="AC38" s="17">
        <v>4.5749999999999993</v>
      </c>
      <c r="AD38" s="17">
        <v>96</v>
      </c>
      <c r="AE38" s="17">
        <v>21.5</v>
      </c>
      <c r="AF38" s="17">
        <v>50.5</v>
      </c>
      <c r="AG38" s="17">
        <v>3955</v>
      </c>
      <c r="AH38" s="17">
        <v>846.5</v>
      </c>
      <c r="AI38" s="17">
        <v>206</v>
      </c>
      <c r="AJ38" s="17">
        <v>21.5</v>
      </c>
      <c r="AK38" s="17">
        <v>51.594999999999999</v>
      </c>
      <c r="AL38" s="17">
        <v>18.39</v>
      </c>
      <c r="AM38" s="17">
        <v>1.38</v>
      </c>
      <c r="AN38" s="17">
        <v>0.245</v>
      </c>
      <c r="AO38" s="17">
        <v>5.9</v>
      </c>
      <c r="AP38" s="17">
        <v>22.5</v>
      </c>
      <c r="AQ38" s="17">
        <v>0.76</v>
      </c>
      <c r="AR38" s="17">
        <v>173.5</v>
      </c>
      <c r="AS38" s="17">
        <v>27</v>
      </c>
      <c r="AT38" s="17">
        <v>3.5949999999999998</v>
      </c>
      <c r="AU38" s="17">
        <v>2.4249999999999998</v>
      </c>
      <c r="AV38" s="17">
        <v>857.5</v>
      </c>
      <c r="AW38" s="17">
        <v>29</v>
      </c>
      <c r="AX38" s="71">
        <v>37.262500000000003</v>
      </c>
      <c r="AY38" s="71">
        <v>32.915000000000006</v>
      </c>
      <c r="AZ38" s="105">
        <v>23.221499999999999</v>
      </c>
      <c r="BA38" s="105">
        <v>1.9115000000000002</v>
      </c>
      <c r="BB38" s="71">
        <v>580.31100000000015</v>
      </c>
      <c r="BC38" s="105">
        <v>1.6520940009294878</v>
      </c>
      <c r="BD38" s="105">
        <v>0.11825914790974432</v>
      </c>
      <c r="BE38" s="105"/>
      <c r="BF38" s="105"/>
      <c r="BG38" s="105"/>
      <c r="BH38" s="105"/>
    </row>
    <row r="39" spans="1:60" s="19" customFormat="1" x14ac:dyDescent="0.25">
      <c r="A39" s="17" t="s">
        <v>7</v>
      </c>
      <c r="B39" s="17" t="s">
        <v>32</v>
      </c>
      <c r="C39" s="17" t="s">
        <v>9</v>
      </c>
      <c r="D39" s="18" t="s">
        <v>15</v>
      </c>
      <c r="E39" s="17" t="s">
        <v>11</v>
      </c>
      <c r="F39" s="17" t="s">
        <v>16</v>
      </c>
      <c r="G39" s="17">
        <v>6</v>
      </c>
      <c r="H39" s="17">
        <v>280</v>
      </c>
      <c r="I39" s="17">
        <v>115</v>
      </c>
      <c r="J39" s="17">
        <v>275</v>
      </c>
      <c r="K39" s="17">
        <v>120</v>
      </c>
      <c r="L39" s="17">
        <v>270</v>
      </c>
      <c r="M39" s="17">
        <v>120</v>
      </c>
      <c r="N39" s="17">
        <v>260</v>
      </c>
      <c r="O39" s="17">
        <v>115</v>
      </c>
      <c r="P39" s="17">
        <v>275</v>
      </c>
      <c r="Q39" s="17">
        <v>122</v>
      </c>
      <c r="R39" s="17">
        <v>3366.4</v>
      </c>
      <c r="S39" s="17">
        <v>2725.1</v>
      </c>
      <c r="T39" s="17">
        <v>10.1</v>
      </c>
      <c r="U39" s="17">
        <v>11.2</v>
      </c>
      <c r="V39" s="17">
        <v>59.8</v>
      </c>
      <c r="W39" s="17">
        <v>59</v>
      </c>
      <c r="X39" s="17">
        <v>80.5</v>
      </c>
      <c r="Y39" s="17">
        <f t="shared" si="0"/>
        <v>0.26833333333333331</v>
      </c>
      <c r="Z39" s="46">
        <v>43990</v>
      </c>
      <c r="AA39" s="17">
        <v>38.394999999999996</v>
      </c>
      <c r="AB39" s="17">
        <v>6.0500000000000007</v>
      </c>
      <c r="AC39" s="17">
        <v>4.7450000000000001</v>
      </c>
      <c r="AD39" s="17">
        <v>97.5</v>
      </c>
      <c r="AE39" s="17">
        <v>15.5</v>
      </c>
      <c r="AF39" s="17">
        <v>39</v>
      </c>
      <c r="AG39" s="17">
        <v>4359</v>
      </c>
      <c r="AH39" s="17">
        <v>983</v>
      </c>
      <c r="AI39" s="17">
        <v>194.5</v>
      </c>
      <c r="AJ39" s="17">
        <v>20</v>
      </c>
      <c r="AK39" s="17">
        <v>56.75</v>
      </c>
      <c r="AL39" s="17">
        <v>21.32</v>
      </c>
      <c r="AM39" s="17">
        <v>1.3</v>
      </c>
      <c r="AN39" s="17">
        <v>0.22499999999999998</v>
      </c>
      <c r="AO39" s="17">
        <v>5.4</v>
      </c>
      <c r="AP39" s="17">
        <v>15</v>
      </c>
      <c r="AQ39" s="17">
        <v>0.71500000000000008</v>
      </c>
      <c r="AR39" s="17">
        <v>180</v>
      </c>
      <c r="AS39" s="17">
        <v>23</v>
      </c>
      <c r="AT39" s="17">
        <v>3.9950000000000001</v>
      </c>
      <c r="AU39" s="17">
        <v>2.54</v>
      </c>
      <c r="AV39" s="17">
        <v>829.5</v>
      </c>
      <c r="AW39" s="17">
        <v>20</v>
      </c>
      <c r="AX39" s="71">
        <v>32.630000000000003</v>
      </c>
      <c r="AY39" s="71">
        <v>31.564999999999998</v>
      </c>
      <c r="AZ39" s="105">
        <v>24.991499999999998</v>
      </c>
      <c r="BA39" s="105">
        <v>2</v>
      </c>
      <c r="BB39" s="71">
        <v>625.67280000000005</v>
      </c>
      <c r="BC39" s="105">
        <v>1.5342792207792209</v>
      </c>
      <c r="BD39" s="105">
        <v>0.11271778221778223</v>
      </c>
      <c r="BE39" s="105"/>
      <c r="BF39" s="105"/>
      <c r="BG39" s="105"/>
      <c r="BH39" s="105"/>
    </row>
    <row r="40" spans="1:60" s="19" customFormat="1" x14ac:dyDescent="0.25">
      <c r="A40" s="17" t="s">
        <v>7</v>
      </c>
      <c r="B40" s="17" t="s">
        <v>32</v>
      </c>
      <c r="C40" s="17" t="s">
        <v>9</v>
      </c>
      <c r="D40" s="18">
        <v>17.460999999999999</v>
      </c>
      <c r="E40" s="17" t="s">
        <v>22</v>
      </c>
      <c r="F40" s="18" t="s">
        <v>24</v>
      </c>
      <c r="G40" s="18">
        <v>7</v>
      </c>
      <c r="H40" s="17">
        <v>200</v>
      </c>
      <c r="I40" s="17">
        <v>82</v>
      </c>
      <c r="J40" s="17">
        <v>205</v>
      </c>
      <c r="K40" s="17">
        <v>105</v>
      </c>
      <c r="L40" s="17">
        <v>208</v>
      </c>
      <c r="M40" s="17">
        <v>100</v>
      </c>
      <c r="N40" s="17">
        <v>210</v>
      </c>
      <c r="O40" s="17">
        <v>90</v>
      </c>
      <c r="P40" s="17">
        <v>210</v>
      </c>
      <c r="Q40" s="17">
        <v>102</v>
      </c>
      <c r="R40" s="17">
        <v>3001.7</v>
      </c>
      <c r="S40" s="17">
        <v>2778.5</v>
      </c>
      <c r="T40" s="17">
        <v>9.1</v>
      </c>
      <c r="U40" s="17">
        <v>9.4</v>
      </c>
      <c r="V40" s="17">
        <v>55.6</v>
      </c>
      <c r="W40" s="17">
        <v>56.1</v>
      </c>
      <c r="X40" s="17">
        <v>87</v>
      </c>
      <c r="Y40" s="17">
        <f t="shared" si="0"/>
        <v>0.28999999999999998</v>
      </c>
      <c r="Z40" s="46">
        <v>43990</v>
      </c>
      <c r="AA40" s="17">
        <v>30.535</v>
      </c>
      <c r="AB40" s="17">
        <v>6.0500000000000007</v>
      </c>
      <c r="AC40" s="17">
        <v>3.7649999999999997</v>
      </c>
      <c r="AD40" s="17">
        <v>87.5</v>
      </c>
      <c r="AE40" s="17">
        <v>21</v>
      </c>
      <c r="AF40" s="17">
        <v>35</v>
      </c>
      <c r="AG40" s="17">
        <v>3532</v>
      </c>
      <c r="AH40" s="17">
        <v>739</v>
      </c>
      <c r="AI40" s="17">
        <v>157.5</v>
      </c>
      <c r="AJ40" s="17">
        <v>17.5</v>
      </c>
      <c r="AK40" s="17">
        <v>57.854999999999997</v>
      </c>
      <c r="AL40" s="17">
        <v>20.170000000000002</v>
      </c>
      <c r="AM40" s="17">
        <v>1.325</v>
      </c>
      <c r="AN40" s="17">
        <v>0.25</v>
      </c>
      <c r="AO40" s="17">
        <v>5.4</v>
      </c>
      <c r="AP40" s="17">
        <v>15</v>
      </c>
      <c r="AQ40" s="17">
        <v>0.78</v>
      </c>
      <c r="AR40" s="17">
        <v>143.5</v>
      </c>
      <c r="AS40" s="17">
        <v>28</v>
      </c>
      <c r="AT40" s="17">
        <v>2.9449999999999998</v>
      </c>
      <c r="AU40" s="17">
        <v>1.87</v>
      </c>
      <c r="AV40" s="17">
        <v>792.5</v>
      </c>
      <c r="AW40" s="17">
        <v>20</v>
      </c>
      <c r="AX40" s="71">
        <v>27.717500000000001</v>
      </c>
      <c r="AY40" s="71">
        <v>20.114999999999998</v>
      </c>
      <c r="AZ40" s="105" t="s">
        <v>197</v>
      </c>
      <c r="BA40" s="105" t="s">
        <v>197</v>
      </c>
      <c r="BB40" s="71">
        <v>530.25660000000005</v>
      </c>
      <c r="BC40" s="105">
        <v>1.5367228120847902</v>
      </c>
      <c r="BD40" s="105">
        <v>0.12857595094773958</v>
      </c>
      <c r="BE40" s="105">
        <v>20</v>
      </c>
      <c r="BF40" s="105">
        <v>20</v>
      </c>
      <c r="BG40" s="105">
        <v>60</v>
      </c>
      <c r="BH40" s="105" t="s">
        <v>223</v>
      </c>
    </row>
    <row r="41" spans="1:60" s="19" customFormat="1" x14ac:dyDescent="0.25">
      <c r="A41" s="17" t="s">
        <v>7</v>
      </c>
      <c r="B41" s="17" t="s">
        <v>32</v>
      </c>
      <c r="C41" s="17" t="s">
        <v>9</v>
      </c>
      <c r="D41" s="18" t="s">
        <v>13</v>
      </c>
      <c r="E41" s="17" t="s">
        <v>11</v>
      </c>
      <c r="F41" s="17" t="s">
        <v>14</v>
      </c>
      <c r="G41" s="17">
        <v>8</v>
      </c>
      <c r="H41" s="17">
        <v>260</v>
      </c>
      <c r="I41" s="17">
        <v>110</v>
      </c>
      <c r="J41" s="17">
        <v>265</v>
      </c>
      <c r="K41" s="17">
        <v>112</v>
      </c>
      <c r="L41" s="17">
        <v>270</v>
      </c>
      <c r="M41" s="17">
        <v>125</v>
      </c>
      <c r="N41" s="17">
        <v>270</v>
      </c>
      <c r="O41" s="17">
        <v>115</v>
      </c>
      <c r="P41" s="17">
        <v>280</v>
      </c>
      <c r="Q41" s="17">
        <v>115</v>
      </c>
      <c r="R41" s="17">
        <v>3697</v>
      </c>
      <c r="S41" s="17">
        <v>3616.8</v>
      </c>
      <c r="T41" s="17">
        <v>9.6999999999999993</v>
      </c>
      <c r="U41" s="17">
        <v>10.1</v>
      </c>
      <c r="V41" s="17">
        <v>60.6</v>
      </c>
      <c r="W41" s="17">
        <v>60.2</v>
      </c>
      <c r="X41" s="17">
        <v>91.1</v>
      </c>
      <c r="Y41" s="17">
        <f t="shared" si="0"/>
        <v>0.30366666666666664</v>
      </c>
      <c r="Z41" s="46">
        <v>43990</v>
      </c>
      <c r="AA41" s="17">
        <v>36.74</v>
      </c>
      <c r="AB41" s="17">
        <v>6.1999999999999993</v>
      </c>
      <c r="AC41" s="17">
        <v>4.3149999999999995</v>
      </c>
      <c r="AD41" s="17">
        <v>93.5</v>
      </c>
      <c r="AE41" s="17">
        <v>19</v>
      </c>
      <c r="AF41" s="17">
        <v>35.5</v>
      </c>
      <c r="AG41" s="17">
        <v>4310</v>
      </c>
      <c r="AH41" s="17">
        <v>986.5</v>
      </c>
      <c r="AI41" s="17">
        <v>203.5</v>
      </c>
      <c r="AJ41" s="17">
        <v>22</v>
      </c>
      <c r="AK41" s="17">
        <v>58.79</v>
      </c>
      <c r="AL41" s="17">
        <v>22.37</v>
      </c>
      <c r="AM41" s="17">
        <v>1.4300000000000002</v>
      </c>
      <c r="AN41" s="17">
        <v>0.26500000000000001</v>
      </c>
      <c r="AO41" s="17">
        <v>5.15</v>
      </c>
      <c r="AP41" s="17">
        <v>12</v>
      </c>
      <c r="AQ41" s="17">
        <v>0.63500000000000001</v>
      </c>
      <c r="AR41" s="17">
        <v>149</v>
      </c>
      <c r="AS41" s="17">
        <v>31.5</v>
      </c>
      <c r="AT41" s="17">
        <v>3.88</v>
      </c>
      <c r="AU41" s="17">
        <v>2.1100000000000003</v>
      </c>
      <c r="AV41" s="17">
        <v>855.5</v>
      </c>
      <c r="AW41" s="17">
        <v>19</v>
      </c>
      <c r="AX41" s="71">
        <v>34.362499999999997</v>
      </c>
      <c r="AY41" s="71">
        <v>25.845000000000002</v>
      </c>
      <c r="AZ41" s="105">
        <v>22.512499999999999</v>
      </c>
      <c r="BA41" s="105">
        <v>1.9684999999999999</v>
      </c>
      <c r="BB41" s="71">
        <v>578.74680000000012</v>
      </c>
      <c r="BC41" s="105">
        <v>1.6109974272014971</v>
      </c>
      <c r="BD41" s="105">
        <v>0.11948087942930651</v>
      </c>
      <c r="BE41" s="105"/>
      <c r="BF41" s="105"/>
      <c r="BG41" s="105"/>
      <c r="BH41" s="105"/>
    </row>
    <row r="42" spans="1:60" s="15" customFormat="1" x14ac:dyDescent="0.25">
      <c r="A42" s="13" t="s">
        <v>7</v>
      </c>
      <c r="B42" s="13" t="s">
        <v>33</v>
      </c>
      <c r="C42" s="13" t="s">
        <v>9</v>
      </c>
      <c r="D42" s="14" t="s">
        <v>13</v>
      </c>
      <c r="E42" s="13" t="s">
        <v>11</v>
      </c>
      <c r="F42" s="13" t="s">
        <v>14</v>
      </c>
      <c r="G42" s="13">
        <v>1</v>
      </c>
      <c r="H42" s="13">
        <v>261</v>
      </c>
      <c r="I42" s="13">
        <v>110</v>
      </c>
      <c r="J42" s="13">
        <v>265</v>
      </c>
      <c r="K42" s="13">
        <v>129</v>
      </c>
      <c r="L42" s="13">
        <v>274</v>
      </c>
      <c r="M42" s="13">
        <v>110</v>
      </c>
      <c r="N42" s="13">
        <v>262</v>
      </c>
      <c r="O42" s="13">
        <v>105</v>
      </c>
      <c r="P42" s="13">
        <v>269</v>
      </c>
      <c r="Q42" s="13">
        <v>115</v>
      </c>
      <c r="R42" s="13">
        <v>3919.2</v>
      </c>
      <c r="S42" s="13">
        <v>3306.3</v>
      </c>
      <c r="T42" s="13">
        <v>11</v>
      </c>
      <c r="U42" s="13">
        <v>10.6</v>
      </c>
      <c r="V42" s="13">
        <v>60.5</v>
      </c>
      <c r="W42" s="13">
        <v>60.1</v>
      </c>
      <c r="X42" s="13">
        <v>88.1</v>
      </c>
      <c r="Y42" s="13">
        <f t="shared" si="0"/>
        <v>0.29366666666666663</v>
      </c>
      <c r="Z42" s="47">
        <v>43989</v>
      </c>
      <c r="AA42" s="13">
        <v>38.545000000000002</v>
      </c>
      <c r="AB42" s="13">
        <v>5.95</v>
      </c>
      <c r="AC42" s="13">
        <v>5.4649999999999999</v>
      </c>
      <c r="AD42" s="13">
        <v>102</v>
      </c>
      <c r="AE42" s="13">
        <v>8.5</v>
      </c>
      <c r="AF42" s="13">
        <v>26.5</v>
      </c>
      <c r="AG42" s="13">
        <v>4713.5</v>
      </c>
      <c r="AH42" s="13">
        <v>729</v>
      </c>
      <c r="AI42" s="13">
        <v>121</v>
      </c>
      <c r="AJ42" s="13">
        <v>17.5</v>
      </c>
      <c r="AK42" s="13">
        <v>61.254999999999995</v>
      </c>
      <c r="AL42" s="13">
        <v>15.734999999999999</v>
      </c>
      <c r="AM42" s="13">
        <v>0.80499999999999994</v>
      </c>
      <c r="AN42" s="13">
        <v>0.19500000000000001</v>
      </c>
      <c r="AO42" s="13">
        <v>5.5</v>
      </c>
      <c r="AP42" s="13">
        <v>16.5</v>
      </c>
      <c r="AQ42" s="13">
        <v>0.79499999999999993</v>
      </c>
      <c r="AR42" s="13">
        <v>183.5</v>
      </c>
      <c r="AS42" s="13">
        <v>24.5</v>
      </c>
      <c r="AT42" s="13">
        <v>2.7850000000000001</v>
      </c>
      <c r="AU42" s="13">
        <v>2.91</v>
      </c>
      <c r="AV42" s="13">
        <v>784</v>
      </c>
      <c r="AW42" s="13">
        <v>14</v>
      </c>
      <c r="AX42" s="72">
        <v>44.842500000000001</v>
      </c>
      <c r="AY42" s="72">
        <v>29.305</v>
      </c>
      <c r="AZ42" s="106">
        <v>27.371000000000002</v>
      </c>
      <c r="BA42" s="106">
        <v>2.0060000000000002</v>
      </c>
      <c r="BB42" s="72">
        <v>719.51400000000012</v>
      </c>
      <c r="BC42" s="106">
        <v>1.8247066733067721</v>
      </c>
      <c r="BD42" s="106">
        <v>0.14288624701195213</v>
      </c>
      <c r="BE42" s="106"/>
      <c r="BF42" s="106"/>
      <c r="BG42" s="106"/>
      <c r="BH42" s="106"/>
    </row>
    <row r="43" spans="1:60" s="15" customFormat="1" x14ac:dyDescent="0.25">
      <c r="A43" s="13" t="s">
        <v>7</v>
      </c>
      <c r="B43" s="13" t="s">
        <v>33</v>
      </c>
      <c r="C43" s="13" t="s">
        <v>9</v>
      </c>
      <c r="D43" s="14" t="s">
        <v>21</v>
      </c>
      <c r="E43" s="13" t="s">
        <v>22</v>
      </c>
      <c r="F43" s="14" t="s">
        <v>23</v>
      </c>
      <c r="G43" s="14">
        <v>2</v>
      </c>
      <c r="H43" s="13">
        <v>198</v>
      </c>
      <c r="I43" s="13">
        <v>106</v>
      </c>
      <c r="J43" s="13">
        <v>224</v>
      </c>
      <c r="K43" s="13">
        <v>111</v>
      </c>
      <c r="L43" s="13">
        <v>215</v>
      </c>
      <c r="M43" s="13">
        <v>120</v>
      </c>
      <c r="N43" s="13">
        <v>218</v>
      </c>
      <c r="O43" s="13">
        <v>103</v>
      </c>
      <c r="P43" s="13">
        <v>225</v>
      </c>
      <c r="Q43" s="13">
        <v>127</v>
      </c>
      <c r="R43" s="13">
        <v>3287.7</v>
      </c>
      <c r="S43" s="13">
        <v>2994.2</v>
      </c>
      <c r="T43" s="13">
        <v>10.4</v>
      </c>
      <c r="U43" s="13">
        <v>10.7</v>
      </c>
      <c r="V43" s="13">
        <v>57.1</v>
      </c>
      <c r="W43" s="13">
        <v>57.7</v>
      </c>
      <c r="X43" s="13">
        <v>79.2</v>
      </c>
      <c r="Y43" s="13">
        <f t="shared" si="0"/>
        <v>0.26400000000000001</v>
      </c>
      <c r="Z43" s="47">
        <v>43989</v>
      </c>
      <c r="AA43" s="13">
        <v>37.590000000000003</v>
      </c>
      <c r="AB43" s="13">
        <v>6</v>
      </c>
      <c r="AC43" s="13">
        <v>5.1749999999999998</v>
      </c>
      <c r="AD43" s="13">
        <v>101</v>
      </c>
      <c r="AE43" s="13">
        <v>10</v>
      </c>
      <c r="AF43" s="13">
        <v>30.5</v>
      </c>
      <c r="AG43" s="13">
        <v>4585.5</v>
      </c>
      <c r="AH43" s="13">
        <v>703.5</v>
      </c>
      <c r="AI43" s="13">
        <v>129.5</v>
      </c>
      <c r="AJ43" s="13">
        <v>18.5</v>
      </c>
      <c r="AK43" s="13">
        <v>61.275000000000006</v>
      </c>
      <c r="AL43" s="13">
        <v>15.62</v>
      </c>
      <c r="AM43" s="13">
        <v>0.88500000000000001</v>
      </c>
      <c r="AN43" s="13">
        <v>0.21500000000000002</v>
      </c>
      <c r="AO43" s="13">
        <v>5.5</v>
      </c>
      <c r="AP43" s="13">
        <v>16.5</v>
      </c>
      <c r="AQ43" s="13">
        <v>0.72499999999999998</v>
      </c>
      <c r="AR43" s="13">
        <v>179.5</v>
      </c>
      <c r="AS43" s="13">
        <v>24</v>
      </c>
      <c r="AT43" s="13">
        <v>2.71</v>
      </c>
      <c r="AU43" s="13">
        <v>2.5700000000000003</v>
      </c>
      <c r="AV43" s="13">
        <v>810</v>
      </c>
      <c r="AW43" s="13">
        <v>17</v>
      </c>
      <c r="AX43" s="72">
        <v>48.39</v>
      </c>
      <c r="AY43" s="72">
        <v>32.380000000000003</v>
      </c>
      <c r="AZ43" s="106">
        <v>26.42</v>
      </c>
      <c r="BA43" s="106">
        <v>1.9555</v>
      </c>
      <c r="BB43" s="72">
        <v>648.07560000000012</v>
      </c>
      <c r="BC43" s="106">
        <v>1.8995028855721388</v>
      </c>
      <c r="BD43" s="106">
        <v>0.1409293532338308</v>
      </c>
      <c r="BE43" s="106"/>
      <c r="BF43" s="106"/>
      <c r="BG43" s="106"/>
      <c r="BH43" s="106"/>
    </row>
    <row r="44" spans="1:60" s="15" customFormat="1" x14ac:dyDescent="0.25">
      <c r="A44" s="13" t="s">
        <v>7</v>
      </c>
      <c r="B44" s="13" t="s">
        <v>33</v>
      </c>
      <c r="C44" s="13" t="s">
        <v>9</v>
      </c>
      <c r="D44" s="14" t="s">
        <v>10</v>
      </c>
      <c r="E44" s="13" t="s">
        <v>11</v>
      </c>
      <c r="F44" s="13" t="s">
        <v>12</v>
      </c>
      <c r="G44" s="13">
        <v>3</v>
      </c>
      <c r="H44" s="13">
        <v>244</v>
      </c>
      <c r="I44" s="13">
        <v>103</v>
      </c>
      <c r="J44" s="13">
        <v>244</v>
      </c>
      <c r="K44" s="13">
        <v>99</v>
      </c>
      <c r="L44" s="13">
        <v>240</v>
      </c>
      <c r="M44" s="13">
        <v>100</v>
      </c>
      <c r="N44" s="13">
        <v>230</v>
      </c>
      <c r="O44" s="13">
        <v>105</v>
      </c>
      <c r="P44" s="13">
        <v>234</v>
      </c>
      <c r="Q44" s="13">
        <v>100</v>
      </c>
      <c r="R44" s="13">
        <v>4132.2</v>
      </c>
      <c r="S44" s="13">
        <v>4296.8999999999996</v>
      </c>
      <c r="T44" s="13">
        <v>11.5</v>
      </c>
      <c r="U44" s="13">
        <v>11.2</v>
      </c>
      <c r="V44" s="13">
        <v>61.3</v>
      </c>
      <c r="W44" s="13">
        <v>62.7</v>
      </c>
      <c r="X44" s="13">
        <v>82.8</v>
      </c>
      <c r="Y44" s="13">
        <f t="shared" si="0"/>
        <v>0.27599999999999997</v>
      </c>
      <c r="Z44" s="47">
        <v>43989</v>
      </c>
      <c r="AA44" s="13">
        <v>36.064999999999998</v>
      </c>
      <c r="AB44" s="13">
        <v>6.3000000000000007</v>
      </c>
      <c r="AC44" s="13">
        <v>5.2949999999999999</v>
      </c>
      <c r="AD44" s="13">
        <v>101.5</v>
      </c>
      <c r="AE44" s="13">
        <v>7</v>
      </c>
      <c r="AF44" s="13">
        <v>23</v>
      </c>
      <c r="AG44" s="13">
        <v>4808</v>
      </c>
      <c r="AH44" s="13">
        <v>729.5</v>
      </c>
      <c r="AI44" s="13">
        <v>106</v>
      </c>
      <c r="AJ44" s="13">
        <v>16.5</v>
      </c>
      <c r="AK44" s="13">
        <v>66.58</v>
      </c>
      <c r="AL44" s="13">
        <v>16.869999999999997</v>
      </c>
      <c r="AM44" s="13">
        <v>0.755</v>
      </c>
      <c r="AN44" s="13">
        <v>0.2</v>
      </c>
      <c r="AO44" s="13">
        <v>5.0999999999999996</v>
      </c>
      <c r="AP44" s="13">
        <v>10.5</v>
      </c>
      <c r="AQ44" s="13">
        <v>0.77499999999999991</v>
      </c>
      <c r="AR44" s="13">
        <v>162</v>
      </c>
      <c r="AS44" s="13">
        <v>22.5</v>
      </c>
      <c r="AT44" s="13">
        <v>2.5499999999999998</v>
      </c>
      <c r="AU44" s="13">
        <v>2.415</v>
      </c>
      <c r="AV44" s="13">
        <v>795</v>
      </c>
      <c r="AW44" s="13">
        <v>16.5</v>
      </c>
      <c r="AX44" s="72">
        <v>39.107500000000002</v>
      </c>
      <c r="AY44" s="72">
        <v>29.674999999999997</v>
      </c>
      <c r="AZ44" s="106">
        <v>26.86</v>
      </c>
      <c r="BA44" s="106">
        <v>1.9275</v>
      </c>
      <c r="BB44" s="72">
        <v>664.62840000000017</v>
      </c>
      <c r="BC44" s="106">
        <v>1.951095896264206</v>
      </c>
      <c r="BD44" s="106">
        <v>0.15462814753271417</v>
      </c>
      <c r="BE44" s="106"/>
      <c r="BF44" s="106"/>
      <c r="BG44" s="106"/>
      <c r="BH44" s="106"/>
    </row>
    <row r="45" spans="1:60" s="15" customFormat="1" x14ac:dyDescent="0.25">
      <c r="A45" s="13" t="s">
        <v>7</v>
      </c>
      <c r="B45" s="13" t="s">
        <v>33</v>
      </c>
      <c r="C45" s="13" t="s">
        <v>9</v>
      </c>
      <c r="D45" s="14">
        <v>17.460999999999999</v>
      </c>
      <c r="E45" s="13" t="s">
        <v>22</v>
      </c>
      <c r="F45" s="14" t="s">
        <v>24</v>
      </c>
      <c r="G45" s="14">
        <v>4</v>
      </c>
      <c r="H45" s="13">
        <v>224</v>
      </c>
      <c r="I45" s="13">
        <v>120</v>
      </c>
      <c r="J45" s="13">
        <v>222</v>
      </c>
      <c r="K45" s="13">
        <v>125</v>
      </c>
      <c r="L45" s="13">
        <v>199</v>
      </c>
      <c r="M45" s="13">
        <v>93</v>
      </c>
      <c r="N45" s="13">
        <v>235</v>
      </c>
      <c r="O45" s="13">
        <v>110</v>
      </c>
      <c r="P45" s="13">
        <v>252</v>
      </c>
      <c r="Q45" s="13">
        <v>110</v>
      </c>
      <c r="R45" s="13">
        <v>3047.5</v>
      </c>
      <c r="S45" s="13">
        <v>3401.6</v>
      </c>
      <c r="T45" s="13">
        <v>9.3000000000000007</v>
      </c>
      <c r="U45" s="13">
        <v>9.5</v>
      </c>
      <c r="V45" s="13">
        <v>57.4</v>
      </c>
      <c r="W45" s="13">
        <v>56.9</v>
      </c>
      <c r="X45" s="13">
        <v>86.5</v>
      </c>
      <c r="Y45" s="13">
        <f t="shared" si="0"/>
        <v>0.28833333333333333</v>
      </c>
      <c r="Z45" s="47">
        <v>43989</v>
      </c>
      <c r="AA45" s="13">
        <v>34.894999999999996</v>
      </c>
      <c r="AB45" s="13">
        <v>6.4</v>
      </c>
      <c r="AC45" s="13">
        <v>5.27</v>
      </c>
      <c r="AD45" s="13">
        <v>101.5</v>
      </c>
      <c r="AE45" s="13">
        <v>7</v>
      </c>
      <c r="AF45" s="13">
        <v>23.5</v>
      </c>
      <c r="AG45" s="13">
        <v>4737</v>
      </c>
      <c r="AH45" s="13">
        <v>709</v>
      </c>
      <c r="AI45" s="13">
        <v>122</v>
      </c>
      <c r="AJ45" s="13">
        <v>18</v>
      </c>
      <c r="AK45" s="13">
        <v>67.960000000000008</v>
      </c>
      <c r="AL45" s="13">
        <v>16.91</v>
      </c>
      <c r="AM45" s="13">
        <v>0.89500000000000002</v>
      </c>
      <c r="AN45" s="13">
        <v>0.22500000000000001</v>
      </c>
      <c r="AO45" s="13">
        <v>5</v>
      </c>
      <c r="AP45" s="13">
        <v>9</v>
      </c>
      <c r="AQ45" s="13">
        <v>0.72499999999999998</v>
      </c>
      <c r="AR45" s="13">
        <v>154</v>
      </c>
      <c r="AS45" s="13">
        <v>22.5</v>
      </c>
      <c r="AT45" s="13">
        <v>2.4249999999999998</v>
      </c>
      <c r="AU45" s="13">
        <v>2.3650000000000002</v>
      </c>
      <c r="AV45" s="13">
        <v>730</v>
      </c>
      <c r="AW45" s="13">
        <v>12.5</v>
      </c>
      <c r="AX45" s="72">
        <v>42.232499999999995</v>
      </c>
      <c r="AY45" s="72">
        <v>29.074999999999999</v>
      </c>
      <c r="AZ45" s="106">
        <v>27.485999999999997</v>
      </c>
      <c r="BA45" s="106">
        <v>2.0225</v>
      </c>
      <c r="BB45" s="72">
        <v>726.48360000000014</v>
      </c>
      <c r="BC45" s="106">
        <v>3.0342324428559495</v>
      </c>
      <c r="BD45" s="106">
        <v>0.22653547896326787</v>
      </c>
      <c r="BE45" s="106">
        <v>3</v>
      </c>
      <c r="BF45" s="106">
        <v>42</v>
      </c>
      <c r="BG45" s="106">
        <v>55</v>
      </c>
      <c r="BH45" s="106" t="s">
        <v>222</v>
      </c>
    </row>
    <row r="46" spans="1:60" s="15" customFormat="1" x14ac:dyDescent="0.25">
      <c r="A46" s="13" t="s">
        <v>7</v>
      </c>
      <c r="B46" s="13" t="s">
        <v>33</v>
      </c>
      <c r="C46" s="13" t="s">
        <v>9</v>
      </c>
      <c r="D46" s="14" t="s">
        <v>34</v>
      </c>
      <c r="E46" s="13" t="s">
        <v>26</v>
      </c>
      <c r="F46" s="14" t="s">
        <v>27</v>
      </c>
      <c r="G46" s="14">
        <v>5</v>
      </c>
      <c r="H46" s="13">
        <v>268</v>
      </c>
      <c r="I46" s="13">
        <v>116</v>
      </c>
      <c r="J46" s="13">
        <v>262</v>
      </c>
      <c r="K46" s="13">
        <v>97</v>
      </c>
      <c r="L46" s="13">
        <v>247</v>
      </c>
      <c r="M46" s="13">
        <v>103</v>
      </c>
      <c r="N46" s="13">
        <v>260</v>
      </c>
      <c r="O46" s="13">
        <v>117</v>
      </c>
      <c r="P46" s="13">
        <v>249</v>
      </c>
      <c r="Q46" s="13">
        <v>125</v>
      </c>
      <c r="R46" s="13">
        <v>3756.9</v>
      </c>
      <c r="S46" s="13">
        <v>4496.7</v>
      </c>
      <c r="T46" s="13">
        <v>10.6</v>
      </c>
      <c r="U46" s="13">
        <v>12</v>
      </c>
      <c r="V46" s="13">
        <v>61.7</v>
      </c>
      <c r="W46" s="13">
        <v>61.1</v>
      </c>
      <c r="X46" s="13">
        <v>82</v>
      </c>
      <c r="Y46" s="13">
        <f t="shared" si="0"/>
        <v>0.27333333333333332</v>
      </c>
      <c r="Z46" s="47">
        <v>43989</v>
      </c>
      <c r="AA46" s="13">
        <v>35.875</v>
      </c>
      <c r="AB46" s="13">
        <v>6.45</v>
      </c>
      <c r="AC46" s="13">
        <v>5.17</v>
      </c>
      <c r="AD46" s="13">
        <v>100.5</v>
      </c>
      <c r="AE46" s="13">
        <v>7.5</v>
      </c>
      <c r="AF46" s="13">
        <v>27.5</v>
      </c>
      <c r="AG46" s="13">
        <v>4928</v>
      </c>
      <c r="AH46" s="13">
        <v>729</v>
      </c>
      <c r="AI46" s="13">
        <v>132</v>
      </c>
      <c r="AJ46" s="13">
        <v>19.5</v>
      </c>
      <c r="AK46" s="13">
        <v>68.694999999999993</v>
      </c>
      <c r="AL46" s="13">
        <v>16.93</v>
      </c>
      <c r="AM46" s="13">
        <v>0.94500000000000006</v>
      </c>
      <c r="AN46" s="13">
        <v>0.24</v>
      </c>
      <c r="AO46" s="13">
        <v>4.95</v>
      </c>
      <c r="AP46" s="13">
        <v>8.25</v>
      </c>
      <c r="AQ46" s="13">
        <v>0.79499999999999993</v>
      </c>
      <c r="AR46" s="13">
        <v>162.5</v>
      </c>
      <c r="AS46" s="13">
        <v>26.5</v>
      </c>
      <c r="AT46" s="13">
        <v>2.6399999999999997</v>
      </c>
      <c r="AU46" s="13">
        <v>2.41</v>
      </c>
      <c r="AV46" s="13">
        <v>782.5</v>
      </c>
      <c r="AW46" s="13">
        <v>14.5</v>
      </c>
      <c r="AX46" s="72">
        <v>38.634999999999991</v>
      </c>
      <c r="AY46" s="72">
        <v>31.585000000000001</v>
      </c>
      <c r="AZ46" s="106">
        <v>27.017499999999998</v>
      </c>
      <c r="BA46" s="106">
        <v>1.972</v>
      </c>
      <c r="BB46" s="72">
        <v>696.86280000000022</v>
      </c>
      <c r="BC46" s="106">
        <v>1.987079763016173</v>
      </c>
      <c r="BD46" s="106">
        <v>0.15225117788256662</v>
      </c>
      <c r="BE46" s="106">
        <v>4</v>
      </c>
      <c r="BF46" s="106">
        <v>39</v>
      </c>
      <c r="BG46" s="106">
        <v>57</v>
      </c>
      <c r="BH46" s="106" t="s">
        <v>223</v>
      </c>
    </row>
    <row r="47" spans="1:60" s="15" customFormat="1" x14ac:dyDescent="0.25">
      <c r="A47" s="13" t="s">
        <v>7</v>
      </c>
      <c r="B47" s="13" t="s">
        <v>33</v>
      </c>
      <c r="C47" s="13" t="s">
        <v>9</v>
      </c>
      <c r="D47" s="14" t="s">
        <v>19</v>
      </c>
      <c r="E47" s="13" t="s">
        <v>11</v>
      </c>
      <c r="F47" s="13" t="s">
        <v>20</v>
      </c>
      <c r="G47" s="13">
        <v>6</v>
      </c>
      <c r="H47" s="13">
        <v>232</v>
      </c>
      <c r="I47" s="13">
        <v>103</v>
      </c>
      <c r="J47" s="13">
        <v>236</v>
      </c>
      <c r="K47" s="13">
        <v>104</v>
      </c>
      <c r="L47" s="13">
        <v>229</v>
      </c>
      <c r="M47" s="13">
        <v>103</v>
      </c>
      <c r="N47" s="13">
        <v>239</v>
      </c>
      <c r="O47" s="13">
        <v>110</v>
      </c>
      <c r="P47" s="13">
        <v>220</v>
      </c>
      <c r="Q47" s="13">
        <v>87</v>
      </c>
      <c r="R47" s="13">
        <v>2879</v>
      </c>
      <c r="S47" s="13">
        <v>3229.2</v>
      </c>
      <c r="T47" s="13">
        <v>10.199999999999999</v>
      </c>
      <c r="U47" s="13">
        <v>10.6</v>
      </c>
      <c r="V47" s="13">
        <v>57</v>
      </c>
      <c r="W47" s="13">
        <v>57.5</v>
      </c>
      <c r="X47" s="13">
        <v>86.4</v>
      </c>
      <c r="Y47" s="13">
        <f t="shared" si="0"/>
        <v>0.28800000000000003</v>
      </c>
      <c r="Z47" s="47">
        <v>43989</v>
      </c>
      <c r="AA47" s="13">
        <v>34.234999999999999</v>
      </c>
      <c r="AB47" s="13">
        <v>6.55</v>
      </c>
      <c r="AC47" s="13">
        <v>5.2750000000000004</v>
      </c>
      <c r="AD47" s="13">
        <v>101.5</v>
      </c>
      <c r="AE47" s="13">
        <v>7.5</v>
      </c>
      <c r="AF47" s="13">
        <v>30</v>
      </c>
      <c r="AG47" s="13">
        <v>4765</v>
      </c>
      <c r="AH47" s="13">
        <v>722</v>
      </c>
      <c r="AI47" s="13">
        <v>128</v>
      </c>
      <c r="AJ47" s="13">
        <v>20</v>
      </c>
      <c r="AK47" s="13">
        <v>69.585000000000008</v>
      </c>
      <c r="AL47" s="13">
        <v>17.600000000000001</v>
      </c>
      <c r="AM47" s="13">
        <v>0.96</v>
      </c>
      <c r="AN47" s="13">
        <v>0.255</v>
      </c>
      <c r="AO47" s="13">
        <v>4.8499999999999996</v>
      </c>
      <c r="AP47" s="13">
        <v>6.75</v>
      </c>
      <c r="AQ47" s="13">
        <v>0.7350000000000001</v>
      </c>
      <c r="AR47" s="13">
        <v>157.5</v>
      </c>
      <c r="AS47" s="13">
        <v>29</v>
      </c>
      <c r="AT47" s="13">
        <v>2.4350000000000001</v>
      </c>
      <c r="AU47" s="13">
        <v>2.5299999999999998</v>
      </c>
      <c r="AV47" s="13">
        <v>726</v>
      </c>
      <c r="AW47" s="13">
        <v>17</v>
      </c>
      <c r="AX47" s="72">
        <v>41.407499999999999</v>
      </c>
      <c r="AY47" s="72">
        <v>33.509999999999991</v>
      </c>
      <c r="AZ47" s="106">
        <v>25.518000000000001</v>
      </c>
      <c r="BA47" s="106">
        <v>1.841</v>
      </c>
      <c r="BB47" s="72">
        <v>677.69640000000004</v>
      </c>
      <c r="BC47" s="106">
        <v>1.5356955570929851</v>
      </c>
      <c r="BD47" s="106">
        <v>0.11669792685545241</v>
      </c>
      <c r="BE47" s="106">
        <v>3</v>
      </c>
      <c r="BF47" s="106">
        <v>45</v>
      </c>
      <c r="BG47" s="106">
        <v>52</v>
      </c>
      <c r="BH47" s="106" t="s">
        <v>222</v>
      </c>
    </row>
    <row r="48" spans="1:60" s="15" customFormat="1" ht="15.75" x14ac:dyDescent="0.25">
      <c r="A48" s="13" t="s">
        <v>7</v>
      </c>
      <c r="B48" s="13" t="s">
        <v>33</v>
      </c>
      <c r="C48" s="13" t="s">
        <v>9</v>
      </c>
      <c r="D48" s="16" t="s">
        <v>17</v>
      </c>
      <c r="E48" s="13" t="s">
        <v>11</v>
      </c>
      <c r="F48" s="13" t="s">
        <v>18</v>
      </c>
      <c r="G48" s="13">
        <v>7</v>
      </c>
      <c r="H48" s="13">
        <v>238</v>
      </c>
      <c r="I48" s="13">
        <v>106</v>
      </c>
      <c r="J48" s="13">
        <v>250</v>
      </c>
      <c r="K48" s="13">
        <v>98</v>
      </c>
      <c r="L48" s="13">
        <v>245</v>
      </c>
      <c r="M48" s="13">
        <v>106</v>
      </c>
      <c r="N48" s="13">
        <v>244</v>
      </c>
      <c r="O48" s="13">
        <v>105</v>
      </c>
      <c r="P48" s="13">
        <v>237</v>
      </c>
      <c r="Q48" s="13">
        <v>94</v>
      </c>
      <c r="R48" s="13">
        <v>4175.6000000000004</v>
      </c>
      <c r="S48" s="13">
        <v>3199.3</v>
      </c>
      <c r="T48" s="13">
        <v>10.1</v>
      </c>
      <c r="U48" s="13">
        <v>10.3</v>
      </c>
      <c r="V48" s="13">
        <v>60</v>
      </c>
      <c r="W48" s="13">
        <v>61.6</v>
      </c>
      <c r="X48" s="13">
        <v>85.3</v>
      </c>
      <c r="Y48" s="13">
        <f t="shared" si="0"/>
        <v>0.28433333333333333</v>
      </c>
      <c r="Z48" s="47">
        <v>43989</v>
      </c>
      <c r="AA48" s="13">
        <v>32.774999999999999</v>
      </c>
      <c r="AB48" s="13">
        <v>6.6</v>
      </c>
      <c r="AC48" s="13">
        <v>5.07</v>
      </c>
      <c r="AD48" s="13">
        <v>100</v>
      </c>
      <c r="AE48" s="13">
        <v>7</v>
      </c>
      <c r="AF48" s="13">
        <v>35.5</v>
      </c>
      <c r="AG48" s="13">
        <v>4607</v>
      </c>
      <c r="AH48" s="13">
        <v>693.5</v>
      </c>
      <c r="AI48" s="13">
        <v>122.5</v>
      </c>
      <c r="AJ48" s="13">
        <v>16</v>
      </c>
      <c r="AK48" s="13">
        <v>70.33</v>
      </c>
      <c r="AL48" s="13">
        <v>17.704999999999998</v>
      </c>
      <c r="AM48" s="13">
        <v>0.95499999999999996</v>
      </c>
      <c r="AN48" s="13">
        <v>0.21</v>
      </c>
      <c r="AO48" s="13">
        <v>4.8000000000000007</v>
      </c>
      <c r="AP48" s="13">
        <v>6</v>
      </c>
      <c r="AQ48" s="13">
        <v>0.755</v>
      </c>
      <c r="AR48" s="13">
        <v>154.5</v>
      </c>
      <c r="AS48" s="13">
        <v>28</v>
      </c>
      <c r="AT48" s="13">
        <v>2.4500000000000002</v>
      </c>
      <c r="AU48" s="13">
        <v>2.9050000000000002</v>
      </c>
      <c r="AV48" s="13">
        <v>676</v>
      </c>
      <c r="AW48" s="13">
        <v>18</v>
      </c>
      <c r="AX48" s="72">
        <v>41.322500000000005</v>
      </c>
      <c r="AY48" s="72">
        <v>30.335000000000001</v>
      </c>
      <c r="AZ48" s="106">
        <v>26.394500000000001</v>
      </c>
      <c r="BA48" s="106">
        <v>1.9425000000000001</v>
      </c>
      <c r="BB48" s="72">
        <v>723.87000000000012</v>
      </c>
      <c r="BC48" s="106">
        <v>1.6612242355289411</v>
      </c>
      <c r="BD48" s="106">
        <v>0.12516758882235524</v>
      </c>
      <c r="BE48" s="106"/>
      <c r="BF48" s="106"/>
      <c r="BG48" s="106"/>
      <c r="BH48" s="106"/>
    </row>
    <row r="49" spans="1:60" s="15" customFormat="1" x14ac:dyDescent="0.25">
      <c r="A49" s="13" t="s">
        <v>7</v>
      </c>
      <c r="B49" s="13" t="s">
        <v>33</v>
      </c>
      <c r="C49" s="13" t="s">
        <v>9</v>
      </c>
      <c r="D49" s="14" t="s">
        <v>15</v>
      </c>
      <c r="E49" s="13" t="s">
        <v>11</v>
      </c>
      <c r="F49" s="13" t="s">
        <v>16</v>
      </c>
      <c r="G49" s="13">
        <v>8</v>
      </c>
      <c r="H49" s="13">
        <v>271</v>
      </c>
      <c r="I49" s="13">
        <v>124</v>
      </c>
      <c r="J49" s="13">
        <v>252</v>
      </c>
      <c r="K49" s="13">
        <v>115</v>
      </c>
      <c r="L49" s="13">
        <v>268</v>
      </c>
      <c r="M49" s="13">
        <v>115</v>
      </c>
      <c r="N49" s="13">
        <v>264</v>
      </c>
      <c r="O49" s="13">
        <v>118</v>
      </c>
      <c r="P49" s="13">
        <v>266</v>
      </c>
      <c r="Q49" s="13">
        <v>104</v>
      </c>
      <c r="R49" s="13">
        <v>4091.5</v>
      </c>
      <c r="S49" s="13">
        <v>3774</v>
      </c>
      <c r="T49" s="13">
        <v>10.6</v>
      </c>
      <c r="U49" s="13">
        <v>10.199999999999999</v>
      </c>
      <c r="V49" s="13">
        <v>60.5</v>
      </c>
      <c r="W49" s="13">
        <v>62.3</v>
      </c>
      <c r="X49" s="13">
        <v>87.2</v>
      </c>
      <c r="Y49" s="13">
        <f t="shared" si="0"/>
        <v>0.29066666666666668</v>
      </c>
      <c r="Z49" s="47">
        <v>43989</v>
      </c>
      <c r="AA49" s="13">
        <v>35.82</v>
      </c>
      <c r="AB49" s="13">
        <v>6.45</v>
      </c>
      <c r="AC49" s="13">
        <v>5.21</v>
      </c>
      <c r="AD49" s="13">
        <v>101</v>
      </c>
      <c r="AE49" s="13">
        <v>7</v>
      </c>
      <c r="AF49" s="13">
        <v>33.5</v>
      </c>
      <c r="AG49" s="13">
        <v>4910.5</v>
      </c>
      <c r="AH49" s="13">
        <v>737</v>
      </c>
      <c r="AI49" s="13">
        <v>117.5</v>
      </c>
      <c r="AJ49" s="13">
        <v>18</v>
      </c>
      <c r="AK49" s="13">
        <v>68.550000000000011</v>
      </c>
      <c r="AL49" s="13">
        <v>17.200000000000003</v>
      </c>
      <c r="AM49" s="13">
        <v>0.84000000000000008</v>
      </c>
      <c r="AN49" s="13">
        <v>0.22</v>
      </c>
      <c r="AO49" s="13">
        <v>4.95</v>
      </c>
      <c r="AP49" s="13">
        <v>8.25</v>
      </c>
      <c r="AQ49" s="13">
        <v>0.69</v>
      </c>
      <c r="AR49" s="13">
        <v>165</v>
      </c>
      <c r="AS49" s="13">
        <v>31.5</v>
      </c>
      <c r="AT49" s="13">
        <v>2.605</v>
      </c>
      <c r="AU49" s="13">
        <v>3.5500000000000003</v>
      </c>
      <c r="AV49" s="13">
        <v>735</v>
      </c>
      <c r="AW49" s="13">
        <v>19</v>
      </c>
      <c r="AX49" s="72">
        <v>41.207499999999996</v>
      </c>
      <c r="AY49" s="72">
        <v>28.015000000000001</v>
      </c>
      <c r="AZ49" s="106">
        <v>26.377000000000002</v>
      </c>
      <c r="BA49" s="106">
        <v>1.8715000000000002</v>
      </c>
      <c r="BB49" s="72">
        <v>742.16520000000014</v>
      </c>
      <c r="BC49" s="106">
        <v>1.7107462934285182</v>
      </c>
      <c r="BD49" s="106">
        <v>0.13089769118666839</v>
      </c>
      <c r="BE49" s="106"/>
      <c r="BF49" s="106"/>
      <c r="BG49" s="106"/>
      <c r="BH49" s="106"/>
    </row>
    <row r="50" spans="1:60" s="11" customFormat="1" x14ac:dyDescent="0.25">
      <c r="A50" s="9" t="s">
        <v>7</v>
      </c>
      <c r="B50" s="9" t="s">
        <v>96</v>
      </c>
      <c r="C50" s="9" t="s">
        <v>9</v>
      </c>
      <c r="D50" s="10" t="s">
        <v>15</v>
      </c>
      <c r="E50" s="9" t="s">
        <v>11</v>
      </c>
      <c r="F50" s="9" t="s">
        <v>16</v>
      </c>
      <c r="G50" s="9">
        <v>1</v>
      </c>
      <c r="H50" s="9">
        <v>280</v>
      </c>
      <c r="I50" s="9">
        <v>151</v>
      </c>
      <c r="J50" s="9">
        <v>310</v>
      </c>
      <c r="K50" s="9">
        <v>152</v>
      </c>
      <c r="L50" s="9">
        <v>267</v>
      </c>
      <c r="M50" s="9">
        <v>142</v>
      </c>
      <c r="N50" s="9">
        <v>268</v>
      </c>
      <c r="O50" s="9">
        <v>121</v>
      </c>
      <c r="P50" s="9">
        <v>280</v>
      </c>
      <c r="Q50" s="9">
        <v>126</v>
      </c>
      <c r="R50" s="9">
        <v>4496.1000000000004</v>
      </c>
      <c r="S50" s="9">
        <v>4108.3999999999996</v>
      </c>
      <c r="T50" s="9">
        <v>9.6</v>
      </c>
      <c r="U50" s="9">
        <v>10</v>
      </c>
      <c r="V50" s="9">
        <v>63.5</v>
      </c>
      <c r="W50" s="9">
        <v>62.5</v>
      </c>
      <c r="X50" s="9">
        <v>100.4</v>
      </c>
      <c r="Y50" s="9">
        <f t="shared" si="0"/>
        <v>0.33466666666666667</v>
      </c>
      <c r="Z50" s="48">
        <v>43989</v>
      </c>
      <c r="AA50" s="9">
        <v>28.66</v>
      </c>
      <c r="AB50" s="9">
        <v>6.1</v>
      </c>
      <c r="AC50" s="9">
        <v>4.25</v>
      </c>
      <c r="AD50" s="9">
        <v>92.5</v>
      </c>
      <c r="AE50" s="9">
        <v>10</v>
      </c>
      <c r="AF50" s="9">
        <v>115.5</v>
      </c>
      <c r="AG50" s="9">
        <v>3952.5</v>
      </c>
      <c r="AH50" s="9">
        <v>365.5</v>
      </c>
      <c r="AI50" s="9">
        <v>168</v>
      </c>
      <c r="AJ50" s="9">
        <v>14.5</v>
      </c>
      <c r="AK50" s="9">
        <v>68.884999999999991</v>
      </c>
      <c r="AL50" s="9">
        <v>10.719999999999999</v>
      </c>
      <c r="AM50" s="9">
        <v>1.4750000000000001</v>
      </c>
      <c r="AN50" s="9">
        <v>0.22500000000000001</v>
      </c>
      <c r="AO50" s="9">
        <v>5.2</v>
      </c>
      <c r="AP50" s="9">
        <v>13.5</v>
      </c>
      <c r="AQ50" s="9">
        <v>0.55499999999999994</v>
      </c>
      <c r="AR50" s="9">
        <v>195</v>
      </c>
      <c r="AS50" s="9">
        <v>51</v>
      </c>
      <c r="AT50" s="9">
        <v>2.1749999999999998</v>
      </c>
      <c r="AU50" s="9">
        <v>8.1850000000000005</v>
      </c>
      <c r="AV50" s="9">
        <v>703.5</v>
      </c>
      <c r="AW50" s="9">
        <v>84.5</v>
      </c>
      <c r="AX50" s="73">
        <v>43.795000000000002</v>
      </c>
      <c r="AY50" s="73">
        <v>30.535</v>
      </c>
      <c r="AZ50" s="107">
        <v>11.450499999999998</v>
      </c>
      <c r="BA50" s="107">
        <v>0.99099999999999999</v>
      </c>
      <c r="BB50" s="73">
        <v>512.16840000000013</v>
      </c>
      <c r="BC50" s="107">
        <v>2.0031363831290419</v>
      </c>
      <c r="BD50" s="107">
        <v>0.16288332616954948</v>
      </c>
      <c r="BE50" s="107"/>
      <c r="BF50" s="107"/>
      <c r="BG50" s="107"/>
      <c r="BH50" s="107"/>
    </row>
    <row r="51" spans="1:60" s="11" customFormat="1" ht="15.75" x14ac:dyDescent="0.25">
      <c r="A51" s="9" t="s">
        <v>7</v>
      </c>
      <c r="B51" s="9" t="s">
        <v>96</v>
      </c>
      <c r="C51" s="9" t="s">
        <v>9</v>
      </c>
      <c r="D51" s="12" t="s">
        <v>17</v>
      </c>
      <c r="E51" s="9" t="s">
        <v>11</v>
      </c>
      <c r="F51" s="9" t="s">
        <v>18</v>
      </c>
      <c r="G51" s="9">
        <v>2</v>
      </c>
      <c r="H51" s="9">
        <v>237</v>
      </c>
      <c r="I51" s="9">
        <v>127</v>
      </c>
      <c r="J51" s="9">
        <v>244</v>
      </c>
      <c r="K51" s="9">
        <v>120</v>
      </c>
      <c r="L51" s="9">
        <v>245</v>
      </c>
      <c r="M51" s="9">
        <v>126</v>
      </c>
      <c r="N51" s="9">
        <v>249</v>
      </c>
      <c r="O51" s="9">
        <v>141</v>
      </c>
      <c r="P51" s="9">
        <v>257</v>
      </c>
      <c r="Q51" s="9">
        <v>146</v>
      </c>
      <c r="R51" s="9">
        <v>4216.2</v>
      </c>
      <c r="S51" s="9">
        <v>3654.9</v>
      </c>
      <c r="T51" s="9">
        <v>9.9</v>
      </c>
      <c r="U51" s="9">
        <v>10</v>
      </c>
      <c r="V51" s="9">
        <v>61.7</v>
      </c>
      <c r="W51" s="9">
        <v>61.9</v>
      </c>
      <c r="X51" s="9">
        <v>92.2</v>
      </c>
      <c r="Y51" s="9">
        <f t="shared" si="0"/>
        <v>0.30733333333333335</v>
      </c>
      <c r="Z51" s="48">
        <v>43989</v>
      </c>
      <c r="AA51" s="9">
        <v>29.925000000000001</v>
      </c>
      <c r="AB51" s="9">
        <v>6.15</v>
      </c>
      <c r="AC51" s="9">
        <v>4.165</v>
      </c>
      <c r="AD51" s="9">
        <v>91.5</v>
      </c>
      <c r="AE51" s="9">
        <v>11</v>
      </c>
      <c r="AF51" s="9">
        <v>100</v>
      </c>
      <c r="AG51" s="9">
        <v>4111</v>
      </c>
      <c r="AH51" s="9">
        <v>411.5</v>
      </c>
      <c r="AI51" s="9">
        <v>187.5</v>
      </c>
      <c r="AJ51" s="9">
        <v>20.5</v>
      </c>
      <c r="AK51" s="9">
        <v>68.64</v>
      </c>
      <c r="AL51" s="9">
        <v>11.455</v>
      </c>
      <c r="AM51" s="9">
        <v>1.615</v>
      </c>
      <c r="AN51" s="9">
        <v>0.3</v>
      </c>
      <c r="AO51" s="9">
        <v>5.25</v>
      </c>
      <c r="AP51" s="9">
        <v>12.75</v>
      </c>
      <c r="AQ51" s="9">
        <v>0.61499999999999999</v>
      </c>
      <c r="AR51" s="9">
        <v>212.5</v>
      </c>
      <c r="AS51" s="9">
        <v>53</v>
      </c>
      <c r="AT51" s="9">
        <v>2.3650000000000002</v>
      </c>
      <c r="AU51" s="9">
        <v>6.9399999999999995</v>
      </c>
      <c r="AV51" s="9">
        <v>795</v>
      </c>
      <c r="AW51" s="9">
        <v>74.5</v>
      </c>
      <c r="AX51" s="73">
        <v>36.172499999999999</v>
      </c>
      <c r="AY51" s="73">
        <v>32.49</v>
      </c>
      <c r="AZ51" s="107" t="s">
        <v>197</v>
      </c>
      <c r="BA51" s="107" t="s">
        <v>197</v>
      </c>
      <c r="BB51" s="73">
        <v>542.6604000000001</v>
      </c>
      <c r="BC51" s="107">
        <v>1.7517098745039705</v>
      </c>
      <c r="BD51" s="107">
        <v>0.14276147495420508</v>
      </c>
      <c r="BE51" s="107"/>
      <c r="BF51" s="107"/>
      <c r="BG51" s="107"/>
      <c r="BH51" s="107"/>
    </row>
    <row r="52" spans="1:60" s="11" customFormat="1" x14ac:dyDescent="0.25">
      <c r="A52" s="9" t="s">
        <v>7</v>
      </c>
      <c r="B52" s="9" t="s">
        <v>96</v>
      </c>
      <c r="C52" s="9" t="s">
        <v>9</v>
      </c>
      <c r="D52" s="10">
        <v>17.460999999999999</v>
      </c>
      <c r="E52" s="9" t="s">
        <v>22</v>
      </c>
      <c r="F52" s="10" t="s">
        <v>24</v>
      </c>
      <c r="G52" s="10">
        <v>3</v>
      </c>
      <c r="H52" s="9">
        <v>230</v>
      </c>
      <c r="I52" s="9">
        <v>135</v>
      </c>
      <c r="J52" s="9">
        <v>204</v>
      </c>
      <c r="K52" s="9">
        <v>91</v>
      </c>
      <c r="L52" s="9">
        <v>235</v>
      </c>
      <c r="M52" s="9">
        <v>131</v>
      </c>
      <c r="N52" s="9">
        <v>222</v>
      </c>
      <c r="O52" s="9">
        <v>142</v>
      </c>
      <c r="P52" s="9">
        <v>235</v>
      </c>
      <c r="Q52" s="9">
        <v>129</v>
      </c>
      <c r="R52" s="9">
        <v>1928.7</v>
      </c>
      <c r="S52" s="9">
        <v>1617.8</v>
      </c>
      <c r="T52" s="9">
        <v>9.1</v>
      </c>
      <c r="U52" s="9">
        <v>8.8000000000000007</v>
      </c>
      <c r="V52" s="9">
        <v>59.3</v>
      </c>
      <c r="W52" s="9">
        <v>59.4</v>
      </c>
      <c r="X52" s="9">
        <v>88</v>
      </c>
      <c r="Y52" s="9">
        <f t="shared" si="0"/>
        <v>0.29333333333333333</v>
      </c>
      <c r="Z52" s="48">
        <v>43989</v>
      </c>
      <c r="AA52" s="9">
        <v>32.774999999999999</v>
      </c>
      <c r="AB52" s="9">
        <v>6.35</v>
      </c>
      <c r="AC52" s="9">
        <v>4.1050000000000004</v>
      </c>
      <c r="AD52" s="9">
        <v>91</v>
      </c>
      <c r="AE52" s="9">
        <v>10.5</v>
      </c>
      <c r="AF52" s="9">
        <v>89</v>
      </c>
      <c r="AG52" s="9">
        <v>4695</v>
      </c>
      <c r="AH52" s="9">
        <v>470</v>
      </c>
      <c r="AI52" s="9">
        <v>187</v>
      </c>
      <c r="AJ52" s="9">
        <v>16</v>
      </c>
      <c r="AK52" s="9">
        <v>71.580000000000013</v>
      </c>
      <c r="AL52" s="9">
        <v>11.93</v>
      </c>
      <c r="AM52" s="9">
        <v>1.4750000000000001</v>
      </c>
      <c r="AN52" s="9">
        <v>0.21500000000000002</v>
      </c>
      <c r="AO52" s="9">
        <v>5.05</v>
      </c>
      <c r="AP52" s="9">
        <v>9.75</v>
      </c>
      <c r="AQ52" s="9">
        <v>0.64</v>
      </c>
      <c r="AR52" s="9">
        <v>215.5</v>
      </c>
      <c r="AS52" s="9">
        <v>57</v>
      </c>
      <c r="AT52" s="9">
        <v>2.56</v>
      </c>
      <c r="AU52" s="9">
        <v>6.79</v>
      </c>
      <c r="AV52" s="9">
        <v>866.5</v>
      </c>
      <c r="AW52" s="9">
        <v>59</v>
      </c>
      <c r="AX52" s="73">
        <v>37.11</v>
      </c>
      <c r="AY52" s="73">
        <v>22.35</v>
      </c>
      <c r="AZ52" s="107">
        <v>20.678999999999998</v>
      </c>
      <c r="BA52" s="107">
        <v>1.8045</v>
      </c>
      <c r="BB52" s="73">
        <v>530.46360000000027</v>
      </c>
      <c r="BC52" s="107">
        <v>2.1763441199519065</v>
      </c>
      <c r="BD52" s="107">
        <v>0.16402956325112028</v>
      </c>
      <c r="BE52" s="107">
        <v>4</v>
      </c>
      <c r="BF52" s="107">
        <v>43</v>
      </c>
      <c r="BG52" s="107">
        <v>53</v>
      </c>
      <c r="BH52" s="107" t="s">
        <v>222</v>
      </c>
    </row>
    <row r="53" spans="1:60" s="11" customFormat="1" x14ac:dyDescent="0.25">
      <c r="A53" s="9" t="s">
        <v>7</v>
      </c>
      <c r="B53" s="9" t="s">
        <v>96</v>
      </c>
      <c r="C53" s="9" t="s">
        <v>9</v>
      </c>
      <c r="D53" s="10" t="s">
        <v>21</v>
      </c>
      <c r="E53" s="9" t="s">
        <v>22</v>
      </c>
      <c r="F53" s="10" t="s">
        <v>23</v>
      </c>
      <c r="G53" s="10">
        <v>4</v>
      </c>
      <c r="H53" s="9">
        <v>216</v>
      </c>
      <c r="I53" s="9">
        <v>123</v>
      </c>
      <c r="J53" s="9">
        <v>196</v>
      </c>
      <c r="K53" s="9">
        <v>111</v>
      </c>
      <c r="L53" s="9">
        <v>210</v>
      </c>
      <c r="M53" s="9">
        <v>109</v>
      </c>
      <c r="N53" s="9">
        <v>211</v>
      </c>
      <c r="O53" s="9">
        <v>99</v>
      </c>
      <c r="P53" s="9">
        <v>195</v>
      </c>
      <c r="Q53" s="9">
        <v>105</v>
      </c>
      <c r="R53" s="9">
        <v>2113.1999999999998</v>
      </c>
      <c r="S53" s="9">
        <v>2068.4</v>
      </c>
      <c r="T53" s="9">
        <v>9.1999999999999993</v>
      </c>
      <c r="U53" s="9">
        <v>9.1</v>
      </c>
      <c r="V53" s="9">
        <v>57.6</v>
      </c>
      <c r="W53" s="9">
        <v>58.8</v>
      </c>
      <c r="X53" s="9">
        <v>84</v>
      </c>
      <c r="Y53" s="9">
        <f t="shared" si="0"/>
        <v>0.28000000000000003</v>
      </c>
      <c r="Z53" s="48">
        <v>43989</v>
      </c>
      <c r="AA53" s="9">
        <v>30.195</v>
      </c>
      <c r="AB53" s="9">
        <v>6.5</v>
      </c>
      <c r="AC53" s="9">
        <v>4.1849999999999996</v>
      </c>
      <c r="AD53" s="9">
        <v>92</v>
      </c>
      <c r="AE53" s="9">
        <v>10.5</v>
      </c>
      <c r="AF53" s="9">
        <v>84</v>
      </c>
      <c r="AG53" s="9">
        <v>4506.5</v>
      </c>
      <c r="AH53" s="9">
        <v>410</v>
      </c>
      <c r="AI53" s="9">
        <v>167.5</v>
      </c>
      <c r="AJ53" s="9">
        <v>16.5</v>
      </c>
      <c r="AK53" s="9">
        <v>74.625</v>
      </c>
      <c r="AL53" s="9">
        <v>11.305</v>
      </c>
      <c r="AM53" s="9">
        <v>1.4300000000000002</v>
      </c>
      <c r="AN53" s="9">
        <v>0.24</v>
      </c>
      <c r="AO53" s="9">
        <v>4.9000000000000004</v>
      </c>
      <c r="AP53" s="9">
        <v>7.5</v>
      </c>
      <c r="AQ53" s="9">
        <v>0.58499999999999996</v>
      </c>
      <c r="AR53" s="9">
        <v>199</v>
      </c>
      <c r="AS53" s="9">
        <v>56</v>
      </c>
      <c r="AT53" s="9">
        <v>2.3650000000000002</v>
      </c>
      <c r="AU53" s="9">
        <v>6.58</v>
      </c>
      <c r="AV53" s="9">
        <v>770.5</v>
      </c>
      <c r="AW53" s="9">
        <v>56.5</v>
      </c>
      <c r="AX53" s="73">
        <v>43.900000000000006</v>
      </c>
      <c r="AY53" s="73">
        <v>24.45</v>
      </c>
      <c r="AZ53" s="107">
        <v>21.386000000000003</v>
      </c>
      <c r="BA53" s="107">
        <v>1.8240000000000001</v>
      </c>
      <c r="BB53" s="73">
        <v>526.97880000000009</v>
      </c>
      <c r="BC53" s="107">
        <v>1.7758002514910525</v>
      </c>
      <c r="BD53" s="107">
        <v>0.13710049005964203</v>
      </c>
      <c r="BE53" s="107"/>
      <c r="BF53" s="107"/>
      <c r="BG53" s="107"/>
      <c r="BH53" s="107"/>
    </row>
    <row r="54" spans="1:60" s="11" customFormat="1" x14ac:dyDescent="0.25">
      <c r="A54" s="9" t="s">
        <v>7</v>
      </c>
      <c r="B54" s="9" t="s">
        <v>96</v>
      </c>
      <c r="C54" s="9" t="s">
        <v>9</v>
      </c>
      <c r="D54" s="10" t="s">
        <v>10</v>
      </c>
      <c r="E54" s="9" t="s">
        <v>11</v>
      </c>
      <c r="F54" s="9" t="s">
        <v>12</v>
      </c>
      <c r="G54" s="9">
        <v>5</v>
      </c>
      <c r="H54" s="9">
        <v>223</v>
      </c>
      <c r="I54" s="9">
        <v>122</v>
      </c>
      <c r="J54" s="9">
        <v>240</v>
      </c>
      <c r="K54" s="9">
        <v>129</v>
      </c>
      <c r="L54" s="9">
        <v>247</v>
      </c>
      <c r="M54" s="9">
        <v>130</v>
      </c>
      <c r="N54" s="9">
        <v>240</v>
      </c>
      <c r="O54" s="9">
        <v>123</v>
      </c>
      <c r="P54" s="9">
        <v>250</v>
      </c>
      <c r="Q54" s="9">
        <v>137</v>
      </c>
      <c r="R54" s="9">
        <v>3547</v>
      </c>
      <c r="S54" s="9">
        <v>3607.8</v>
      </c>
      <c r="T54" s="9">
        <v>11.2</v>
      </c>
      <c r="U54" s="9">
        <v>11.6</v>
      </c>
      <c r="V54" s="9">
        <v>63.3</v>
      </c>
      <c r="W54" s="9">
        <v>63.3</v>
      </c>
      <c r="X54" s="9">
        <v>88.2</v>
      </c>
      <c r="Y54" s="9">
        <f t="shared" si="0"/>
        <v>0.29399999999999998</v>
      </c>
      <c r="Z54" s="48">
        <v>43989</v>
      </c>
      <c r="AA54" s="9">
        <v>30.075000000000003</v>
      </c>
      <c r="AB54" s="9">
        <v>6</v>
      </c>
      <c r="AC54" s="9">
        <v>3.8149999999999999</v>
      </c>
      <c r="AD54" s="9">
        <v>88</v>
      </c>
      <c r="AE54" s="9">
        <v>9</v>
      </c>
      <c r="AF54" s="9">
        <v>55.5</v>
      </c>
      <c r="AG54" s="9">
        <v>3845.5</v>
      </c>
      <c r="AH54" s="9">
        <v>439.5</v>
      </c>
      <c r="AI54" s="9">
        <v>140.5</v>
      </c>
      <c r="AJ54" s="9">
        <v>17</v>
      </c>
      <c r="AK54" s="9">
        <v>64.33</v>
      </c>
      <c r="AL54" s="9">
        <v>12.21</v>
      </c>
      <c r="AM54" s="9">
        <v>1.21</v>
      </c>
      <c r="AN54" s="9">
        <v>0.25</v>
      </c>
      <c r="AO54" s="9">
        <v>5.5</v>
      </c>
      <c r="AP54" s="9">
        <v>16.5</v>
      </c>
      <c r="AQ54" s="9">
        <v>0.53500000000000003</v>
      </c>
      <c r="AR54" s="9">
        <v>211.5</v>
      </c>
      <c r="AS54" s="9">
        <v>56</v>
      </c>
      <c r="AT54" s="9">
        <v>2.38</v>
      </c>
      <c r="AU54" s="9">
        <v>4.9950000000000001</v>
      </c>
      <c r="AV54" s="9">
        <v>880.5</v>
      </c>
      <c r="AW54" s="9">
        <v>37</v>
      </c>
      <c r="AX54" s="73">
        <v>27.192500000000003</v>
      </c>
      <c r="AY54" s="73">
        <v>24.22</v>
      </c>
      <c r="AZ54" s="107">
        <v>9.6669999999999998</v>
      </c>
      <c r="BA54" s="107">
        <v>0.82550000000000001</v>
      </c>
      <c r="BB54" s="73">
        <v>435.50280000000009</v>
      </c>
      <c r="BC54" s="107">
        <v>1.2477859365019683</v>
      </c>
      <c r="BD54" s="107">
        <v>9.5385833358758249E-2</v>
      </c>
      <c r="BE54" s="107"/>
      <c r="BF54" s="107"/>
      <c r="BG54" s="107"/>
      <c r="BH54" s="107"/>
    </row>
    <row r="55" spans="1:60" s="11" customFormat="1" x14ac:dyDescent="0.25">
      <c r="A55" s="9" t="s">
        <v>7</v>
      </c>
      <c r="B55" s="9" t="s">
        <v>96</v>
      </c>
      <c r="C55" s="9" t="s">
        <v>9</v>
      </c>
      <c r="D55" s="10" t="s">
        <v>25</v>
      </c>
      <c r="E55" s="9" t="s">
        <v>26</v>
      </c>
      <c r="F55" s="10" t="s">
        <v>27</v>
      </c>
      <c r="G55" s="10">
        <v>6</v>
      </c>
      <c r="H55" s="9">
        <v>260</v>
      </c>
      <c r="I55" s="9">
        <v>127</v>
      </c>
      <c r="J55" s="9">
        <v>280</v>
      </c>
      <c r="K55" s="9">
        <v>158</v>
      </c>
      <c r="L55" s="9">
        <v>266</v>
      </c>
      <c r="M55" s="9">
        <v>132</v>
      </c>
      <c r="N55" s="9">
        <v>269</v>
      </c>
      <c r="O55" s="9">
        <v>146</v>
      </c>
      <c r="P55" s="9">
        <v>263</v>
      </c>
      <c r="Q55" s="9">
        <v>142</v>
      </c>
      <c r="R55" s="9">
        <v>3735.3</v>
      </c>
      <c r="S55" s="9">
        <v>3586.8</v>
      </c>
      <c r="T55" s="9">
        <v>10.5</v>
      </c>
      <c r="U55" s="9">
        <v>10.5</v>
      </c>
      <c r="V55" s="9">
        <v>61.4</v>
      </c>
      <c r="W55" s="9">
        <v>63.1</v>
      </c>
      <c r="X55" s="9">
        <v>83.2</v>
      </c>
      <c r="Y55" s="9">
        <f t="shared" si="0"/>
        <v>0.27733333333333332</v>
      </c>
      <c r="Z55" s="48">
        <v>43989</v>
      </c>
      <c r="AA55" s="9">
        <v>28.075000000000003</v>
      </c>
      <c r="AB55" s="9">
        <v>6.15</v>
      </c>
      <c r="AC55" s="9">
        <v>3.9850000000000003</v>
      </c>
      <c r="AD55" s="9">
        <v>89.5</v>
      </c>
      <c r="AE55" s="9">
        <v>10</v>
      </c>
      <c r="AF55" s="9">
        <v>41</v>
      </c>
      <c r="AG55" s="9">
        <v>3834</v>
      </c>
      <c r="AH55" s="9">
        <v>408</v>
      </c>
      <c r="AI55" s="9">
        <v>154.5</v>
      </c>
      <c r="AJ55" s="9">
        <v>16.5</v>
      </c>
      <c r="AK55" s="9">
        <v>68.27</v>
      </c>
      <c r="AL55" s="9">
        <v>12.11</v>
      </c>
      <c r="AM55" s="9">
        <v>1.4100000000000001</v>
      </c>
      <c r="AN55" s="9">
        <v>0.255</v>
      </c>
      <c r="AO55" s="9">
        <v>5.2</v>
      </c>
      <c r="AP55" s="9">
        <v>12.75</v>
      </c>
      <c r="AQ55" s="9">
        <v>0.52500000000000002</v>
      </c>
      <c r="AR55" s="9">
        <v>182</v>
      </c>
      <c r="AS55" s="9">
        <v>50.5</v>
      </c>
      <c r="AT55" s="9">
        <v>2.0250000000000004</v>
      </c>
      <c r="AU55" s="9">
        <v>4.43</v>
      </c>
      <c r="AV55" s="9">
        <v>779.5</v>
      </c>
      <c r="AW55" s="9">
        <v>23.5</v>
      </c>
      <c r="AX55" s="73">
        <v>31.467500000000001</v>
      </c>
      <c r="AY55" s="73">
        <v>20.774999999999999</v>
      </c>
      <c r="AZ55" s="107">
        <v>19.941000000000003</v>
      </c>
      <c r="BA55" s="107">
        <v>1.7090000000000001</v>
      </c>
      <c r="BB55" s="73">
        <v>469.47960000000012</v>
      </c>
      <c r="BC55" s="107">
        <v>1.8654962500186381</v>
      </c>
      <c r="BD55" s="107">
        <v>0.14174323934771696</v>
      </c>
      <c r="BE55" s="107">
        <v>4</v>
      </c>
      <c r="BF55" s="107">
        <v>39</v>
      </c>
      <c r="BG55" s="107">
        <v>57</v>
      </c>
      <c r="BH55" s="107" t="s">
        <v>223</v>
      </c>
    </row>
    <row r="56" spans="1:60" s="11" customFormat="1" x14ac:dyDescent="0.25">
      <c r="A56" s="9" t="s">
        <v>7</v>
      </c>
      <c r="B56" s="9" t="s">
        <v>96</v>
      </c>
      <c r="C56" s="9" t="s">
        <v>9</v>
      </c>
      <c r="D56" s="10" t="s">
        <v>19</v>
      </c>
      <c r="E56" s="9" t="s">
        <v>11</v>
      </c>
      <c r="F56" s="9" t="s">
        <v>20</v>
      </c>
      <c r="G56" s="9">
        <v>7</v>
      </c>
      <c r="H56" s="9">
        <v>219</v>
      </c>
      <c r="I56" s="9">
        <v>109</v>
      </c>
      <c r="J56" s="9">
        <v>233</v>
      </c>
      <c r="K56" s="9">
        <v>104</v>
      </c>
      <c r="L56" s="9">
        <v>231</v>
      </c>
      <c r="M56" s="9">
        <v>102</v>
      </c>
      <c r="N56" s="9">
        <v>242</v>
      </c>
      <c r="O56" s="9">
        <v>121</v>
      </c>
      <c r="P56" s="9">
        <v>242</v>
      </c>
      <c r="Q56" s="9">
        <v>110</v>
      </c>
      <c r="R56" s="9">
        <v>2299.1</v>
      </c>
      <c r="S56" s="9">
        <v>3203.8</v>
      </c>
      <c r="T56" s="9">
        <v>10.199999999999999</v>
      </c>
      <c r="U56" s="9">
        <v>10.3</v>
      </c>
      <c r="V56" s="9">
        <v>59.4</v>
      </c>
      <c r="W56" s="9">
        <v>59.9</v>
      </c>
      <c r="X56" s="9">
        <v>91.2</v>
      </c>
      <c r="Y56" s="9">
        <f t="shared" si="0"/>
        <v>0.30399999999999999</v>
      </c>
      <c r="Z56" s="48">
        <v>43989</v>
      </c>
      <c r="AA56" s="9">
        <v>31.11</v>
      </c>
      <c r="AB56" s="9">
        <v>6.15</v>
      </c>
      <c r="AC56" s="9">
        <v>3.92</v>
      </c>
      <c r="AD56" s="9">
        <v>89.5</v>
      </c>
      <c r="AE56" s="9">
        <v>9</v>
      </c>
      <c r="AF56" s="9">
        <v>35.5</v>
      </c>
      <c r="AG56" s="9">
        <v>4201.5</v>
      </c>
      <c r="AH56" s="9">
        <v>445.5</v>
      </c>
      <c r="AI56" s="9">
        <v>152.5</v>
      </c>
      <c r="AJ56" s="9">
        <v>17</v>
      </c>
      <c r="AK56" s="9">
        <v>67.754999999999995</v>
      </c>
      <c r="AL56" s="9">
        <v>11.94</v>
      </c>
      <c r="AM56" s="9">
        <v>1.26</v>
      </c>
      <c r="AN56" s="9">
        <v>0.24</v>
      </c>
      <c r="AO56" s="9">
        <v>5.3</v>
      </c>
      <c r="AP56" s="9">
        <v>13.5</v>
      </c>
      <c r="AQ56" s="9">
        <v>0.56000000000000005</v>
      </c>
      <c r="AR56" s="9">
        <v>196</v>
      </c>
      <c r="AS56" s="9">
        <v>57.5</v>
      </c>
      <c r="AT56" s="9">
        <v>2.2050000000000001</v>
      </c>
      <c r="AU56" s="9">
        <v>3.85</v>
      </c>
      <c r="AV56" s="9">
        <v>820.5</v>
      </c>
      <c r="AW56" s="9">
        <v>21.5</v>
      </c>
      <c r="AX56" s="73">
        <v>41.2</v>
      </c>
      <c r="AY56" s="73">
        <v>30.045000000000002</v>
      </c>
      <c r="AZ56" s="107">
        <v>20.267499999999998</v>
      </c>
      <c r="BA56" s="107">
        <v>1.7515000000000001</v>
      </c>
      <c r="BB56" s="73">
        <v>479.93400000000025</v>
      </c>
      <c r="BC56" s="107">
        <v>1.7799358168316834</v>
      </c>
      <c r="BD56" s="107">
        <v>0.12928641089108914</v>
      </c>
      <c r="BE56" s="107">
        <v>5</v>
      </c>
      <c r="BF56" s="107">
        <v>41</v>
      </c>
      <c r="BG56" s="107">
        <v>54</v>
      </c>
      <c r="BH56" s="107" t="s">
        <v>222</v>
      </c>
    </row>
    <row r="57" spans="1:60" s="11" customFormat="1" x14ac:dyDescent="0.25">
      <c r="A57" s="40" t="s">
        <v>7</v>
      </c>
      <c r="B57" s="40" t="s">
        <v>96</v>
      </c>
      <c r="C57" s="40" t="s">
        <v>9</v>
      </c>
      <c r="D57" s="41" t="s">
        <v>13</v>
      </c>
      <c r="E57" s="40" t="s">
        <v>11</v>
      </c>
      <c r="F57" s="40" t="s">
        <v>14</v>
      </c>
      <c r="G57" s="40">
        <v>8</v>
      </c>
      <c r="H57" s="40">
        <v>267</v>
      </c>
      <c r="I57" s="40">
        <v>146</v>
      </c>
      <c r="J57" s="40">
        <v>270</v>
      </c>
      <c r="K57" s="40">
        <v>145</v>
      </c>
      <c r="L57" s="40">
        <v>261</v>
      </c>
      <c r="M57" s="40">
        <v>134</v>
      </c>
      <c r="N57" s="40">
        <v>271</v>
      </c>
      <c r="O57" s="40">
        <v>130</v>
      </c>
      <c r="P57" s="40">
        <v>276</v>
      </c>
      <c r="Q57" s="40">
        <v>156</v>
      </c>
      <c r="R57" s="40">
        <v>4049.2</v>
      </c>
      <c r="S57" s="40">
        <v>3926.9</v>
      </c>
      <c r="T57" s="40">
        <v>10.4</v>
      </c>
      <c r="U57" s="40">
        <v>10.199999999999999</v>
      </c>
      <c r="V57" s="40">
        <v>61.5</v>
      </c>
      <c r="W57" s="40">
        <v>63.4</v>
      </c>
      <c r="X57" s="40">
        <v>96</v>
      </c>
      <c r="Y57" s="40">
        <f t="shared" si="0"/>
        <v>0.32</v>
      </c>
      <c r="Z57" s="48">
        <v>43989</v>
      </c>
      <c r="AA57" s="9">
        <v>28.02</v>
      </c>
      <c r="AB57" s="9">
        <v>6.15</v>
      </c>
      <c r="AC57" s="9">
        <v>3.9249999999999998</v>
      </c>
      <c r="AD57" s="9">
        <v>89</v>
      </c>
      <c r="AE57" s="9">
        <v>9</v>
      </c>
      <c r="AF57" s="9">
        <v>35</v>
      </c>
      <c r="AG57" s="9">
        <v>3912</v>
      </c>
      <c r="AH57" s="9">
        <v>363.5</v>
      </c>
      <c r="AI57" s="9">
        <v>126.5</v>
      </c>
      <c r="AJ57" s="9">
        <v>18.5</v>
      </c>
      <c r="AK57" s="9">
        <v>69.75</v>
      </c>
      <c r="AL57" s="9">
        <v>10.805</v>
      </c>
      <c r="AM57" s="9">
        <v>1.155</v>
      </c>
      <c r="AN57" s="9">
        <v>0.28500000000000003</v>
      </c>
      <c r="AO57" s="9">
        <v>5.25</v>
      </c>
      <c r="AP57" s="9">
        <v>12.75</v>
      </c>
      <c r="AQ57" s="9">
        <v>0.54</v>
      </c>
      <c r="AR57" s="9">
        <v>186</v>
      </c>
      <c r="AS57" s="9">
        <v>53.5</v>
      </c>
      <c r="AT57" s="9">
        <v>2.1550000000000002</v>
      </c>
      <c r="AU57" s="9">
        <v>3.9000000000000004</v>
      </c>
      <c r="AV57" s="9">
        <v>795.5</v>
      </c>
      <c r="AW57" s="9">
        <v>21</v>
      </c>
      <c r="AX57" s="73">
        <v>39.715000000000003</v>
      </c>
      <c r="AY57" s="73">
        <v>32.805000000000007</v>
      </c>
      <c r="AZ57" s="107">
        <v>20.236499999999999</v>
      </c>
      <c r="BA57" s="107">
        <v>1.7250000000000001</v>
      </c>
      <c r="BB57" s="73">
        <v>526.10760000000005</v>
      </c>
      <c r="BC57" s="107">
        <v>1.9485793708283754</v>
      </c>
      <c r="BD57" s="107">
        <v>0.15129967243911471</v>
      </c>
      <c r="BE57" s="107"/>
      <c r="BF57" s="107"/>
      <c r="BG57" s="107"/>
      <c r="BH57" s="107"/>
    </row>
    <row r="58" spans="1:60" s="37" customFormat="1" x14ac:dyDescent="0.25">
      <c r="A58" s="38" t="s">
        <v>7</v>
      </c>
      <c r="B58" s="38" t="s">
        <v>99</v>
      </c>
      <c r="C58" s="38" t="s">
        <v>29</v>
      </c>
      <c r="D58" s="38" t="s">
        <v>17</v>
      </c>
      <c r="E58" s="38" t="s">
        <v>11</v>
      </c>
      <c r="F58" s="38" t="s">
        <v>18</v>
      </c>
      <c r="G58" s="38">
        <v>1</v>
      </c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42">
        <v>43991</v>
      </c>
      <c r="AA58" s="38">
        <v>22.310000000000002</v>
      </c>
      <c r="AB58" s="38">
        <v>7.1</v>
      </c>
      <c r="AC58" s="38">
        <v>3.8250000000000002</v>
      </c>
      <c r="AD58" s="38">
        <v>88.5</v>
      </c>
      <c r="AE58" s="38">
        <v>9.5</v>
      </c>
      <c r="AF58" s="38">
        <v>20.5</v>
      </c>
      <c r="AG58" s="38">
        <v>3021.5</v>
      </c>
      <c r="AH58" s="38">
        <v>692</v>
      </c>
      <c r="AI58" s="38">
        <v>142.5</v>
      </c>
      <c r="AJ58" s="38">
        <v>25</v>
      </c>
      <c r="AK58" s="38">
        <v>67.614999999999995</v>
      </c>
      <c r="AL58" s="38">
        <v>25.965</v>
      </c>
      <c r="AM58" s="38">
        <v>1.63</v>
      </c>
      <c r="AN58" s="38">
        <v>0.49</v>
      </c>
      <c r="AO58" s="38">
        <v>4.3000000000000007</v>
      </c>
      <c r="AP58" s="38">
        <v>0</v>
      </c>
      <c r="AQ58" s="38">
        <v>0.85</v>
      </c>
      <c r="AR58" s="38">
        <v>122.5</v>
      </c>
      <c r="AS58" s="38">
        <v>54.5</v>
      </c>
      <c r="AT58" s="38">
        <v>4.0350000000000001</v>
      </c>
      <c r="AU58" s="38">
        <v>3.5300000000000002</v>
      </c>
      <c r="AV58" s="38">
        <v>740.5</v>
      </c>
      <c r="AW58" s="38">
        <v>8</v>
      </c>
      <c r="AX58" s="64">
        <v>52.015000000000001</v>
      </c>
      <c r="AY58" s="64">
        <v>22.965</v>
      </c>
      <c r="AZ58" s="111">
        <v>11.6225</v>
      </c>
      <c r="BA58" s="111">
        <v>1.048</v>
      </c>
      <c r="BB58" s="64">
        <v>711.70380000000011</v>
      </c>
      <c r="BC58" s="111">
        <v>2.7133721538516098</v>
      </c>
      <c r="BD58" s="111">
        <v>0.19064745442615971</v>
      </c>
      <c r="BE58" s="111"/>
      <c r="BF58" s="111"/>
      <c r="BG58" s="111"/>
      <c r="BH58" s="111"/>
    </row>
    <row r="59" spans="1:60" s="37" customFormat="1" x14ac:dyDescent="0.25">
      <c r="A59" s="38" t="s">
        <v>7</v>
      </c>
      <c r="B59" s="38" t="s">
        <v>99</v>
      </c>
      <c r="C59" s="38" t="s">
        <v>29</v>
      </c>
      <c r="D59" s="38" t="s">
        <v>13</v>
      </c>
      <c r="E59" s="38" t="s">
        <v>11</v>
      </c>
      <c r="F59" s="38" t="s">
        <v>14</v>
      </c>
      <c r="G59" s="38">
        <v>2</v>
      </c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42">
        <v>43991</v>
      </c>
      <c r="AA59" s="38">
        <v>19.96</v>
      </c>
      <c r="AB59" s="38">
        <v>7.15</v>
      </c>
      <c r="AC59" s="38">
        <v>4.7050000000000001</v>
      </c>
      <c r="AD59" s="38">
        <v>96.5</v>
      </c>
      <c r="AE59" s="38">
        <v>9</v>
      </c>
      <c r="AF59" s="38">
        <v>21.5</v>
      </c>
      <c r="AG59" s="38">
        <v>2726.5</v>
      </c>
      <c r="AH59" s="38">
        <v>600</v>
      </c>
      <c r="AI59" s="38">
        <v>150.5</v>
      </c>
      <c r="AJ59" s="38">
        <v>20.5</v>
      </c>
      <c r="AK59" s="38">
        <v>68.27000000000001</v>
      </c>
      <c r="AL59" s="38">
        <v>25.08</v>
      </c>
      <c r="AM59" s="38">
        <v>1.94</v>
      </c>
      <c r="AN59" s="38">
        <v>0.44500000000000001</v>
      </c>
      <c r="AO59" s="38">
        <v>4.25</v>
      </c>
      <c r="AP59" s="38">
        <v>0</v>
      </c>
      <c r="AQ59" s="38">
        <v>0.81499999999999995</v>
      </c>
      <c r="AR59" s="38">
        <v>106.5</v>
      </c>
      <c r="AS59" s="38">
        <v>49.5</v>
      </c>
      <c r="AT59" s="38">
        <v>4.0750000000000002</v>
      </c>
      <c r="AU59" s="38">
        <v>4.45</v>
      </c>
      <c r="AV59" s="38">
        <v>616.5</v>
      </c>
      <c r="AW59" s="38">
        <v>11</v>
      </c>
      <c r="AX59" s="64">
        <v>57.174999999999997</v>
      </c>
      <c r="AY59" s="64">
        <v>29.73</v>
      </c>
      <c r="AZ59" s="111" t="s">
        <v>197</v>
      </c>
      <c r="BA59" s="111" t="s">
        <v>197</v>
      </c>
      <c r="BB59" s="64">
        <v>749.24459999999999</v>
      </c>
      <c r="BC59" s="111">
        <v>2.3817473563405209</v>
      </c>
      <c r="BD59" s="111">
        <v>0.16024263293618152</v>
      </c>
      <c r="BE59" s="111"/>
      <c r="BF59" s="111"/>
      <c r="BG59" s="111"/>
      <c r="BH59" s="111"/>
    </row>
    <row r="60" spans="1:60" s="37" customFormat="1" x14ac:dyDescent="0.25">
      <c r="A60" s="38" t="s">
        <v>7</v>
      </c>
      <c r="B60" s="38" t="s">
        <v>99</v>
      </c>
      <c r="C60" s="38" t="s">
        <v>29</v>
      </c>
      <c r="D60" s="38" t="s">
        <v>25</v>
      </c>
      <c r="E60" s="38" t="s">
        <v>26</v>
      </c>
      <c r="F60" s="38" t="s">
        <v>27</v>
      </c>
      <c r="G60" s="39">
        <v>3</v>
      </c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42">
        <v>43991</v>
      </c>
      <c r="AA60" s="38">
        <v>22.78</v>
      </c>
      <c r="AB60" s="38">
        <v>7.1</v>
      </c>
      <c r="AC60" s="38">
        <v>4.3650000000000002</v>
      </c>
      <c r="AD60" s="38">
        <v>93.5</v>
      </c>
      <c r="AE60" s="38">
        <v>9.5</v>
      </c>
      <c r="AF60" s="38">
        <v>19</v>
      </c>
      <c r="AG60" s="38">
        <v>3045.5</v>
      </c>
      <c r="AH60" s="38">
        <v>728</v>
      </c>
      <c r="AI60" s="38">
        <v>153.5</v>
      </c>
      <c r="AJ60" s="38">
        <v>25.5</v>
      </c>
      <c r="AK60" s="38">
        <v>66.884999999999991</v>
      </c>
      <c r="AL60" s="38">
        <v>26.594999999999999</v>
      </c>
      <c r="AM60" s="38">
        <v>1.73</v>
      </c>
      <c r="AN60" s="38">
        <v>0.48499999999999999</v>
      </c>
      <c r="AO60" s="38">
        <v>4.3</v>
      </c>
      <c r="AP60" s="38">
        <v>0</v>
      </c>
      <c r="AQ60" s="38">
        <v>0.85</v>
      </c>
      <c r="AR60" s="38">
        <v>123</v>
      </c>
      <c r="AS60" s="38">
        <v>57.5</v>
      </c>
      <c r="AT60" s="38">
        <v>4.43</v>
      </c>
      <c r="AU60" s="38">
        <v>4.0150000000000006</v>
      </c>
      <c r="AV60" s="38">
        <v>757.5</v>
      </c>
      <c r="AW60" s="38">
        <v>8.5</v>
      </c>
      <c r="AX60" s="64">
        <v>48.635000000000005</v>
      </c>
      <c r="AY60" s="64">
        <v>28.434999999999999</v>
      </c>
      <c r="AZ60" s="111" t="s">
        <v>197</v>
      </c>
      <c r="BA60" s="111" t="s">
        <v>197</v>
      </c>
      <c r="BB60" s="64">
        <v>689.80500000000006</v>
      </c>
      <c r="BC60" s="111">
        <v>2.0799265163695404</v>
      </c>
      <c r="BD60" s="111">
        <v>0.15011179087656251</v>
      </c>
      <c r="BE60" s="111">
        <v>26</v>
      </c>
      <c r="BF60" s="111">
        <v>8</v>
      </c>
      <c r="BG60" s="111">
        <v>66</v>
      </c>
      <c r="BH60" s="111" t="s">
        <v>223</v>
      </c>
    </row>
    <row r="61" spans="1:60" s="37" customFormat="1" x14ac:dyDescent="0.25">
      <c r="A61" s="38" t="s">
        <v>7</v>
      </c>
      <c r="B61" s="38" t="s">
        <v>99</v>
      </c>
      <c r="C61" s="38" t="s">
        <v>29</v>
      </c>
      <c r="D61" s="38">
        <v>17.460999999999999</v>
      </c>
      <c r="E61" s="38" t="s">
        <v>22</v>
      </c>
      <c r="F61" s="38" t="s">
        <v>24</v>
      </c>
      <c r="G61" s="39">
        <v>4</v>
      </c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42">
        <v>43991</v>
      </c>
      <c r="AA61" s="38">
        <v>19.815000000000001</v>
      </c>
      <c r="AB61" s="38">
        <v>7.2</v>
      </c>
      <c r="AC61" s="38">
        <v>3.7549999999999999</v>
      </c>
      <c r="AD61" s="38">
        <v>87.5</v>
      </c>
      <c r="AE61" s="38">
        <v>8.5</v>
      </c>
      <c r="AF61" s="38">
        <v>19.5</v>
      </c>
      <c r="AG61" s="38">
        <v>2643</v>
      </c>
      <c r="AH61" s="38">
        <v>641.5</v>
      </c>
      <c r="AI61" s="38">
        <v>129.5</v>
      </c>
      <c r="AJ61" s="38">
        <v>20.5</v>
      </c>
      <c r="AK61" s="38">
        <v>66.650000000000006</v>
      </c>
      <c r="AL61" s="38">
        <v>27.024999999999999</v>
      </c>
      <c r="AM61" s="38">
        <v>1.67</v>
      </c>
      <c r="AN61" s="38">
        <v>0.44999999999999996</v>
      </c>
      <c r="AO61" s="38">
        <v>4.2</v>
      </c>
      <c r="AP61" s="38">
        <v>0</v>
      </c>
      <c r="AQ61" s="38">
        <v>0.79499999999999993</v>
      </c>
      <c r="AR61" s="38">
        <v>108</v>
      </c>
      <c r="AS61" s="38">
        <v>37</v>
      </c>
      <c r="AT61" s="38">
        <v>3.3150000000000004</v>
      </c>
      <c r="AU61" s="38">
        <v>3.9749999999999996</v>
      </c>
      <c r="AV61" s="38">
        <v>609.5</v>
      </c>
      <c r="AW61" s="38">
        <v>10.5</v>
      </c>
      <c r="AX61" s="64">
        <v>49.319999999999993</v>
      </c>
      <c r="AY61" s="64">
        <v>24.82</v>
      </c>
      <c r="AZ61" s="111">
        <v>12.169499999999999</v>
      </c>
      <c r="BA61" s="111">
        <v>1.181</v>
      </c>
      <c r="BB61" s="64">
        <v>672.59879999999998</v>
      </c>
      <c r="BC61" s="111">
        <v>3.0989301132075471</v>
      </c>
      <c r="BD61" s="111">
        <v>0.20118686792452828</v>
      </c>
      <c r="BE61" s="111">
        <v>19</v>
      </c>
      <c r="BF61" s="111">
        <v>26</v>
      </c>
      <c r="BG61" s="111">
        <v>55</v>
      </c>
      <c r="BH61" s="111" t="s">
        <v>223</v>
      </c>
    </row>
    <row r="62" spans="1:60" s="37" customFormat="1" x14ac:dyDescent="0.25">
      <c r="A62" s="38" t="s">
        <v>7</v>
      </c>
      <c r="B62" s="38" t="s">
        <v>99</v>
      </c>
      <c r="C62" s="38" t="s">
        <v>29</v>
      </c>
      <c r="D62" s="38" t="s">
        <v>10</v>
      </c>
      <c r="E62" s="38" t="s">
        <v>11</v>
      </c>
      <c r="F62" s="38" t="s">
        <v>12</v>
      </c>
      <c r="G62" s="38">
        <v>5</v>
      </c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42">
        <v>43991</v>
      </c>
      <c r="AA62" s="38">
        <v>20.61</v>
      </c>
      <c r="AB62" s="38">
        <v>7.1</v>
      </c>
      <c r="AC62" s="38">
        <v>3.65</v>
      </c>
      <c r="AD62" s="38">
        <v>86.5</v>
      </c>
      <c r="AE62" s="38">
        <v>9.5</v>
      </c>
      <c r="AF62" s="38">
        <v>25</v>
      </c>
      <c r="AG62" s="38">
        <v>2759</v>
      </c>
      <c r="AH62" s="38">
        <v>647.5</v>
      </c>
      <c r="AI62" s="38">
        <v>164.5</v>
      </c>
      <c r="AJ62" s="38">
        <v>25</v>
      </c>
      <c r="AK62" s="38">
        <v>66.89</v>
      </c>
      <c r="AL62" s="38">
        <v>26.22</v>
      </c>
      <c r="AM62" s="38">
        <v>2.0499999999999998</v>
      </c>
      <c r="AN62" s="38">
        <v>0.52500000000000002</v>
      </c>
      <c r="AO62" s="38">
        <v>4.3</v>
      </c>
      <c r="AP62" s="38">
        <v>0</v>
      </c>
      <c r="AQ62" s="38">
        <v>0.77</v>
      </c>
      <c r="AR62" s="38">
        <v>135</v>
      </c>
      <c r="AS62" s="38">
        <v>51.5</v>
      </c>
      <c r="AT62" s="38">
        <v>4.0350000000000001</v>
      </c>
      <c r="AU62" s="38">
        <v>3.8099999999999996</v>
      </c>
      <c r="AV62" s="38">
        <v>717</v>
      </c>
      <c r="AW62" s="38">
        <v>12</v>
      </c>
      <c r="AX62" s="64">
        <v>54.050000000000004</v>
      </c>
      <c r="AY62" s="64">
        <v>24.905000000000001</v>
      </c>
      <c r="AZ62" s="111">
        <v>19.236499999999999</v>
      </c>
      <c r="BA62" s="111">
        <v>1.7595000000000001</v>
      </c>
      <c r="BB62" s="64">
        <v>692.93340000000012</v>
      </c>
      <c r="BC62" s="111">
        <v>2.5359509104477613</v>
      </c>
      <c r="BD62" s="111">
        <v>0.17487495771144276</v>
      </c>
      <c r="BE62" s="111"/>
      <c r="BF62" s="111"/>
      <c r="BG62" s="111"/>
      <c r="BH62" s="111"/>
    </row>
    <row r="63" spans="1:60" s="37" customFormat="1" x14ac:dyDescent="0.25">
      <c r="A63" s="38" t="s">
        <v>7</v>
      </c>
      <c r="B63" s="38" t="s">
        <v>99</v>
      </c>
      <c r="C63" s="38" t="s">
        <v>29</v>
      </c>
      <c r="D63" s="38" t="s">
        <v>19</v>
      </c>
      <c r="E63" s="38" t="s">
        <v>11</v>
      </c>
      <c r="F63" s="38" t="s">
        <v>20</v>
      </c>
      <c r="G63" s="39">
        <v>6</v>
      </c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42">
        <v>43991</v>
      </c>
      <c r="AA63" s="38">
        <v>23.270000000000003</v>
      </c>
      <c r="AB63" s="38">
        <v>7.15</v>
      </c>
      <c r="AC63" s="38">
        <v>4.0049999999999999</v>
      </c>
      <c r="AD63" s="38">
        <v>90</v>
      </c>
      <c r="AE63" s="38">
        <v>10.5</v>
      </c>
      <c r="AF63" s="38">
        <v>29.5</v>
      </c>
      <c r="AG63" s="38">
        <v>3200</v>
      </c>
      <c r="AH63" s="38">
        <v>682.5</v>
      </c>
      <c r="AI63" s="38">
        <v>187.5</v>
      </c>
      <c r="AJ63" s="38">
        <v>26.5</v>
      </c>
      <c r="AK63" s="38">
        <v>68.484999999999999</v>
      </c>
      <c r="AL63" s="38">
        <v>24.689999999999998</v>
      </c>
      <c r="AM63" s="38">
        <v>2.08</v>
      </c>
      <c r="AN63" s="38">
        <v>0.5</v>
      </c>
      <c r="AO63" s="38">
        <v>4.25</v>
      </c>
      <c r="AP63" s="38">
        <v>0</v>
      </c>
      <c r="AQ63" s="38">
        <v>0.75</v>
      </c>
      <c r="AR63" s="38">
        <v>128</v>
      </c>
      <c r="AS63" s="38">
        <v>50</v>
      </c>
      <c r="AT63" s="38">
        <v>4.7149999999999999</v>
      </c>
      <c r="AU63" s="38">
        <v>4.3049999999999997</v>
      </c>
      <c r="AV63" s="38">
        <v>716.5</v>
      </c>
      <c r="AW63" s="38">
        <v>16</v>
      </c>
      <c r="AX63" s="64">
        <v>49.44</v>
      </c>
      <c r="AY63" s="64">
        <v>21.98</v>
      </c>
      <c r="AZ63" s="111">
        <v>20.728999999999999</v>
      </c>
      <c r="BA63" s="111">
        <v>1.7929999999999999</v>
      </c>
      <c r="BB63" s="64">
        <v>688.24080000000004</v>
      </c>
      <c r="BC63" s="111">
        <v>3.0166882894251259</v>
      </c>
      <c r="BD63" s="111">
        <v>0.21059812680801421</v>
      </c>
      <c r="BE63" s="111">
        <v>17</v>
      </c>
      <c r="BF63" s="111">
        <v>29</v>
      </c>
      <c r="BG63" s="111">
        <v>54</v>
      </c>
      <c r="BH63" s="111" t="s">
        <v>223</v>
      </c>
    </row>
    <row r="64" spans="1:60" s="37" customFormat="1" x14ac:dyDescent="0.25">
      <c r="A64" s="38" t="s">
        <v>7</v>
      </c>
      <c r="B64" s="38" t="s">
        <v>99</v>
      </c>
      <c r="C64" s="38" t="s">
        <v>29</v>
      </c>
      <c r="D64" s="38" t="s">
        <v>21</v>
      </c>
      <c r="E64" s="38" t="s">
        <v>22</v>
      </c>
      <c r="F64" s="38" t="s">
        <v>23</v>
      </c>
      <c r="G64" s="38">
        <v>7</v>
      </c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42">
        <v>43991</v>
      </c>
      <c r="AA64" s="38">
        <v>19.52</v>
      </c>
      <c r="AB64" s="38">
        <v>7.15</v>
      </c>
      <c r="AC64" s="38">
        <v>5.01</v>
      </c>
      <c r="AD64" s="38">
        <v>99</v>
      </c>
      <c r="AE64" s="38">
        <v>8.5</v>
      </c>
      <c r="AF64" s="38">
        <v>24.5</v>
      </c>
      <c r="AG64" s="38">
        <v>2713.5</v>
      </c>
      <c r="AH64" s="38">
        <v>564</v>
      </c>
      <c r="AI64" s="38">
        <v>132.5</v>
      </c>
      <c r="AJ64" s="38">
        <v>19.5</v>
      </c>
      <c r="AK64" s="38">
        <v>69.41</v>
      </c>
      <c r="AL64" s="38">
        <v>24.18</v>
      </c>
      <c r="AM64" s="38">
        <v>1.7250000000000001</v>
      </c>
      <c r="AN64" s="38">
        <v>0.435</v>
      </c>
      <c r="AO64" s="38">
        <v>4.25</v>
      </c>
      <c r="AP64" s="38">
        <v>0</v>
      </c>
      <c r="AQ64" s="38">
        <v>0.8</v>
      </c>
      <c r="AR64" s="38">
        <v>114</v>
      </c>
      <c r="AS64" s="38">
        <v>42</v>
      </c>
      <c r="AT64" s="38">
        <v>4.17</v>
      </c>
      <c r="AU64" s="38">
        <v>4.2</v>
      </c>
      <c r="AV64" s="38">
        <v>600</v>
      </c>
      <c r="AW64" s="38">
        <v>12</v>
      </c>
      <c r="AX64" s="64">
        <v>61.680000000000007</v>
      </c>
      <c r="AY64" s="64">
        <v>21.11</v>
      </c>
      <c r="AZ64" s="111">
        <v>23.5885</v>
      </c>
      <c r="BA64" s="111">
        <v>2.1669999999999998</v>
      </c>
      <c r="BB64" s="64">
        <v>797.73480000000006</v>
      </c>
      <c r="BC64" s="111">
        <v>3.0918093177755717</v>
      </c>
      <c r="BD64" s="111">
        <v>0.23760403872889774</v>
      </c>
      <c r="BE64" s="111"/>
      <c r="BF64" s="111"/>
      <c r="BG64" s="111"/>
      <c r="BH64" s="111"/>
    </row>
    <row r="65" spans="1:60" s="37" customFormat="1" x14ac:dyDescent="0.25">
      <c r="A65" s="51" t="s">
        <v>7</v>
      </c>
      <c r="B65" s="51" t="s">
        <v>99</v>
      </c>
      <c r="C65" s="51" t="s">
        <v>29</v>
      </c>
      <c r="D65" s="51" t="s">
        <v>15</v>
      </c>
      <c r="E65" s="51" t="s">
        <v>11</v>
      </c>
      <c r="F65" s="51" t="s">
        <v>16</v>
      </c>
      <c r="G65" s="51">
        <v>8</v>
      </c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2">
        <v>43991</v>
      </c>
      <c r="AA65" s="51">
        <v>23.41</v>
      </c>
      <c r="AB65" s="51">
        <v>7.05</v>
      </c>
      <c r="AC65" s="51">
        <v>4.75</v>
      </c>
      <c r="AD65" s="51">
        <v>98</v>
      </c>
      <c r="AE65" s="51">
        <v>8.5</v>
      </c>
      <c r="AF65" s="51">
        <v>18</v>
      </c>
      <c r="AG65" s="51">
        <v>3115</v>
      </c>
      <c r="AH65" s="51">
        <v>754.5</v>
      </c>
      <c r="AI65" s="51">
        <v>170</v>
      </c>
      <c r="AJ65" s="51">
        <v>21.5</v>
      </c>
      <c r="AK65" s="51">
        <v>66.465000000000003</v>
      </c>
      <c r="AL65" s="51">
        <v>26.935000000000002</v>
      </c>
      <c r="AM65" s="51">
        <v>1.855</v>
      </c>
      <c r="AN65" s="51">
        <v>0.4</v>
      </c>
      <c r="AO65" s="51">
        <v>4.3499999999999996</v>
      </c>
      <c r="AP65" s="51">
        <v>0</v>
      </c>
      <c r="AQ65" s="51">
        <v>0.76</v>
      </c>
      <c r="AR65" s="51">
        <v>116</v>
      </c>
      <c r="AS65" s="51">
        <v>38.5</v>
      </c>
      <c r="AT65" s="51">
        <v>4.3250000000000002</v>
      </c>
      <c r="AU65" s="51">
        <v>3.6850000000000001</v>
      </c>
      <c r="AV65" s="51">
        <v>760.5</v>
      </c>
      <c r="AW65" s="51">
        <v>9</v>
      </c>
      <c r="AX65" s="64">
        <v>50.695</v>
      </c>
      <c r="AY65" s="64">
        <v>25.265000000000001</v>
      </c>
      <c r="AZ65" s="111" t="s">
        <v>197</v>
      </c>
      <c r="BA65" s="111" t="s">
        <v>197</v>
      </c>
      <c r="BB65" s="64">
        <v>744.55200000000013</v>
      </c>
      <c r="BC65" s="111">
        <v>4.2588881919075954</v>
      </c>
      <c r="BD65" s="111">
        <v>0.28031845915278752</v>
      </c>
      <c r="BE65" s="111"/>
      <c r="BF65" s="111"/>
      <c r="BG65" s="111"/>
      <c r="BH65" s="111"/>
    </row>
    <row r="66" spans="1:60" s="55" customFormat="1" x14ac:dyDescent="0.25">
      <c r="A66" s="53" t="s">
        <v>7</v>
      </c>
      <c r="B66" s="53" t="s">
        <v>100</v>
      </c>
      <c r="C66" s="53" t="s">
        <v>101</v>
      </c>
      <c r="D66" s="50" t="s">
        <v>21</v>
      </c>
      <c r="E66" s="53"/>
      <c r="F66" s="53" t="s">
        <v>23</v>
      </c>
      <c r="G66" s="53">
        <v>1</v>
      </c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4"/>
      <c r="AA66" s="53">
        <v>15.149999999999999</v>
      </c>
      <c r="AB66" s="53">
        <v>6.0500000000000007</v>
      </c>
      <c r="AC66" s="53">
        <v>2.5049999999999999</v>
      </c>
      <c r="AD66" s="53">
        <v>70</v>
      </c>
      <c r="AE66" s="53">
        <v>14</v>
      </c>
      <c r="AF66" s="53">
        <v>28</v>
      </c>
      <c r="AG66" s="53">
        <v>1763</v>
      </c>
      <c r="AH66" s="53">
        <v>344</v>
      </c>
      <c r="AI66" s="53">
        <v>111.5</v>
      </c>
      <c r="AJ66" s="53">
        <v>17</v>
      </c>
      <c r="AK66" s="53">
        <v>58.245000000000005</v>
      </c>
      <c r="AL66" s="53">
        <v>18.96</v>
      </c>
      <c r="AM66" s="53">
        <v>1.8900000000000001</v>
      </c>
      <c r="AN66" s="53">
        <v>0.48499999999999999</v>
      </c>
      <c r="AO66" s="53">
        <v>5.4</v>
      </c>
      <c r="AP66" s="53">
        <v>15</v>
      </c>
      <c r="AQ66" s="53">
        <v>0.44999999999999996</v>
      </c>
      <c r="AR66" s="53">
        <v>126.5</v>
      </c>
      <c r="AS66" s="53">
        <v>123.5</v>
      </c>
      <c r="AT66" s="53">
        <v>1.17</v>
      </c>
      <c r="AU66" s="53">
        <v>3.7649999999999997</v>
      </c>
      <c r="AV66" s="53">
        <v>581.5</v>
      </c>
      <c r="AW66" s="53">
        <v>18</v>
      </c>
      <c r="AX66" s="65">
        <v>32.594999999999999</v>
      </c>
      <c r="AY66" s="65">
        <v>19.97</v>
      </c>
      <c r="AZ66" s="112">
        <v>15.744</v>
      </c>
      <c r="BA66" s="112">
        <v>1.585</v>
      </c>
      <c r="BB66" s="65">
        <v>511.48620000000011</v>
      </c>
      <c r="BC66" s="112">
        <v>1.2074620579420579</v>
      </c>
      <c r="BD66" s="112">
        <v>8.6433862137862139E-2</v>
      </c>
    </row>
    <row r="67" spans="1:60" s="55" customFormat="1" x14ac:dyDescent="0.25">
      <c r="A67" s="53" t="s">
        <v>7</v>
      </c>
      <c r="B67" s="53" t="s">
        <v>100</v>
      </c>
      <c r="C67" s="53" t="s">
        <v>101</v>
      </c>
      <c r="D67" s="50">
        <v>924.46100000000001</v>
      </c>
      <c r="E67" s="53"/>
      <c r="F67" s="53"/>
      <c r="G67" s="53">
        <v>2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4"/>
      <c r="AA67" s="53">
        <v>15.355</v>
      </c>
      <c r="AB67" s="53">
        <v>6</v>
      </c>
      <c r="AC67" s="53">
        <v>2.7</v>
      </c>
      <c r="AD67" s="53">
        <v>74</v>
      </c>
      <c r="AE67" s="53">
        <v>16.5</v>
      </c>
      <c r="AF67" s="53">
        <v>28</v>
      </c>
      <c r="AG67" s="53">
        <v>1742</v>
      </c>
      <c r="AH67" s="53">
        <v>335</v>
      </c>
      <c r="AI67" s="53">
        <v>146.5</v>
      </c>
      <c r="AJ67" s="53">
        <v>17.5</v>
      </c>
      <c r="AK67" s="53">
        <v>56.825000000000003</v>
      </c>
      <c r="AL67" s="53">
        <v>18.225000000000001</v>
      </c>
      <c r="AM67" s="53">
        <v>2.4450000000000003</v>
      </c>
      <c r="AN67" s="53">
        <v>0.5</v>
      </c>
      <c r="AO67" s="53">
        <v>5.5</v>
      </c>
      <c r="AP67" s="53">
        <v>16.5</v>
      </c>
      <c r="AQ67" s="53">
        <v>0.57499999999999996</v>
      </c>
      <c r="AR67" s="53">
        <v>130</v>
      </c>
      <c r="AS67" s="53">
        <v>130.5</v>
      </c>
      <c r="AT67" s="53">
        <v>1.17</v>
      </c>
      <c r="AU67" s="53">
        <v>3.5949999999999998</v>
      </c>
      <c r="AV67" s="53">
        <v>581</v>
      </c>
      <c r="AW67" s="53">
        <v>18.5</v>
      </c>
      <c r="AX67" s="65">
        <v>39.945</v>
      </c>
      <c r="AY67" s="65">
        <v>19.490000000000002</v>
      </c>
      <c r="AZ67" s="112">
        <v>15.4695</v>
      </c>
      <c r="BA67" s="112">
        <v>1.4544999999999999</v>
      </c>
      <c r="BB67" s="65">
        <v>511.48620000000005</v>
      </c>
      <c r="BC67" s="112">
        <v>1.5981672771684943</v>
      </c>
      <c r="BD67" s="112">
        <v>0.11665758424725821</v>
      </c>
    </row>
    <row r="68" spans="1:60" s="55" customFormat="1" x14ac:dyDescent="0.25">
      <c r="A68" s="53" t="s">
        <v>7</v>
      </c>
      <c r="B68" s="53" t="s">
        <v>100</v>
      </c>
      <c r="C68" s="53" t="s">
        <v>101</v>
      </c>
      <c r="D68" s="50" t="s">
        <v>165</v>
      </c>
      <c r="E68" s="53"/>
      <c r="F68" s="53"/>
      <c r="G68" s="53">
        <v>3</v>
      </c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4"/>
      <c r="AA68" s="53">
        <v>16.035</v>
      </c>
      <c r="AB68" s="53">
        <v>6</v>
      </c>
      <c r="AC68" s="53">
        <v>2.7050000000000001</v>
      </c>
      <c r="AD68" s="53">
        <v>74</v>
      </c>
      <c r="AE68" s="53">
        <v>20.5</v>
      </c>
      <c r="AF68" s="53">
        <v>33</v>
      </c>
      <c r="AG68" s="53">
        <v>1829.5</v>
      </c>
      <c r="AH68" s="53">
        <v>354.5</v>
      </c>
      <c r="AI68" s="53">
        <v>158</v>
      </c>
      <c r="AJ68" s="53">
        <v>22</v>
      </c>
      <c r="AK68" s="53">
        <v>57.195</v>
      </c>
      <c r="AL68" s="53">
        <v>18.515000000000001</v>
      </c>
      <c r="AM68" s="53">
        <v>2.5599999999999996</v>
      </c>
      <c r="AN68" s="53">
        <v>0.59499999999999997</v>
      </c>
      <c r="AO68" s="53">
        <v>5.4</v>
      </c>
      <c r="AP68" s="53">
        <v>15.75</v>
      </c>
      <c r="AQ68" s="53">
        <v>0.70500000000000007</v>
      </c>
      <c r="AR68" s="53">
        <v>141</v>
      </c>
      <c r="AS68" s="53">
        <v>135.5</v>
      </c>
      <c r="AT68" s="53">
        <v>1.335</v>
      </c>
      <c r="AU68" s="53">
        <v>5.3</v>
      </c>
      <c r="AV68" s="53">
        <v>634.5</v>
      </c>
      <c r="AW68" s="53">
        <v>19.5</v>
      </c>
      <c r="AX68" s="65">
        <v>38.11</v>
      </c>
      <c r="AY68" s="65">
        <v>25.049999999999997</v>
      </c>
      <c r="AZ68" s="112">
        <v>15.568000000000001</v>
      </c>
      <c r="BA68" s="112">
        <v>1.5355000000000001</v>
      </c>
      <c r="BB68" s="65">
        <v>516.17880000000014</v>
      </c>
      <c r="BC68" s="112">
        <v>1.4839782429159634</v>
      </c>
      <c r="BD68" s="112">
        <v>0.10610275063034452</v>
      </c>
    </row>
    <row r="69" spans="1:60" s="55" customFormat="1" x14ac:dyDescent="0.25">
      <c r="A69" s="53" t="s">
        <v>7</v>
      </c>
      <c r="B69" s="53" t="s">
        <v>100</v>
      </c>
      <c r="C69" s="53" t="s">
        <v>101</v>
      </c>
      <c r="D69" s="50" t="s">
        <v>166</v>
      </c>
      <c r="E69" s="53"/>
      <c r="F69" s="53"/>
      <c r="G69" s="53">
        <v>4</v>
      </c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4"/>
      <c r="AA69" s="53">
        <v>16.57</v>
      </c>
      <c r="AB69" s="53">
        <v>6.1</v>
      </c>
      <c r="AC69" s="53">
        <v>2.73</v>
      </c>
      <c r="AD69" s="53">
        <v>75</v>
      </c>
      <c r="AE69" s="53">
        <v>11.5</v>
      </c>
      <c r="AF69" s="53">
        <v>31.5</v>
      </c>
      <c r="AG69" s="53">
        <v>1975</v>
      </c>
      <c r="AH69" s="53">
        <v>381</v>
      </c>
      <c r="AI69" s="53">
        <v>118.5</v>
      </c>
      <c r="AJ69" s="53">
        <v>19.5</v>
      </c>
      <c r="AK69" s="53">
        <v>59.66</v>
      </c>
      <c r="AL69" s="53">
        <v>19.189999999999998</v>
      </c>
      <c r="AM69" s="53">
        <v>1.835</v>
      </c>
      <c r="AN69" s="53">
        <v>0.51</v>
      </c>
      <c r="AO69" s="53">
        <v>5.3000000000000007</v>
      </c>
      <c r="AP69" s="53">
        <v>13.5</v>
      </c>
      <c r="AQ69" s="53">
        <v>0.64500000000000002</v>
      </c>
      <c r="AR69" s="53">
        <v>146.5</v>
      </c>
      <c r="AS69" s="53">
        <v>140</v>
      </c>
      <c r="AT69" s="53">
        <v>1.29</v>
      </c>
      <c r="AU69" s="53">
        <v>3.8899999999999997</v>
      </c>
      <c r="AV69" s="53">
        <v>664</v>
      </c>
      <c r="AW69" s="53">
        <v>19</v>
      </c>
      <c r="AX69" s="65">
        <v>33</v>
      </c>
      <c r="AY69" s="65">
        <v>31.03</v>
      </c>
      <c r="AZ69" s="112">
        <v>15.795999999999999</v>
      </c>
      <c r="BA69" s="112">
        <v>1.6020000000000001</v>
      </c>
      <c r="BB69" s="65">
        <v>538.07760000000007</v>
      </c>
      <c r="BC69" s="112">
        <v>1.5858831582176549</v>
      </c>
      <c r="BD69" s="112">
        <v>0.12655671447196873</v>
      </c>
    </row>
    <row r="70" spans="1:60" s="55" customFormat="1" x14ac:dyDescent="0.25">
      <c r="A70" s="53" t="s">
        <v>7</v>
      </c>
      <c r="B70" s="53" t="s">
        <v>100</v>
      </c>
      <c r="C70" s="53" t="s">
        <v>101</v>
      </c>
      <c r="D70" s="50">
        <v>15.461</v>
      </c>
      <c r="E70" s="53"/>
      <c r="F70" s="53"/>
      <c r="G70" s="53">
        <v>5</v>
      </c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4"/>
      <c r="AA70" s="53">
        <v>15.48</v>
      </c>
      <c r="AB70" s="53">
        <v>6.15</v>
      </c>
      <c r="AC70" s="53">
        <v>2.91</v>
      </c>
      <c r="AD70" s="53">
        <v>78.5</v>
      </c>
      <c r="AE70" s="53">
        <v>24.5</v>
      </c>
      <c r="AF70" s="53">
        <v>35</v>
      </c>
      <c r="AG70" s="53">
        <v>1842</v>
      </c>
      <c r="AH70" s="53">
        <v>353</v>
      </c>
      <c r="AI70" s="53">
        <v>164.5</v>
      </c>
      <c r="AJ70" s="53">
        <v>20.5</v>
      </c>
      <c r="AK70" s="53">
        <v>59.614999999999995</v>
      </c>
      <c r="AL70" s="53">
        <v>19.07</v>
      </c>
      <c r="AM70" s="53">
        <v>2.74</v>
      </c>
      <c r="AN70" s="53">
        <v>0.57499999999999996</v>
      </c>
      <c r="AO70" s="53">
        <v>5.25</v>
      </c>
      <c r="AP70" s="53">
        <v>12.75</v>
      </c>
      <c r="AQ70" s="53">
        <v>0.7</v>
      </c>
      <c r="AR70" s="53">
        <v>171</v>
      </c>
      <c r="AS70" s="53">
        <v>139</v>
      </c>
      <c r="AT70" s="53">
        <v>1.7999999999999998</v>
      </c>
      <c r="AU70" s="53">
        <v>6.1400000000000006</v>
      </c>
      <c r="AV70" s="53">
        <v>613.5</v>
      </c>
      <c r="AW70" s="53">
        <v>23</v>
      </c>
      <c r="AX70" s="65">
        <v>44.58</v>
      </c>
      <c r="AY70" s="65">
        <v>30.189999999999998</v>
      </c>
      <c r="AZ70" s="112">
        <v>20.058500000000002</v>
      </c>
      <c r="BA70" s="112">
        <v>1.8159999999999998</v>
      </c>
      <c r="BB70" s="65">
        <v>592.82460000000015</v>
      </c>
      <c r="BC70" s="112">
        <v>2.1191664670658685</v>
      </c>
      <c r="BD70" s="112">
        <v>0.15646137724550899</v>
      </c>
    </row>
    <row r="71" spans="1:60" s="55" customFormat="1" x14ac:dyDescent="0.25">
      <c r="A71" s="53" t="s">
        <v>7</v>
      </c>
      <c r="B71" s="53" t="s">
        <v>100</v>
      </c>
      <c r="C71" s="53" t="s">
        <v>101</v>
      </c>
      <c r="D71" s="50" t="s">
        <v>167</v>
      </c>
      <c r="E71" s="53"/>
      <c r="F71" s="53"/>
      <c r="G71" s="53">
        <v>6</v>
      </c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  <c r="AA71" s="53">
        <v>16.475000000000001</v>
      </c>
      <c r="AB71" s="53">
        <v>5.9</v>
      </c>
      <c r="AC71" s="53">
        <v>2.86</v>
      </c>
      <c r="AD71" s="53">
        <v>77.5</v>
      </c>
      <c r="AE71" s="53">
        <v>20</v>
      </c>
      <c r="AF71" s="53">
        <v>30.5</v>
      </c>
      <c r="AG71" s="53">
        <v>1837.5</v>
      </c>
      <c r="AH71" s="53">
        <v>358</v>
      </c>
      <c r="AI71" s="53">
        <v>124.5</v>
      </c>
      <c r="AJ71" s="53">
        <v>20</v>
      </c>
      <c r="AK71" s="53">
        <v>55.805</v>
      </c>
      <c r="AL71" s="53">
        <v>18.12</v>
      </c>
      <c r="AM71" s="53">
        <v>1.94</v>
      </c>
      <c r="AN71" s="53">
        <v>0.52500000000000002</v>
      </c>
      <c r="AO71" s="53">
        <v>5.6</v>
      </c>
      <c r="AP71" s="53">
        <v>18</v>
      </c>
      <c r="AQ71" s="53">
        <v>0.56499999999999995</v>
      </c>
      <c r="AR71" s="53">
        <v>138</v>
      </c>
      <c r="AS71" s="53">
        <v>122</v>
      </c>
      <c r="AT71" s="53">
        <v>1.1400000000000001</v>
      </c>
      <c r="AU71" s="53">
        <v>4.13</v>
      </c>
      <c r="AV71" s="53">
        <v>567.5</v>
      </c>
      <c r="AW71" s="53">
        <v>18.5</v>
      </c>
      <c r="AX71" s="65">
        <v>36.67</v>
      </c>
      <c r="AY71" s="65">
        <v>30.5</v>
      </c>
      <c r="AZ71" s="112">
        <v>15.390499999999999</v>
      </c>
      <c r="BA71" s="112">
        <v>1.5215000000000001</v>
      </c>
      <c r="BB71" s="65">
        <v>494.28000000000009</v>
      </c>
      <c r="BC71" s="112">
        <v>1.7332652135728543</v>
      </c>
      <c r="BD71" s="112">
        <v>0.13392595908183635</v>
      </c>
    </row>
    <row r="72" spans="1:60" s="55" customFormat="1" x14ac:dyDescent="0.25">
      <c r="A72" s="53" t="s">
        <v>7</v>
      </c>
      <c r="B72" s="53" t="s">
        <v>100</v>
      </c>
      <c r="C72" s="53" t="s">
        <v>101</v>
      </c>
      <c r="D72" s="50">
        <v>17.460999999999999</v>
      </c>
      <c r="E72" s="53"/>
      <c r="F72" s="53" t="s">
        <v>24</v>
      </c>
      <c r="G72" s="53">
        <v>7</v>
      </c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4"/>
      <c r="AA72" s="53">
        <v>16.32</v>
      </c>
      <c r="AB72" s="53">
        <v>5.9</v>
      </c>
      <c r="AC72" s="53">
        <v>2.69</v>
      </c>
      <c r="AD72" s="53">
        <v>73.5</v>
      </c>
      <c r="AE72" s="53">
        <v>14</v>
      </c>
      <c r="AF72" s="53">
        <v>34</v>
      </c>
      <c r="AG72" s="53">
        <v>1835.5</v>
      </c>
      <c r="AH72" s="53">
        <v>345.5</v>
      </c>
      <c r="AI72" s="53">
        <v>130.5</v>
      </c>
      <c r="AJ72" s="53">
        <v>18</v>
      </c>
      <c r="AK72" s="53">
        <v>56.234999999999999</v>
      </c>
      <c r="AL72" s="53">
        <v>17.645</v>
      </c>
      <c r="AM72" s="53">
        <v>2.0449999999999999</v>
      </c>
      <c r="AN72" s="53">
        <v>0.48</v>
      </c>
      <c r="AO72" s="53">
        <v>5.6</v>
      </c>
      <c r="AP72" s="53">
        <v>18</v>
      </c>
      <c r="AQ72" s="53">
        <v>0.505</v>
      </c>
      <c r="AR72" s="53">
        <v>148</v>
      </c>
      <c r="AS72" s="53">
        <v>127</v>
      </c>
      <c r="AT72" s="53">
        <v>1.37</v>
      </c>
      <c r="AU72" s="53">
        <v>4.9249999999999998</v>
      </c>
      <c r="AV72" s="53">
        <v>602</v>
      </c>
      <c r="AW72" s="53">
        <v>21</v>
      </c>
      <c r="AX72" s="65">
        <v>31.54</v>
      </c>
      <c r="AY72" s="65">
        <v>32.054999999999993</v>
      </c>
      <c r="AZ72" s="112">
        <v>14.935500000000001</v>
      </c>
      <c r="BA72" s="112">
        <v>1.4464999999999999</v>
      </c>
      <c r="BB72" s="65">
        <v>570.92580000000021</v>
      </c>
      <c r="BC72" s="112">
        <v>1.6184476570289132</v>
      </c>
      <c r="BD72" s="112">
        <v>0.11158175473579263</v>
      </c>
    </row>
    <row r="73" spans="1:60" s="55" customFormat="1" x14ac:dyDescent="0.25">
      <c r="A73" s="53" t="s">
        <v>7</v>
      </c>
      <c r="B73" s="53" t="s">
        <v>100</v>
      </c>
      <c r="C73" s="53" t="s">
        <v>101</v>
      </c>
      <c r="D73" s="50" t="s">
        <v>168</v>
      </c>
      <c r="E73" s="53"/>
      <c r="F73" s="53" t="s">
        <v>211</v>
      </c>
      <c r="G73" s="53">
        <v>8</v>
      </c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4"/>
      <c r="AA73" s="53">
        <v>16.185000000000002</v>
      </c>
      <c r="AB73" s="53">
        <v>5.9</v>
      </c>
      <c r="AC73" s="53">
        <v>2.84</v>
      </c>
      <c r="AD73" s="53">
        <v>77</v>
      </c>
      <c r="AE73" s="53">
        <v>10.5</v>
      </c>
      <c r="AF73" s="53">
        <v>29</v>
      </c>
      <c r="AG73" s="53">
        <v>1822.5</v>
      </c>
      <c r="AH73" s="53">
        <v>348</v>
      </c>
      <c r="AI73" s="53">
        <v>100</v>
      </c>
      <c r="AJ73" s="53">
        <v>18</v>
      </c>
      <c r="AK73" s="53">
        <v>56.39</v>
      </c>
      <c r="AL73" s="53">
        <v>17.935000000000002</v>
      </c>
      <c r="AM73" s="53">
        <v>1.5899999999999999</v>
      </c>
      <c r="AN73" s="53">
        <v>0.48499999999999999</v>
      </c>
      <c r="AO73" s="53">
        <v>5.6</v>
      </c>
      <c r="AP73" s="53">
        <v>18</v>
      </c>
      <c r="AQ73" s="53">
        <v>0.45499999999999996</v>
      </c>
      <c r="AR73" s="53">
        <v>128.5</v>
      </c>
      <c r="AS73" s="53">
        <v>118.5</v>
      </c>
      <c r="AT73" s="53">
        <v>1.115</v>
      </c>
      <c r="AU73" s="53">
        <v>3.855</v>
      </c>
      <c r="AV73" s="53">
        <v>570</v>
      </c>
      <c r="AW73" s="53">
        <v>16.5</v>
      </c>
      <c r="AX73" s="65">
        <v>32.46</v>
      </c>
      <c r="AY73" s="65">
        <v>31.184999999999995</v>
      </c>
      <c r="AZ73" s="112">
        <v>14.83</v>
      </c>
      <c r="BA73" s="112">
        <v>1.5195000000000001</v>
      </c>
      <c r="BB73" s="65">
        <v>517.74300000000017</v>
      </c>
      <c r="BC73" s="112">
        <v>1.526233896748336</v>
      </c>
      <c r="BD73" s="112">
        <v>0.11510905479876901</v>
      </c>
      <c r="BE73" s="115">
        <v>9</v>
      </c>
      <c r="BF73" s="115">
        <v>54</v>
      </c>
      <c r="BG73" s="115">
        <v>37</v>
      </c>
      <c r="BH73" s="115" t="s">
        <v>221</v>
      </c>
    </row>
    <row r="74" spans="1:60" s="55" customFormat="1" x14ac:dyDescent="0.25">
      <c r="A74" s="53" t="s">
        <v>7</v>
      </c>
      <c r="B74" s="53" t="s">
        <v>100</v>
      </c>
      <c r="C74" s="53" t="s">
        <v>101</v>
      </c>
      <c r="D74" s="50">
        <v>9215.4609999999993</v>
      </c>
      <c r="E74" s="53"/>
      <c r="F74" s="53"/>
      <c r="G74" s="53">
        <v>9</v>
      </c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4"/>
      <c r="AA74" s="53">
        <v>15.399999999999999</v>
      </c>
      <c r="AB74" s="53">
        <v>6.0500000000000007</v>
      </c>
      <c r="AC74" s="53">
        <v>2.76</v>
      </c>
      <c r="AD74" s="53">
        <v>75</v>
      </c>
      <c r="AE74" s="53">
        <v>26</v>
      </c>
      <c r="AF74" s="53">
        <v>32</v>
      </c>
      <c r="AG74" s="53">
        <v>1780</v>
      </c>
      <c r="AH74" s="53">
        <v>342.5</v>
      </c>
      <c r="AI74" s="53">
        <v>149</v>
      </c>
      <c r="AJ74" s="53">
        <v>17</v>
      </c>
      <c r="AK74" s="53">
        <v>58.03</v>
      </c>
      <c r="AL74" s="53">
        <v>18.615000000000002</v>
      </c>
      <c r="AM74" s="53">
        <v>2.4649999999999999</v>
      </c>
      <c r="AN74" s="53">
        <v>0.48499999999999999</v>
      </c>
      <c r="AO74" s="53">
        <v>5.4</v>
      </c>
      <c r="AP74" s="53">
        <v>15</v>
      </c>
      <c r="AQ74" s="53">
        <v>0.72</v>
      </c>
      <c r="AR74" s="53">
        <v>129</v>
      </c>
      <c r="AS74" s="53">
        <v>113</v>
      </c>
      <c r="AT74" s="53">
        <v>1.75</v>
      </c>
      <c r="AU74" s="53">
        <v>5.82</v>
      </c>
      <c r="AV74" s="53">
        <v>571.5</v>
      </c>
      <c r="AW74" s="53">
        <v>18.5</v>
      </c>
      <c r="AX74" s="65">
        <v>31.57</v>
      </c>
      <c r="AY74" s="65">
        <v>25.535000000000004</v>
      </c>
      <c r="AZ74" s="112">
        <v>14.844000000000001</v>
      </c>
      <c r="BA74" s="112">
        <v>1.4175</v>
      </c>
      <c r="BB74" s="65">
        <v>541.20600000000013</v>
      </c>
      <c r="BC74" s="112">
        <v>1.8684563226488202</v>
      </c>
      <c r="BD74" s="112">
        <v>0.14007009510390983</v>
      </c>
    </row>
    <row r="75" spans="1:60" s="55" customFormat="1" x14ac:dyDescent="0.25">
      <c r="A75" s="53" t="s">
        <v>7</v>
      </c>
      <c r="B75" s="53" t="s">
        <v>102</v>
      </c>
      <c r="C75" s="53" t="s">
        <v>101</v>
      </c>
      <c r="D75" s="50" t="s">
        <v>165</v>
      </c>
      <c r="E75" s="53"/>
      <c r="F75" s="53"/>
      <c r="G75" s="53">
        <v>1</v>
      </c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4"/>
      <c r="AA75" s="53">
        <v>21.25</v>
      </c>
      <c r="AB75" s="53">
        <v>6.3</v>
      </c>
      <c r="AC75" s="53">
        <v>3.0449999999999999</v>
      </c>
      <c r="AD75" s="53">
        <v>79.5</v>
      </c>
      <c r="AE75" s="53">
        <v>28</v>
      </c>
      <c r="AF75" s="53">
        <v>23</v>
      </c>
      <c r="AG75" s="53">
        <v>2376</v>
      </c>
      <c r="AH75" s="53">
        <v>685.5</v>
      </c>
      <c r="AI75" s="53">
        <v>104.5</v>
      </c>
      <c r="AJ75" s="53">
        <v>16.5</v>
      </c>
      <c r="AK75" s="53">
        <v>55.915000000000006</v>
      </c>
      <c r="AL75" s="53">
        <v>26.865000000000002</v>
      </c>
      <c r="AM75" s="53">
        <v>1.2650000000000001</v>
      </c>
      <c r="AN75" s="53">
        <v>0.33999999999999997</v>
      </c>
      <c r="AO75" s="53">
        <v>5.0999999999999996</v>
      </c>
      <c r="AP75" s="53">
        <v>10.5</v>
      </c>
      <c r="AQ75" s="53">
        <v>0.57499999999999996</v>
      </c>
      <c r="AR75" s="53">
        <v>104</v>
      </c>
      <c r="AS75" s="53">
        <v>112.5</v>
      </c>
      <c r="AT75" s="53">
        <v>1.5150000000000001</v>
      </c>
      <c r="AU75" s="53">
        <v>5.4950000000000001</v>
      </c>
      <c r="AV75" s="53">
        <v>661.5</v>
      </c>
      <c r="AW75" s="53">
        <v>11.5</v>
      </c>
      <c r="AX75" s="65">
        <v>35.86</v>
      </c>
      <c r="AY75" s="65">
        <v>22.93</v>
      </c>
      <c r="AZ75" s="112">
        <v>14.0505</v>
      </c>
      <c r="BA75" s="112">
        <v>1.5004999999999999</v>
      </c>
      <c r="BB75" s="65">
        <v>574.05420000000004</v>
      </c>
      <c r="BC75" s="112">
        <v>2.2451375907243314</v>
      </c>
      <c r="BD75" s="112">
        <v>0.16250322459195843</v>
      </c>
    </row>
    <row r="76" spans="1:60" s="55" customFormat="1" x14ac:dyDescent="0.25">
      <c r="A76" s="53" t="s">
        <v>7</v>
      </c>
      <c r="B76" s="53" t="s">
        <v>102</v>
      </c>
      <c r="C76" s="53" t="s">
        <v>101</v>
      </c>
      <c r="D76" s="50">
        <v>9215.4609999999993</v>
      </c>
      <c r="E76" s="53"/>
      <c r="F76" s="53"/>
      <c r="G76" s="53">
        <v>2</v>
      </c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4"/>
      <c r="AA76" s="53">
        <v>19.399999999999999</v>
      </c>
      <c r="AB76" s="53">
        <v>6.5</v>
      </c>
      <c r="AC76" s="53">
        <v>3.0549999999999997</v>
      </c>
      <c r="AD76" s="53">
        <v>80</v>
      </c>
      <c r="AE76" s="53">
        <v>21</v>
      </c>
      <c r="AF76" s="53">
        <v>36.5</v>
      </c>
      <c r="AG76" s="53">
        <v>2268.5</v>
      </c>
      <c r="AH76" s="53">
        <v>635</v>
      </c>
      <c r="AI76" s="53">
        <v>111</v>
      </c>
      <c r="AJ76" s="53">
        <v>18</v>
      </c>
      <c r="AK76" s="53">
        <v>58.540000000000006</v>
      </c>
      <c r="AL76" s="53">
        <v>27.175000000000001</v>
      </c>
      <c r="AM76" s="53">
        <v>1.49</v>
      </c>
      <c r="AN76" s="53">
        <v>0.41000000000000003</v>
      </c>
      <c r="AO76" s="53">
        <v>4.9000000000000004</v>
      </c>
      <c r="AP76" s="53">
        <v>7.5</v>
      </c>
      <c r="AQ76" s="53">
        <v>0.69</v>
      </c>
      <c r="AR76" s="53">
        <v>110.5</v>
      </c>
      <c r="AS76" s="53">
        <v>110.5</v>
      </c>
      <c r="AT76" s="53">
        <v>1.83</v>
      </c>
      <c r="AU76" s="53">
        <v>5.8449999999999998</v>
      </c>
      <c r="AV76" s="53">
        <v>649</v>
      </c>
      <c r="AW76" s="53">
        <v>20</v>
      </c>
      <c r="AX76" s="65">
        <v>46.405000000000001</v>
      </c>
      <c r="AY76" s="65">
        <v>20.54</v>
      </c>
      <c r="AZ76" s="112">
        <v>15.962000000000002</v>
      </c>
      <c r="BA76" s="112">
        <v>1.6844999999999999</v>
      </c>
      <c r="BB76" s="65">
        <v>539.6418000000001</v>
      </c>
      <c r="BC76" s="112">
        <v>2.4604932031872506</v>
      </c>
      <c r="BD76" s="112">
        <v>0.18462042231075695</v>
      </c>
    </row>
    <row r="77" spans="1:60" s="55" customFormat="1" x14ac:dyDescent="0.25">
      <c r="A77" s="53" t="s">
        <v>7</v>
      </c>
      <c r="B77" s="53" t="s">
        <v>102</v>
      </c>
      <c r="C77" s="53" t="s">
        <v>101</v>
      </c>
      <c r="D77" s="50" t="s">
        <v>166</v>
      </c>
      <c r="E77" s="53"/>
      <c r="F77" s="53"/>
      <c r="G77" s="53">
        <v>3</v>
      </c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4"/>
      <c r="AA77" s="53">
        <v>20.53</v>
      </c>
      <c r="AB77" s="53">
        <v>6.4</v>
      </c>
      <c r="AC77" s="53">
        <v>2.69</v>
      </c>
      <c r="AD77" s="53">
        <v>73.5</v>
      </c>
      <c r="AE77" s="53">
        <v>12</v>
      </c>
      <c r="AF77" s="53">
        <v>25</v>
      </c>
      <c r="AG77" s="53">
        <v>2348</v>
      </c>
      <c r="AH77" s="53">
        <v>673.5</v>
      </c>
      <c r="AI77" s="53">
        <v>88</v>
      </c>
      <c r="AJ77" s="53">
        <v>18.5</v>
      </c>
      <c r="AK77" s="53">
        <v>57.185000000000002</v>
      </c>
      <c r="AL77" s="53">
        <v>27.335000000000001</v>
      </c>
      <c r="AM77" s="53">
        <v>1.1000000000000001</v>
      </c>
      <c r="AN77" s="53">
        <v>0.39</v>
      </c>
      <c r="AO77" s="53">
        <v>5</v>
      </c>
      <c r="AP77" s="53">
        <v>9</v>
      </c>
      <c r="AQ77" s="53">
        <v>0.57499999999999996</v>
      </c>
      <c r="AR77" s="53">
        <v>112</v>
      </c>
      <c r="AS77" s="53">
        <v>123</v>
      </c>
      <c r="AT77" s="53">
        <v>1.8900000000000001</v>
      </c>
      <c r="AU77" s="53">
        <v>5.8000000000000007</v>
      </c>
      <c r="AV77" s="53">
        <v>704</v>
      </c>
      <c r="AW77" s="53">
        <v>13.5</v>
      </c>
      <c r="AX77" s="65">
        <v>25.31</v>
      </c>
      <c r="AY77" s="65">
        <v>19.884999999999998</v>
      </c>
      <c r="AZ77" s="112">
        <v>13.4735</v>
      </c>
      <c r="BA77" s="112">
        <v>1.4419999999999999</v>
      </c>
      <c r="BB77" s="65">
        <v>486.45900000000006</v>
      </c>
      <c r="BC77" s="112">
        <v>1.9394439221556883</v>
      </c>
      <c r="BD77" s="112">
        <v>0.14325609780439119</v>
      </c>
    </row>
    <row r="78" spans="1:60" s="55" customFormat="1" x14ac:dyDescent="0.25">
      <c r="A78" s="53" t="s">
        <v>7</v>
      </c>
      <c r="B78" s="53" t="s">
        <v>102</v>
      </c>
      <c r="C78" s="53" t="s">
        <v>101</v>
      </c>
      <c r="D78" s="50">
        <v>15.461</v>
      </c>
      <c r="E78" s="53"/>
      <c r="F78" s="53"/>
      <c r="G78" s="53">
        <v>4</v>
      </c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4"/>
      <c r="AA78" s="53">
        <v>21.45</v>
      </c>
      <c r="AB78" s="53">
        <v>6.3000000000000007</v>
      </c>
      <c r="AC78" s="53">
        <v>2.5499999999999998</v>
      </c>
      <c r="AD78" s="53">
        <v>71</v>
      </c>
      <c r="AE78" s="53">
        <v>23</v>
      </c>
      <c r="AF78" s="53">
        <v>20.5</v>
      </c>
      <c r="AG78" s="53">
        <v>2366.5</v>
      </c>
      <c r="AH78" s="53">
        <v>712</v>
      </c>
      <c r="AI78" s="53">
        <v>104</v>
      </c>
      <c r="AJ78" s="53">
        <v>19.5</v>
      </c>
      <c r="AK78" s="53">
        <v>55.134999999999998</v>
      </c>
      <c r="AL78" s="53">
        <v>27.634999999999998</v>
      </c>
      <c r="AM78" s="53">
        <v>1.24</v>
      </c>
      <c r="AN78" s="53">
        <v>0.39500000000000002</v>
      </c>
      <c r="AO78" s="53">
        <v>5.0999999999999996</v>
      </c>
      <c r="AP78" s="53">
        <v>10.5</v>
      </c>
      <c r="AQ78" s="53">
        <v>0.52500000000000002</v>
      </c>
      <c r="AR78" s="53">
        <v>109</v>
      </c>
      <c r="AS78" s="53">
        <v>126.5</v>
      </c>
      <c r="AT78" s="53">
        <v>1.5249999999999999</v>
      </c>
      <c r="AU78" s="53">
        <v>4.4800000000000004</v>
      </c>
      <c r="AV78" s="53">
        <v>743</v>
      </c>
      <c r="AW78" s="53">
        <v>9.5</v>
      </c>
      <c r="AX78" s="65">
        <v>33.285000000000004</v>
      </c>
      <c r="AY78" s="65">
        <v>24.605000000000004</v>
      </c>
      <c r="AZ78" s="112">
        <v>12.263999999999999</v>
      </c>
      <c r="BA78" s="112">
        <v>1.3395000000000001</v>
      </c>
      <c r="BB78" s="65">
        <v>477.07380000000006</v>
      </c>
      <c r="BC78" s="112">
        <v>1.5765727584830345</v>
      </c>
      <c r="BD78" s="112">
        <v>0.11740354091816371</v>
      </c>
    </row>
    <row r="79" spans="1:60" s="55" customFormat="1" x14ac:dyDescent="0.25">
      <c r="A79" s="53" t="s">
        <v>7</v>
      </c>
      <c r="B79" s="53" t="s">
        <v>102</v>
      </c>
      <c r="C79" s="53" t="s">
        <v>101</v>
      </c>
      <c r="D79" s="50" t="s">
        <v>21</v>
      </c>
      <c r="E79" s="53"/>
      <c r="F79" s="53" t="s">
        <v>23</v>
      </c>
      <c r="G79" s="53">
        <v>5</v>
      </c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4"/>
      <c r="AA79" s="53">
        <v>20.29</v>
      </c>
      <c r="AB79" s="53">
        <v>6.2</v>
      </c>
      <c r="AC79" s="53">
        <v>2.8499999999999996</v>
      </c>
      <c r="AD79" s="53">
        <v>77</v>
      </c>
      <c r="AE79" s="53">
        <v>42.5</v>
      </c>
      <c r="AF79" s="53">
        <v>17</v>
      </c>
      <c r="AG79" s="53">
        <v>2229.5</v>
      </c>
      <c r="AH79" s="53">
        <v>638.5</v>
      </c>
      <c r="AI79" s="53">
        <v>104</v>
      </c>
      <c r="AJ79" s="53">
        <v>18</v>
      </c>
      <c r="AK79" s="53">
        <v>54.9</v>
      </c>
      <c r="AL79" s="53">
        <v>26.200000000000003</v>
      </c>
      <c r="AM79" s="53">
        <v>1.31</v>
      </c>
      <c r="AN79" s="53">
        <v>0.38500000000000001</v>
      </c>
      <c r="AO79" s="53">
        <v>5.2</v>
      </c>
      <c r="AP79" s="53">
        <v>12</v>
      </c>
      <c r="AQ79" s="53">
        <v>0.5</v>
      </c>
      <c r="AR79" s="53">
        <v>117.5</v>
      </c>
      <c r="AS79" s="53">
        <v>112</v>
      </c>
      <c r="AT79" s="53">
        <v>1.7000000000000002</v>
      </c>
      <c r="AU79" s="53">
        <v>4.625</v>
      </c>
      <c r="AV79" s="53">
        <v>700.5</v>
      </c>
      <c r="AW79" s="53">
        <v>10</v>
      </c>
      <c r="AX79" s="65">
        <v>38.090000000000003</v>
      </c>
      <c r="AY79" s="65">
        <v>20.594999999999999</v>
      </c>
      <c r="AZ79" s="112">
        <v>12.038499999999999</v>
      </c>
      <c r="BA79" s="112">
        <v>1.4359999999999999</v>
      </c>
      <c r="BB79" s="65">
        <v>561.54060000000004</v>
      </c>
      <c r="BC79" s="112">
        <v>2.2676530909210553</v>
      </c>
      <c r="BD79" s="112">
        <v>0.14447985098733601</v>
      </c>
    </row>
    <row r="80" spans="1:60" s="55" customFormat="1" x14ac:dyDescent="0.25">
      <c r="A80" s="53" t="s">
        <v>7</v>
      </c>
      <c r="B80" s="53" t="s">
        <v>102</v>
      </c>
      <c r="C80" s="53" t="s">
        <v>101</v>
      </c>
      <c r="D80" s="50" t="s">
        <v>168</v>
      </c>
      <c r="E80" s="53"/>
      <c r="F80" s="53" t="s">
        <v>211</v>
      </c>
      <c r="G80" s="53">
        <v>6</v>
      </c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4"/>
      <c r="AA80" s="53">
        <v>19.734999999999999</v>
      </c>
      <c r="AB80" s="53">
        <v>6.25</v>
      </c>
      <c r="AC80" s="53">
        <v>2.645</v>
      </c>
      <c r="AD80" s="53">
        <v>72.5</v>
      </c>
      <c r="AE80" s="53">
        <v>44.5</v>
      </c>
      <c r="AF80" s="53">
        <v>15.5</v>
      </c>
      <c r="AG80" s="53">
        <v>2208.5</v>
      </c>
      <c r="AH80" s="53">
        <v>617.5</v>
      </c>
      <c r="AI80" s="53">
        <v>94.5</v>
      </c>
      <c r="AJ80" s="53">
        <v>20.5</v>
      </c>
      <c r="AK80" s="53">
        <v>55.92</v>
      </c>
      <c r="AL80" s="53">
        <v>26.05</v>
      </c>
      <c r="AM80" s="53">
        <v>1.22</v>
      </c>
      <c r="AN80" s="53">
        <v>0.45</v>
      </c>
      <c r="AO80" s="53">
        <v>5.0999999999999996</v>
      </c>
      <c r="AP80" s="53">
        <v>11.25</v>
      </c>
      <c r="AQ80" s="53">
        <v>0.45499999999999996</v>
      </c>
      <c r="AR80" s="53">
        <v>98.5</v>
      </c>
      <c r="AS80" s="53">
        <v>103.5</v>
      </c>
      <c r="AT80" s="53">
        <v>1.29</v>
      </c>
      <c r="AU80" s="53">
        <v>4.1549999999999994</v>
      </c>
      <c r="AV80" s="53">
        <v>667.5</v>
      </c>
      <c r="AW80" s="53">
        <v>8</v>
      </c>
      <c r="AX80" s="65">
        <v>26.07</v>
      </c>
      <c r="AY80" s="65">
        <v>31.274999999999999</v>
      </c>
      <c r="AZ80" s="112">
        <v>10.677499999999998</v>
      </c>
      <c r="BA80" s="112">
        <v>1.1984999999999999</v>
      </c>
      <c r="BB80" s="65">
        <v>458.30340000000001</v>
      </c>
      <c r="BC80" s="112">
        <v>1.9614502777661467</v>
      </c>
      <c r="BD80" s="112">
        <v>0.16242477981100739</v>
      </c>
      <c r="BE80" s="115">
        <v>11</v>
      </c>
      <c r="BF80" s="115">
        <v>30</v>
      </c>
      <c r="BG80" s="115">
        <v>59</v>
      </c>
      <c r="BH80" s="115" t="s">
        <v>223</v>
      </c>
    </row>
    <row r="81" spans="1:60" s="55" customFormat="1" x14ac:dyDescent="0.25">
      <c r="A81" s="53" t="s">
        <v>7</v>
      </c>
      <c r="B81" s="53" t="s">
        <v>102</v>
      </c>
      <c r="C81" s="53" t="s">
        <v>101</v>
      </c>
      <c r="D81" s="50">
        <v>924.46100000000001</v>
      </c>
      <c r="E81" s="53"/>
      <c r="F81" s="53"/>
      <c r="G81" s="53">
        <v>7</v>
      </c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4"/>
      <c r="AA81" s="53">
        <v>21.39</v>
      </c>
      <c r="AB81" s="53">
        <v>6</v>
      </c>
      <c r="AC81" s="53">
        <v>2.9750000000000001</v>
      </c>
      <c r="AD81" s="53">
        <v>79.5</v>
      </c>
      <c r="AE81" s="53">
        <v>22</v>
      </c>
      <c r="AF81" s="53">
        <v>30</v>
      </c>
      <c r="AG81" s="53">
        <v>2247.5</v>
      </c>
      <c r="AH81" s="53">
        <v>639</v>
      </c>
      <c r="AI81" s="53">
        <v>91</v>
      </c>
      <c r="AJ81" s="53">
        <v>17.5</v>
      </c>
      <c r="AK81" s="53">
        <v>52.525000000000006</v>
      </c>
      <c r="AL81" s="53">
        <v>24.875</v>
      </c>
      <c r="AM81" s="53">
        <v>1.0899999999999999</v>
      </c>
      <c r="AN81" s="53">
        <v>0.35499999999999998</v>
      </c>
      <c r="AO81" s="53">
        <v>5.4</v>
      </c>
      <c r="AP81" s="53">
        <v>15.75</v>
      </c>
      <c r="AQ81" s="53">
        <v>0.58499999999999996</v>
      </c>
      <c r="AR81" s="53">
        <v>119</v>
      </c>
      <c r="AS81" s="53">
        <v>123.5</v>
      </c>
      <c r="AT81" s="53">
        <v>1.595</v>
      </c>
      <c r="AU81" s="53">
        <v>5.73</v>
      </c>
      <c r="AV81" s="53">
        <v>684.5</v>
      </c>
      <c r="AW81" s="53">
        <v>17.5</v>
      </c>
      <c r="AX81" s="65">
        <v>32.03</v>
      </c>
      <c r="AY81" s="65">
        <v>20.255000000000003</v>
      </c>
      <c r="AZ81" s="112">
        <v>13.8415</v>
      </c>
      <c r="BA81" s="112">
        <v>1.5635000000000001</v>
      </c>
      <c r="BB81" s="65">
        <v>589.69620000000009</v>
      </c>
      <c r="BC81" s="112">
        <v>2.1847673229281024</v>
      </c>
      <c r="BD81" s="112">
        <v>0.1748852600813032</v>
      </c>
    </row>
    <row r="82" spans="1:60" s="55" customFormat="1" x14ac:dyDescent="0.25">
      <c r="A82" s="53" t="s">
        <v>7</v>
      </c>
      <c r="B82" s="53" t="s">
        <v>102</v>
      </c>
      <c r="C82" s="53" t="s">
        <v>101</v>
      </c>
      <c r="D82" s="50" t="s">
        <v>167</v>
      </c>
      <c r="E82" s="53"/>
      <c r="F82" s="53"/>
      <c r="G82" s="53">
        <v>8</v>
      </c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4"/>
      <c r="AA82" s="53">
        <v>21.785</v>
      </c>
      <c r="AB82" s="53">
        <v>6.05</v>
      </c>
      <c r="AC82" s="53">
        <v>2.8250000000000002</v>
      </c>
      <c r="AD82" s="53">
        <v>76.5</v>
      </c>
      <c r="AE82" s="53">
        <v>19.5</v>
      </c>
      <c r="AF82" s="53">
        <v>20.5</v>
      </c>
      <c r="AG82" s="53">
        <v>2318.5</v>
      </c>
      <c r="AH82" s="53">
        <v>674</v>
      </c>
      <c r="AI82" s="53">
        <v>91</v>
      </c>
      <c r="AJ82" s="53">
        <v>18.5</v>
      </c>
      <c r="AK82" s="53">
        <v>53.24</v>
      </c>
      <c r="AL82" s="53">
        <v>25.774999999999999</v>
      </c>
      <c r="AM82" s="53">
        <v>1.075</v>
      </c>
      <c r="AN82" s="53">
        <v>0.37</v>
      </c>
      <c r="AO82" s="53">
        <v>5.3000000000000007</v>
      </c>
      <c r="AP82" s="53">
        <v>14.25</v>
      </c>
      <c r="AQ82" s="53">
        <v>0.53</v>
      </c>
      <c r="AR82" s="53">
        <v>109</v>
      </c>
      <c r="AS82" s="53">
        <v>108</v>
      </c>
      <c r="AT82" s="53">
        <v>1.42</v>
      </c>
      <c r="AU82" s="53">
        <v>4.665</v>
      </c>
      <c r="AV82" s="53">
        <v>713</v>
      </c>
      <c r="AW82" s="53">
        <v>17</v>
      </c>
      <c r="AX82" s="65">
        <v>27.4</v>
      </c>
      <c r="AY82" s="65">
        <v>30.07</v>
      </c>
      <c r="AZ82" s="112">
        <v>13.750500000000001</v>
      </c>
      <c r="BA82" s="112">
        <v>1.5090000000000001</v>
      </c>
      <c r="BB82" s="65">
        <v>563.10480000000007</v>
      </c>
      <c r="BC82" s="112">
        <v>1.2037499925074926</v>
      </c>
      <c r="BD82" s="112">
        <v>9.0024792707292731E-2</v>
      </c>
    </row>
    <row r="83" spans="1:60" s="55" customFormat="1" x14ac:dyDescent="0.25">
      <c r="A83" s="53" t="s">
        <v>7</v>
      </c>
      <c r="B83" s="53" t="s">
        <v>102</v>
      </c>
      <c r="C83" s="53" t="s">
        <v>101</v>
      </c>
      <c r="D83" s="50">
        <v>17.460999999999999</v>
      </c>
      <c r="E83" s="53"/>
      <c r="F83" s="53" t="s">
        <v>24</v>
      </c>
      <c r="G83" s="53">
        <v>9</v>
      </c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4"/>
      <c r="AA83" s="53">
        <v>19.585000000000001</v>
      </c>
      <c r="AB83" s="53">
        <v>6.15</v>
      </c>
      <c r="AC83" s="53">
        <v>2.86</v>
      </c>
      <c r="AD83" s="53">
        <v>77</v>
      </c>
      <c r="AE83" s="53">
        <v>28.5</v>
      </c>
      <c r="AF83" s="53">
        <v>16.5</v>
      </c>
      <c r="AG83" s="53">
        <v>2143</v>
      </c>
      <c r="AH83" s="53">
        <v>607.5</v>
      </c>
      <c r="AI83" s="53">
        <v>81.5</v>
      </c>
      <c r="AJ83" s="53">
        <v>17.5</v>
      </c>
      <c r="AK83" s="53">
        <v>54.704999999999998</v>
      </c>
      <c r="AL83" s="53">
        <v>25.844999999999999</v>
      </c>
      <c r="AM83" s="53">
        <v>1.07</v>
      </c>
      <c r="AN83" s="53">
        <v>0.39</v>
      </c>
      <c r="AO83" s="53">
        <v>5.25</v>
      </c>
      <c r="AP83" s="53">
        <v>12.75</v>
      </c>
      <c r="AQ83" s="53">
        <v>0.505</v>
      </c>
      <c r="AR83" s="53">
        <v>103</v>
      </c>
      <c r="AS83" s="53">
        <v>106</v>
      </c>
      <c r="AT83" s="53">
        <v>1.44</v>
      </c>
      <c r="AU83" s="53">
        <v>4.8450000000000006</v>
      </c>
      <c r="AV83" s="53">
        <v>661</v>
      </c>
      <c r="AW83" s="53">
        <v>8</v>
      </c>
      <c r="AX83" s="65">
        <v>34.089999999999996</v>
      </c>
      <c r="AY83" s="65">
        <v>30.669999999999998</v>
      </c>
      <c r="AZ83" s="112">
        <v>12.660499999999999</v>
      </c>
      <c r="BA83" s="112">
        <v>1.4664999999999999</v>
      </c>
      <c r="BB83" s="65">
        <v>570.92580000000021</v>
      </c>
      <c r="BC83" s="112">
        <v>3.0426241276171488</v>
      </c>
      <c r="BD83" s="112">
        <v>0.24230807577268196</v>
      </c>
    </row>
    <row r="84" spans="1:60" s="55" customFormat="1" x14ac:dyDescent="0.25">
      <c r="A84" s="53" t="s">
        <v>7</v>
      </c>
      <c r="B84" s="53" t="s">
        <v>103</v>
      </c>
      <c r="C84" s="53" t="s">
        <v>101</v>
      </c>
      <c r="D84" s="50" t="s">
        <v>21</v>
      </c>
      <c r="E84" s="53"/>
      <c r="F84" s="53" t="s">
        <v>23</v>
      </c>
      <c r="G84" s="53">
        <v>1</v>
      </c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4"/>
      <c r="AA84" s="53">
        <v>18.55</v>
      </c>
      <c r="AB84" s="53">
        <v>5.75</v>
      </c>
      <c r="AC84" s="53">
        <v>2.5549999999999997</v>
      </c>
      <c r="AD84" s="53">
        <v>71</v>
      </c>
      <c r="AE84" s="53">
        <v>6.5</v>
      </c>
      <c r="AF84" s="53">
        <v>46.5</v>
      </c>
      <c r="AG84" s="53">
        <v>1665.5</v>
      </c>
      <c r="AH84" s="53">
        <v>558</v>
      </c>
      <c r="AI84" s="53">
        <v>111</v>
      </c>
      <c r="AJ84" s="53">
        <v>12</v>
      </c>
      <c r="AK84" s="53">
        <v>44.795000000000002</v>
      </c>
      <c r="AL84" s="53">
        <v>24.994999999999997</v>
      </c>
      <c r="AM84" s="53">
        <v>1.5350000000000001</v>
      </c>
      <c r="AN84" s="53">
        <v>0.28000000000000003</v>
      </c>
      <c r="AO84" s="53">
        <v>5.9</v>
      </c>
      <c r="AP84" s="53">
        <v>22.5</v>
      </c>
      <c r="AQ84" s="53">
        <v>0.25</v>
      </c>
      <c r="AR84" s="53">
        <v>118</v>
      </c>
      <c r="AS84" s="53">
        <v>41.5</v>
      </c>
      <c r="AT84" s="53">
        <v>1.165</v>
      </c>
      <c r="AU84" s="53">
        <v>2.3849999999999998</v>
      </c>
      <c r="AV84" s="53">
        <v>729.5</v>
      </c>
      <c r="AW84" s="53">
        <v>31</v>
      </c>
      <c r="AX84" s="65">
        <v>16.585000000000001</v>
      </c>
      <c r="AY84" s="65">
        <v>30.445</v>
      </c>
      <c r="AZ84" s="112">
        <v>13.535499999999999</v>
      </c>
      <c r="BA84" s="112">
        <v>1.2469999999999999</v>
      </c>
      <c r="BB84" s="65">
        <v>409.81320000000005</v>
      </c>
      <c r="BC84" s="112">
        <v>1.5749451048951051</v>
      </c>
      <c r="BD84" s="112">
        <v>8.7758441558441563E-2</v>
      </c>
    </row>
    <row r="85" spans="1:60" s="55" customFormat="1" x14ac:dyDescent="0.25">
      <c r="A85" s="53" t="s">
        <v>7</v>
      </c>
      <c r="B85" s="53" t="s">
        <v>103</v>
      </c>
      <c r="C85" s="53" t="s">
        <v>101</v>
      </c>
      <c r="D85" s="50">
        <v>15.461</v>
      </c>
      <c r="E85" s="53"/>
      <c r="F85" s="53"/>
      <c r="G85" s="53">
        <v>2</v>
      </c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4"/>
      <c r="AA85" s="53">
        <v>21.560000000000002</v>
      </c>
      <c r="AB85" s="53">
        <v>5.6</v>
      </c>
      <c r="AC85" s="53">
        <v>2.5300000000000002</v>
      </c>
      <c r="AD85" s="53">
        <v>70.5</v>
      </c>
      <c r="AE85" s="53">
        <v>6.5</v>
      </c>
      <c r="AF85" s="53">
        <v>40.5</v>
      </c>
      <c r="AG85" s="53">
        <v>1767.5</v>
      </c>
      <c r="AH85" s="53">
        <v>609.5</v>
      </c>
      <c r="AI85" s="53">
        <v>120</v>
      </c>
      <c r="AJ85" s="53">
        <v>14.5</v>
      </c>
      <c r="AK85" s="53">
        <v>41.295000000000002</v>
      </c>
      <c r="AL85" s="53">
        <v>23.759999999999998</v>
      </c>
      <c r="AM85" s="53">
        <v>1.44</v>
      </c>
      <c r="AN85" s="53">
        <v>0.29500000000000004</v>
      </c>
      <c r="AO85" s="53">
        <v>6.1999999999999993</v>
      </c>
      <c r="AP85" s="53">
        <v>27</v>
      </c>
      <c r="AQ85" s="53">
        <v>0.23499999999999999</v>
      </c>
      <c r="AR85" s="53">
        <v>125</v>
      </c>
      <c r="AS85" s="53">
        <v>36.5</v>
      </c>
      <c r="AT85" s="53">
        <v>1.23</v>
      </c>
      <c r="AU85" s="53">
        <v>1.865</v>
      </c>
      <c r="AV85" s="53">
        <v>847.5</v>
      </c>
      <c r="AW85" s="53">
        <v>30.5</v>
      </c>
      <c r="AX85" s="65">
        <v>14.924999999999999</v>
      </c>
      <c r="AY85" s="65">
        <v>34.564999999999998</v>
      </c>
      <c r="AZ85" s="112">
        <v>10.830499999999999</v>
      </c>
      <c r="BA85" s="112">
        <v>1.0994999999999999</v>
      </c>
      <c r="BB85" s="65">
        <v>381.6576</v>
      </c>
      <c r="BC85" s="112">
        <v>2.7239880239520962</v>
      </c>
      <c r="BD85" s="112">
        <v>0.20518035357855718</v>
      </c>
    </row>
    <row r="86" spans="1:60" s="55" customFormat="1" x14ac:dyDescent="0.25">
      <c r="A86" s="53" t="s">
        <v>7</v>
      </c>
      <c r="B86" s="53" t="s">
        <v>103</v>
      </c>
      <c r="C86" s="53" t="s">
        <v>101</v>
      </c>
      <c r="D86" s="50">
        <v>924.46100000000001</v>
      </c>
      <c r="E86" s="53"/>
      <c r="F86" s="53"/>
      <c r="G86" s="53">
        <v>3</v>
      </c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4"/>
      <c r="AA86" s="53">
        <v>18.765000000000001</v>
      </c>
      <c r="AB86" s="53">
        <v>6.0500000000000007</v>
      </c>
      <c r="AC86" s="53">
        <v>2.61</v>
      </c>
      <c r="AD86" s="53">
        <v>72.5</v>
      </c>
      <c r="AE86" s="53">
        <v>7</v>
      </c>
      <c r="AF86" s="53">
        <v>41</v>
      </c>
      <c r="AG86" s="53">
        <v>1843.5</v>
      </c>
      <c r="AH86" s="53">
        <v>635.5</v>
      </c>
      <c r="AI86" s="53">
        <v>140</v>
      </c>
      <c r="AJ86" s="53">
        <v>15</v>
      </c>
      <c r="AK86" s="53">
        <v>49.12</v>
      </c>
      <c r="AL86" s="53">
        <v>28.22</v>
      </c>
      <c r="AM86" s="53">
        <v>1.9100000000000001</v>
      </c>
      <c r="AN86" s="53">
        <v>0.34499999999999997</v>
      </c>
      <c r="AO86" s="53">
        <v>5.4</v>
      </c>
      <c r="AP86" s="53">
        <v>15</v>
      </c>
      <c r="AQ86" s="53">
        <v>0.32</v>
      </c>
      <c r="AR86" s="53">
        <v>127.5</v>
      </c>
      <c r="AS86" s="53">
        <v>62</v>
      </c>
      <c r="AT86" s="53">
        <v>1.5</v>
      </c>
      <c r="AU86" s="53">
        <v>2.0299999999999998</v>
      </c>
      <c r="AV86" s="53">
        <v>812.5</v>
      </c>
      <c r="AW86" s="53">
        <v>29.5</v>
      </c>
      <c r="AX86" s="65">
        <v>22.104999999999997</v>
      </c>
      <c r="AY86" s="65">
        <v>28.060000000000002</v>
      </c>
      <c r="AZ86" s="112">
        <v>13.650500000000001</v>
      </c>
      <c r="BA86" s="112">
        <v>1.1884999999999999</v>
      </c>
      <c r="BB86" s="65">
        <v>397.29960000000005</v>
      </c>
      <c r="BC86" s="112">
        <v>1.9935949999999996</v>
      </c>
      <c r="BD86" s="112">
        <v>0.12015799999999999</v>
      </c>
    </row>
    <row r="87" spans="1:60" s="55" customFormat="1" x14ac:dyDescent="0.25">
      <c r="A87" s="53" t="s">
        <v>7</v>
      </c>
      <c r="B87" s="53" t="s">
        <v>103</v>
      </c>
      <c r="C87" s="53" t="s">
        <v>101</v>
      </c>
      <c r="D87" s="50" t="s">
        <v>167</v>
      </c>
      <c r="E87" s="53"/>
      <c r="F87" s="53"/>
      <c r="G87" s="53">
        <v>4</v>
      </c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4"/>
      <c r="AA87" s="53">
        <v>19.48</v>
      </c>
      <c r="AB87" s="53">
        <v>5.8000000000000007</v>
      </c>
      <c r="AC87" s="53">
        <v>2.7250000000000001</v>
      </c>
      <c r="AD87" s="53">
        <v>74.5</v>
      </c>
      <c r="AE87" s="53">
        <v>7</v>
      </c>
      <c r="AF87" s="53">
        <v>46.5</v>
      </c>
      <c r="AG87" s="53">
        <v>1763</v>
      </c>
      <c r="AH87" s="53">
        <v>589</v>
      </c>
      <c r="AI87" s="53">
        <v>173.5</v>
      </c>
      <c r="AJ87" s="53">
        <v>14</v>
      </c>
      <c r="AK87" s="53">
        <v>45.29</v>
      </c>
      <c r="AL87" s="53">
        <v>25.28</v>
      </c>
      <c r="AM87" s="53">
        <v>2.3149999999999999</v>
      </c>
      <c r="AN87" s="53">
        <v>0.315</v>
      </c>
      <c r="AO87" s="53">
        <v>5.8</v>
      </c>
      <c r="AP87" s="53">
        <v>21</v>
      </c>
      <c r="AQ87" s="53">
        <v>0.28000000000000003</v>
      </c>
      <c r="AR87" s="53">
        <v>123.5</v>
      </c>
      <c r="AS87" s="53">
        <v>45</v>
      </c>
      <c r="AT87" s="53">
        <v>1.155</v>
      </c>
      <c r="AU87" s="53">
        <v>2.4700000000000002</v>
      </c>
      <c r="AV87" s="53">
        <v>771.5</v>
      </c>
      <c r="AW87" s="53">
        <v>31</v>
      </c>
      <c r="AX87" s="65">
        <v>25.824999999999996</v>
      </c>
      <c r="AY87" s="65">
        <v>29.540000000000003</v>
      </c>
      <c r="AZ87" s="112">
        <v>12.176</v>
      </c>
      <c r="BA87" s="112">
        <v>1.129</v>
      </c>
      <c r="BB87" s="65">
        <v>373.83659999999998</v>
      </c>
      <c r="BC87" s="112">
        <v>2.9709430239520964</v>
      </c>
      <c r="BD87" s="112">
        <v>0.19339866467065869</v>
      </c>
    </row>
    <row r="88" spans="1:60" s="55" customFormat="1" x14ac:dyDescent="0.25">
      <c r="A88" s="53" t="s">
        <v>7</v>
      </c>
      <c r="B88" s="53" t="s">
        <v>103</v>
      </c>
      <c r="C88" s="53" t="s">
        <v>101</v>
      </c>
      <c r="D88" s="50" t="s">
        <v>165</v>
      </c>
      <c r="E88" s="53"/>
      <c r="F88" s="53"/>
      <c r="G88" s="53">
        <v>5</v>
      </c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4"/>
      <c r="AA88" s="53">
        <v>20.61</v>
      </c>
      <c r="AB88" s="53">
        <v>5.6</v>
      </c>
      <c r="AC88" s="53">
        <v>2.6</v>
      </c>
      <c r="AD88" s="53">
        <v>72</v>
      </c>
      <c r="AE88" s="53">
        <v>7</v>
      </c>
      <c r="AF88" s="53">
        <v>51.5</v>
      </c>
      <c r="AG88" s="53">
        <v>1735</v>
      </c>
      <c r="AH88" s="53">
        <v>562</v>
      </c>
      <c r="AI88" s="53">
        <v>125</v>
      </c>
      <c r="AJ88" s="53">
        <v>14</v>
      </c>
      <c r="AK88" s="53">
        <v>42.155000000000001</v>
      </c>
      <c r="AL88" s="53">
        <v>22.795000000000002</v>
      </c>
      <c r="AM88" s="53">
        <v>1.5649999999999999</v>
      </c>
      <c r="AN88" s="53">
        <v>0.29500000000000004</v>
      </c>
      <c r="AO88" s="53">
        <v>6.2</v>
      </c>
      <c r="AP88" s="53">
        <v>27</v>
      </c>
      <c r="AQ88" s="53">
        <v>0.23499999999999999</v>
      </c>
      <c r="AR88" s="53">
        <v>126.5</v>
      </c>
      <c r="AS88" s="53">
        <v>39.5</v>
      </c>
      <c r="AT88" s="53">
        <v>1.54</v>
      </c>
      <c r="AU88" s="53">
        <v>2.4649999999999999</v>
      </c>
      <c r="AV88" s="53">
        <v>781.5</v>
      </c>
      <c r="AW88" s="53">
        <v>35</v>
      </c>
      <c r="AX88" s="65">
        <v>14.04</v>
      </c>
      <c r="AY88" s="65">
        <v>38.055</v>
      </c>
      <c r="AZ88" s="112">
        <v>11.05</v>
      </c>
      <c r="BA88" s="112">
        <v>1.032</v>
      </c>
      <c r="BB88" s="65">
        <v>412.94159999999999</v>
      </c>
      <c r="BC88" s="112">
        <v>1.5148202517482519</v>
      </c>
      <c r="BD88" s="112">
        <v>9.147687812187813E-2</v>
      </c>
    </row>
    <row r="89" spans="1:60" s="55" customFormat="1" x14ac:dyDescent="0.25">
      <c r="A89" s="53" t="s">
        <v>7</v>
      </c>
      <c r="B89" s="53" t="s">
        <v>103</v>
      </c>
      <c r="C89" s="53" t="s">
        <v>101</v>
      </c>
      <c r="D89" s="50">
        <v>17.460999999999999</v>
      </c>
      <c r="E89" s="53"/>
      <c r="F89" s="53" t="s">
        <v>24</v>
      </c>
      <c r="G89" s="53">
        <v>6</v>
      </c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4"/>
      <c r="AA89" s="53">
        <v>18.649999999999999</v>
      </c>
      <c r="AB89" s="53">
        <v>5.75</v>
      </c>
      <c r="AC89" s="53">
        <v>2.58</v>
      </c>
      <c r="AD89" s="53">
        <v>72</v>
      </c>
      <c r="AE89" s="53">
        <v>6.5</v>
      </c>
      <c r="AF89" s="53">
        <v>59.5</v>
      </c>
      <c r="AG89" s="53">
        <v>1727.5</v>
      </c>
      <c r="AH89" s="53">
        <v>525.5</v>
      </c>
      <c r="AI89" s="53">
        <v>123.5</v>
      </c>
      <c r="AJ89" s="53">
        <v>12.5</v>
      </c>
      <c r="AK89" s="53">
        <v>46.31</v>
      </c>
      <c r="AL89" s="53">
        <v>23.32</v>
      </c>
      <c r="AM89" s="53">
        <v>1.6850000000000001</v>
      </c>
      <c r="AN89" s="53">
        <v>0.28999999999999998</v>
      </c>
      <c r="AO89" s="53">
        <v>5.9</v>
      </c>
      <c r="AP89" s="53">
        <v>22.5</v>
      </c>
      <c r="AQ89" s="53">
        <v>0.25</v>
      </c>
      <c r="AR89" s="53">
        <v>136</v>
      </c>
      <c r="AS89" s="53">
        <v>44.5</v>
      </c>
      <c r="AT89" s="53">
        <v>1.2650000000000001</v>
      </c>
      <c r="AU89" s="53">
        <v>2.8600000000000003</v>
      </c>
      <c r="AV89" s="53">
        <v>755</v>
      </c>
      <c r="AW89" s="53">
        <v>42.5</v>
      </c>
      <c r="AX89" s="65">
        <v>16.559999999999999</v>
      </c>
      <c r="AY89" s="65">
        <v>24.214999999999996</v>
      </c>
      <c r="AZ89" s="112">
        <v>12.5685</v>
      </c>
      <c r="BA89" s="112">
        <v>1.1564999999999999</v>
      </c>
      <c r="BB89" s="65">
        <v>430.14780000000007</v>
      </c>
      <c r="BC89" s="112">
        <v>1.2562808151093439</v>
      </c>
      <c r="BD89" s="112">
        <v>6.7680914512922463E-2</v>
      </c>
    </row>
    <row r="90" spans="1:60" s="55" customFormat="1" x14ac:dyDescent="0.25">
      <c r="A90" s="53" t="s">
        <v>7</v>
      </c>
      <c r="B90" s="53" t="s">
        <v>103</v>
      </c>
      <c r="C90" s="53" t="s">
        <v>101</v>
      </c>
      <c r="D90" s="50" t="s">
        <v>166</v>
      </c>
      <c r="E90" s="53"/>
      <c r="F90" s="53"/>
      <c r="G90" s="53">
        <v>7</v>
      </c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4"/>
      <c r="AA90" s="53">
        <v>20.854999999999997</v>
      </c>
      <c r="AB90" s="53">
        <v>5.6</v>
      </c>
      <c r="AC90" s="53">
        <v>2.625</v>
      </c>
      <c r="AD90" s="53">
        <v>72.5</v>
      </c>
      <c r="AE90" s="53">
        <v>6.5</v>
      </c>
      <c r="AF90" s="53">
        <v>63.5</v>
      </c>
      <c r="AG90" s="53">
        <v>1820</v>
      </c>
      <c r="AH90" s="53">
        <v>520.5</v>
      </c>
      <c r="AI90" s="53">
        <v>143.5</v>
      </c>
      <c r="AJ90" s="53">
        <v>12</v>
      </c>
      <c r="AK90" s="53">
        <v>43.814999999999998</v>
      </c>
      <c r="AL90" s="53">
        <v>20.954999999999998</v>
      </c>
      <c r="AM90" s="53">
        <v>1.7949999999999999</v>
      </c>
      <c r="AN90" s="53">
        <v>0.245</v>
      </c>
      <c r="AO90" s="53">
        <v>6.2</v>
      </c>
      <c r="AP90" s="53">
        <v>27</v>
      </c>
      <c r="AQ90" s="53">
        <v>0.41500000000000004</v>
      </c>
      <c r="AR90" s="53">
        <v>147.5</v>
      </c>
      <c r="AS90" s="53">
        <v>50.5</v>
      </c>
      <c r="AT90" s="53">
        <v>1.5049999999999999</v>
      </c>
      <c r="AU90" s="53">
        <v>3.5</v>
      </c>
      <c r="AV90" s="53">
        <v>750</v>
      </c>
      <c r="AW90" s="53">
        <v>44</v>
      </c>
      <c r="AX90" s="65">
        <v>19.54</v>
      </c>
      <c r="AY90" s="65">
        <v>31.410000000000004</v>
      </c>
      <c r="AZ90" s="112">
        <v>12.771999999999998</v>
      </c>
      <c r="BA90" s="112">
        <v>1.1985000000000001</v>
      </c>
      <c r="BB90" s="65">
        <v>525.56400000000008</v>
      </c>
      <c r="BC90" s="112">
        <v>0.63157035928143723</v>
      </c>
      <c r="BD90" s="112">
        <v>3.5494510978043917E-2</v>
      </c>
    </row>
    <row r="91" spans="1:60" s="55" customFormat="1" x14ac:dyDescent="0.25">
      <c r="A91" s="53" t="s">
        <v>7</v>
      </c>
      <c r="B91" s="53" t="s">
        <v>103</v>
      </c>
      <c r="C91" s="53" t="s">
        <v>101</v>
      </c>
      <c r="D91" s="50">
        <v>9215.4609999999993</v>
      </c>
      <c r="E91" s="53"/>
      <c r="F91" s="53"/>
      <c r="G91" s="53">
        <v>8</v>
      </c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4"/>
      <c r="AA91" s="53">
        <v>19.350000000000001</v>
      </c>
      <c r="AB91" s="53">
        <v>5.75</v>
      </c>
      <c r="AC91" s="53">
        <v>2.7649999999999997</v>
      </c>
      <c r="AD91" s="53">
        <v>75.5</v>
      </c>
      <c r="AE91" s="53">
        <v>7</v>
      </c>
      <c r="AF91" s="53">
        <v>70</v>
      </c>
      <c r="AG91" s="53">
        <v>1800</v>
      </c>
      <c r="AH91" s="53">
        <v>526.5</v>
      </c>
      <c r="AI91" s="53">
        <v>157</v>
      </c>
      <c r="AJ91" s="53">
        <v>13</v>
      </c>
      <c r="AK91" s="53">
        <v>46.55</v>
      </c>
      <c r="AL91" s="53">
        <v>22.675000000000001</v>
      </c>
      <c r="AM91" s="53">
        <v>2.0949999999999998</v>
      </c>
      <c r="AN91" s="53">
        <v>0.29000000000000004</v>
      </c>
      <c r="AO91" s="53">
        <v>5.9</v>
      </c>
      <c r="AP91" s="53">
        <v>22.5</v>
      </c>
      <c r="AQ91" s="53">
        <v>0.59</v>
      </c>
      <c r="AR91" s="53">
        <v>148</v>
      </c>
      <c r="AS91" s="53">
        <v>56.5</v>
      </c>
      <c r="AT91" s="53">
        <v>1.5549999999999999</v>
      </c>
      <c r="AU91" s="53">
        <v>3.8650000000000002</v>
      </c>
      <c r="AV91" s="53">
        <v>742.5</v>
      </c>
      <c r="AW91" s="53">
        <v>44</v>
      </c>
      <c r="AX91" s="65">
        <v>24.69</v>
      </c>
      <c r="AY91" s="65">
        <v>28.509999999999998</v>
      </c>
      <c r="AZ91" s="112">
        <v>13.839</v>
      </c>
      <c r="BA91" s="112">
        <v>1.2509999999999999</v>
      </c>
      <c r="BB91" s="65">
        <v>694.49760000000015</v>
      </c>
      <c r="BC91" s="112">
        <v>1.8988504818216652</v>
      </c>
      <c r="BD91" s="112">
        <v>0.11160323250704689</v>
      </c>
    </row>
    <row r="92" spans="1:60" s="55" customFormat="1" x14ac:dyDescent="0.25">
      <c r="A92" s="53" t="s">
        <v>7</v>
      </c>
      <c r="B92" s="53" t="s">
        <v>103</v>
      </c>
      <c r="C92" s="53" t="s">
        <v>101</v>
      </c>
      <c r="D92" s="50" t="s">
        <v>168</v>
      </c>
      <c r="E92" s="53"/>
      <c r="F92" s="53" t="s">
        <v>211</v>
      </c>
      <c r="G92" s="53">
        <v>9</v>
      </c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4"/>
      <c r="AA92" s="53">
        <v>20.22</v>
      </c>
      <c r="AB92" s="53">
        <v>5.9</v>
      </c>
      <c r="AC92" s="53">
        <v>2.7250000000000001</v>
      </c>
      <c r="AD92" s="53">
        <v>74.5</v>
      </c>
      <c r="AE92" s="53">
        <v>6.5</v>
      </c>
      <c r="AF92" s="53">
        <v>78.5</v>
      </c>
      <c r="AG92" s="53">
        <v>1973.5</v>
      </c>
      <c r="AH92" s="53">
        <v>584.5</v>
      </c>
      <c r="AI92" s="53">
        <v>172</v>
      </c>
      <c r="AJ92" s="53">
        <v>13.5</v>
      </c>
      <c r="AK92" s="53">
        <v>49.004999999999995</v>
      </c>
      <c r="AL92" s="53">
        <v>24.155000000000001</v>
      </c>
      <c r="AM92" s="53">
        <v>2.1949999999999998</v>
      </c>
      <c r="AN92" s="53">
        <v>0.28999999999999998</v>
      </c>
      <c r="AO92" s="53">
        <v>5.6</v>
      </c>
      <c r="AP92" s="53">
        <v>18.75</v>
      </c>
      <c r="AQ92" s="53">
        <v>0.68500000000000005</v>
      </c>
      <c r="AR92" s="53">
        <v>155</v>
      </c>
      <c r="AS92" s="53">
        <v>59</v>
      </c>
      <c r="AT92" s="53">
        <v>1.9000000000000001</v>
      </c>
      <c r="AU92" s="53">
        <v>3.96</v>
      </c>
      <c r="AV92" s="53">
        <v>768</v>
      </c>
      <c r="AW92" s="53">
        <v>51.5</v>
      </c>
      <c r="AX92" s="65">
        <v>27.274999999999999</v>
      </c>
      <c r="AY92" s="65">
        <v>29.79</v>
      </c>
      <c r="AZ92" s="112">
        <v>13.238</v>
      </c>
      <c r="BA92" s="112">
        <v>1.2825</v>
      </c>
      <c r="BB92" s="65">
        <v>605.33820000000003</v>
      </c>
      <c r="BC92" s="112">
        <v>2.1407727474293541</v>
      </c>
      <c r="BD92" s="112">
        <v>0.11270745971042098</v>
      </c>
      <c r="BE92" s="115">
        <v>10</v>
      </c>
      <c r="BF92" s="115">
        <v>48</v>
      </c>
      <c r="BG92" s="115">
        <v>42</v>
      </c>
      <c r="BH92" s="115" t="s">
        <v>222</v>
      </c>
    </row>
    <row r="93" spans="1:60" s="55" customFormat="1" x14ac:dyDescent="0.25">
      <c r="A93" s="53" t="s">
        <v>7</v>
      </c>
      <c r="B93" s="53" t="s">
        <v>103</v>
      </c>
      <c r="C93" s="53" t="s">
        <v>101</v>
      </c>
      <c r="D93" s="50" t="s">
        <v>168</v>
      </c>
      <c r="E93" s="53"/>
      <c r="F93" s="53"/>
      <c r="G93" s="53">
        <v>10</v>
      </c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4"/>
      <c r="AA93" s="53">
        <v>21.25</v>
      </c>
      <c r="AB93" s="53">
        <v>5.55</v>
      </c>
      <c r="AC93" s="53">
        <v>2.77</v>
      </c>
      <c r="AD93" s="53">
        <v>75.5</v>
      </c>
      <c r="AE93" s="53">
        <v>7</v>
      </c>
      <c r="AF93" s="53">
        <v>43</v>
      </c>
      <c r="AG93" s="53">
        <v>1721</v>
      </c>
      <c r="AH93" s="53">
        <v>555.5</v>
      </c>
      <c r="AI93" s="53">
        <v>130</v>
      </c>
      <c r="AJ93" s="53">
        <v>13</v>
      </c>
      <c r="AK93" s="53">
        <v>41.204999999999998</v>
      </c>
      <c r="AL93" s="53">
        <v>22.18</v>
      </c>
      <c r="AM93" s="53">
        <v>1.56</v>
      </c>
      <c r="AN93" s="53">
        <v>0.26500000000000001</v>
      </c>
      <c r="AO93" s="53">
        <v>6.3</v>
      </c>
      <c r="AP93" s="53">
        <v>28.5</v>
      </c>
      <c r="AQ93" s="53">
        <v>0.26500000000000001</v>
      </c>
      <c r="AR93" s="53">
        <v>121.5</v>
      </c>
      <c r="AS93" s="53">
        <v>45</v>
      </c>
      <c r="AT93" s="53">
        <v>1.125</v>
      </c>
      <c r="AU93" s="53">
        <v>2.4550000000000001</v>
      </c>
      <c r="AV93" s="53">
        <v>754.5</v>
      </c>
      <c r="AW93" s="53">
        <v>28.5</v>
      </c>
      <c r="AX93" s="65">
        <v>27.71</v>
      </c>
      <c r="AY93" s="65">
        <v>32.58</v>
      </c>
      <c r="AZ93" s="112">
        <v>14.297000000000001</v>
      </c>
      <c r="BA93" s="112">
        <v>1.31</v>
      </c>
      <c r="BB93" s="65">
        <v>739.85940000000005</v>
      </c>
      <c r="BC93" s="112">
        <v>2.4805323230309075</v>
      </c>
      <c r="BD93" s="112">
        <v>0.13945405782652048</v>
      </c>
    </row>
    <row r="94" spans="1:60" s="55" customFormat="1" x14ac:dyDescent="0.25">
      <c r="A94" s="53" t="s">
        <v>7</v>
      </c>
      <c r="B94" s="53" t="s">
        <v>103</v>
      </c>
      <c r="C94" s="53" t="s">
        <v>101</v>
      </c>
      <c r="D94" s="50" t="s">
        <v>168</v>
      </c>
      <c r="E94" s="53"/>
      <c r="F94" s="53"/>
      <c r="G94" s="53">
        <v>11</v>
      </c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4"/>
      <c r="AA94" s="53">
        <v>20.200000000000003</v>
      </c>
      <c r="AB94" s="53">
        <v>5.95</v>
      </c>
      <c r="AC94" s="53">
        <v>2.76</v>
      </c>
      <c r="AD94" s="53">
        <v>75</v>
      </c>
      <c r="AE94" s="53">
        <v>7</v>
      </c>
      <c r="AF94" s="53">
        <v>81.5</v>
      </c>
      <c r="AG94" s="53">
        <v>2034</v>
      </c>
      <c r="AH94" s="53">
        <v>598.5</v>
      </c>
      <c r="AI94" s="53">
        <v>214</v>
      </c>
      <c r="AJ94" s="53">
        <v>12.5</v>
      </c>
      <c r="AK94" s="53">
        <v>50.335000000000001</v>
      </c>
      <c r="AL94" s="53">
        <v>24.695</v>
      </c>
      <c r="AM94" s="53">
        <v>2.7149999999999999</v>
      </c>
      <c r="AN94" s="53">
        <v>0.27</v>
      </c>
      <c r="AO94" s="53">
        <v>5.5</v>
      </c>
      <c r="AP94" s="53">
        <v>16.5</v>
      </c>
      <c r="AQ94" s="53">
        <v>0.4</v>
      </c>
      <c r="AR94" s="53">
        <v>151.5</v>
      </c>
      <c r="AS94" s="53">
        <v>66</v>
      </c>
      <c r="AT94" s="53">
        <v>1.63</v>
      </c>
      <c r="AU94" s="53">
        <v>5.1749999999999998</v>
      </c>
      <c r="AV94" s="53">
        <v>738.5</v>
      </c>
      <c r="AW94" s="53">
        <v>54</v>
      </c>
      <c r="AX94" s="65">
        <v>25.685000000000002</v>
      </c>
      <c r="AY94" s="65">
        <v>26.445</v>
      </c>
      <c r="AZ94" s="112">
        <v>14.722</v>
      </c>
      <c r="BA94" s="112">
        <v>1.35</v>
      </c>
      <c r="BB94" s="65">
        <v>478.63799999999998</v>
      </c>
      <c r="BC94" s="112">
        <v>1.9827444527583975</v>
      </c>
      <c r="BD94" s="112">
        <v>0.11980634803443571</v>
      </c>
    </row>
    <row r="95" spans="1:60" s="55" customFormat="1" x14ac:dyDescent="0.25">
      <c r="A95" s="53" t="s">
        <v>7</v>
      </c>
      <c r="B95" s="53" t="s">
        <v>104</v>
      </c>
      <c r="C95" s="53" t="s">
        <v>101</v>
      </c>
      <c r="D95" s="50">
        <v>17.460999999999999</v>
      </c>
      <c r="E95" s="53"/>
      <c r="F95" s="53" t="s">
        <v>24</v>
      </c>
      <c r="G95" s="53">
        <v>1</v>
      </c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4"/>
      <c r="AA95" s="53">
        <v>13.84</v>
      </c>
      <c r="AB95" s="53">
        <v>6.25</v>
      </c>
      <c r="AC95" s="53">
        <v>3.2800000000000002</v>
      </c>
      <c r="AD95" s="53">
        <v>83</v>
      </c>
      <c r="AE95" s="53">
        <v>9</v>
      </c>
      <c r="AF95" s="53">
        <v>42</v>
      </c>
      <c r="AG95" s="53">
        <v>1596.5</v>
      </c>
      <c r="AH95" s="53">
        <v>337</v>
      </c>
      <c r="AI95" s="53">
        <v>286.5</v>
      </c>
      <c r="AJ95" s="53">
        <v>16.5</v>
      </c>
      <c r="AK95" s="53">
        <v>57.515000000000001</v>
      </c>
      <c r="AL95" s="53">
        <v>20.295000000000002</v>
      </c>
      <c r="AM95" s="53">
        <v>5.3</v>
      </c>
      <c r="AN95" s="53">
        <v>0.52</v>
      </c>
      <c r="AO95" s="53">
        <v>5.15</v>
      </c>
      <c r="AP95" s="53">
        <v>11.25</v>
      </c>
      <c r="AQ95" s="53">
        <v>0.625</v>
      </c>
      <c r="AR95" s="53">
        <v>159</v>
      </c>
      <c r="AS95" s="53">
        <v>121</v>
      </c>
      <c r="AT95" s="53">
        <v>1.395</v>
      </c>
      <c r="AU95" s="53">
        <v>3.9800000000000004</v>
      </c>
      <c r="AV95" s="53">
        <v>553</v>
      </c>
      <c r="AW95" s="53">
        <v>28</v>
      </c>
      <c r="AX95" s="65">
        <v>64.33</v>
      </c>
      <c r="AY95" s="65">
        <v>23.695</v>
      </c>
      <c r="AZ95" s="112">
        <v>16.243000000000002</v>
      </c>
      <c r="BA95" s="112">
        <v>1.67</v>
      </c>
      <c r="BB95" s="65">
        <v>436.40459999999996</v>
      </c>
      <c r="BC95" s="112">
        <v>4.1811084545454547</v>
      </c>
      <c r="BD95" s="112">
        <v>0.32735640909090913</v>
      </c>
    </row>
    <row r="96" spans="1:60" s="55" customFormat="1" x14ac:dyDescent="0.25">
      <c r="A96" s="53" t="s">
        <v>7</v>
      </c>
      <c r="B96" s="53" t="s">
        <v>104</v>
      </c>
      <c r="C96" s="53" t="s">
        <v>101</v>
      </c>
      <c r="D96" s="50">
        <v>924.46100000000001</v>
      </c>
      <c r="E96" s="53"/>
      <c r="F96" s="53"/>
      <c r="G96" s="53">
        <v>2</v>
      </c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4"/>
      <c r="AA96" s="53">
        <v>15.260000000000002</v>
      </c>
      <c r="AB96" s="53">
        <v>6.25</v>
      </c>
      <c r="AC96" s="53">
        <v>3.5249999999999999</v>
      </c>
      <c r="AD96" s="53">
        <v>85.5</v>
      </c>
      <c r="AE96" s="53">
        <v>9</v>
      </c>
      <c r="AF96" s="53">
        <v>32</v>
      </c>
      <c r="AG96" s="53">
        <v>1819</v>
      </c>
      <c r="AH96" s="53">
        <v>357.5</v>
      </c>
      <c r="AI96" s="53">
        <v>235.5</v>
      </c>
      <c r="AJ96" s="53">
        <v>19.5</v>
      </c>
      <c r="AK96" s="53">
        <v>59.614999999999995</v>
      </c>
      <c r="AL96" s="53">
        <v>19.515000000000001</v>
      </c>
      <c r="AM96" s="53">
        <v>3.9049999999999998</v>
      </c>
      <c r="AN96" s="53">
        <v>0.55000000000000004</v>
      </c>
      <c r="AO96" s="53">
        <v>5.15</v>
      </c>
      <c r="AP96" s="53">
        <v>11.25</v>
      </c>
      <c r="AQ96" s="53">
        <v>0.74</v>
      </c>
      <c r="AR96" s="53">
        <v>184.5</v>
      </c>
      <c r="AS96" s="53">
        <v>134</v>
      </c>
      <c r="AT96" s="53">
        <v>1.7549999999999999</v>
      </c>
      <c r="AU96" s="53">
        <v>3.66</v>
      </c>
      <c r="AV96" s="53">
        <v>608</v>
      </c>
      <c r="AW96" s="53">
        <v>23</v>
      </c>
      <c r="AX96" s="65">
        <v>82.265000000000001</v>
      </c>
      <c r="AY96" s="65">
        <v>29.164999999999999</v>
      </c>
      <c r="AZ96" s="112">
        <v>20.411999999999999</v>
      </c>
      <c r="BA96" s="112">
        <v>2.0710000000000002</v>
      </c>
      <c r="BB96" s="65">
        <v>453.61080000000004</v>
      </c>
      <c r="BC96" s="112">
        <v>6.64765739243028</v>
      </c>
      <c r="BD96" s="112">
        <v>0.56276928884462163</v>
      </c>
    </row>
    <row r="97" spans="1:60" s="55" customFormat="1" x14ac:dyDescent="0.25">
      <c r="A97" s="53" t="s">
        <v>7</v>
      </c>
      <c r="B97" s="53" t="s">
        <v>104</v>
      </c>
      <c r="C97" s="53" t="s">
        <v>101</v>
      </c>
      <c r="D97" s="50">
        <v>9215.4609999999993</v>
      </c>
      <c r="E97" s="53"/>
      <c r="F97" s="53"/>
      <c r="G97" s="53">
        <v>3</v>
      </c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4"/>
      <c r="AA97" s="53">
        <v>15.404999999999999</v>
      </c>
      <c r="AB97" s="53">
        <v>6.35</v>
      </c>
      <c r="AC97" s="53">
        <v>3.6399999999999997</v>
      </c>
      <c r="AD97" s="53">
        <v>86.5</v>
      </c>
      <c r="AE97" s="53">
        <v>9</v>
      </c>
      <c r="AF97" s="53">
        <v>43</v>
      </c>
      <c r="AG97" s="53">
        <v>1845</v>
      </c>
      <c r="AH97" s="53">
        <v>363.5</v>
      </c>
      <c r="AI97" s="53">
        <v>312.5</v>
      </c>
      <c r="AJ97" s="53">
        <v>19</v>
      </c>
      <c r="AK97" s="53">
        <v>59.730000000000004</v>
      </c>
      <c r="AL97" s="53">
        <v>19.685000000000002</v>
      </c>
      <c r="AM97" s="53">
        <v>5.2249999999999996</v>
      </c>
      <c r="AN97" s="53">
        <v>0.54500000000000004</v>
      </c>
      <c r="AO97" s="53">
        <v>5.05</v>
      </c>
      <c r="AP97" s="53">
        <v>9.75</v>
      </c>
      <c r="AQ97" s="53">
        <v>0.63500000000000001</v>
      </c>
      <c r="AR97" s="53">
        <v>181</v>
      </c>
      <c r="AS97" s="53">
        <v>135.5</v>
      </c>
      <c r="AT97" s="53">
        <v>1.76</v>
      </c>
      <c r="AU97" s="53">
        <v>3.63</v>
      </c>
      <c r="AV97" s="53">
        <v>633.5</v>
      </c>
      <c r="AW97" s="53">
        <v>30</v>
      </c>
      <c r="AX97" s="65">
        <v>87.715000000000003</v>
      </c>
      <c r="AY97" s="65">
        <v>29.1</v>
      </c>
      <c r="AZ97" s="112">
        <v>16.712499999999999</v>
      </c>
      <c r="BA97" s="112">
        <v>1.5995000000000001</v>
      </c>
      <c r="BB97" s="65">
        <v>342.55260000000004</v>
      </c>
      <c r="BC97" s="112">
        <v>7.5533431060464959</v>
      </c>
      <c r="BD97" s="112">
        <v>0.51606216216485401</v>
      </c>
    </row>
    <row r="98" spans="1:60" s="55" customFormat="1" x14ac:dyDescent="0.25">
      <c r="A98" s="53" t="s">
        <v>7</v>
      </c>
      <c r="B98" s="53" t="s">
        <v>104</v>
      </c>
      <c r="C98" s="53" t="s">
        <v>101</v>
      </c>
      <c r="D98" s="50" t="s">
        <v>168</v>
      </c>
      <c r="E98" s="53"/>
      <c r="F98" s="53" t="s">
        <v>211</v>
      </c>
      <c r="G98" s="53">
        <v>4</v>
      </c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4"/>
      <c r="AA98" s="53">
        <v>15.07</v>
      </c>
      <c r="AB98" s="53">
        <v>6.1999999999999993</v>
      </c>
      <c r="AC98" s="53">
        <v>3.3049999999999997</v>
      </c>
      <c r="AD98" s="53">
        <v>83</v>
      </c>
      <c r="AE98" s="53">
        <v>9.5</v>
      </c>
      <c r="AF98" s="53">
        <v>36</v>
      </c>
      <c r="AG98" s="53">
        <v>1763</v>
      </c>
      <c r="AH98" s="53">
        <v>360</v>
      </c>
      <c r="AI98" s="53">
        <v>225</v>
      </c>
      <c r="AJ98" s="53">
        <v>19</v>
      </c>
      <c r="AK98" s="53">
        <v>58.5</v>
      </c>
      <c r="AL98" s="53">
        <v>19.925000000000001</v>
      </c>
      <c r="AM98" s="53">
        <v>3.8850000000000002</v>
      </c>
      <c r="AN98" s="53">
        <v>0.55499999999999994</v>
      </c>
      <c r="AO98" s="53">
        <v>5.15</v>
      </c>
      <c r="AP98" s="53">
        <v>12</v>
      </c>
      <c r="AQ98" s="53">
        <v>0.69</v>
      </c>
      <c r="AR98" s="53">
        <v>160</v>
      </c>
      <c r="AS98" s="53">
        <v>135</v>
      </c>
      <c r="AT98" s="53">
        <v>1.915</v>
      </c>
      <c r="AU98" s="53">
        <v>2.9950000000000001</v>
      </c>
      <c r="AV98" s="53">
        <v>666.5</v>
      </c>
      <c r="AW98" s="53">
        <v>22.5</v>
      </c>
      <c r="AX98" s="65">
        <v>67.539999999999992</v>
      </c>
      <c r="AY98" s="65">
        <v>25.189999999999998</v>
      </c>
      <c r="AZ98" s="112">
        <v>17.116499999999998</v>
      </c>
      <c r="BA98" s="112">
        <v>1.758</v>
      </c>
      <c r="BB98" s="65">
        <v>425.45520000000005</v>
      </c>
      <c r="BC98" s="112">
        <v>3.93809943050961</v>
      </c>
      <c r="BD98" s="112">
        <v>0.29549212763284621</v>
      </c>
      <c r="BE98" s="115">
        <v>4</v>
      </c>
      <c r="BF98" s="115">
        <v>58</v>
      </c>
      <c r="BG98" s="115">
        <v>38</v>
      </c>
      <c r="BH98" s="115" t="s">
        <v>221</v>
      </c>
    </row>
    <row r="99" spans="1:60" s="55" customFormat="1" x14ac:dyDescent="0.25">
      <c r="A99" s="53" t="s">
        <v>7</v>
      </c>
      <c r="B99" s="53" t="s">
        <v>104</v>
      </c>
      <c r="C99" s="53" t="s">
        <v>101</v>
      </c>
      <c r="D99" s="50" t="s">
        <v>166</v>
      </c>
      <c r="E99" s="53"/>
      <c r="F99" s="53"/>
      <c r="G99" s="53">
        <v>5</v>
      </c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4"/>
      <c r="AA99" s="53">
        <v>14.280000000000001</v>
      </c>
      <c r="AB99" s="53">
        <v>6.05</v>
      </c>
      <c r="AC99" s="53">
        <v>2.9750000000000001</v>
      </c>
      <c r="AD99" s="53">
        <v>79.5</v>
      </c>
      <c r="AE99" s="53">
        <v>10.5</v>
      </c>
      <c r="AF99" s="53">
        <v>22.5</v>
      </c>
      <c r="AG99" s="53">
        <v>1663</v>
      </c>
      <c r="AH99" s="53">
        <v>328</v>
      </c>
      <c r="AI99" s="53">
        <v>143</v>
      </c>
      <c r="AJ99" s="53">
        <v>17.5</v>
      </c>
      <c r="AK99" s="53">
        <v>58.230000000000004</v>
      </c>
      <c r="AL99" s="53">
        <v>19.134999999999998</v>
      </c>
      <c r="AM99" s="53">
        <v>2.5549999999999997</v>
      </c>
      <c r="AN99" s="53">
        <v>0.53500000000000003</v>
      </c>
      <c r="AO99" s="53">
        <v>5.3000000000000007</v>
      </c>
      <c r="AP99" s="53">
        <v>14.25</v>
      </c>
      <c r="AQ99" s="53">
        <v>0.61499999999999999</v>
      </c>
      <c r="AR99" s="53">
        <v>145.5</v>
      </c>
      <c r="AS99" s="53">
        <v>139.5</v>
      </c>
      <c r="AT99" s="53">
        <v>1.6850000000000001</v>
      </c>
      <c r="AU99" s="53">
        <v>2.6799999999999997</v>
      </c>
      <c r="AV99" s="53">
        <v>720</v>
      </c>
      <c r="AW99" s="53">
        <v>12</v>
      </c>
      <c r="AX99" s="65">
        <v>57.245000000000005</v>
      </c>
      <c r="AY99" s="65">
        <v>25.024999999999999</v>
      </c>
      <c r="AZ99" s="112">
        <v>14.436999999999999</v>
      </c>
      <c r="BA99" s="112">
        <v>1.5385</v>
      </c>
      <c r="BB99" s="65">
        <v>420.76260000000002</v>
      </c>
      <c r="BC99" s="112">
        <v>2.4561437540525271</v>
      </c>
      <c r="BD99" s="112">
        <v>0.18109078010723073</v>
      </c>
    </row>
    <row r="100" spans="1:60" s="55" customFormat="1" x14ac:dyDescent="0.25">
      <c r="A100" s="53" t="s">
        <v>7</v>
      </c>
      <c r="B100" s="53" t="s">
        <v>104</v>
      </c>
      <c r="C100" s="53" t="s">
        <v>101</v>
      </c>
      <c r="D100" s="50" t="s">
        <v>165</v>
      </c>
      <c r="E100" s="53"/>
      <c r="F100" s="53"/>
      <c r="G100" s="53">
        <v>6</v>
      </c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4"/>
      <c r="AA100" s="53">
        <v>14.475</v>
      </c>
      <c r="AB100" s="53">
        <v>5.9</v>
      </c>
      <c r="AC100" s="53">
        <v>2.44</v>
      </c>
      <c r="AD100" s="53">
        <v>68.5</v>
      </c>
      <c r="AE100" s="53">
        <v>8</v>
      </c>
      <c r="AF100" s="53">
        <v>22.5</v>
      </c>
      <c r="AG100" s="53">
        <v>1618</v>
      </c>
      <c r="AH100" s="53">
        <v>320.5</v>
      </c>
      <c r="AI100" s="53">
        <v>96</v>
      </c>
      <c r="AJ100" s="53">
        <v>17.5</v>
      </c>
      <c r="AK100" s="53">
        <v>55.814999999999998</v>
      </c>
      <c r="AL100" s="53">
        <v>18.365000000000002</v>
      </c>
      <c r="AM100" s="53">
        <v>1.71</v>
      </c>
      <c r="AN100" s="53">
        <v>0.52</v>
      </c>
      <c r="AO100" s="53">
        <v>5.6</v>
      </c>
      <c r="AP100" s="53">
        <v>18</v>
      </c>
      <c r="AQ100" s="53">
        <v>0.54500000000000004</v>
      </c>
      <c r="AR100" s="53">
        <v>138</v>
      </c>
      <c r="AS100" s="53">
        <v>116.5</v>
      </c>
      <c r="AT100" s="53">
        <v>1.3599999999999999</v>
      </c>
      <c r="AU100" s="53">
        <v>2.27</v>
      </c>
      <c r="AV100" s="53">
        <v>724</v>
      </c>
      <c r="AW100" s="53">
        <v>14</v>
      </c>
      <c r="AX100" s="65">
        <v>38.914999999999999</v>
      </c>
      <c r="AY100" s="65">
        <v>27.669999999999998</v>
      </c>
      <c r="AZ100" s="112">
        <v>14.063500000000001</v>
      </c>
      <c r="BA100" s="112">
        <v>1.54</v>
      </c>
      <c r="BB100" s="65">
        <v>319.08960000000002</v>
      </c>
      <c r="BC100" s="112">
        <v>2.0927756236956929</v>
      </c>
      <c r="BD100" s="112">
        <v>0.16921264347372411</v>
      </c>
    </row>
    <row r="101" spans="1:60" s="55" customFormat="1" x14ac:dyDescent="0.25">
      <c r="A101" s="53" t="s">
        <v>7</v>
      </c>
      <c r="B101" s="53" t="s">
        <v>104</v>
      </c>
      <c r="C101" s="53" t="s">
        <v>101</v>
      </c>
      <c r="D101" s="50" t="s">
        <v>167</v>
      </c>
      <c r="E101" s="53"/>
      <c r="F101" s="53"/>
      <c r="G101" s="53">
        <v>7</v>
      </c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4"/>
      <c r="AA101" s="53">
        <v>14.504999999999999</v>
      </c>
      <c r="AB101" s="53">
        <v>5.8</v>
      </c>
      <c r="AC101" s="53">
        <v>1.865</v>
      </c>
      <c r="AD101" s="53">
        <v>57.5</v>
      </c>
      <c r="AE101" s="53">
        <v>6.5</v>
      </c>
      <c r="AF101" s="53">
        <v>24</v>
      </c>
      <c r="AG101" s="53">
        <v>1505</v>
      </c>
      <c r="AH101" s="53">
        <v>336.5</v>
      </c>
      <c r="AI101" s="53">
        <v>85.5</v>
      </c>
      <c r="AJ101" s="53">
        <v>16</v>
      </c>
      <c r="AK101" s="53">
        <v>51.96</v>
      </c>
      <c r="AL101" s="53">
        <v>19.234999999999999</v>
      </c>
      <c r="AM101" s="53">
        <v>1.5350000000000001</v>
      </c>
      <c r="AN101" s="53">
        <v>0.47499999999999998</v>
      </c>
      <c r="AO101" s="53">
        <v>5.8</v>
      </c>
      <c r="AP101" s="53">
        <v>21</v>
      </c>
      <c r="AQ101" s="53">
        <v>0.39500000000000002</v>
      </c>
      <c r="AR101" s="53">
        <v>129</v>
      </c>
      <c r="AS101" s="53">
        <v>88.5</v>
      </c>
      <c r="AT101" s="53">
        <v>0.99</v>
      </c>
      <c r="AU101" s="53">
        <v>1.23</v>
      </c>
      <c r="AV101" s="53">
        <v>727.5</v>
      </c>
      <c r="AW101" s="53">
        <v>16.5</v>
      </c>
      <c r="AX101" s="65">
        <v>22.16</v>
      </c>
      <c r="AY101" s="65">
        <v>22.119999999999997</v>
      </c>
      <c r="AZ101" s="112">
        <v>6.4700000000000006</v>
      </c>
      <c r="BA101" s="112">
        <v>0.82200000000000006</v>
      </c>
      <c r="BB101" s="65">
        <v>305.01180000000005</v>
      </c>
      <c r="BC101" s="112">
        <v>1.0133773001805153</v>
      </c>
      <c r="BD101" s="112">
        <v>7.41496588496314E-2</v>
      </c>
    </row>
    <row r="102" spans="1:60" s="55" customFormat="1" x14ac:dyDescent="0.25">
      <c r="A102" s="53" t="s">
        <v>7</v>
      </c>
      <c r="B102" s="53" t="s">
        <v>104</v>
      </c>
      <c r="C102" s="53" t="s">
        <v>101</v>
      </c>
      <c r="D102" s="50">
        <v>15.461</v>
      </c>
      <c r="E102" s="53"/>
      <c r="F102" s="53"/>
      <c r="G102" s="53">
        <v>8</v>
      </c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4"/>
      <c r="AA102" s="53">
        <v>16.12</v>
      </c>
      <c r="AB102" s="53">
        <v>5.6</v>
      </c>
      <c r="AC102" s="53">
        <v>1.75</v>
      </c>
      <c r="AD102" s="53">
        <v>55</v>
      </c>
      <c r="AE102" s="53">
        <v>7.5</v>
      </c>
      <c r="AF102" s="53">
        <v>26</v>
      </c>
      <c r="AG102" s="53">
        <v>1549</v>
      </c>
      <c r="AH102" s="53">
        <v>331.5</v>
      </c>
      <c r="AI102" s="53">
        <v>77.5</v>
      </c>
      <c r="AJ102" s="53">
        <v>16.5</v>
      </c>
      <c r="AK102" s="53">
        <v>48.024999999999999</v>
      </c>
      <c r="AL102" s="53">
        <v>17.105</v>
      </c>
      <c r="AM102" s="53">
        <v>1.23</v>
      </c>
      <c r="AN102" s="53">
        <v>0.44</v>
      </c>
      <c r="AO102" s="53">
        <v>6.2</v>
      </c>
      <c r="AP102" s="53">
        <v>27</v>
      </c>
      <c r="AQ102" s="53">
        <v>0.35</v>
      </c>
      <c r="AR102" s="53">
        <v>124</v>
      </c>
      <c r="AS102" s="53">
        <v>85.5</v>
      </c>
      <c r="AT102" s="53">
        <v>1.0150000000000001</v>
      </c>
      <c r="AU102" s="53">
        <v>1.01</v>
      </c>
      <c r="AV102" s="53">
        <v>771</v>
      </c>
      <c r="AW102" s="53">
        <v>19</v>
      </c>
      <c r="AX102" s="65">
        <v>17.03</v>
      </c>
      <c r="AY102" s="65">
        <v>27.975000000000001</v>
      </c>
      <c r="AZ102" s="112">
        <v>6.6555</v>
      </c>
      <c r="BA102" s="112">
        <v>0.77600000000000002</v>
      </c>
      <c r="BB102" s="65">
        <v>254.95740000000006</v>
      </c>
      <c r="BC102" s="112">
        <v>0.93904699999999985</v>
      </c>
      <c r="BD102" s="112">
        <v>7.131499999999999E-2</v>
      </c>
    </row>
    <row r="103" spans="1:60" s="55" customFormat="1" x14ac:dyDescent="0.25">
      <c r="A103" s="53" t="s">
        <v>7</v>
      </c>
      <c r="B103" s="53" t="s">
        <v>104</v>
      </c>
      <c r="C103" s="53" t="s">
        <v>101</v>
      </c>
      <c r="D103" s="50" t="s">
        <v>21</v>
      </c>
      <c r="E103" s="53"/>
      <c r="F103" s="53" t="s">
        <v>23</v>
      </c>
      <c r="G103" s="53">
        <v>9</v>
      </c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4"/>
      <c r="AA103" s="53">
        <v>19.454999999999998</v>
      </c>
      <c r="AB103" s="53">
        <v>5.6</v>
      </c>
      <c r="AC103" s="53">
        <v>1.72</v>
      </c>
      <c r="AD103" s="53">
        <v>54.5</v>
      </c>
      <c r="AE103" s="53">
        <v>9</v>
      </c>
      <c r="AF103" s="53">
        <v>32</v>
      </c>
      <c r="AG103" s="53">
        <v>1759</v>
      </c>
      <c r="AH103" s="53">
        <v>405.5</v>
      </c>
      <c r="AI103" s="53">
        <v>114.5</v>
      </c>
      <c r="AJ103" s="53">
        <v>19.5</v>
      </c>
      <c r="AK103" s="53">
        <v>47.115000000000002</v>
      </c>
      <c r="AL103" s="53">
        <v>17.66</v>
      </c>
      <c r="AM103" s="53">
        <v>1.6</v>
      </c>
      <c r="AN103" s="53">
        <v>0.43</v>
      </c>
      <c r="AO103" s="53">
        <v>6.1999999999999993</v>
      </c>
      <c r="AP103" s="53">
        <v>27</v>
      </c>
      <c r="AQ103" s="53">
        <v>0.45</v>
      </c>
      <c r="AR103" s="53">
        <v>155.5</v>
      </c>
      <c r="AS103" s="53">
        <v>81</v>
      </c>
      <c r="AT103" s="53">
        <v>1.125</v>
      </c>
      <c r="AU103" s="53">
        <v>1.0249999999999999</v>
      </c>
      <c r="AV103" s="53">
        <v>927.5</v>
      </c>
      <c r="AW103" s="53">
        <v>23.5</v>
      </c>
      <c r="AX103" s="65">
        <v>13.399999999999999</v>
      </c>
      <c r="AY103" s="65">
        <v>23.71</v>
      </c>
      <c r="AZ103" s="112">
        <v>8.5070000000000014</v>
      </c>
      <c r="BA103" s="112">
        <v>1.024</v>
      </c>
      <c r="BB103" s="65">
        <v>264.34260000000012</v>
      </c>
      <c r="BC103" s="112">
        <v>1.0284979640359637</v>
      </c>
      <c r="BD103" s="112">
        <v>8.7261543456543425E-2</v>
      </c>
    </row>
    <row r="104" spans="1:60" s="55" customFormat="1" x14ac:dyDescent="0.25">
      <c r="A104" s="53" t="s">
        <v>7</v>
      </c>
      <c r="B104" s="53" t="s">
        <v>105</v>
      </c>
      <c r="C104" s="53" t="s">
        <v>101</v>
      </c>
      <c r="D104" s="50">
        <v>924.46100000000001</v>
      </c>
      <c r="E104" s="53"/>
      <c r="F104" s="53"/>
      <c r="G104" s="53">
        <v>1</v>
      </c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4"/>
      <c r="AA104" s="53">
        <v>14.830000000000002</v>
      </c>
      <c r="AB104" s="53">
        <v>5.8</v>
      </c>
      <c r="AC104" s="53">
        <v>1.98</v>
      </c>
      <c r="AD104" s="53">
        <v>59.5</v>
      </c>
      <c r="AE104" s="53">
        <v>7</v>
      </c>
      <c r="AF104" s="53">
        <v>39.5</v>
      </c>
      <c r="AG104" s="53">
        <v>1436.5</v>
      </c>
      <c r="AH104" s="53">
        <v>343</v>
      </c>
      <c r="AI104" s="53">
        <v>207.5</v>
      </c>
      <c r="AJ104" s="53">
        <v>14</v>
      </c>
      <c r="AK104" s="53">
        <v>48.94</v>
      </c>
      <c r="AL104" s="53">
        <v>19.475000000000001</v>
      </c>
      <c r="AM104" s="53">
        <v>3.6349999999999998</v>
      </c>
      <c r="AN104" s="53">
        <v>0.41500000000000004</v>
      </c>
      <c r="AO104" s="53">
        <v>5.8000000000000007</v>
      </c>
      <c r="AP104" s="53">
        <v>21.75</v>
      </c>
      <c r="AQ104" s="53">
        <v>0.45999999999999996</v>
      </c>
      <c r="AR104" s="53">
        <v>167</v>
      </c>
      <c r="AS104" s="53">
        <v>179</v>
      </c>
      <c r="AT104" s="53">
        <v>1.375</v>
      </c>
      <c r="AU104" s="53">
        <v>2.915</v>
      </c>
      <c r="AV104" s="53">
        <v>684.5</v>
      </c>
      <c r="AW104" s="53">
        <v>25.5</v>
      </c>
      <c r="AX104" s="65">
        <v>28.990000000000002</v>
      </c>
      <c r="AY104" s="65">
        <v>27.265000000000001</v>
      </c>
      <c r="AZ104" s="112">
        <v>9.8140000000000001</v>
      </c>
      <c r="BA104" s="112">
        <v>1.0655000000000001</v>
      </c>
      <c r="BB104" s="65">
        <v>362.88719999999995</v>
      </c>
      <c r="BC104" s="112">
        <v>1.5369914187103859</v>
      </c>
      <c r="BD104" s="112">
        <v>0.10922795972647015</v>
      </c>
    </row>
    <row r="105" spans="1:60" s="55" customFormat="1" x14ac:dyDescent="0.25">
      <c r="A105" s="53" t="s">
        <v>7</v>
      </c>
      <c r="B105" s="53" t="s">
        <v>105</v>
      </c>
      <c r="C105" s="53" t="s">
        <v>101</v>
      </c>
      <c r="D105" s="50">
        <v>17.460999999999999</v>
      </c>
      <c r="E105" s="53"/>
      <c r="F105" s="53" t="s">
        <v>24</v>
      </c>
      <c r="G105" s="53">
        <v>2</v>
      </c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4"/>
      <c r="AA105" s="53">
        <v>14.26</v>
      </c>
      <c r="AB105" s="53">
        <v>6.1</v>
      </c>
      <c r="AC105" s="53">
        <v>2.085</v>
      </c>
      <c r="AD105" s="53">
        <v>61.5</v>
      </c>
      <c r="AE105" s="53">
        <v>6.5</v>
      </c>
      <c r="AF105" s="53">
        <v>45</v>
      </c>
      <c r="AG105" s="53">
        <v>1560</v>
      </c>
      <c r="AH105" s="53">
        <v>369</v>
      </c>
      <c r="AI105" s="53">
        <v>253.5</v>
      </c>
      <c r="AJ105" s="53">
        <v>12.5</v>
      </c>
      <c r="AK105" s="53">
        <v>54.7</v>
      </c>
      <c r="AL105" s="53">
        <v>21.565000000000001</v>
      </c>
      <c r="AM105" s="53">
        <v>4.5549999999999997</v>
      </c>
      <c r="AN105" s="53">
        <v>0.38500000000000001</v>
      </c>
      <c r="AO105" s="53">
        <v>5.3000000000000007</v>
      </c>
      <c r="AP105" s="53">
        <v>13.5</v>
      </c>
      <c r="AQ105" s="53">
        <v>0.5</v>
      </c>
      <c r="AR105" s="53">
        <v>152</v>
      </c>
      <c r="AS105" s="53">
        <v>162.5</v>
      </c>
      <c r="AT105" s="53">
        <v>1.4350000000000001</v>
      </c>
      <c r="AU105" s="53">
        <v>3.26</v>
      </c>
      <c r="AV105" s="53">
        <v>660</v>
      </c>
      <c r="AW105" s="53">
        <v>30.5</v>
      </c>
      <c r="AX105" s="65">
        <v>26.159999999999997</v>
      </c>
      <c r="AY105" s="65">
        <v>30.115000000000002</v>
      </c>
      <c r="AZ105" s="112">
        <v>10.3645</v>
      </c>
      <c r="BA105" s="112">
        <v>1.1284999999999998</v>
      </c>
      <c r="BB105" s="65">
        <v>373.02320000000009</v>
      </c>
      <c r="BC105" s="112">
        <v>0.90909880239520957</v>
      </c>
      <c r="BD105" s="112">
        <v>6.2112774451097807E-2</v>
      </c>
    </row>
    <row r="106" spans="1:60" s="55" customFormat="1" x14ac:dyDescent="0.25">
      <c r="A106" s="53" t="s">
        <v>7</v>
      </c>
      <c r="B106" s="53" t="s">
        <v>105</v>
      </c>
      <c r="C106" s="53" t="s">
        <v>101</v>
      </c>
      <c r="D106" s="50" t="s">
        <v>21</v>
      </c>
      <c r="E106" s="53"/>
      <c r="F106" s="53" t="s">
        <v>23</v>
      </c>
      <c r="G106" s="53">
        <v>3</v>
      </c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4"/>
      <c r="AA106" s="53">
        <v>14.695</v>
      </c>
      <c r="AB106" s="53">
        <v>5.9</v>
      </c>
      <c r="AC106" s="53">
        <v>2.2400000000000002</v>
      </c>
      <c r="AD106" s="53">
        <v>65</v>
      </c>
      <c r="AE106" s="53">
        <v>7</v>
      </c>
      <c r="AF106" s="53">
        <v>49.5</v>
      </c>
      <c r="AG106" s="53">
        <v>1529</v>
      </c>
      <c r="AH106" s="53">
        <v>348.5</v>
      </c>
      <c r="AI106" s="53">
        <v>243</v>
      </c>
      <c r="AJ106" s="53">
        <v>13</v>
      </c>
      <c r="AK106" s="53">
        <v>52.015000000000001</v>
      </c>
      <c r="AL106" s="53">
        <v>19.759999999999998</v>
      </c>
      <c r="AM106" s="53">
        <v>4.2350000000000003</v>
      </c>
      <c r="AN106" s="53">
        <v>0.38500000000000001</v>
      </c>
      <c r="AO106" s="53">
        <v>5.6</v>
      </c>
      <c r="AP106" s="53">
        <v>18</v>
      </c>
      <c r="AQ106" s="53">
        <v>0.45499999999999996</v>
      </c>
      <c r="AR106" s="53">
        <v>157.5</v>
      </c>
      <c r="AS106" s="53">
        <v>166</v>
      </c>
      <c r="AT106" s="53">
        <v>1.4950000000000001</v>
      </c>
      <c r="AU106" s="53">
        <v>3.74</v>
      </c>
      <c r="AV106" s="53">
        <v>646</v>
      </c>
      <c r="AW106" s="53">
        <v>33</v>
      </c>
      <c r="AX106" s="65">
        <v>32.47</v>
      </c>
      <c r="AY106" s="65">
        <v>24.405000000000001</v>
      </c>
      <c r="AZ106" s="112">
        <v>9.6724999999999994</v>
      </c>
      <c r="BA106" s="112">
        <v>1.077</v>
      </c>
      <c r="BB106" s="65">
        <v>356.46720000000005</v>
      </c>
      <c r="BC106" s="112">
        <v>1.8891416762342135</v>
      </c>
      <c r="BD106" s="112">
        <v>0.14124067773022997</v>
      </c>
    </row>
    <row r="107" spans="1:60" s="55" customFormat="1" x14ac:dyDescent="0.25">
      <c r="A107" s="53" t="s">
        <v>7</v>
      </c>
      <c r="B107" s="53" t="s">
        <v>105</v>
      </c>
      <c r="C107" s="53" t="s">
        <v>101</v>
      </c>
      <c r="D107" s="50" t="s">
        <v>169</v>
      </c>
      <c r="E107" s="53"/>
      <c r="F107" s="53"/>
      <c r="G107" s="53">
        <v>4</v>
      </c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4"/>
      <c r="AA107" s="53">
        <v>14.725000000000001</v>
      </c>
      <c r="AB107" s="53">
        <v>6</v>
      </c>
      <c r="AC107" s="53">
        <v>2.19</v>
      </c>
      <c r="AD107" s="53">
        <v>64</v>
      </c>
      <c r="AE107" s="53">
        <v>7</v>
      </c>
      <c r="AF107" s="53">
        <v>40</v>
      </c>
      <c r="AG107" s="53">
        <v>1604</v>
      </c>
      <c r="AH107" s="53">
        <v>374</v>
      </c>
      <c r="AI107" s="53">
        <v>204</v>
      </c>
      <c r="AJ107" s="53">
        <v>14</v>
      </c>
      <c r="AK107" s="53">
        <v>54.525000000000006</v>
      </c>
      <c r="AL107" s="53">
        <v>21.114999999999998</v>
      </c>
      <c r="AM107" s="53">
        <v>3.5449999999999999</v>
      </c>
      <c r="AN107" s="53">
        <v>0.42000000000000004</v>
      </c>
      <c r="AO107" s="53">
        <v>5.4</v>
      </c>
      <c r="AP107" s="53">
        <v>15</v>
      </c>
      <c r="AQ107" s="53">
        <v>0.44999999999999996</v>
      </c>
      <c r="AR107" s="53">
        <v>150.5</v>
      </c>
      <c r="AS107" s="53">
        <v>158</v>
      </c>
      <c r="AT107" s="53">
        <v>1.375</v>
      </c>
      <c r="AU107" s="53">
        <v>3.05</v>
      </c>
      <c r="AV107" s="53">
        <v>650</v>
      </c>
      <c r="AW107" s="53">
        <v>26.5</v>
      </c>
      <c r="AX107" s="65">
        <v>26.854999999999997</v>
      </c>
      <c r="AY107" s="65">
        <v>26.864999999999998</v>
      </c>
      <c r="AZ107" s="112">
        <v>11.0785</v>
      </c>
      <c r="BA107" s="112">
        <v>1.1000000000000001</v>
      </c>
      <c r="BB107" s="65">
        <v>401.99220000000003</v>
      </c>
      <c r="BC107" s="112">
        <v>1.6637767671450314</v>
      </c>
      <c r="BD107" s="112">
        <v>0.11698258627599947</v>
      </c>
    </row>
    <row r="108" spans="1:60" s="55" customFormat="1" x14ac:dyDescent="0.25">
      <c r="A108" s="53" t="s">
        <v>7</v>
      </c>
      <c r="B108" s="53" t="s">
        <v>105</v>
      </c>
      <c r="C108" s="53" t="s">
        <v>101</v>
      </c>
      <c r="D108" s="50" t="s">
        <v>165</v>
      </c>
      <c r="E108" s="53"/>
      <c r="F108" s="53"/>
      <c r="G108" s="53">
        <v>5</v>
      </c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4"/>
      <c r="AA108" s="53">
        <v>15.39</v>
      </c>
      <c r="AB108" s="53">
        <v>6.1</v>
      </c>
      <c r="AC108" s="53">
        <v>1.9249999999999998</v>
      </c>
      <c r="AD108" s="53">
        <v>58.5</v>
      </c>
      <c r="AE108" s="53">
        <v>6</v>
      </c>
      <c r="AF108" s="53">
        <v>25.5</v>
      </c>
      <c r="AG108" s="53">
        <v>1645.5</v>
      </c>
      <c r="AH108" s="53">
        <v>427.5</v>
      </c>
      <c r="AI108" s="53">
        <v>195.5</v>
      </c>
      <c r="AJ108" s="53">
        <v>11.5</v>
      </c>
      <c r="AK108" s="53">
        <v>53.58</v>
      </c>
      <c r="AL108" s="53">
        <v>23.23</v>
      </c>
      <c r="AM108" s="53">
        <v>3.2649999999999997</v>
      </c>
      <c r="AN108" s="53">
        <v>0.32999999999999996</v>
      </c>
      <c r="AO108" s="53">
        <v>5.35</v>
      </c>
      <c r="AP108" s="53">
        <v>14.25</v>
      </c>
      <c r="AQ108" s="53">
        <v>0.42000000000000004</v>
      </c>
      <c r="AR108" s="53">
        <v>140.5</v>
      </c>
      <c r="AS108" s="53">
        <v>141</v>
      </c>
      <c r="AT108" s="53">
        <v>1.25</v>
      </c>
      <c r="AU108" s="53">
        <v>2.41</v>
      </c>
      <c r="AV108" s="53">
        <v>671</v>
      </c>
      <c r="AW108" s="53">
        <v>17</v>
      </c>
      <c r="AX108" s="65">
        <v>24.14</v>
      </c>
      <c r="AY108" s="65">
        <v>26.73</v>
      </c>
      <c r="AZ108" s="112">
        <v>9.1765000000000008</v>
      </c>
      <c r="BA108" s="112">
        <v>0.9504999999999999</v>
      </c>
      <c r="BB108" s="65">
        <v>323.78219999999999</v>
      </c>
      <c r="BC108" s="112">
        <v>1.0871758709884332</v>
      </c>
      <c r="BD108" s="112">
        <v>7.4346777848273343E-2</v>
      </c>
    </row>
    <row r="109" spans="1:60" s="55" customFormat="1" x14ac:dyDescent="0.25">
      <c r="A109" s="53" t="s">
        <v>7</v>
      </c>
      <c r="B109" s="53" t="s">
        <v>105</v>
      </c>
      <c r="C109" s="53" t="s">
        <v>101</v>
      </c>
      <c r="D109" s="50" t="s">
        <v>168</v>
      </c>
      <c r="E109" s="53"/>
      <c r="F109" s="53" t="s">
        <v>211</v>
      </c>
      <c r="G109" s="53">
        <v>6</v>
      </c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4"/>
      <c r="AA109" s="53">
        <v>13.035</v>
      </c>
      <c r="AB109" s="53">
        <v>5.95</v>
      </c>
      <c r="AC109" s="53">
        <v>2.0700000000000003</v>
      </c>
      <c r="AD109" s="53">
        <v>61.5</v>
      </c>
      <c r="AE109" s="53">
        <v>7</v>
      </c>
      <c r="AF109" s="53">
        <v>37</v>
      </c>
      <c r="AG109" s="53">
        <v>1389</v>
      </c>
      <c r="AH109" s="53">
        <v>321</v>
      </c>
      <c r="AI109" s="53">
        <v>190.5</v>
      </c>
      <c r="AJ109" s="53">
        <v>12.5</v>
      </c>
      <c r="AK109" s="53">
        <v>53.3</v>
      </c>
      <c r="AL109" s="53">
        <v>20.524999999999999</v>
      </c>
      <c r="AM109" s="53">
        <v>3.7549999999999999</v>
      </c>
      <c r="AN109" s="53">
        <v>0.41500000000000004</v>
      </c>
      <c r="AO109" s="53">
        <v>5.5</v>
      </c>
      <c r="AP109" s="53">
        <v>16.5</v>
      </c>
      <c r="AQ109" s="53">
        <v>0.4</v>
      </c>
      <c r="AR109" s="53">
        <v>147.5</v>
      </c>
      <c r="AS109" s="53">
        <v>160</v>
      </c>
      <c r="AT109" s="53">
        <v>1.23</v>
      </c>
      <c r="AU109" s="53">
        <v>2.96</v>
      </c>
      <c r="AV109" s="53">
        <v>600</v>
      </c>
      <c r="AW109" s="53">
        <v>27</v>
      </c>
      <c r="AX109" s="65">
        <v>26.110000000000003</v>
      </c>
      <c r="AY109" s="65">
        <v>28.365000000000002</v>
      </c>
      <c r="AZ109" s="112">
        <v>9.9209999999999994</v>
      </c>
      <c r="BA109" s="112">
        <v>1.0669999999999999</v>
      </c>
      <c r="BB109" s="65">
        <v>376.96500000000015</v>
      </c>
      <c r="BC109" s="112">
        <v>1.1636118881118882</v>
      </c>
      <c r="BD109" s="112">
        <v>7.2716283716283719E-2</v>
      </c>
      <c r="BE109" s="115">
        <v>7</v>
      </c>
      <c r="BF109" s="115">
        <v>51</v>
      </c>
      <c r="BG109" s="115">
        <v>42</v>
      </c>
      <c r="BH109" s="115" t="s">
        <v>222</v>
      </c>
    </row>
    <row r="110" spans="1:60" s="55" customFormat="1" x14ac:dyDescent="0.25">
      <c r="A110" s="53" t="s">
        <v>7</v>
      </c>
      <c r="B110" s="53" t="s">
        <v>105</v>
      </c>
      <c r="C110" s="53" t="s">
        <v>101</v>
      </c>
      <c r="D110" s="50">
        <v>15.461</v>
      </c>
      <c r="E110" s="53"/>
      <c r="F110" s="53"/>
      <c r="G110" s="53">
        <v>7</v>
      </c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4"/>
      <c r="AA110" s="53">
        <v>13.52</v>
      </c>
      <c r="AB110" s="53">
        <v>6.05</v>
      </c>
      <c r="AC110" s="53">
        <v>1.9350000000000001</v>
      </c>
      <c r="AD110" s="53">
        <v>59</v>
      </c>
      <c r="AE110" s="53">
        <v>6.5</v>
      </c>
      <c r="AF110" s="53">
        <v>41.5</v>
      </c>
      <c r="AG110" s="53">
        <v>1482</v>
      </c>
      <c r="AH110" s="53">
        <v>350.5</v>
      </c>
      <c r="AI110" s="53">
        <v>192.5</v>
      </c>
      <c r="AJ110" s="53">
        <v>12.5</v>
      </c>
      <c r="AK110" s="53">
        <v>54.81</v>
      </c>
      <c r="AL110" s="53">
        <v>21.58</v>
      </c>
      <c r="AM110" s="53">
        <v>3.6550000000000002</v>
      </c>
      <c r="AN110" s="53">
        <v>0.4</v>
      </c>
      <c r="AO110" s="53">
        <v>5.3000000000000007</v>
      </c>
      <c r="AP110" s="53">
        <v>14.25</v>
      </c>
      <c r="AQ110" s="53">
        <v>0.43</v>
      </c>
      <c r="AR110" s="53">
        <v>140.5</v>
      </c>
      <c r="AS110" s="53">
        <v>150.5</v>
      </c>
      <c r="AT110" s="53">
        <v>1.1600000000000001</v>
      </c>
      <c r="AU110" s="53">
        <v>2.8849999999999998</v>
      </c>
      <c r="AV110" s="53">
        <v>592.5</v>
      </c>
      <c r="AW110" s="53">
        <v>31.5</v>
      </c>
      <c r="AX110" s="65">
        <v>42.43</v>
      </c>
      <c r="AY110" s="65">
        <v>27.954999999999998</v>
      </c>
      <c r="AZ110" s="112">
        <v>9.4380000000000006</v>
      </c>
      <c r="BA110" s="112">
        <v>0.98</v>
      </c>
      <c r="BB110" s="65">
        <v>369.14400000000012</v>
      </c>
      <c r="BC110" s="112">
        <v>1.5480535671641791</v>
      </c>
      <c r="BD110" s="112">
        <v>0.10435533582089554</v>
      </c>
    </row>
    <row r="111" spans="1:60" s="55" customFormat="1" x14ac:dyDescent="0.25">
      <c r="A111" s="53" t="s">
        <v>7</v>
      </c>
      <c r="B111" s="53" t="s">
        <v>105</v>
      </c>
      <c r="C111" s="53" t="s">
        <v>101</v>
      </c>
      <c r="D111" s="50" t="s">
        <v>166</v>
      </c>
      <c r="E111" s="53"/>
      <c r="F111" s="53"/>
      <c r="G111" s="53">
        <v>8</v>
      </c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4"/>
      <c r="AA111" s="53">
        <v>14.245000000000001</v>
      </c>
      <c r="AB111" s="53">
        <v>6.1</v>
      </c>
      <c r="AC111" s="53">
        <v>2.15</v>
      </c>
      <c r="AD111" s="53">
        <v>63</v>
      </c>
      <c r="AE111" s="53">
        <v>8</v>
      </c>
      <c r="AF111" s="53">
        <v>35.5</v>
      </c>
      <c r="AG111" s="53">
        <v>1516.5</v>
      </c>
      <c r="AH111" s="53">
        <v>368</v>
      </c>
      <c r="AI111" s="53">
        <v>237</v>
      </c>
      <c r="AJ111" s="53">
        <v>13</v>
      </c>
      <c r="AK111" s="53">
        <v>53.34</v>
      </c>
      <c r="AL111" s="53">
        <v>21.619999999999997</v>
      </c>
      <c r="AM111" s="53">
        <v>4.2649999999999997</v>
      </c>
      <c r="AN111" s="53">
        <v>0.39500000000000002</v>
      </c>
      <c r="AO111" s="53">
        <v>5.4</v>
      </c>
      <c r="AP111" s="53">
        <v>15</v>
      </c>
      <c r="AQ111" s="53">
        <v>0.47499999999999998</v>
      </c>
      <c r="AR111" s="53">
        <v>137</v>
      </c>
      <c r="AS111" s="53">
        <v>162.5</v>
      </c>
      <c r="AT111" s="53">
        <v>1.2999999999999998</v>
      </c>
      <c r="AU111" s="53">
        <v>3.3049999999999997</v>
      </c>
      <c r="AV111" s="53">
        <v>557.5</v>
      </c>
      <c r="AW111" s="53">
        <v>30</v>
      </c>
      <c r="AX111" s="65">
        <v>40.114999999999995</v>
      </c>
      <c r="AY111" s="65">
        <v>35.910000000000004</v>
      </c>
      <c r="AZ111" s="112">
        <v>10.167999999999999</v>
      </c>
      <c r="BA111" s="112">
        <v>1.0785</v>
      </c>
      <c r="BB111" s="65">
        <v>416.07000000000005</v>
      </c>
      <c r="BC111" s="112">
        <v>2.0563463831168827</v>
      </c>
      <c r="BD111" s="112">
        <v>0.14393487812187811</v>
      </c>
    </row>
    <row r="112" spans="1:60" s="55" customFormat="1" x14ac:dyDescent="0.25">
      <c r="A112" s="53" t="s">
        <v>7</v>
      </c>
      <c r="B112" s="53" t="s">
        <v>105</v>
      </c>
      <c r="C112" s="53" t="s">
        <v>101</v>
      </c>
      <c r="D112" s="50">
        <v>9215.4609999999993</v>
      </c>
      <c r="E112" s="53"/>
      <c r="F112" s="53"/>
      <c r="G112" s="53">
        <v>9</v>
      </c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4"/>
      <c r="AA112" s="53">
        <v>16.18</v>
      </c>
      <c r="AB112" s="53">
        <v>6.15</v>
      </c>
      <c r="AC112" s="53">
        <v>2.085</v>
      </c>
      <c r="AD112" s="53">
        <v>61.5</v>
      </c>
      <c r="AE112" s="53">
        <v>7.5</v>
      </c>
      <c r="AF112" s="53">
        <v>36.5</v>
      </c>
      <c r="AG112" s="53">
        <v>1726.5</v>
      </c>
      <c r="AH112" s="53">
        <v>462.5</v>
      </c>
      <c r="AI112" s="53">
        <v>265.5</v>
      </c>
      <c r="AJ112" s="53">
        <v>13.5</v>
      </c>
      <c r="AK112" s="53">
        <v>53.54</v>
      </c>
      <c r="AL112" s="53">
        <v>23.774999999999999</v>
      </c>
      <c r="AM112" s="53">
        <v>4.33</v>
      </c>
      <c r="AN112" s="53">
        <v>0.36499999999999999</v>
      </c>
      <c r="AO112" s="53">
        <v>5.25</v>
      </c>
      <c r="AP112" s="53">
        <v>12.75</v>
      </c>
      <c r="AQ112" s="53">
        <v>0.42000000000000004</v>
      </c>
      <c r="AR112" s="53">
        <v>140</v>
      </c>
      <c r="AS112" s="53">
        <v>145</v>
      </c>
      <c r="AT112" s="53">
        <v>1.28</v>
      </c>
      <c r="AU112" s="53">
        <v>2.4649999999999999</v>
      </c>
      <c r="AV112" s="53">
        <v>667.5</v>
      </c>
      <c r="AW112" s="53">
        <v>26</v>
      </c>
      <c r="AX112" s="65">
        <v>14.745000000000001</v>
      </c>
      <c r="AY112" s="65">
        <v>22.884999999999998</v>
      </c>
      <c r="AZ112" s="112">
        <v>9.245000000000001</v>
      </c>
      <c r="BA112" s="112">
        <v>0.98</v>
      </c>
      <c r="BB112" s="65">
        <v>378.52920000000006</v>
      </c>
      <c r="BC112" s="112">
        <v>1.7326777609561752</v>
      </c>
      <c r="BD112" s="112">
        <v>0.10799891633466137</v>
      </c>
    </row>
    <row r="113" spans="1:60" s="56" customFormat="1" x14ac:dyDescent="0.25">
      <c r="A113" s="53" t="s">
        <v>7</v>
      </c>
      <c r="B113" s="53" t="s">
        <v>106</v>
      </c>
      <c r="C113" s="53" t="s">
        <v>101</v>
      </c>
      <c r="D113" s="50">
        <v>924.46100000000001</v>
      </c>
      <c r="E113" s="53"/>
      <c r="F113" s="53"/>
      <c r="G113" s="53">
        <v>1</v>
      </c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4"/>
      <c r="AA113" s="53">
        <v>10.1</v>
      </c>
      <c r="AB113" s="53">
        <v>6.3</v>
      </c>
      <c r="AC113" s="53">
        <v>1.415</v>
      </c>
      <c r="AD113" s="53">
        <v>48</v>
      </c>
      <c r="AE113" s="53">
        <v>6.5</v>
      </c>
      <c r="AF113" s="53">
        <v>127.5</v>
      </c>
      <c r="AG113" s="53">
        <v>1256</v>
      </c>
      <c r="AH113" s="53">
        <v>209</v>
      </c>
      <c r="AI113" s="53">
        <v>176</v>
      </c>
      <c r="AJ113" s="53">
        <v>11.5</v>
      </c>
      <c r="AK113" s="53">
        <v>62.18</v>
      </c>
      <c r="AL113" s="53">
        <v>17.234999999999999</v>
      </c>
      <c r="AM113" s="53">
        <v>4.47</v>
      </c>
      <c r="AN113" s="53">
        <v>0.495</v>
      </c>
      <c r="AO113" s="53">
        <v>5.0999999999999996</v>
      </c>
      <c r="AP113" s="53">
        <v>10.5</v>
      </c>
      <c r="AQ113" s="53">
        <v>0.42</v>
      </c>
      <c r="AR113" s="53">
        <v>124.5</v>
      </c>
      <c r="AS113" s="53">
        <v>27</v>
      </c>
      <c r="AT113" s="53">
        <v>3.01</v>
      </c>
      <c r="AU113" s="53">
        <v>7.2</v>
      </c>
      <c r="AV113" s="53">
        <v>701</v>
      </c>
      <c r="AW113" s="53">
        <v>101.5</v>
      </c>
      <c r="AX113" s="65">
        <v>13.125</v>
      </c>
      <c r="AY113" s="65">
        <v>22.864999999999998</v>
      </c>
      <c r="AZ113" s="112">
        <v>9.1490000000000009</v>
      </c>
      <c r="BA113" s="112">
        <v>0.83750000000000013</v>
      </c>
      <c r="BB113" s="65">
        <v>358.19460000000004</v>
      </c>
      <c r="BC113" s="112">
        <v>2.8561047978967147</v>
      </c>
      <c r="BD113" s="112">
        <v>0.14954481745799114</v>
      </c>
    </row>
    <row r="114" spans="1:60" s="56" customFormat="1" x14ac:dyDescent="0.25">
      <c r="A114" s="53" t="s">
        <v>7</v>
      </c>
      <c r="B114" s="53" t="s">
        <v>106</v>
      </c>
      <c r="C114" s="53" t="s">
        <v>101</v>
      </c>
      <c r="D114" s="50" t="s">
        <v>167</v>
      </c>
      <c r="E114" s="53"/>
      <c r="F114" s="53"/>
      <c r="G114" s="53">
        <v>2</v>
      </c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4"/>
      <c r="AA114" s="53">
        <v>9.8450000000000006</v>
      </c>
      <c r="AB114" s="53">
        <v>6.45</v>
      </c>
      <c r="AC114" s="53">
        <v>1.6</v>
      </c>
      <c r="AD114" s="53">
        <v>52</v>
      </c>
      <c r="AE114" s="53">
        <v>6.5</v>
      </c>
      <c r="AF114" s="53">
        <v>141</v>
      </c>
      <c r="AG114" s="53">
        <v>1228.5</v>
      </c>
      <c r="AH114" s="53">
        <v>221.5</v>
      </c>
      <c r="AI114" s="53">
        <v>195</v>
      </c>
      <c r="AJ114" s="53">
        <v>12.5</v>
      </c>
      <c r="AK114" s="53">
        <v>62.4</v>
      </c>
      <c r="AL114" s="53">
        <v>18.774999999999999</v>
      </c>
      <c r="AM114" s="53">
        <v>5.0649999999999995</v>
      </c>
      <c r="AN114" s="53">
        <v>0.55500000000000005</v>
      </c>
      <c r="AO114" s="53">
        <v>4.95</v>
      </c>
      <c r="AP114" s="53">
        <v>8.25</v>
      </c>
      <c r="AQ114" s="53">
        <v>0.47</v>
      </c>
      <c r="AR114" s="53">
        <v>123</v>
      </c>
      <c r="AS114" s="53">
        <v>28.5</v>
      </c>
      <c r="AT114" s="53">
        <v>3.17</v>
      </c>
      <c r="AU114" s="53">
        <v>7.98</v>
      </c>
      <c r="AV114" s="53">
        <v>701.5</v>
      </c>
      <c r="AW114" s="53">
        <v>114.5</v>
      </c>
      <c r="AX114" s="65">
        <v>23.96</v>
      </c>
      <c r="AY114" s="65">
        <v>21.215</v>
      </c>
      <c r="AZ114" s="112">
        <v>8.7029999999999994</v>
      </c>
      <c r="BA114" s="112">
        <v>0.8214999999999999</v>
      </c>
      <c r="BB114" s="65">
        <v>384.78600000000006</v>
      </c>
      <c r="BC114" s="112">
        <v>1.5926474549562943</v>
      </c>
      <c r="BD114" s="112">
        <v>0.12096255574716061</v>
      </c>
    </row>
    <row r="115" spans="1:60" s="56" customFormat="1" x14ac:dyDescent="0.25">
      <c r="A115" s="53" t="s">
        <v>7</v>
      </c>
      <c r="B115" s="53" t="s">
        <v>106</v>
      </c>
      <c r="C115" s="53" t="s">
        <v>101</v>
      </c>
      <c r="D115" s="50" t="s">
        <v>21</v>
      </c>
      <c r="E115" s="53"/>
      <c r="F115" s="53" t="s">
        <v>23</v>
      </c>
      <c r="G115" s="53">
        <v>3</v>
      </c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4"/>
      <c r="AA115" s="53">
        <v>10.23</v>
      </c>
      <c r="AB115" s="53">
        <v>6.35</v>
      </c>
      <c r="AC115" s="53">
        <v>1.69</v>
      </c>
      <c r="AD115" s="53">
        <v>53.5</v>
      </c>
      <c r="AE115" s="53">
        <v>7.5</v>
      </c>
      <c r="AF115" s="53">
        <v>179</v>
      </c>
      <c r="AG115" s="53">
        <v>1273.5</v>
      </c>
      <c r="AH115" s="53">
        <v>214</v>
      </c>
      <c r="AI115" s="53">
        <v>200.5</v>
      </c>
      <c r="AJ115" s="53">
        <v>12.5</v>
      </c>
      <c r="AK115" s="53">
        <v>62.230000000000004</v>
      </c>
      <c r="AL115" s="53">
        <v>17.414999999999999</v>
      </c>
      <c r="AM115" s="53">
        <v>5.0299999999999994</v>
      </c>
      <c r="AN115" s="53">
        <v>0.53500000000000003</v>
      </c>
      <c r="AO115" s="53">
        <v>5.0500000000000007</v>
      </c>
      <c r="AP115" s="53">
        <v>9.75</v>
      </c>
      <c r="AQ115" s="53">
        <v>0.51500000000000001</v>
      </c>
      <c r="AR115" s="53">
        <v>126.5</v>
      </c>
      <c r="AS115" s="53">
        <v>31.5</v>
      </c>
      <c r="AT115" s="53">
        <v>4.625</v>
      </c>
      <c r="AU115" s="53">
        <v>11.7</v>
      </c>
      <c r="AV115" s="53">
        <v>702</v>
      </c>
      <c r="AW115" s="53">
        <v>132</v>
      </c>
      <c r="AX115" s="65">
        <v>17.635000000000002</v>
      </c>
      <c r="AY115" s="65">
        <v>25.324999999999999</v>
      </c>
      <c r="AZ115" s="112">
        <v>7.7995000000000001</v>
      </c>
      <c r="BA115" s="112">
        <v>0.74</v>
      </c>
      <c r="BB115" s="65">
        <v>351.93780000000004</v>
      </c>
      <c r="BC115" s="112">
        <v>1.6384455544455545</v>
      </c>
      <c r="BD115" s="112">
        <v>0.13167632367632368</v>
      </c>
    </row>
    <row r="116" spans="1:60" s="56" customFormat="1" x14ac:dyDescent="0.25">
      <c r="A116" s="53" t="s">
        <v>7</v>
      </c>
      <c r="B116" s="53" t="s">
        <v>106</v>
      </c>
      <c r="C116" s="53" t="s">
        <v>101</v>
      </c>
      <c r="D116" s="50" t="s">
        <v>165</v>
      </c>
      <c r="E116" s="53"/>
      <c r="F116" s="53"/>
      <c r="G116" s="53">
        <v>4</v>
      </c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4"/>
      <c r="AA116" s="53">
        <v>9.1950000000000003</v>
      </c>
      <c r="AB116" s="53">
        <v>6.25</v>
      </c>
      <c r="AC116" s="53">
        <v>1.68</v>
      </c>
      <c r="AD116" s="53">
        <v>54</v>
      </c>
      <c r="AE116" s="53">
        <v>7</v>
      </c>
      <c r="AF116" s="53">
        <v>188</v>
      </c>
      <c r="AG116" s="53">
        <v>1120.5</v>
      </c>
      <c r="AH116" s="53">
        <v>184</v>
      </c>
      <c r="AI116" s="53">
        <v>198</v>
      </c>
      <c r="AJ116" s="53">
        <v>11.5</v>
      </c>
      <c r="AK116" s="53">
        <v>60.894999999999996</v>
      </c>
      <c r="AL116" s="53">
        <v>16.615000000000002</v>
      </c>
      <c r="AM116" s="53">
        <v>5.5449999999999999</v>
      </c>
      <c r="AN116" s="53">
        <v>0.54499999999999993</v>
      </c>
      <c r="AO116" s="53">
        <v>5.15</v>
      </c>
      <c r="AP116" s="53">
        <v>11.25</v>
      </c>
      <c r="AQ116" s="53">
        <v>0.38500000000000001</v>
      </c>
      <c r="AR116" s="53">
        <v>130</v>
      </c>
      <c r="AS116" s="53">
        <v>27.5</v>
      </c>
      <c r="AT116" s="53">
        <v>3.7549999999999999</v>
      </c>
      <c r="AU116" s="53">
        <v>12.469999999999999</v>
      </c>
      <c r="AV116" s="53">
        <v>697</v>
      </c>
      <c r="AW116" s="53">
        <v>161.5</v>
      </c>
      <c r="AX116" s="65">
        <v>17.265000000000001</v>
      </c>
      <c r="AY116" s="65">
        <v>24.080000000000002</v>
      </c>
      <c r="AZ116" s="112">
        <v>8.3414999999999999</v>
      </c>
      <c r="BA116" s="112">
        <v>0.77849999999999997</v>
      </c>
      <c r="BB116" s="65">
        <v>319.08959999999996</v>
      </c>
      <c r="BC116" s="112">
        <v>1.7134203220338984</v>
      </c>
      <c r="BD116" s="112">
        <v>0.13985823728813562</v>
      </c>
    </row>
    <row r="117" spans="1:60" s="56" customFormat="1" x14ac:dyDescent="0.25">
      <c r="A117" s="53" t="s">
        <v>7</v>
      </c>
      <c r="B117" s="53" t="s">
        <v>106</v>
      </c>
      <c r="C117" s="53" t="s">
        <v>101</v>
      </c>
      <c r="D117" s="50">
        <v>15.461</v>
      </c>
      <c r="E117" s="53"/>
      <c r="F117" s="53"/>
      <c r="G117" s="53">
        <v>5</v>
      </c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4"/>
      <c r="AA117" s="53">
        <v>9.83</v>
      </c>
      <c r="AB117" s="53">
        <v>6.25</v>
      </c>
      <c r="AC117" s="53">
        <v>1.65</v>
      </c>
      <c r="AD117" s="53">
        <v>53</v>
      </c>
      <c r="AE117" s="53">
        <v>8</v>
      </c>
      <c r="AF117" s="53">
        <v>205.5</v>
      </c>
      <c r="AG117" s="53">
        <v>1206.5</v>
      </c>
      <c r="AH117" s="53">
        <v>185</v>
      </c>
      <c r="AI117" s="53">
        <v>231</v>
      </c>
      <c r="AJ117" s="53">
        <v>11.5</v>
      </c>
      <c r="AK117" s="53">
        <v>61.394999999999996</v>
      </c>
      <c r="AL117" s="53">
        <v>15.68</v>
      </c>
      <c r="AM117" s="53">
        <v>6.0250000000000004</v>
      </c>
      <c r="AN117" s="53">
        <v>0.51</v>
      </c>
      <c r="AO117" s="53">
        <v>5.15</v>
      </c>
      <c r="AP117" s="53">
        <v>11.25</v>
      </c>
      <c r="AQ117" s="53">
        <v>0.44500000000000001</v>
      </c>
      <c r="AR117" s="53">
        <v>136.5</v>
      </c>
      <c r="AS117" s="53">
        <v>26</v>
      </c>
      <c r="AT117" s="53">
        <v>3.33</v>
      </c>
      <c r="AU117" s="53">
        <v>11.08</v>
      </c>
      <c r="AV117" s="53">
        <v>768</v>
      </c>
      <c r="AW117" s="53">
        <v>145</v>
      </c>
      <c r="AX117" s="65">
        <v>20.190000000000001</v>
      </c>
      <c r="AY117" s="65">
        <v>24.7</v>
      </c>
      <c r="AZ117" s="112">
        <v>9.5384999999999991</v>
      </c>
      <c r="BA117" s="112">
        <v>0.91349999999999998</v>
      </c>
      <c r="BB117" s="65">
        <v>328.47480000000002</v>
      </c>
      <c r="BC117" s="112">
        <v>1.7809714186311201</v>
      </c>
      <c r="BD117" s="112">
        <v>0.14444565881879312</v>
      </c>
    </row>
    <row r="118" spans="1:60" s="56" customFormat="1" x14ac:dyDescent="0.25">
      <c r="A118" s="53" t="s">
        <v>7</v>
      </c>
      <c r="B118" s="53" t="s">
        <v>106</v>
      </c>
      <c r="C118" s="53" t="s">
        <v>101</v>
      </c>
      <c r="D118" s="50">
        <v>9215.4609999999993</v>
      </c>
      <c r="E118" s="53"/>
      <c r="F118" s="53"/>
      <c r="G118" s="53">
        <v>6</v>
      </c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4"/>
      <c r="AA118" s="53">
        <v>8.5150000000000006</v>
      </c>
      <c r="AB118" s="53">
        <v>5.8</v>
      </c>
      <c r="AC118" s="53">
        <v>1.76</v>
      </c>
      <c r="AD118" s="53">
        <v>55</v>
      </c>
      <c r="AE118" s="53">
        <v>8</v>
      </c>
      <c r="AF118" s="53">
        <v>213</v>
      </c>
      <c r="AG118" s="53">
        <v>886.5</v>
      </c>
      <c r="AH118" s="53">
        <v>142.5</v>
      </c>
      <c r="AI118" s="53">
        <v>200.5</v>
      </c>
      <c r="AJ118" s="53">
        <v>10.5</v>
      </c>
      <c r="AK118" s="53">
        <v>52.525000000000006</v>
      </c>
      <c r="AL118" s="53">
        <v>14.04</v>
      </c>
      <c r="AM118" s="53">
        <v>6.06</v>
      </c>
      <c r="AN118" s="53">
        <v>0.53500000000000003</v>
      </c>
      <c r="AO118" s="53">
        <v>5.8000000000000007</v>
      </c>
      <c r="AP118" s="53">
        <v>21</v>
      </c>
      <c r="AQ118" s="53">
        <v>0.375</v>
      </c>
      <c r="AR118" s="53">
        <v>165.5</v>
      </c>
      <c r="AS118" s="53">
        <v>23</v>
      </c>
      <c r="AT118" s="53">
        <v>4.04</v>
      </c>
      <c r="AU118" s="53">
        <v>13.64</v>
      </c>
      <c r="AV118" s="53">
        <v>793</v>
      </c>
      <c r="AW118" s="53">
        <v>186</v>
      </c>
      <c r="AX118" s="65">
        <v>17.664999999999999</v>
      </c>
      <c r="AY118" s="65">
        <v>21.884999999999998</v>
      </c>
      <c r="AZ118" s="112">
        <v>8.6170000000000009</v>
      </c>
      <c r="BA118" s="112">
        <v>0.82699999999999996</v>
      </c>
      <c r="BB118" s="65">
        <v>369.14400000000012</v>
      </c>
      <c r="BC118" s="112">
        <v>2.0470385449101798</v>
      </c>
      <c r="BD118" s="112">
        <v>0.17629482634730539</v>
      </c>
    </row>
    <row r="119" spans="1:60" s="56" customFormat="1" x14ac:dyDescent="0.25">
      <c r="A119" s="53" t="s">
        <v>7</v>
      </c>
      <c r="B119" s="53" t="s">
        <v>106</v>
      </c>
      <c r="C119" s="53" t="s">
        <v>101</v>
      </c>
      <c r="D119" s="50">
        <v>17.460999999999999</v>
      </c>
      <c r="E119" s="53"/>
      <c r="F119" s="53" t="s">
        <v>24</v>
      </c>
      <c r="G119" s="53">
        <v>7</v>
      </c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4"/>
      <c r="AA119" s="53">
        <v>10</v>
      </c>
      <c r="AB119" s="53">
        <v>5.9</v>
      </c>
      <c r="AC119" s="53">
        <v>1.655</v>
      </c>
      <c r="AD119" s="53">
        <v>53</v>
      </c>
      <c r="AE119" s="53">
        <v>9</v>
      </c>
      <c r="AF119" s="53">
        <v>241</v>
      </c>
      <c r="AG119" s="53">
        <v>1100.5</v>
      </c>
      <c r="AH119" s="53">
        <v>171.5</v>
      </c>
      <c r="AI119" s="53">
        <v>252</v>
      </c>
      <c r="AJ119" s="53">
        <v>12</v>
      </c>
      <c r="AK119" s="53">
        <v>55.129999999999995</v>
      </c>
      <c r="AL119" s="53">
        <v>14.295</v>
      </c>
      <c r="AM119" s="53">
        <v>6.4450000000000003</v>
      </c>
      <c r="AN119" s="53">
        <v>0.52500000000000002</v>
      </c>
      <c r="AO119" s="53">
        <v>5.6</v>
      </c>
      <c r="AP119" s="53">
        <v>18</v>
      </c>
      <c r="AQ119" s="53">
        <v>0.40500000000000003</v>
      </c>
      <c r="AR119" s="53">
        <v>183</v>
      </c>
      <c r="AS119" s="53">
        <v>24</v>
      </c>
      <c r="AT119" s="53">
        <v>4.3600000000000003</v>
      </c>
      <c r="AU119" s="53">
        <v>14.305</v>
      </c>
      <c r="AV119" s="53">
        <v>908.5</v>
      </c>
      <c r="AW119" s="53">
        <v>173.5</v>
      </c>
      <c r="AX119" s="65">
        <v>19.674999999999997</v>
      </c>
      <c r="AY119" s="65">
        <v>23.504999999999999</v>
      </c>
      <c r="AZ119" s="112">
        <v>7.8275000000000006</v>
      </c>
      <c r="BA119" s="112">
        <v>0.749</v>
      </c>
      <c r="BB119" s="65">
        <v>340.98840000000013</v>
      </c>
      <c r="BC119" s="112">
        <v>1.6577359770229767</v>
      </c>
      <c r="BD119" s="112">
        <v>0.13313220429570427</v>
      </c>
    </row>
    <row r="120" spans="1:60" s="56" customFormat="1" x14ac:dyDescent="0.25">
      <c r="A120" s="53" t="s">
        <v>7</v>
      </c>
      <c r="B120" s="53" t="s">
        <v>106</v>
      </c>
      <c r="C120" s="53" t="s">
        <v>101</v>
      </c>
      <c r="D120" s="50" t="s">
        <v>168</v>
      </c>
      <c r="E120" s="53"/>
      <c r="F120" s="53" t="s">
        <v>211</v>
      </c>
      <c r="G120" s="53">
        <v>8</v>
      </c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4"/>
      <c r="AA120" s="53">
        <v>8.35</v>
      </c>
      <c r="AB120" s="53">
        <v>5.9</v>
      </c>
      <c r="AC120" s="53">
        <v>1.51</v>
      </c>
      <c r="AD120" s="53">
        <v>50</v>
      </c>
      <c r="AE120" s="53">
        <v>8</v>
      </c>
      <c r="AF120" s="53">
        <v>178</v>
      </c>
      <c r="AG120" s="53">
        <v>933</v>
      </c>
      <c r="AH120" s="53">
        <v>147.5</v>
      </c>
      <c r="AI120" s="53">
        <v>178</v>
      </c>
      <c r="AJ120" s="53">
        <v>10.5</v>
      </c>
      <c r="AK120" s="53">
        <v>55.704999999999998</v>
      </c>
      <c r="AL120" s="53">
        <v>14.65</v>
      </c>
      <c r="AM120" s="53">
        <v>5.4849999999999994</v>
      </c>
      <c r="AN120" s="53">
        <v>0.55000000000000004</v>
      </c>
      <c r="AO120" s="53">
        <v>5.6</v>
      </c>
      <c r="AP120" s="53">
        <v>18</v>
      </c>
      <c r="AQ120" s="53">
        <v>0.34499999999999997</v>
      </c>
      <c r="AR120" s="53">
        <v>165.5</v>
      </c>
      <c r="AS120" s="53">
        <v>21.5</v>
      </c>
      <c r="AT120" s="53">
        <v>2.74</v>
      </c>
      <c r="AU120" s="53">
        <v>11.145</v>
      </c>
      <c r="AV120" s="53">
        <v>827.5</v>
      </c>
      <c r="AW120" s="53">
        <v>145</v>
      </c>
      <c r="AX120" s="65">
        <v>18.16</v>
      </c>
      <c r="AY120" s="65">
        <v>24.215</v>
      </c>
      <c r="AZ120" s="112">
        <v>8.9549999999999983</v>
      </c>
      <c r="BA120" s="112">
        <v>0.85549999999999993</v>
      </c>
      <c r="BB120" s="65">
        <v>337.86000000000013</v>
      </c>
      <c r="BC120" s="112">
        <v>1.2285019875373879</v>
      </c>
      <c r="BD120" s="112">
        <v>8.4264139082751738E-2</v>
      </c>
      <c r="BE120" s="115">
        <v>83</v>
      </c>
      <c r="BF120" s="115">
        <v>8</v>
      </c>
      <c r="BG120" s="115">
        <v>9</v>
      </c>
      <c r="BH120" s="115" t="s">
        <v>224</v>
      </c>
    </row>
    <row r="121" spans="1:60" s="56" customFormat="1" x14ac:dyDescent="0.25">
      <c r="A121" s="53" t="s">
        <v>7</v>
      </c>
      <c r="B121" s="53" t="s">
        <v>106</v>
      </c>
      <c r="C121" s="53" t="s">
        <v>101</v>
      </c>
      <c r="D121" s="50" t="s">
        <v>166</v>
      </c>
      <c r="E121" s="53"/>
      <c r="F121" s="53"/>
      <c r="G121" s="53">
        <v>9</v>
      </c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4"/>
      <c r="AA121" s="53">
        <v>8.7349999999999994</v>
      </c>
      <c r="AB121" s="53">
        <v>5.85</v>
      </c>
      <c r="AC121" s="53">
        <v>1.4649999999999999</v>
      </c>
      <c r="AD121" s="53">
        <v>49</v>
      </c>
      <c r="AE121" s="53">
        <v>8</v>
      </c>
      <c r="AF121" s="53">
        <v>196</v>
      </c>
      <c r="AG121" s="53">
        <v>945.5</v>
      </c>
      <c r="AH121" s="53">
        <v>155</v>
      </c>
      <c r="AI121" s="53">
        <v>176.5</v>
      </c>
      <c r="AJ121" s="53">
        <v>10.5</v>
      </c>
      <c r="AK121" s="53">
        <v>53.765000000000001</v>
      </c>
      <c r="AL121" s="53">
        <v>14.584999999999999</v>
      </c>
      <c r="AM121" s="53">
        <v>5.1999999999999993</v>
      </c>
      <c r="AN121" s="53">
        <v>0.52500000000000002</v>
      </c>
      <c r="AO121" s="53">
        <v>5.7</v>
      </c>
      <c r="AP121" s="53">
        <v>20.25</v>
      </c>
      <c r="AQ121" s="53">
        <v>0.35499999999999998</v>
      </c>
      <c r="AR121" s="53">
        <v>194</v>
      </c>
      <c r="AS121" s="53">
        <v>23</v>
      </c>
      <c r="AT121" s="53">
        <v>2.835</v>
      </c>
      <c r="AU121" s="53">
        <v>8.0399999999999991</v>
      </c>
      <c r="AV121" s="53">
        <v>851</v>
      </c>
      <c r="AW121" s="53">
        <v>165</v>
      </c>
      <c r="AX121" s="65">
        <v>8.9349999999999987</v>
      </c>
      <c r="AY121" s="65">
        <v>23.720000000000002</v>
      </c>
      <c r="AZ121" s="112">
        <v>6.165</v>
      </c>
      <c r="BA121" s="112">
        <v>0.56799999999999995</v>
      </c>
      <c r="BB121" s="65">
        <v>259.64999999999998</v>
      </c>
      <c r="BC121" s="112">
        <v>1.3454263889802813</v>
      </c>
      <c r="BD121" s="112">
        <v>0.10624012514431677</v>
      </c>
    </row>
    <row r="122" spans="1:60" s="56" customFormat="1" x14ac:dyDescent="0.25">
      <c r="A122" s="53" t="s">
        <v>7</v>
      </c>
      <c r="B122" s="53" t="s">
        <v>106</v>
      </c>
      <c r="C122" s="53" t="s">
        <v>101</v>
      </c>
      <c r="D122" s="50" t="s">
        <v>168</v>
      </c>
      <c r="E122" s="53"/>
      <c r="F122" s="53" t="s">
        <v>211</v>
      </c>
      <c r="G122" s="53">
        <v>10</v>
      </c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4" t="s">
        <v>107</v>
      </c>
      <c r="AA122" s="53">
        <v>9.0399999999999991</v>
      </c>
      <c r="AB122" s="53">
        <v>6</v>
      </c>
      <c r="AC122" s="53">
        <v>1.29</v>
      </c>
      <c r="AD122" s="53">
        <v>46</v>
      </c>
      <c r="AE122" s="53">
        <v>7</v>
      </c>
      <c r="AF122" s="53">
        <v>185</v>
      </c>
      <c r="AG122" s="53">
        <v>1023.5</v>
      </c>
      <c r="AH122" s="53">
        <v>185</v>
      </c>
      <c r="AI122" s="53">
        <v>127</v>
      </c>
      <c r="AJ122" s="53">
        <v>11</v>
      </c>
      <c r="AK122" s="53">
        <v>56.739999999999995</v>
      </c>
      <c r="AL122" s="53">
        <v>17.094999999999999</v>
      </c>
      <c r="AM122" s="53">
        <v>3.6</v>
      </c>
      <c r="AN122" s="53">
        <v>0.53</v>
      </c>
      <c r="AO122" s="53">
        <v>5.5</v>
      </c>
      <c r="AP122" s="53">
        <v>16.5</v>
      </c>
      <c r="AQ122" s="53">
        <v>0.31</v>
      </c>
      <c r="AR122" s="53">
        <v>207.5</v>
      </c>
      <c r="AS122" s="53">
        <v>13.5</v>
      </c>
      <c r="AT122" s="53">
        <v>2.2149999999999999</v>
      </c>
      <c r="AU122" s="53">
        <v>4.6449999999999996</v>
      </c>
      <c r="AV122" s="53">
        <v>734</v>
      </c>
      <c r="AW122" s="53">
        <v>161.5</v>
      </c>
      <c r="AX122" s="65">
        <v>26.405000000000001</v>
      </c>
      <c r="AY122" s="65">
        <v>26.615000000000002</v>
      </c>
      <c r="AZ122" s="112">
        <v>7.2815000000000003</v>
      </c>
      <c r="BA122" s="112">
        <v>0.67100000000000004</v>
      </c>
      <c r="BB122" s="65">
        <v>308.44540000000006</v>
      </c>
      <c r="BC122" s="112">
        <v>0.89115342857142854</v>
      </c>
      <c r="BD122" s="112">
        <v>8.0236499999999988E-2</v>
      </c>
    </row>
  </sheetData>
  <sortState xmlns:xlrd2="http://schemas.microsoft.com/office/spreadsheetml/2017/richdata2" ref="A2:Q73">
    <sortCondition ref="B2:B73"/>
    <sortCondition ref="G2:G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87"/>
  <sheetViews>
    <sheetView zoomScaleNormal="100" workbookViewId="0">
      <pane ySplit="1" topLeftCell="A2" activePane="bottomLeft" state="frozen"/>
      <selection activeCell="AP1" sqref="AP1"/>
      <selection pane="bottomLeft" activeCell="F12" sqref="F12"/>
    </sheetView>
  </sheetViews>
  <sheetFormatPr defaultColWidth="9.140625" defaultRowHeight="15" x14ac:dyDescent="0.25"/>
  <cols>
    <col min="1" max="1" width="16.42578125" style="95" bestFit="1" customWidth="1"/>
    <col min="2" max="2" width="14" style="95" bestFit="1" customWidth="1"/>
    <col min="3" max="3" width="9.140625" style="95"/>
    <col min="4" max="4" width="14.42578125" style="96" bestFit="1" customWidth="1"/>
    <col min="5" max="5" width="13.42578125" style="95" bestFit="1" customWidth="1"/>
    <col min="6" max="7" width="9.140625" style="95"/>
    <col min="8" max="8" width="9.140625" style="100"/>
    <col min="9" max="10" width="9.140625" style="96"/>
    <col min="11" max="39" width="9.140625" style="95"/>
    <col min="40" max="41" width="9.140625" style="101"/>
    <col min="42" max="16384" width="9.140625" style="95"/>
  </cols>
  <sheetData>
    <row r="1" spans="1:53" s="103" customFormat="1" x14ac:dyDescent="0.25">
      <c r="A1" s="91" t="s">
        <v>0</v>
      </c>
      <c r="B1" s="91" t="s">
        <v>1</v>
      </c>
      <c r="C1" s="91" t="s">
        <v>2</v>
      </c>
      <c r="D1" s="92" t="s">
        <v>3</v>
      </c>
      <c r="E1" s="91" t="s">
        <v>4</v>
      </c>
      <c r="F1" s="91" t="s">
        <v>5</v>
      </c>
      <c r="G1" s="91" t="s">
        <v>6</v>
      </c>
      <c r="H1" s="93" t="s">
        <v>205</v>
      </c>
      <c r="I1" s="91" t="s">
        <v>80</v>
      </c>
      <c r="J1" s="91" t="s">
        <v>82</v>
      </c>
      <c r="K1" s="91" t="s">
        <v>210</v>
      </c>
      <c r="L1" s="91" t="s">
        <v>63</v>
      </c>
      <c r="M1" s="91" t="s">
        <v>40</v>
      </c>
      <c r="N1" s="91" t="s">
        <v>208</v>
      </c>
      <c r="O1" s="91" t="s">
        <v>209</v>
      </c>
      <c r="P1" s="91" t="s">
        <v>76</v>
      </c>
      <c r="Q1" s="91" t="s">
        <v>111</v>
      </c>
      <c r="R1" s="91" t="s">
        <v>133</v>
      </c>
      <c r="S1" s="91" t="s">
        <v>114</v>
      </c>
      <c r="T1" s="91" t="s">
        <v>116</v>
      </c>
      <c r="U1" s="91" t="s">
        <v>135</v>
      </c>
      <c r="V1" s="91" t="s">
        <v>121</v>
      </c>
      <c r="W1" s="91" t="s">
        <v>123</v>
      </c>
      <c r="X1" s="91" t="s">
        <v>125</v>
      </c>
      <c r="Y1" s="91" t="s">
        <v>127</v>
      </c>
      <c r="Z1" s="91" t="s">
        <v>129</v>
      </c>
      <c r="AA1" s="91" t="s">
        <v>136</v>
      </c>
      <c r="AB1" s="91" t="s">
        <v>137</v>
      </c>
      <c r="AC1" s="91" t="s">
        <v>138</v>
      </c>
      <c r="AD1" s="91" t="s">
        <v>139</v>
      </c>
      <c r="AE1" s="91" t="s">
        <v>140</v>
      </c>
      <c r="AF1" s="91" t="s">
        <v>141</v>
      </c>
      <c r="AG1" s="91" t="s">
        <v>148</v>
      </c>
      <c r="AH1" s="91" t="s">
        <v>150</v>
      </c>
      <c r="AI1" s="91" t="s">
        <v>152</v>
      </c>
      <c r="AJ1" s="91" t="s">
        <v>154</v>
      </c>
      <c r="AK1" s="91" t="s">
        <v>155</v>
      </c>
      <c r="AL1" s="91" t="s">
        <v>156</v>
      </c>
      <c r="AM1" s="91" t="s">
        <v>131</v>
      </c>
      <c r="AN1" s="102" t="s">
        <v>161</v>
      </c>
      <c r="AO1" s="102" t="s">
        <v>163</v>
      </c>
      <c r="AP1" s="91" t="s">
        <v>171</v>
      </c>
      <c r="AQ1" s="91" t="s">
        <v>173</v>
      </c>
      <c r="AR1" s="91" t="s">
        <v>174</v>
      </c>
      <c r="AS1" s="91" t="s">
        <v>175</v>
      </c>
      <c r="AT1" s="91" t="s">
        <v>176</v>
      </c>
      <c r="AU1" s="91" t="s">
        <v>179</v>
      </c>
      <c r="AV1" s="91" t="s">
        <v>182</v>
      </c>
      <c r="AW1" s="91" t="s">
        <v>184</v>
      </c>
      <c r="AX1" s="91" t="s">
        <v>186</v>
      </c>
      <c r="AY1" s="91" t="s">
        <v>188</v>
      </c>
      <c r="AZ1" s="91" t="s">
        <v>190</v>
      </c>
      <c r="BA1" s="91" t="s">
        <v>192</v>
      </c>
    </row>
    <row r="2" spans="1:53" s="96" customFormat="1" x14ac:dyDescent="0.25">
      <c r="A2" s="78" t="s">
        <v>7</v>
      </c>
      <c r="B2" s="78" t="s">
        <v>100</v>
      </c>
      <c r="C2" s="78" t="s">
        <v>101</v>
      </c>
      <c r="D2" s="78">
        <v>15.461</v>
      </c>
      <c r="E2" s="78"/>
      <c r="F2" s="78"/>
      <c r="G2" s="78">
        <v>5</v>
      </c>
      <c r="H2" s="78" t="s">
        <v>197</v>
      </c>
      <c r="I2" s="78" t="s">
        <v>197</v>
      </c>
      <c r="J2" s="78" t="s">
        <v>197</v>
      </c>
      <c r="K2" s="78" t="s">
        <v>197</v>
      </c>
      <c r="L2" s="78" t="s">
        <v>197</v>
      </c>
      <c r="M2" s="78" t="s">
        <v>197</v>
      </c>
      <c r="N2" s="78" t="s">
        <v>197</v>
      </c>
      <c r="O2" s="78" t="s">
        <v>197</v>
      </c>
      <c r="P2" s="78" t="s">
        <v>197</v>
      </c>
      <c r="Q2" s="78">
        <v>15.48</v>
      </c>
      <c r="R2" s="78">
        <v>6.15</v>
      </c>
      <c r="S2" s="78">
        <v>2.91</v>
      </c>
      <c r="T2" s="78">
        <v>78.5</v>
      </c>
      <c r="U2" s="78">
        <v>24.5</v>
      </c>
      <c r="V2" s="78">
        <v>35</v>
      </c>
      <c r="W2" s="78">
        <v>1842</v>
      </c>
      <c r="X2" s="78">
        <v>353</v>
      </c>
      <c r="Y2" s="78">
        <v>164.5</v>
      </c>
      <c r="Z2" s="78">
        <v>20.5</v>
      </c>
      <c r="AA2" s="78">
        <v>59.614999999999995</v>
      </c>
      <c r="AB2" s="78">
        <v>19.07</v>
      </c>
      <c r="AC2" s="78">
        <v>2.74</v>
      </c>
      <c r="AD2" s="78">
        <v>0.57499999999999996</v>
      </c>
      <c r="AE2" s="78">
        <v>5.25</v>
      </c>
      <c r="AF2" s="78">
        <v>12.75</v>
      </c>
      <c r="AG2" s="78">
        <v>0.7</v>
      </c>
      <c r="AH2" s="78">
        <v>171</v>
      </c>
      <c r="AI2" s="78">
        <v>139</v>
      </c>
      <c r="AJ2" s="78">
        <v>1.7999999999999998</v>
      </c>
      <c r="AK2" s="78">
        <v>6.1400000000000006</v>
      </c>
      <c r="AL2" s="78">
        <v>613.5</v>
      </c>
      <c r="AM2" s="78">
        <v>23</v>
      </c>
      <c r="AN2" s="79">
        <v>44.58</v>
      </c>
      <c r="AO2" s="79">
        <v>30.189999999999998</v>
      </c>
      <c r="AP2" s="78" t="s">
        <v>197</v>
      </c>
      <c r="AQ2" s="78" t="s">
        <v>197</v>
      </c>
      <c r="AR2" s="78" t="s">
        <v>197</v>
      </c>
      <c r="AS2" s="78" t="s">
        <v>197</v>
      </c>
      <c r="AT2" s="78" t="s">
        <v>197</v>
      </c>
      <c r="AU2" s="78" t="s">
        <v>197</v>
      </c>
      <c r="AV2" s="78" t="s">
        <v>197</v>
      </c>
      <c r="AW2" s="78" t="s">
        <v>197</v>
      </c>
      <c r="AX2" s="78" t="s">
        <v>197</v>
      </c>
      <c r="AY2" s="78" t="s">
        <v>197</v>
      </c>
      <c r="AZ2" s="78" t="s">
        <v>197</v>
      </c>
      <c r="BA2" s="78" t="s">
        <v>197</v>
      </c>
    </row>
    <row r="3" spans="1:53" s="96" customFormat="1" x14ac:dyDescent="0.25">
      <c r="A3" s="78" t="s">
        <v>7</v>
      </c>
      <c r="B3" s="78" t="s">
        <v>100</v>
      </c>
      <c r="C3" s="78" t="s">
        <v>101</v>
      </c>
      <c r="D3" s="78">
        <v>17.460999999999999</v>
      </c>
      <c r="E3" s="78"/>
      <c r="F3" s="78" t="s">
        <v>24</v>
      </c>
      <c r="G3" s="78">
        <v>7</v>
      </c>
      <c r="H3" s="78" t="s">
        <v>197</v>
      </c>
      <c r="I3" s="78" t="s">
        <v>197</v>
      </c>
      <c r="J3" s="78" t="s">
        <v>197</v>
      </c>
      <c r="K3" s="78" t="s">
        <v>197</v>
      </c>
      <c r="L3" s="78" t="s">
        <v>197</v>
      </c>
      <c r="M3" s="78" t="s">
        <v>197</v>
      </c>
      <c r="N3" s="78" t="s">
        <v>197</v>
      </c>
      <c r="O3" s="78" t="s">
        <v>197</v>
      </c>
      <c r="P3" s="78" t="s">
        <v>197</v>
      </c>
      <c r="Q3" s="78">
        <v>16.32</v>
      </c>
      <c r="R3" s="78">
        <v>5.9</v>
      </c>
      <c r="S3" s="78">
        <v>2.69</v>
      </c>
      <c r="T3" s="78">
        <v>73.5</v>
      </c>
      <c r="U3" s="78">
        <v>14</v>
      </c>
      <c r="V3" s="78">
        <v>34</v>
      </c>
      <c r="W3" s="78">
        <v>1835.5</v>
      </c>
      <c r="X3" s="78">
        <v>345.5</v>
      </c>
      <c r="Y3" s="78">
        <v>130.5</v>
      </c>
      <c r="Z3" s="78">
        <v>18</v>
      </c>
      <c r="AA3" s="78">
        <v>56.234999999999999</v>
      </c>
      <c r="AB3" s="78">
        <v>17.645</v>
      </c>
      <c r="AC3" s="78">
        <v>2.0449999999999999</v>
      </c>
      <c r="AD3" s="78">
        <v>0.48</v>
      </c>
      <c r="AE3" s="78">
        <v>5.6</v>
      </c>
      <c r="AF3" s="78">
        <v>18</v>
      </c>
      <c r="AG3" s="78">
        <v>0.505</v>
      </c>
      <c r="AH3" s="78">
        <v>148</v>
      </c>
      <c r="AI3" s="78">
        <v>127</v>
      </c>
      <c r="AJ3" s="78">
        <v>1.37</v>
      </c>
      <c r="AK3" s="78">
        <v>4.9249999999999998</v>
      </c>
      <c r="AL3" s="78">
        <v>602</v>
      </c>
      <c r="AM3" s="78">
        <v>21</v>
      </c>
      <c r="AN3" s="79">
        <v>31.54</v>
      </c>
      <c r="AO3" s="79">
        <v>32.054999999999993</v>
      </c>
      <c r="AP3" s="78" t="s">
        <v>197</v>
      </c>
      <c r="AQ3" s="78" t="s">
        <v>197</v>
      </c>
      <c r="AR3" s="78" t="s">
        <v>197</v>
      </c>
      <c r="AS3" s="78" t="s">
        <v>197</v>
      </c>
      <c r="AT3" s="78" t="s">
        <v>197</v>
      </c>
      <c r="AU3" s="78" t="s">
        <v>197</v>
      </c>
      <c r="AV3" s="78" t="s">
        <v>197</v>
      </c>
      <c r="AW3" s="78" t="s">
        <v>197</v>
      </c>
      <c r="AX3" s="78" t="s">
        <v>197</v>
      </c>
      <c r="AY3" s="78" t="s">
        <v>197</v>
      </c>
      <c r="AZ3" s="78" t="s">
        <v>197</v>
      </c>
      <c r="BA3" s="78" t="s">
        <v>197</v>
      </c>
    </row>
    <row r="4" spans="1:53" s="96" customFormat="1" x14ac:dyDescent="0.25">
      <c r="A4" s="78" t="s">
        <v>7</v>
      </c>
      <c r="B4" s="78" t="s">
        <v>100</v>
      </c>
      <c r="C4" s="78" t="s">
        <v>101</v>
      </c>
      <c r="D4" s="78">
        <v>924.46100000000001</v>
      </c>
      <c r="E4" s="78"/>
      <c r="F4" s="78"/>
      <c r="G4" s="78">
        <v>2</v>
      </c>
      <c r="H4" s="78" t="s">
        <v>197</v>
      </c>
      <c r="I4" s="78" t="s">
        <v>197</v>
      </c>
      <c r="J4" s="78" t="s">
        <v>197</v>
      </c>
      <c r="K4" s="78" t="s">
        <v>197</v>
      </c>
      <c r="L4" s="78" t="s">
        <v>197</v>
      </c>
      <c r="M4" s="78" t="s">
        <v>197</v>
      </c>
      <c r="N4" s="78" t="s">
        <v>197</v>
      </c>
      <c r="O4" s="78" t="s">
        <v>197</v>
      </c>
      <c r="P4" s="78" t="s">
        <v>197</v>
      </c>
      <c r="Q4" s="78">
        <v>15.355</v>
      </c>
      <c r="R4" s="78">
        <v>6</v>
      </c>
      <c r="S4" s="78">
        <v>2.7</v>
      </c>
      <c r="T4" s="78">
        <v>74</v>
      </c>
      <c r="U4" s="78">
        <v>16.5</v>
      </c>
      <c r="V4" s="78">
        <v>28</v>
      </c>
      <c r="W4" s="78">
        <v>1742</v>
      </c>
      <c r="X4" s="78">
        <v>335</v>
      </c>
      <c r="Y4" s="78">
        <v>146.5</v>
      </c>
      <c r="Z4" s="78">
        <v>17.5</v>
      </c>
      <c r="AA4" s="78">
        <v>56.825000000000003</v>
      </c>
      <c r="AB4" s="78">
        <v>18.225000000000001</v>
      </c>
      <c r="AC4" s="78">
        <v>2.4450000000000003</v>
      </c>
      <c r="AD4" s="78">
        <v>0.5</v>
      </c>
      <c r="AE4" s="78">
        <v>5.5</v>
      </c>
      <c r="AF4" s="78">
        <v>16.5</v>
      </c>
      <c r="AG4" s="78">
        <v>0.57499999999999996</v>
      </c>
      <c r="AH4" s="78">
        <v>130</v>
      </c>
      <c r="AI4" s="78">
        <v>130.5</v>
      </c>
      <c r="AJ4" s="78">
        <v>1.17</v>
      </c>
      <c r="AK4" s="78">
        <v>3.5949999999999998</v>
      </c>
      <c r="AL4" s="78">
        <v>581</v>
      </c>
      <c r="AM4" s="78">
        <v>18.5</v>
      </c>
      <c r="AN4" s="79">
        <v>39.945</v>
      </c>
      <c r="AO4" s="79">
        <v>19.490000000000002</v>
      </c>
      <c r="AP4" s="78" t="s">
        <v>197</v>
      </c>
      <c r="AQ4" s="78" t="s">
        <v>197</v>
      </c>
      <c r="AR4" s="78" t="s">
        <v>197</v>
      </c>
      <c r="AS4" s="78" t="s">
        <v>197</v>
      </c>
      <c r="AT4" s="78" t="s">
        <v>197</v>
      </c>
      <c r="AU4" s="78" t="s">
        <v>197</v>
      </c>
      <c r="AV4" s="78" t="s">
        <v>197</v>
      </c>
      <c r="AW4" s="78" t="s">
        <v>197</v>
      </c>
      <c r="AX4" s="78" t="s">
        <v>197</v>
      </c>
      <c r="AY4" s="78" t="s">
        <v>197</v>
      </c>
      <c r="AZ4" s="78" t="s">
        <v>197</v>
      </c>
      <c r="BA4" s="78" t="s">
        <v>197</v>
      </c>
    </row>
    <row r="5" spans="1:53" s="96" customFormat="1" x14ac:dyDescent="0.25">
      <c r="A5" s="78" t="s">
        <v>7</v>
      </c>
      <c r="B5" s="78" t="s">
        <v>100</v>
      </c>
      <c r="C5" s="78" t="s">
        <v>101</v>
      </c>
      <c r="D5" s="78">
        <v>9215.4609999999993</v>
      </c>
      <c r="E5" s="78"/>
      <c r="F5" s="78"/>
      <c r="G5" s="78">
        <v>9</v>
      </c>
      <c r="H5" s="78" t="s">
        <v>197</v>
      </c>
      <c r="I5" s="78" t="s">
        <v>197</v>
      </c>
      <c r="J5" s="78" t="s">
        <v>197</v>
      </c>
      <c r="K5" s="78" t="s">
        <v>197</v>
      </c>
      <c r="L5" s="78" t="s">
        <v>197</v>
      </c>
      <c r="M5" s="78" t="s">
        <v>197</v>
      </c>
      <c r="N5" s="78" t="s">
        <v>197</v>
      </c>
      <c r="O5" s="78" t="s">
        <v>197</v>
      </c>
      <c r="P5" s="78" t="s">
        <v>197</v>
      </c>
      <c r="Q5" s="78">
        <v>15.399999999999999</v>
      </c>
      <c r="R5" s="78">
        <v>6.0500000000000007</v>
      </c>
      <c r="S5" s="78">
        <v>2.76</v>
      </c>
      <c r="T5" s="78">
        <v>75</v>
      </c>
      <c r="U5" s="78">
        <v>26</v>
      </c>
      <c r="V5" s="78">
        <v>32</v>
      </c>
      <c r="W5" s="78">
        <v>1780</v>
      </c>
      <c r="X5" s="78">
        <v>342.5</v>
      </c>
      <c r="Y5" s="78">
        <v>149</v>
      </c>
      <c r="Z5" s="78">
        <v>17</v>
      </c>
      <c r="AA5" s="78">
        <v>58.03</v>
      </c>
      <c r="AB5" s="78">
        <v>18.615000000000002</v>
      </c>
      <c r="AC5" s="78">
        <v>2.4649999999999999</v>
      </c>
      <c r="AD5" s="78">
        <v>0.48499999999999999</v>
      </c>
      <c r="AE5" s="78">
        <v>5.4</v>
      </c>
      <c r="AF5" s="78">
        <v>15</v>
      </c>
      <c r="AG5" s="78">
        <v>0.72</v>
      </c>
      <c r="AH5" s="78">
        <v>129</v>
      </c>
      <c r="AI5" s="78">
        <v>113</v>
      </c>
      <c r="AJ5" s="78">
        <v>1.75</v>
      </c>
      <c r="AK5" s="78">
        <v>5.82</v>
      </c>
      <c r="AL5" s="78">
        <v>571.5</v>
      </c>
      <c r="AM5" s="78">
        <v>18.5</v>
      </c>
      <c r="AN5" s="79">
        <v>31.57</v>
      </c>
      <c r="AO5" s="79">
        <v>25.535000000000004</v>
      </c>
      <c r="AP5" s="78" t="s">
        <v>197</v>
      </c>
      <c r="AQ5" s="78" t="s">
        <v>197</v>
      </c>
      <c r="AR5" s="78" t="s">
        <v>197</v>
      </c>
      <c r="AS5" s="78" t="s">
        <v>197</v>
      </c>
      <c r="AT5" s="78" t="s">
        <v>197</v>
      </c>
      <c r="AU5" s="78" t="s">
        <v>197</v>
      </c>
      <c r="AV5" s="78" t="s">
        <v>197</v>
      </c>
      <c r="AW5" s="78" t="s">
        <v>197</v>
      </c>
      <c r="AX5" s="78" t="s">
        <v>197</v>
      </c>
      <c r="AY5" s="78" t="s">
        <v>197</v>
      </c>
      <c r="AZ5" s="78" t="s">
        <v>197</v>
      </c>
      <c r="BA5" s="78" t="s">
        <v>197</v>
      </c>
    </row>
    <row r="6" spans="1:53" s="96" customFormat="1" x14ac:dyDescent="0.25">
      <c r="A6" s="78" t="s">
        <v>7</v>
      </c>
      <c r="B6" s="78" t="s">
        <v>100</v>
      </c>
      <c r="C6" s="78" t="s">
        <v>101</v>
      </c>
      <c r="D6" s="78" t="s">
        <v>21</v>
      </c>
      <c r="E6" s="78"/>
      <c r="F6" s="78" t="s">
        <v>23</v>
      </c>
      <c r="G6" s="78">
        <v>1</v>
      </c>
      <c r="H6" s="78" t="s">
        <v>197</v>
      </c>
      <c r="I6" s="78" t="s">
        <v>197</v>
      </c>
      <c r="J6" s="78" t="s">
        <v>197</v>
      </c>
      <c r="K6" s="78" t="s">
        <v>197</v>
      </c>
      <c r="L6" s="78" t="s">
        <v>197</v>
      </c>
      <c r="M6" s="78" t="s">
        <v>197</v>
      </c>
      <c r="N6" s="78" t="s">
        <v>197</v>
      </c>
      <c r="O6" s="78" t="s">
        <v>197</v>
      </c>
      <c r="P6" s="78" t="s">
        <v>197</v>
      </c>
      <c r="Q6" s="78">
        <v>15.149999999999999</v>
      </c>
      <c r="R6" s="78">
        <v>6.0500000000000007</v>
      </c>
      <c r="S6" s="78">
        <v>2.5049999999999999</v>
      </c>
      <c r="T6" s="78">
        <v>70</v>
      </c>
      <c r="U6" s="78">
        <v>14</v>
      </c>
      <c r="V6" s="78">
        <v>28</v>
      </c>
      <c r="W6" s="78">
        <v>1763</v>
      </c>
      <c r="X6" s="78">
        <v>344</v>
      </c>
      <c r="Y6" s="78">
        <v>111.5</v>
      </c>
      <c r="Z6" s="78">
        <v>17</v>
      </c>
      <c r="AA6" s="78">
        <v>58.245000000000005</v>
      </c>
      <c r="AB6" s="78">
        <v>18.96</v>
      </c>
      <c r="AC6" s="78">
        <v>1.8900000000000001</v>
      </c>
      <c r="AD6" s="78">
        <v>0.48499999999999999</v>
      </c>
      <c r="AE6" s="78">
        <v>5.4</v>
      </c>
      <c r="AF6" s="78">
        <v>15</v>
      </c>
      <c r="AG6" s="78">
        <v>0.44999999999999996</v>
      </c>
      <c r="AH6" s="78">
        <v>126.5</v>
      </c>
      <c r="AI6" s="78">
        <v>123.5</v>
      </c>
      <c r="AJ6" s="78">
        <v>1.17</v>
      </c>
      <c r="AK6" s="78">
        <v>3.7649999999999997</v>
      </c>
      <c r="AL6" s="78">
        <v>581.5</v>
      </c>
      <c r="AM6" s="78">
        <v>18</v>
      </c>
      <c r="AN6" s="79">
        <v>32.594999999999999</v>
      </c>
      <c r="AO6" s="79">
        <v>19.97</v>
      </c>
      <c r="AP6" s="78" t="s">
        <v>197</v>
      </c>
      <c r="AQ6" s="78" t="s">
        <v>197</v>
      </c>
      <c r="AR6" s="78" t="s">
        <v>197</v>
      </c>
      <c r="AS6" s="78" t="s">
        <v>197</v>
      </c>
      <c r="AT6" s="78" t="s">
        <v>197</v>
      </c>
      <c r="AU6" s="78" t="s">
        <v>197</v>
      </c>
      <c r="AV6" s="78" t="s">
        <v>197</v>
      </c>
      <c r="AW6" s="78" t="s">
        <v>197</v>
      </c>
      <c r="AX6" s="78" t="s">
        <v>197</v>
      </c>
      <c r="AY6" s="78" t="s">
        <v>197</v>
      </c>
      <c r="AZ6" s="78" t="s">
        <v>197</v>
      </c>
      <c r="BA6" s="78" t="s">
        <v>197</v>
      </c>
    </row>
    <row r="7" spans="1:53" s="96" customFormat="1" x14ac:dyDescent="0.25">
      <c r="A7" s="78" t="s">
        <v>7</v>
      </c>
      <c r="B7" s="78" t="s">
        <v>100</v>
      </c>
      <c r="C7" s="78" t="s">
        <v>101</v>
      </c>
      <c r="D7" s="78" t="s">
        <v>165</v>
      </c>
      <c r="E7" s="78"/>
      <c r="F7" s="78"/>
      <c r="G7" s="78">
        <v>3</v>
      </c>
      <c r="H7" s="78" t="s">
        <v>197</v>
      </c>
      <c r="I7" s="78" t="s">
        <v>197</v>
      </c>
      <c r="J7" s="78" t="s">
        <v>197</v>
      </c>
      <c r="K7" s="78" t="s">
        <v>197</v>
      </c>
      <c r="L7" s="78" t="s">
        <v>197</v>
      </c>
      <c r="M7" s="78" t="s">
        <v>197</v>
      </c>
      <c r="N7" s="78" t="s">
        <v>197</v>
      </c>
      <c r="O7" s="78" t="s">
        <v>197</v>
      </c>
      <c r="P7" s="78" t="s">
        <v>197</v>
      </c>
      <c r="Q7" s="78">
        <v>16.035</v>
      </c>
      <c r="R7" s="78">
        <v>6</v>
      </c>
      <c r="S7" s="78">
        <v>2.7050000000000001</v>
      </c>
      <c r="T7" s="78">
        <v>74</v>
      </c>
      <c r="U7" s="78">
        <v>20.5</v>
      </c>
      <c r="V7" s="78">
        <v>33</v>
      </c>
      <c r="W7" s="78">
        <v>1829.5</v>
      </c>
      <c r="X7" s="78">
        <v>354.5</v>
      </c>
      <c r="Y7" s="78">
        <v>158</v>
      </c>
      <c r="Z7" s="78">
        <v>22</v>
      </c>
      <c r="AA7" s="78">
        <v>57.195</v>
      </c>
      <c r="AB7" s="78">
        <v>18.515000000000001</v>
      </c>
      <c r="AC7" s="78">
        <v>2.5599999999999996</v>
      </c>
      <c r="AD7" s="78">
        <v>0.59499999999999997</v>
      </c>
      <c r="AE7" s="78">
        <v>5.4</v>
      </c>
      <c r="AF7" s="78">
        <v>15.75</v>
      </c>
      <c r="AG7" s="78">
        <v>0.70500000000000007</v>
      </c>
      <c r="AH7" s="78">
        <v>141</v>
      </c>
      <c r="AI7" s="78">
        <v>135.5</v>
      </c>
      <c r="AJ7" s="78">
        <v>1.335</v>
      </c>
      <c r="AK7" s="78">
        <v>5.3</v>
      </c>
      <c r="AL7" s="78">
        <v>634.5</v>
      </c>
      <c r="AM7" s="78">
        <v>19.5</v>
      </c>
      <c r="AN7" s="79">
        <v>38.11</v>
      </c>
      <c r="AO7" s="79">
        <v>25.049999999999997</v>
      </c>
      <c r="AP7" s="78" t="s">
        <v>197</v>
      </c>
      <c r="AQ7" s="78" t="s">
        <v>197</v>
      </c>
      <c r="AR7" s="78" t="s">
        <v>197</v>
      </c>
      <c r="AS7" s="78" t="s">
        <v>197</v>
      </c>
      <c r="AT7" s="78" t="s">
        <v>197</v>
      </c>
      <c r="AU7" s="78" t="s">
        <v>197</v>
      </c>
      <c r="AV7" s="78" t="s">
        <v>197</v>
      </c>
      <c r="AW7" s="78" t="s">
        <v>197</v>
      </c>
      <c r="AX7" s="78" t="s">
        <v>197</v>
      </c>
      <c r="AY7" s="78" t="s">
        <v>197</v>
      </c>
      <c r="AZ7" s="78" t="s">
        <v>197</v>
      </c>
      <c r="BA7" s="78" t="s">
        <v>197</v>
      </c>
    </row>
    <row r="8" spans="1:53" s="96" customFormat="1" x14ac:dyDescent="0.25">
      <c r="A8" s="78" t="s">
        <v>7</v>
      </c>
      <c r="B8" s="78" t="s">
        <v>100</v>
      </c>
      <c r="C8" s="78" t="s">
        <v>101</v>
      </c>
      <c r="D8" s="78" t="s">
        <v>168</v>
      </c>
      <c r="E8" s="78"/>
      <c r="F8" s="78" t="s">
        <v>211</v>
      </c>
      <c r="G8" s="78">
        <v>8</v>
      </c>
      <c r="H8" s="78" t="s">
        <v>197</v>
      </c>
      <c r="I8" s="78" t="s">
        <v>197</v>
      </c>
      <c r="J8" s="78" t="s">
        <v>197</v>
      </c>
      <c r="K8" s="78" t="s">
        <v>197</v>
      </c>
      <c r="L8" s="78" t="s">
        <v>197</v>
      </c>
      <c r="M8" s="78" t="s">
        <v>197</v>
      </c>
      <c r="N8" s="78" t="s">
        <v>197</v>
      </c>
      <c r="O8" s="78" t="s">
        <v>197</v>
      </c>
      <c r="P8" s="78" t="s">
        <v>197</v>
      </c>
      <c r="Q8" s="78">
        <v>16.185000000000002</v>
      </c>
      <c r="R8" s="78">
        <v>5.9</v>
      </c>
      <c r="S8" s="78">
        <v>2.84</v>
      </c>
      <c r="T8" s="78">
        <v>77</v>
      </c>
      <c r="U8" s="78">
        <v>10.5</v>
      </c>
      <c r="V8" s="78">
        <v>29</v>
      </c>
      <c r="W8" s="78">
        <v>1822.5</v>
      </c>
      <c r="X8" s="78">
        <v>348</v>
      </c>
      <c r="Y8" s="78">
        <v>100</v>
      </c>
      <c r="Z8" s="78">
        <v>18</v>
      </c>
      <c r="AA8" s="78">
        <v>56.39</v>
      </c>
      <c r="AB8" s="78">
        <v>17.935000000000002</v>
      </c>
      <c r="AC8" s="78">
        <v>1.5899999999999999</v>
      </c>
      <c r="AD8" s="78">
        <v>0.48499999999999999</v>
      </c>
      <c r="AE8" s="78">
        <v>5.6</v>
      </c>
      <c r="AF8" s="78">
        <v>18</v>
      </c>
      <c r="AG8" s="78">
        <v>0.45499999999999996</v>
      </c>
      <c r="AH8" s="78">
        <v>128.5</v>
      </c>
      <c r="AI8" s="78">
        <v>118.5</v>
      </c>
      <c r="AJ8" s="78">
        <v>1.115</v>
      </c>
      <c r="AK8" s="78">
        <v>3.855</v>
      </c>
      <c r="AL8" s="78">
        <v>570</v>
      </c>
      <c r="AM8" s="78">
        <v>16.5</v>
      </c>
      <c r="AN8" s="79">
        <v>32.46</v>
      </c>
      <c r="AO8" s="79">
        <v>31.184999999999995</v>
      </c>
      <c r="AP8" s="78" t="s">
        <v>197</v>
      </c>
      <c r="AQ8" s="78" t="s">
        <v>197</v>
      </c>
      <c r="AR8" s="78" t="s">
        <v>197</v>
      </c>
      <c r="AS8" s="78" t="s">
        <v>197</v>
      </c>
      <c r="AT8" s="78" t="s">
        <v>197</v>
      </c>
      <c r="AU8" s="78" t="s">
        <v>197</v>
      </c>
      <c r="AV8" s="78" t="s">
        <v>197</v>
      </c>
      <c r="AW8" s="78" t="s">
        <v>197</v>
      </c>
      <c r="AX8" s="78" t="s">
        <v>197</v>
      </c>
      <c r="AY8" s="78" t="s">
        <v>197</v>
      </c>
      <c r="AZ8" s="78" t="s">
        <v>197</v>
      </c>
      <c r="BA8" s="78" t="s">
        <v>197</v>
      </c>
    </row>
    <row r="9" spans="1:53" s="96" customFormat="1" x14ac:dyDescent="0.25">
      <c r="A9" s="78" t="s">
        <v>7</v>
      </c>
      <c r="B9" s="78" t="s">
        <v>100</v>
      </c>
      <c r="C9" s="78" t="s">
        <v>101</v>
      </c>
      <c r="D9" s="78" t="s">
        <v>194</v>
      </c>
      <c r="E9" s="78"/>
      <c r="F9" s="78"/>
      <c r="G9" s="78">
        <v>4</v>
      </c>
      <c r="H9" s="78" t="s">
        <v>197</v>
      </c>
      <c r="I9" s="78" t="s">
        <v>197</v>
      </c>
      <c r="J9" s="78" t="s">
        <v>197</v>
      </c>
      <c r="K9" s="78" t="s">
        <v>197</v>
      </c>
      <c r="L9" s="78" t="s">
        <v>197</v>
      </c>
      <c r="M9" s="78" t="s">
        <v>197</v>
      </c>
      <c r="N9" s="78" t="s">
        <v>197</v>
      </c>
      <c r="O9" s="78" t="s">
        <v>197</v>
      </c>
      <c r="P9" s="78" t="s">
        <v>197</v>
      </c>
      <c r="Q9" s="78">
        <v>16.57</v>
      </c>
      <c r="R9" s="78">
        <v>6.1</v>
      </c>
      <c r="S9" s="78">
        <v>2.73</v>
      </c>
      <c r="T9" s="78">
        <v>75</v>
      </c>
      <c r="U9" s="78">
        <v>11.5</v>
      </c>
      <c r="V9" s="78">
        <v>31.5</v>
      </c>
      <c r="W9" s="78">
        <v>1975</v>
      </c>
      <c r="X9" s="78">
        <v>381</v>
      </c>
      <c r="Y9" s="78">
        <v>118.5</v>
      </c>
      <c r="Z9" s="78">
        <v>19.5</v>
      </c>
      <c r="AA9" s="78">
        <v>59.66</v>
      </c>
      <c r="AB9" s="78">
        <v>19.189999999999998</v>
      </c>
      <c r="AC9" s="78">
        <v>1.835</v>
      </c>
      <c r="AD9" s="78">
        <v>0.51</v>
      </c>
      <c r="AE9" s="78">
        <v>5.3000000000000007</v>
      </c>
      <c r="AF9" s="78">
        <v>13.5</v>
      </c>
      <c r="AG9" s="78">
        <v>0.64500000000000002</v>
      </c>
      <c r="AH9" s="78">
        <v>146.5</v>
      </c>
      <c r="AI9" s="78">
        <v>140</v>
      </c>
      <c r="AJ9" s="78">
        <v>1.29</v>
      </c>
      <c r="AK9" s="78">
        <v>3.8899999999999997</v>
      </c>
      <c r="AL9" s="78">
        <v>664</v>
      </c>
      <c r="AM9" s="78">
        <v>19</v>
      </c>
      <c r="AN9" s="79">
        <v>33</v>
      </c>
      <c r="AO9" s="79">
        <v>31.03</v>
      </c>
      <c r="AP9" s="78" t="s">
        <v>197</v>
      </c>
      <c r="AQ9" s="78" t="s">
        <v>197</v>
      </c>
      <c r="AR9" s="78" t="s">
        <v>197</v>
      </c>
      <c r="AS9" s="78" t="s">
        <v>197</v>
      </c>
      <c r="AT9" s="78" t="s">
        <v>197</v>
      </c>
      <c r="AU9" s="78" t="s">
        <v>197</v>
      </c>
      <c r="AV9" s="78" t="s">
        <v>197</v>
      </c>
      <c r="AW9" s="78" t="s">
        <v>197</v>
      </c>
      <c r="AX9" s="78" t="s">
        <v>197</v>
      </c>
      <c r="AY9" s="78" t="s">
        <v>197</v>
      </c>
      <c r="AZ9" s="78" t="s">
        <v>197</v>
      </c>
      <c r="BA9" s="78" t="s">
        <v>197</v>
      </c>
    </row>
    <row r="10" spans="1:53" s="96" customFormat="1" x14ac:dyDescent="0.25">
      <c r="A10" s="78" t="s">
        <v>7</v>
      </c>
      <c r="B10" s="78" t="s">
        <v>100</v>
      </c>
      <c r="C10" s="78" t="s">
        <v>101</v>
      </c>
      <c r="D10" s="78" t="s">
        <v>169</v>
      </c>
      <c r="E10" s="78"/>
      <c r="F10" s="78"/>
      <c r="G10" s="78">
        <v>6</v>
      </c>
      <c r="H10" s="78" t="s">
        <v>197</v>
      </c>
      <c r="I10" s="78" t="s">
        <v>197</v>
      </c>
      <c r="J10" s="78" t="s">
        <v>197</v>
      </c>
      <c r="K10" s="78" t="s">
        <v>197</v>
      </c>
      <c r="L10" s="78" t="s">
        <v>197</v>
      </c>
      <c r="M10" s="78" t="s">
        <v>197</v>
      </c>
      <c r="N10" s="78" t="s">
        <v>197</v>
      </c>
      <c r="O10" s="78" t="s">
        <v>197</v>
      </c>
      <c r="P10" s="78" t="s">
        <v>197</v>
      </c>
      <c r="Q10" s="78">
        <v>16.475000000000001</v>
      </c>
      <c r="R10" s="78">
        <v>5.9</v>
      </c>
      <c r="S10" s="78">
        <v>2.86</v>
      </c>
      <c r="T10" s="78">
        <v>77.5</v>
      </c>
      <c r="U10" s="78">
        <v>20</v>
      </c>
      <c r="V10" s="78">
        <v>30.5</v>
      </c>
      <c r="W10" s="78">
        <v>1837.5</v>
      </c>
      <c r="X10" s="78">
        <v>358</v>
      </c>
      <c r="Y10" s="78">
        <v>124.5</v>
      </c>
      <c r="Z10" s="78">
        <v>20</v>
      </c>
      <c r="AA10" s="78">
        <v>55.805</v>
      </c>
      <c r="AB10" s="78">
        <v>18.12</v>
      </c>
      <c r="AC10" s="78">
        <v>1.94</v>
      </c>
      <c r="AD10" s="78">
        <v>0.52500000000000002</v>
      </c>
      <c r="AE10" s="78">
        <v>5.6</v>
      </c>
      <c r="AF10" s="78">
        <v>18</v>
      </c>
      <c r="AG10" s="78">
        <v>0.56499999999999995</v>
      </c>
      <c r="AH10" s="78">
        <v>138</v>
      </c>
      <c r="AI10" s="78">
        <v>122</v>
      </c>
      <c r="AJ10" s="78">
        <v>1.1400000000000001</v>
      </c>
      <c r="AK10" s="78">
        <v>4.13</v>
      </c>
      <c r="AL10" s="78">
        <v>567.5</v>
      </c>
      <c r="AM10" s="78">
        <v>18.5</v>
      </c>
      <c r="AN10" s="79">
        <v>36.67</v>
      </c>
      <c r="AO10" s="79">
        <v>30.5</v>
      </c>
      <c r="AP10" s="78" t="s">
        <v>197</v>
      </c>
      <c r="AQ10" s="78" t="s">
        <v>197</v>
      </c>
      <c r="AR10" s="78" t="s">
        <v>197</v>
      </c>
      <c r="AS10" s="78" t="s">
        <v>197</v>
      </c>
      <c r="AT10" s="78" t="s">
        <v>197</v>
      </c>
      <c r="AU10" s="78" t="s">
        <v>197</v>
      </c>
      <c r="AV10" s="78" t="s">
        <v>197</v>
      </c>
      <c r="AW10" s="78" t="s">
        <v>197</v>
      </c>
      <c r="AX10" s="78" t="s">
        <v>197</v>
      </c>
      <c r="AY10" s="78" t="s">
        <v>197</v>
      </c>
      <c r="AZ10" s="78" t="s">
        <v>197</v>
      </c>
      <c r="BA10" s="78" t="s">
        <v>197</v>
      </c>
    </row>
    <row r="11" spans="1:53" s="96" customFormat="1" x14ac:dyDescent="0.25">
      <c r="A11" s="78" t="s">
        <v>7</v>
      </c>
      <c r="B11" s="78" t="s">
        <v>102</v>
      </c>
      <c r="C11" s="78" t="s">
        <v>101</v>
      </c>
      <c r="D11" s="78">
        <v>15.461</v>
      </c>
      <c r="E11" s="78"/>
      <c r="F11" s="78"/>
      <c r="G11" s="78">
        <v>4</v>
      </c>
      <c r="H11" s="80" t="s">
        <v>206</v>
      </c>
      <c r="I11" s="78">
        <v>2.5</v>
      </c>
      <c r="J11" s="78">
        <f t="shared" ref="J11:J30" si="0">8.75*3</f>
        <v>26.25</v>
      </c>
      <c r="K11" s="78">
        <v>39</v>
      </c>
      <c r="L11" s="78">
        <f t="shared" ref="L11:L35" si="1">K11/(I11*J11)*43560/1000</f>
        <v>25.887085714285718</v>
      </c>
      <c r="M11" s="94">
        <v>5</v>
      </c>
      <c r="N11" s="78">
        <v>3261</v>
      </c>
      <c r="O11" s="78">
        <f>N11/453.59</f>
        <v>7.1893119336846052</v>
      </c>
      <c r="P11" s="78">
        <f t="shared" ref="P11:P35" si="2">O11/(I11*J11)*43560*(1-(M11/100))/0.845/56</f>
        <v>95.804244717541792</v>
      </c>
      <c r="Q11" s="78">
        <v>21.45</v>
      </c>
      <c r="R11" s="78">
        <v>6.3000000000000007</v>
      </c>
      <c r="S11" s="78">
        <v>2.5499999999999998</v>
      </c>
      <c r="T11" s="78">
        <v>71</v>
      </c>
      <c r="U11" s="78">
        <v>23</v>
      </c>
      <c r="V11" s="78">
        <v>20.5</v>
      </c>
      <c r="W11" s="78">
        <v>2366.5</v>
      </c>
      <c r="X11" s="78">
        <v>712</v>
      </c>
      <c r="Y11" s="78">
        <v>104</v>
      </c>
      <c r="Z11" s="78">
        <v>19.5</v>
      </c>
      <c r="AA11" s="78">
        <v>55.134999999999998</v>
      </c>
      <c r="AB11" s="78">
        <v>27.634999999999998</v>
      </c>
      <c r="AC11" s="78">
        <v>1.24</v>
      </c>
      <c r="AD11" s="78">
        <v>0.39500000000000002</v>
      </c>
      <c r="AE11" s="78">
        <v>5.0999999999999996</v>
      </c>
      <c r="AF11" s="78">
        <v>10.5</v>
      </c>
      <c r="AG11" s="78">
        <v>0.52500000000000002</v>
      </c>
      <c r="AH11" s="78">
        <v>109</v>
      </c>
      <c r="AI11" s="78">
        <v>126.5</v>
      </c>
      <c r="AJ11" s="78">
        <v>1.5249999999999999</v>
      </c>
      <c r="AK11" s="78">
        <v>4.4800000000000004</v>
      </c>
      <c r="AL11" s="78">
        <v>743</v>
      </c>
      <c r="AM11" s="78">
        <v>9.5</v>
      </c>
      <c r="AN11" s="79">
        <v>33.285000000000004</v>
      </c>
      <c r="AO11" s="79">
        <v>24.605000000000004</v>
      </c>
      <c r="AP11" s="82">
        <v>8.4</v>
      </c>
      <c r="AQ11" s="82">
        <v>6</v>
      </c>
      <c r="AR11" s="82">
        <v>4.3</v>
      </c>
      <c r="AS11" s="82">
        <v>60.2</v>
      </c>
      <c r="AT11" s="83">
        <v>1.163</v>
      </c>
      <c r="AU11" s="84">
        <v>2.804764</v>
      </c>
      <c r="AV11" s="85">
        <v>0.29453655123979683</v>
      </c>
      <c r="AW11" s="85">
        <v>0.24399703764791875</v>
      </c>
      <c r="AX11" s="85">
        <v>0.16982619549845229</v>
      </c>
      <c r="AY11" s="78">
        <v>4.9089425206632811</v>
      </c>
      <c r="AZ11" s="78">
        <v>4.0666172941319791</v>
      </c>
      <c r="BA11" s="78">
        <v>2.8304365916408716</v>
      </c>
    </row>
    <row r="12" spans="1:53" s="96" customFormat="1" x14ac:dyDescent="0.25">
      <c r="A12" s="78" t="s">
        <v>7</v>
      </c>
      <c r="B12" s="78" t="s">
        <v>102</v>
      </c>
      <c r="C12" s="78" t="s">
        <v>101</v>
      </c>
      <c r="D12" s="78">
        <v>15.461</v>
      </c>
      <c r="E12" s="78"/>
      <c r="F12" s="78"/>
      <c r="G12" s="78">
        <v>4</v>
      </c>
      <c r="H12" s="80" t="s">
        <v>207</v>
      </c>
      <c r="I12" s="78">
        <v>2.5</v>
      </c>
      <c r="J12" s="78">
        <f t="shared" si="0"/>
        <v>26.25</v>
      </c>
      <c r="K12" s="78">
        <v>29</v>
      </c>
      <c r="L12" s="78">
        <f t="shared" si="1"/>
        <v>19.249371428571429</v>
      </c>
      <c r="M12" s="78">
        <v>8.4</v>
      </c>
      <c r="N12" s="78">
        <v>2336</v>
      </c>
      <c r="O12" s="78">
        <f t="shared" ref="O12:O67" si="3">N12/453.59</f>
        <v>5.1500253532926212</v>
      </c>
      <c r="P12" s="78">
        <f t="shared" si="2"/>
        <v>66.172670167279236</v>
      </c>
      <c r="Q12" s="78">
        <v>21.45</v>
      </c>
      <c r="R12" s="78">
        <v>6.3000000000000007</v>
      </c>
      <c r="S12" s="78">
        <v>2.5499999999999998</v>
      </c>
      <c r="T12" s="78">
        <v>71</v>
      </c>
      <c r="U12" s="78">
        <v>23</v>
      </c>
      <c r="V12" s="78">
        <v>20.5</v>
      </c>
      <c r="W12" s="78">
        <v>2366.5</v>
      </c>
      <c r="X12" s="78">
        <v>712</v>
      </c>
      <c r="Y12" s="78">
        <v>104</v>
      </c>
      <c r="Z12" s="78">
        <v>19.5</v>
      </c>
      <c r="AA12" s="78">
        <v>55.134999999999998</v>
      </c>
      <c r="AB12" s="78">
        <v>27.634999999999998</v>
      </c>
      <c r="AC12" s="78">
        <v>1.24</v>
      </c>
      <c r="AD12" s="78">
        <v>0.39500000000000002</v>
      </c>
      <c r="AE12" s="78">
        <v>5.0999999999999996</v>
      </c>
      <c r="AF12" s="78">
        <v>10.5</v>
      </c>
      <c r="AG12" s="78">
        <v>0.52500000000000002</v>
      </c>
      <c r="AH12" s="78">
        <v>109</v>
      </c>
      <c r="AI12" s="78">
        <v>126.5</v>
      </c>
      <c r="AJ12" s="78">
        <v>1.5249999999999999</v>
      </c>
      <c r="AK12" s="78">
        <v>4.4800000000000004</v>
      </c>
      <c r="AL12" s="78">
        <v>743</v>
      </c>
      <c r="AM12" s="78">
        <v>9.5</v>
      </c>
      <c r="AN12" s="79">
        <v>33.285000000000004</v>
      </c>
      <c r="AO12" s="79">
        <v>24.605000000000004</v>
      </c>
      <c r="AP12" s="82">
        <v>9.1</v>
      </c>
      <c r="AQ12" s="82">
        <v>6.4</v>
      </c>
      <c r="AR12" s="82">
        <v>4.2</v>
      </c>
      <c r="AS12" s="82">
        <v>60</v>
      </c>
      <c r="AT12" s="83">
        <v>1.167</v>
      </c>
      <c r="AU12" s="84">
        <v>2.785657</v>
      </c>
      <c r="AV12" s="85">
        <v>0.30582342779276495</v>
      </c>
      <c r="AW12" s="85">
        <v>0.24613314122070479</v>
      </c>
      <c r="AX12" s="85">
        <v>0.17534651695370823</v>
      </c>
      <c r="AY12" s="78">
        <v>4.7784910592619525</v>
      </c>
      <c r="AZ12" s="78">
        <v>3.8458303315735116</v>
      </c>
      <c r="BA12" s="78">
        <v>2.7397893274016911</v>
      </c>
    </row>
    <row r="13" spans="1:53" s="96" customFormat="1" x14ac:dyDescent="0.25">
      <c r="A13" s="78" t="s">
        <v>7</v>
      </c>
      <c r="B13" s="78" t="s">
        <v>102</v>
      </c>
      <c r="C13" s="78" t="s">
        <v>101</v>
      </c>
      <c r="D13" s="78">
        <v>17.460999999999999</v>
      </c>
      <c r="E13" s="78"/>
      <c r="F13" s="78" t="s">
        <v>24</v>
      </c>
      <c r="G13" s="78">
        <v>9</v>
      </c>
      <c r="H13" s="80" t="s">
        <v>206</v>
      </c>
      <c r="I13" s="78">
        <v>2.5</v>
      </c>
      <c r="J13" s="78">
        <f t="shared" si="0"/>
        <v>26.25</v>
      </c>
      <c r="K13" s="78">
        <v>36</v>
      </c>
      <c r="L13" s="78">
        <f t="shared" si="1"/>
        <v>23.895771428571429</v>
      </c>
      <c r="M13" s="78">
        <v>8.8000000000000007</v>
      </c>
      <c r="N13" s="78">
        <v>3366</v>
      </c>
      <c r="O13" s="78">
        <f t="shared" si="3"/>
        <v>7.4207985184858574</v>
      </c>
      <c r="P13" s="78">
        <f t="shared" si="2"/>
        <v>94.93345728625448</v>
      </c>
      <c r="Q13" s="78">
        <v>19.585000000000001</v>
      </c>
      <c r="R13" s="78">
        <v>6.15</v>
      </c>
      <c r="S13" s="78">
        <v>2.86</v>
      </c>
      <c r="T13" s="78">
        <v>77</v>
      </c>
      <c r="U13" s="78">
        <v>28.5</v>
      </c>
      <c r="V13" s="78">
        <v>16.5</v>
      </c>
      <c r="W13" s="78">
        <v>2143</v>
      </c>
      <c r="X13" s="78">
        <v>607.5</v>
      </c>
      <c r="Y13" s="78">
        <v>81.5</v>
      </c>
      <c r="Z13" s="78">
        <v>17.5</v>
      </c>
      <c r="AA13" s="78">
        <v>54.704999999999998</v>
      </c>
      <c r="AB13" s="78">
        <v>25.844999999999999</v>
      </c>
      <c r="AC13" s="78">
        <v>1.07</v>
      </c>
      <c r="AD13" s="78">
        <v>0.39</v>
      </c>
      <c r="AE13" s="78">
        <v>5.25</v>
      </c>
      <c r="AF13" s="78">
        <v>12.75</v>
      </c>
      <c r="AG13" s="78">
        <v>0.505</v>
      </c>
      <c r="AH13" s="78">
        <v>103</v>
      </c>
      <c r="AI13" s="78">
        <v>106</v>
      </c>
      <c r="AJ13" s="78">
        <v>1.44</v>
      </c>
      <c r="AK13" s="78">
        <v>4.8450000000000006</v>
      </c>
      <c r="AL13" s="78">
        <v>661</v>
      </c>
      <c r="AM13" s="78">
        <v>8</v>
      </c>
      <c r="AN13" s="79">
        <v>34.089999999999996</v>
      </c>
      <c r="AO13" s="79">
        <v>30.669999999999998</v>
      </c>
      <c r="AP13" s="82">
        <v>8.6999999999999993</v>
      </c>
      <c r="AQ13" s="82">
        <v>6</v>
      </c>
      <c r="AR13" s="82">
        <v>4.8</v>
      </c>
      <c r="AS13" s="82">
        <v>59.8</v>
      </c>
      <c r="AT13" s="83">
        <v>1.1599999999999999</v>
      </c>
      <c r="AU13" s="84">
        <v>2.7834400000000001</v>
      </c>
      <c r="AV13" s="85">
        <v>0.30658865844120253</v>
      </c>
      <c r="AW13" s="85">
        <v>0.23599779613953581</v>
      </c>
      <c r="AX13" s="85">
        <v>0.16496369857872278</v>
      </c>
      <c r="AY13" s="78">
        <v>5.1098109740200428</v>
      </c>
      <c r="AZ13" s="78">
        <v>3.9332966023255969</v>
      </c>
      <c r="BA13" s="78">
        <v>2.7493949763120464</v>
      </c>
    </row>
    <row r="14" spans="1:53" s="96" customFormat="1" x14ac:dyDescent="0.25">
      <c r="A14" s="78" t="s">
        <v>7</v>
      </c>
      <c r="B14" s="78" t="s">
        <v>102</v>
      </c>
      <c r="C14" s="78" t="s">
        <v>101</v>
      </c>
      <c r="D14" s="78">
        <v>17.460999999999999</v>
      </c>
      <c r="E14" s="78"/>
      <c r="F14" s="78" t="s">
        <v>24</v>
      </c>
      <c r="G14" s="78">
        <v>9</v>
      </c>
      <c r="H14" s="80" t="s">
        <v>207</v>
      </c>
      <c r="I14" s="78">
        <v>2.5</v>
      </c>
      <c r="J14" s="78">
        <f t="shared" si="0"/>
        <v>26.25</v>
      </c>
      <c r="K14" s="78">
        <v>31</v>
      </c>
      <c r="L14" s="78">
        <f t="shared" si="1"/>
        <v>20.576914285714288</v>
      </c>
      <c r="M14" s="78">
        <v>9.3000000000000007</v>
      </c>
      <c r="N14" s="78">
        <v>4598</v>
      </c>
      <c r="O14" s="78">
        <f t="shared" si="3"/>
        <v>10.136907780153884</v>
      </c>
      <c r="P14" s="78">
        <f t="shared" si="2"/>
        <v>128.9693768171243</v>
      </c>
      <c r="Q14" s="78">
        <v>19.585000000000001</v>
      </c>
      <c r="R14" s="78">
        <v>6.15</v>
      </c>
      <c r="S14" s="78">
        <v>2.86</v>
      </c>
      <c r="T14" s="78">
        <v>77</v>
      </c>
      <c r="U14" s="78">
        <v>28.5</v>
      </c>
      <c r="V14" s="78">
        <v>16.5</v>
      </c>
      <c r="W14" s="78">
        <v>2143</v>
      </c>
      <c r="X14" s="78">
        <v>607.5</v>
      </c>
      <c r="Y14" s="78">
        <v>81.5</v>
      </c>
      <c r="Z14" s="78">
        <v>17.5</v>
      </c>
      <c r="AA14" s="78">
        <v>54.704999999999998</v>
      </c>
      <c r="AB14" s="78">
        <v>25.844999999999999</v>
      </c>
      <c r="AC14" s="78">
        <v>1.07</v>
      </c>
      <c r="AD14" s="78">
        <v>0.39</v>
      </c>
      <c r="AE14" s="78">
        <v>5.25</v>
      </c>
      <c r="AF14" s="78">
        <v>12.75</v>
      </c>
      <c r="AG14" s="78">
        <v>0.505</v>
      </c>
      <c r="AH14" s="78">
        <v>103</v>
      </c>
      <c r="AI14" s="78">
        <v>106</v>
      </c>
      <c r="AJ14" s="78">
        <v>1.44</v>
      </c>
      <c r="AK14" s="78">
        <v>4.8450000000000006</v>
      </c>
      <c r="AL14" s="78">
        <v>661</v>
      </c>
      <c r="AM14" s="78">
        <v>8</v>
      </c>
      <c r="AN14" s="79">
        <v>34.089999999999996</v>
      </c>
      <c r="AO14" s="79">
        <v>30.669999999999998</v>
      </c>
      <c r="AP14" s="82">
        <v>8.6999999999999993</v>
      </c>
      <c r="AQ14" s="82">
        <v>6.7</v>
      </c>
      <c r="AR14" s="82">
        <v>4.4000000000000004</v>
      </c>
      <c r="AS14" s="82">
        <v>59.7</v>
      </c>
      <c r="AT14" s="83">
        <v>1.1719999999999999</v>
      </c>
      <c r="AU14" s="84">
        <v>2.7610330000000003</v>
      </c>
      <c r="AV14" s="85">
        <v>0.30971190769738044</v>
      </c>
      <c r="AW14" s="85">
        <v>0.24638865622131684</v>
      </c>
      <c r="AX14" s="85">
        <v>0.1757588820492148</v>
      </c>
      <c r="AY14" s="78">
        <v>4.6225657865280665</v>
      </c>
      <c r="AZ14" s="78">
        <v>3.6774426301689083</v>
      </c>
      <c r="BA14" s="78">
        <v>2.6232668962569372</v>
      </c>
    </row>
    <row r="15" spans="1:53" s="96" customFormat="1" x14ac:dyDescent="0.25">
      <c r="A15" s="78" t="s">
        <v>7</v>
      </c>
      <c r="B15" s="78" t="s">
        <v>102</v>
      </c>
      <c r="C15" s="78" t="s">
        <v>101</v>
      </c>
      <c r="D15" s="78">
        <v>924.46100000000001</v>
      </c>
      <c r="E15" s="78"/>
      <c r="F15" s="78"/>
      <c r="G15" s="78">
        <v>7</v>
      </c>
      <c r="H15" s="80" t="s">
        <v>206</v>
      </c>
      <c r="I15" s="78">
        <v>2.5</v>
      </c>
      <c r="J15" s="78">
        <f t="shared" si="0"/>
        <v>26.25</v>
      </c>
      <c r="K15" s="78">
        <v>35</v>
      </c>
      <c r="L15" s="78">
        <f t="shared" si="1"/>
        <v>23.231999999999999</v>
      </c>
      <c r="M15" s="78">
        <v>8.6999999999999993</v>
      </c>
      <c r="N15" s="78">
        <v>2528</v>
      </c>
      <c r="O15" s="78">
        <f t="shared" si="3"/>
        <v>5.5733151083577681</v>
      </c>
      <c r="P15" s="78">
        <f t="shared" si="2"/>
        <v>71.376984224970826</v>
      </c>
      <c r="Q15" s="78">
        <v>21.39</v>
      </c>
      <c r="R15" s="78">
        <v>6</v>
      </c>
      <c r="S15" s="78">
        <v>2.9750000000000001</v>
      </c>
      <c r="T15" s="78">
        <v>79.5</v>
      </c>
      <c r="U15" s="78">
        <v>22</v>
      </c>
      <c r="V15" s="78">
        <v>30</v>
      </c>
      <c r="W15" s="78">
        <v>2247.5</v>
      </c>
      <c r="X15" s="78">
        <v>639</v>
      </c>
      <c r="Y15" s="78">
        <v>91</v>
      </c>
      <c r="Z15" s="78">
        <v>17.5</v>
      </c>
      <c r="AA15" s="78">
        <v>52.525000000000006</v>
      </c>
      <c r="AB15" s="78">
        <v>24.875</v>
      </c>
      <c r="AC15" s="78">
        <v>1.0899999999999999</v>
      </c>
      <c r="AD15" s="78">
        <v>0.35499999999999998</v>
      </c>
      <c r="AE15" s="78">
        <v>5.4</v>
      </c>
      <c r="AF15" s="78">
        <v>15.75</v>
      </c>
      <c r="AG15" s="78">
        <v>0.58499999999999996</v>
      </c>
      <c r="AH15" s="78">
        <v>119</v>
      </c>
      <c r="AI15" s="78">
        <v>123.5</v>
      </c>
      <c r="AJ15" s="78">
        <v>1.595</v>
      </c>
      <c r="AK15" s="78">
        <v>5.73</v>
      </c>
      <c r="AL15" s="78">
        <v>684.5</v>
      </c>
      <c r="AM15" s="78">
        <v>17.5</v>
      </c>
      <c r="AN15" s="79">
        <v>32.03</v>
      </c>
      <c r="AO15" s="79">
        <v>20.255000000000003</v>
      </c>
      <c r="AP15" s="82">
        <v>8.5</v>
      </c>
      <c r="AQ15" s="82">
        <v>5.8</v>
      </c>
      <c r="AR15" s="82">
        <v>4.7</v>
      </c>
      <c r="AS15" s="82">
        <v>60</v>
      </c>
      <c r="AT15" s="83">
        <v>1.163</v>
      </c>
      <c r="AU15" s="84">
        <v>2.801002</v>
      </c>
      <c r="AV15" s="85">
        <v>0.29901906671687239</v>
      </c>
      <c r="AW15" s="85">
        <v>0.22451546358881197</v>
      </c>
      <c r="AX15" s="85">
        <v>0.15969121243443912</v>
      </c>
      <c r="AY15" s="78">
        <v>5.1555011502909043</v>
      </c>
      <c r="AZ15" s="78">
        <v>3.8709562687726207</v>
      </c>
      <c r="BA15" s="78">
        <v>2.7532967661110193</v>
      </c>
    </row>
    <row r="16" spans="1:53" s="96" customFormat="1" x14ac:dyDescent="0.25">
      <c r="A16" s="78" t="s">
        <v>7</v>
      </c>
      <c r="B16" s="78" t="s">
        <v>102</v>
      </c>
      <c r="C16" s="78" t="s">
        <v>101</v>
      </c>
      <c r="D16" s="78">
        <v>924.46100000000001</v>
      </c>
      <c r="E16" s="78"/>
      <c r="F16" s="78"/>
      <c r="G16" s="78">
        <v>7</v>
      </c>
      <c r="H16" s="80" t="s">
        <v>207</v>
      </c>
      <c r="I16" s="78">
        <v>2.5</v>
      </c>
      <c r="J16" s="78">
        <f t="shared" si="0"/>
        <v>26.25</v>
      </c>
      <c r="K16" s="78">
        <v>35</v>
      </c>
      <c r="L16" s="78">
        <f t="shared" si="1"/>
        <v>23.231999999999999</v>
      </c>
      <c r="M16" s="78">
        <v>8.6</v>
      </c>
      <c r="N16" s="78">
        <v>3230</v>
      </c>
      <c r="O16" s="78">
        <f t="shared" si="3"/>
        <v>7.1209682753147119</v>
      </c>
      <c r="P16" s="78">
        <f t="shared" si="2"/>
        <v>91.297537836317957</v>
      </c>
      <c r="Q16" s="78">
        <v>21.39</v>
      </c>
      <c r="R16" s="78">
        <v>6</v>
      </c>
      <c r="S16" s="78">
        <v>2.9750000000000001</v>
      </c>
      <c r="T16" s="78">
        <v>79.5</v>
      </c>
      <c r="U16" s="78">
        <v>22</v>
      </c>
      <c r="V16" s="78">
        <v>30</v>
      </c>
      <c r="W16" s="78">
        <v>2247.5</v>
      </c>
      <c r="X16" s="78">
        <v>639</v>
      </c>
      <c r="Y16" s="78">
        <v>91</v>
      </c>
      <c r="Z16" s="78">
        <v>17.5</v>
      </c>
      <c r="AA16" s="78">
        <v>52.525000000000006</v>
      </c>
      <c r="AB16" s="78">
        <v>24.875</v>
      </c>
      <c r="AC16" s="78">
        <v>1.0899999999999999</v>
      </c>
      <c r="AD16" s="78">
        <v>0.35499999999999998</v>
      </c>
      <c r="AE16" s="78">
        <v>5.4</v>
      </c>
      <c r="AF16" s="78">
        <v>15.75</v>
      </c>
      <c r="AG16" s="78">
        <v>0.58499999999999996</v>
      </c>
      <c r="AH16" s="78">
        <v>119</v>
      </c>
      <c r="AI16" s="78">
        <v>123.5</v>
      </c>
      <c r="AJ16" s="78">
        <v>1.595</v>
      </c>
      <c r="AK16" s="78">
        <v>5.73</v>
      </c>
      <c r="AL16" s="78">
        <v>684.5</v>
      </c>
      <c r="AM16" s="78">
        <v>17.5</v>
      </c>
      <c r="AN16" s="79">
        <v>32.03</v>
      </c>
      <c r="AO16" s="79">
        <v>20.255000000000003</v>
      </c>
      <c r="AP16" s="82">
        <v>8.8000000000000007</v>
      </c>
      <c r="AQ16" s="82">
        <v>6</v>
      </c>
      <c r="AR16" s="82">
        <v>4.7</v>
      </c>
      <c r="AS16" s="82">
        <v>59.7</v>
      </c>
      <c r="AT16" s="83">
        <v>1.1639999999999999</v>
      </c>
      <c r="AU16" s="84">
        <v>2.7890409999999997</v>
      </c>
      <c r="AV16" s="85">
        <v>0.30179979240102828</v>
      </c>
      <c r="AW16" s="85">
        <v>0.22999429015060707</v>
      </c>
      <c r="AX16" s="85">
        <v>0.16517639700959802</v>
      </c>
      <c r="AY16" s="78">
        <v>5.0299965400171374</v>
      </c>
      <c r="AZ16" s="78">
        <v>3.8332381691767843</v>
      </c>
      <c r="BA16" s="78">
        <v>2.7529399501599672</v>
      </c>
    </row>
    <row r="17" spans="1:53" s="96" customFormat="1" x14ac:dyDescent="0.25">
      <c r="A17" s="78" t="s">
        <v>7</v>
      </c>
      <c r="B17" s="78" t="s">
        <v>102</v>
      </c>
      <c r="C17" s="78" t="s">
        <v>101</v>
      </c>
      <c r="D17" s="78">
        <v>9215.4609999999993</v>
      </c>
      <c r="E17" s="78"/>
      <c r="F17" s="78"/>
      <c r="G17" s="78">
        <v>2</v>
      </c>
      <c r="H17" s="80" t="s">
        <v>206</v>
      </c>
      <c r="I17" s="78">
        <v>2.5</v>
      </c>
      <c r="J17" s="78">
        <f t="shared" si="0"/>
        <v>26.25</v>
      </c>
      <c r="K17" s="78">
        <v>39</v>
      </c>
      <c r="L17" s="78">
        <f t="shared" si="1"/>
        <v>25.887085714285718</v>
      </c>
      <c r="M17" s="78">
        <v>8.8000000000000007</v>
      </c>
      <c r="N17" s="78">
        <v>3500</v>
      </c>
      <c r="O17" s="78">
        <f t="shared" si="3"/>
        <v>7.7162194933750747</v>
      </c>
      <c r="P17" s="78">
        <f t="shared" si="2"/>
        <v>98.712745247145207</v>
      </c>
      <c r="Q17" s="78">
        <v>19.399999999999999</v>
      </c>
      <c r="R17" s="78">
        <v>6.5</v>
      </c>
      <c r="S17" s="78">
        <v>3.0549999999999997</v>
      </c>
      <c r="T17" s="78">
        <v>80</v>
      </c>
      <c r="U17" s="78">
        <v>21</v>
      </c>
      <c r="V17" s="78">
        <v>36.5</v>
      </c>
      <c r="W17" s="78">
        <v>2268.5</v>
      </c>
      <c r="X17" s="78">
        <v>635</v>
      </c>
      <c r="Y17" s="78">
        <v>111</v>
      </c>
      <c r="Z17" s="78">
        <v>18</v>
      </c>
      <c r="AA17" s="78">
        <v>58.540000000000006</v>
      </c>
      <c r="AB17" s="78">
        <v>27.175000000000001</v>
      </c>
      <c r="AC17" s="78">
        <v>1.49</v>
      </c>
      <c r="AD17" s="78">
        <v>0.41000000000000003</v>
      </c>
      <c r="AE17" s="78">
        <v>4.9000000000000004</v>
      </c>
      <c r="AF17" s="78">
        <v>7.5</v>
      </c>
      <c r="AG17" s="78">
        <v>0.69</v>
      </c>
      <c r="AH17" s="78">
        <v>110.5</v>
      </c>
      <c r="AI17" s="78">
        <v>110.5</v>
      </c>
      <c r="AJ17" s="78">
        <v>1.83</v>
      </c>
      <c r="AK17" s="78">
        <v>5.8449999999999998</v>
      </c>
      <c r="AL17" s="78">
        <v>649</v>
      </c>
      <c r="AM17" s="78">
        <v>20</v>
      </c>
      <c r="AN17" s="79">
        <v>46.405000000000001</v>
      </c>
      <c r="AO17" s="79">
        <v>20.54</v>
      </c>
      <c r="AP17" s="82">
        <v>8.1</v>
      </c>
      <c r="AQ17" s="82">
        <v>6.2</v>
      </c>
      <c r="AR17" s="82">
        <v>4.7</v>
      </c>
      <c r="AS17" s="82">
        <v>59.5</v>
      </c>
      <c r="AT17" s="83">
        <v>1.1499999999999999</v>
      </c>
      <c r="AU17" s="84">
        <v>2.771185</v>
      </c>
      <c r="AV17" s="85">
        <v>0.31392948309437507</v>
      </c>
      <c r="AW17" s="85">
        <v>0.23021420801243581</v>
      </c>
      <c r="AX17" s="85">
        <v>0.1606965751299369</v>
      </c>
      <c r="AY17" s="78">
        <v>5.0633787595866941</v>
      </c>
      <c r="AZ17" s="78">
        <v>3.7131323872973514</v>
      </c>
      <c r="BA17" s="78">
        <v>2.5918802440312403</v>
      </c>
    </row>
    <row r="18" spans="1:53" s="96" customFormat="1" x14ac:dyDescent="0.25">
      <c r="A18" s="78" t="s">
        <v>7</v>
      </c>
      <c r="B18" s="78" t="s">
        <v>102</v>
      </c>
      <c r="C18" s="78" t="s">
        <v>101</v>
      </c>
      <c r="D18" s="78">
        <v>9215.4609999999993</v>
      </c>
      <c r="E18" s="78"/>
      <c r="F18" s="78"/>
      <c r="G18" s="78">
        <v>2</v>
      </c>
      <c r="H18" s="80" t="s">
        <v>207</v>
      </c>
      <c r="I18" s="78">
        <v>2.5</v>
      </c>
      <c r="J18" s="78">
        <f t="shared" si="0"/>
        <v>26.25</v>
      </c>
      <c r="K18" s="78">
        <v>46</v>
      </c>
      <c r="L18" s="78">
        <f t="shared" si="1"/>
        <v>30.533485714285714</v>
      </c>
      <c r="M18" s="78">
        <v>8.5</v>
      </c>
      <c r="N18" s="78">
        <v>3584</v>
      </c>
      <c r="O18" s="78">
        <f t="shared" si="3"/>
        <v>7.9014087612160768</v>
      </c>
      <c r="P18" s="78">
        <f t="shared" si="2"/>
        <v>101.4143572223302</v>
      </c>
      <c r="Q18" s="78">
        <v>19.399999999999999</v>
      </c>
      <c r="R18" s="78">
        <v>6.5</v>
      </c>
      <c r="S18" s="78">
        <v>3.0549999999999997</v>
      </c>
      <c r="T18" s="78">
        <v>80</v>
      </c>
      <c r="U18" s="78">
        <v>21</v>
      </c>
      <c r="V18" s="78">
        <v>36.5</v>
      </c>
      <c r="W18" s="78">
        <v>2268.5</v>
      </c>
      <c r="X18" s="78">
        <v>635</v>
      </c>
      <c r="Y18" s="78">
        <v>111</v>
      </c>
      <c r="Z18" s="78">
        <v>18</v>
      </c>
      <c r="AA18" s="78">
        <v>58.540000000000006</v>
      </c>
      <c r="AB18" s="78">
        <v>27.175000000000001</v>
      </c>
      <c r="AC18" s="78">
        <v>1.49</v>
      </c>
      <c r="AD18" s="78">
        <v>0.41000000000000003</v>
      </c>
      <c r="AE18" s="78">
        <v>4.9000000000000004</v>
      </c>
      <c r="AF18" s="78">
        <v>7.5</v>
      </c>
      <c r="AG18" s="78">
        <v>0.69</v>
      </c>
      <c r="AH18" s="78">
        <v>110.5</v>
      </c>
      <c r="AI18" s="78">
        <v>110.5</v>
      </c>
      <c r="AJ18" s="78">
        <v>1.83</v>
      </c>
      <c r="AK18" s="78">
        <v>5.8449999999999998</v>
      </c>
      <c r="AL18" s="78">
        <v>649</v>
      </c>
      <c r="AM18" s="78">
        <v>20</v>
      </c>
      <c r="AN18" s="79">
        <v>46.405000000000001</v>
      </c>
      <c r="AO18" s="79">
        <v>20.54</v>
      </c>
      <c r="AP18" s="82">
        <v>9</v>
      </c>
      <c r="AQ18" s="82">
        <v>6.4</v>
      </c>
      <c r="AR18" s="82">
        <v>5</v>
      </c>
      <c r="AS18" s="82">
        <v>59.2</v>
      </c>
      <c r="AT18" s="83">
        <v>1.1539999999999999</v>
      </c>
      <c r="AU18" s="84">
        <v>2.748316</v>
      </c>
      <c r="AV18" s="85">
        <v>0.32640351945250146</v>
      </c>
      <c r="AW18" s="85">
        <v>0.2347365500648006</v>
      </c>
      <c r="AX18" s="85">
        <v>0.16779256425267225</v>
      </c>
      <c r="AY18" s="78">
        <v>5.1000549914453348</v>
      </c>
      <c r="AZ18" s="78">
        <v>3.6677585947625087</v>
      </c>
      <c r="BA18" s="78">
        <v>2.6217588164480037</v>
      </c>
    </row>
    <row r="19" spans="1:53" s="96" customFormat="1" x14ac:dyDescent="0.25">
      <c r="A19" s="78" t="s">
        <v>7</v>
      </c>
      <c r="B19" s="78" t="s">
        <v>102</v>
      </c>
      <c r="C19" s="78" t="s">
        <v>101</v>
      </c>
      <c r="D19" s="78" t="s">
        <v>21</v>
      </c>
      <c r="E19" s="78"/>
      <c r="F19" s="78" t="s">
        <v>23</v>
      </c>
      <c r="G19" s="78">
        <v>5</v>
      </c>
      <c r="H19" s="80" t="s">
        <v>206</v>
      </c>
      <c r="I19" s="78">
        <v>2.5</v>
      </c>
      <c r="J19" s="78">
        <f t="shared" si="0"/>
        <v>26.25</v>
      </c>
      <c r="K19" s="78">
        <v>33</v>
      </c>
      <c r="L19" s="78">
        <f t="shared" si="1"/>
        <v>21.904457142857144</v>
      </c>
      <c r="M19" s="78">
        <v>8.6</v>
      </c>
      <c r="N19" s="78">
        <v>4331</v>
      </c>
      <c r="O19" s="78">
        <f t="shared" si="3"/>
        <v>9.5482704645164134</v>
      </c>
      <c r="P19" s="78">
        <f t="shared" si="2"/>
        <v>122.41784407711862</v>
      </c>
      <c r="Q19" s="78">
        <v>20.29</v>
      </c>
      <c r="R19" s="78">
        <v>6.2</v>
      </c>
      <c r="S19" s="78">
        <v>2.8499999999999996</v>
      </c>
      <c r="T19" s="78">
        <v>77</v>
      </c>
      <c r="U19" s="78">
        <v>42.5</v>
      </c>
      <c r="V19" s="78">
        <v>17</v>
      </c>
      <c r="W19" s="78">
        <v>2229.5</v>
      </c>
      <c r="X19" s="78">
        <v>638.5</v>
      </c>
      <c r="Y19" s="78">
        <v>104</v>
      </c>
      <c r="Z19" s="78">
        <v>18</v>
      </c>
      <c r="AA19" s="78">
        <v>54.9</v>
      </c>
      <c r="AB19" s="78">
        <v>26.200000000000003</v>
      </c>
      <c r="AC19" s="78">
        <v>1.31</v>
      </c>
      <c r="AD19" s="78">
        <v>0.38500000000000001</v>
      </c>
      <c r="AE19" s="78">
        <v>5.2</v>
      </c>
      <c r="AF19" s="78">
        <v>12</v>
      </c>
      <c r="AG19" s="78">
        <v>0.5</v>
      </c>
      <c r="AH19" s="78">
        <v>117.5</v>
      </c>
      <c r="AI19" s="78">
        <v>112</v>
      </c>
      <c r="AJ19" s="78">
        <v>1.7000000000000002</v>
      </c>
      <c r="AK19" s="78">
        <v>4.625</v>
      </c>
      <c r="AL19" s="78">
        <v>700.5</v>
      </c>
      <c r="AM19" s="78">
        <v>10</v>
      </c>
      <c r="AN19" s="79">
        <v>38.090000000000003</v>
      </c>
      <c r="AO19" s="79">
        <v>20.594999999999999</v>
      </c>
      <c r="AP19" s="82">
        <v>8.6999999999999993</v>
      </c>
      <c r="AQ19" s="82">
        <v>6.3</v>
      </c>
      <c r="AR19" s="82">
        <v>4.5</v>
      </c>
      <c r="AS19" s="82">
        <v>60</v>
      </c>
      <c r="AT19" s="83">
        <v>1.167</v>
      </c>
      <c r="AU19" s="84">
        <v>2.779747</v>
      </c>
      <c r="AV19" s="85">
        <v>0.29665779541351789</v>
      </c>
      <c r="AW19" s="85">
        <v>0.2387361063948496</v>
      </c>
      <c r="AX19" s="85">
        <v>0.17530204892937878</v>
      </c>
      <c r="AY19" s="78">
        <v>4.7088538954526653</v>
      </c>
      <c r="AZ19" s="78">
        <v>3.7894620062674544</v>
      </c>
      <c r="BA19" s="78">
        <v>2.7825722052282345</v>
      </c>
    </row>
    <row r="20" spans="1:53" s="96" customFormat="1" x14ac:dyDescent="0.25">
      <c r="A20" s="78" t="s">
        <v>7</v>
      </c>
      <c r="B20" s="78" t="s">
        <v>102</v>
      </c>
      <c r="C20" s="78" t="s">
        <v>101</v>
      </c>
      <c r="D20" s="78" t="s">
        <v>21</v>
      </c>
      <c r="E20" s="78"/>
      <c r="F20" s="78" t="s">
        <v>23</v>
      </c>
      <c r="G20" s="78">
        <v>5</v>
      </c>
      <c r="H20" s="80" t="s">
        <v>207</v>
      </c>
      <c r="I20" s="78">
        <v>2.5</v>
      </c>
      <c r="J20" s="78">
        <f t="shared" si="0"/>
        <v>26.25</v>
      </c>
      <c r="K20" s="78">
        <v>41</v>
      </c>
      <c r="L20" s="78">
        <f t="shared" si="1"/>
        <v>27.21462857142857</v>
      </c>
      <c r="M20" s="78">
        <v>9.3000000000000007</v>
      </c>
      <c r="N20" s="78">
        <v>4237</v>
      </c>
      <c r="O20" s="78">
        <f t="shared" si="3"/>
        <v>9.3410348552657698</v>
      </c>
      <c r="P20" s="78">
        <f t="shared" si="2"/>
        <v>118.84368194305259</v>
      </c>
      <c r="Q20" s="78">
        <v>20.29</v>
      </c>
      <c r="R20" s="78">
        <v>6.2</v>
      </c>
      <c r="S20" s="78">
        <v>2.8499999999999996</v>
      </c>
      <c r="T20" s="78">
        <v>77</v>
      </c>
      <c r="U20" s="78">
        <v>42.5</v>
      </c>
      <c r="V20" s="78">
        <v>17</v>
      </c>
      <c r="W20" s="78">
        <v>2229.5</v>
      </c>
      <c r="X20" s="78">
        <v>638.5</v>
      </c>
      <c r="Y20" s="78">
        <v>104</v>
      </c>
      <c r="Z20" s="78">
        <v>18</v>
      </c>
      <c r="AA20" s="78">
        <v>54.9</v>
      </c>
      <c r="AB20" s="78">
        <v>26.200000000000003</v>
      </c>
      <c r="AC20" s="78">
        <v>1.31</v>
      </c>
      <c r="AD20" s="78">
        <v>0.38500000000000001</v>
      </c>
      <c r="AE20" s="78">
        <v>5.2</v>
      </c>
      <c r="AF20" s="78">
        <v>12</v>
      </c>
      <c r="AG20" s="78">
        <v>0.5</v>
      </c>
      <c r="AH20" s="78">
        <v>117.5</v>
      </c>
      <c r="AI20" s="78">
        <v>112</v>
      </c>
      <c r="AJ20" s="78">
        <v>1.7000000000000002</v>
      </c>
      <c r="AK20" s="78">
        <v>4.625</v>
      </c>
      <c r="AL20" s="78">
        <v>700.5</v>
      </c>
      <c r="AM20" s="78">
        <v>10</v>
      </c>
      <c r="AN20" s="79">
        <v>38.090000000000003</v>
      </c>
      <c r="AO20" s="79">
        <v>20.594999999999999</v>
      </c>
      <c r="AP20" s="82">
        <v>8.6999999999999993</v>
      </c>
      <c r="AQ20" s="82">
        <v>5.9</v>
      </c>
      <c r="AR20" s="82">
        <v>4.3</v>
      </c>
      <c r="AS20" s="82">
        <v>60.4</v>
      </c>
      <c r="AT20" s="83">
        <v>1.1659999999999999</v>
      </c>
      <c r="AU20" s="84">
        <v>2.8121200000000002</v>
      </c>
      <c r="AV20" s="85">
        <v>0.29432592537672164</v>
      </c>
      <c r="AW20" s="85">
        <v>0.22345110299368004</v>
      </c>
      <c r="AX20" s="85">
        <v>0.16261285593581104</v>
      </c>
      <c r="AY20" s="78">
        <v>4.9885750063851129</v>
      </c>
      <c r="AZ20" s="78">
        <v>3.7873068304013566</v>
      </c>
      <c r="BA20" s="78">
        <v>2.7561501006069666</v>
      </c>
    </row>
    <row r="21" spans="1:53" s="96" customFormat="1" x14ac:dyDescent="0.25">
      <c r="A21" s="78" t="s">
        <v>7</v>
      </c>
      <c r="B21" s="78" t="s">
        <v>102</v>
      </c>
      <c r="C21" s="78" t="s">
        <v>101</v>
      </c>
      <c r="D21" s="78" t="s">
        <v>165</v>
      </c>
      <c r="E21" s="78"/>
      <c r="F21" s="78"/>
      <c r="G21" s="78">
        <v>1</v>
      </c>
      <c r="H21" s="80" t="s">
        <v>206</v>
      </c>
      <c r="I21" s="78">
        <v>2.5</v>
      </c>
      <c r="J21" s="78">
        <f t="shared" si="0"/>
        <v>26.25</v>
      </c>
      <c r="K21" s="78">
        <v>42</v>
      </c>
      <c r="L21" s="78">
        <f t="shared" si="1"/>
        <v>27.878400000000003</v>
      </c>
      <c r="M21" s="78">
        <v>9.1</v>
      </c>
      <c r="N21" s="78">
        <v>3786</v>
      </c>
      <c r="O21" s="78">
        <f t="shared" si="3"/>
        <v>8.3467448576908669</v>
      </c>
      <c r="P21" s="78">
        <f t="shared" si="2"/>
        <v>106.42774004908324</v>
      </c>
      <c r="Q21" s="78">
        <v>21.25</v>
      </c>
      <c r="R21" s="78">
        <v>6.3</v>
      </c>
      <c r="S21" s="78">
        <v>3.0449999999999999</v>
      </c>
      <c r="T21" s="78">
        <v>79.5</v>
      </c>
      <c r="U21" s="78">
        <v>28</v>
      </c>
      <c r="V21" s="78">
        <v>23</v>
      </c>
      <c r="W21" s="78">
        <v>2376</v>
      </c>
      <c r="X21" s="78">
        <v>685.5</v>
      </c>
      <c r="Y21" s="78">
        <v>104.5</v>
      </c>
      <c r="Z21" s="78">
        <v>16.5</v>
      </c>
      <c r="AA21" s="78">
        <v>55.915000000000006</v>
      </c>
      <c r="AB21" s="78">
        <v>26.865000000000002</v>
      </c>
      <c r="AC21" s="78">
        <v>1.2650000000000001</v>
      </c>
      <c r="AD21" s="78">
        <v>0.33999999999999997</v>
      </c>
      <c r="AE21" s="78">
        <v>5.0999999999999996</v>
      </c>
      <c r="AF21" s="78">
        <v>10.5</v>
      </c>
      <c r="AG21" s="78">
        <v>0.57499999999999996</v>
      </c>
      <c r="AH21" s="78">
        <v>104</v>
      </c>
      <c r="AI21" s="78">
        <v>112.5</v>
      </c>
      <c r="AJ21" s="78">
        <v>1.5150000000000001</v>
      </c>
      <c r="AK21" s="78">
        <v>5.4950000000000001</v>
      </c>
      <c r="AL21" s="78">
        <v>661.5</v>
      </c>
      <c r="AM21" s="78">
        <v>11.5</v>
      </c>
      <c r="AN21" s="79">
        <v>35.86</v>
      </c>
      <c r="AO21" s="79">
        <v>22.93</v>
      </c>
      <c r="AP21" s="82">
        <v>8.9</v>
      </c>
      <c r="AQ21" s="82">
        <v>7.1</v>
      </c>
      <c r="AR21" s="82">
        <v>4.0999999999999996</v>
      </c>
      <c r="AS21" s="82">
        <v>59.7</v>
      </c>
      <c r="AT21" s="83">
        <v>1.175</v>
      </c>
      <c r="AU21" s="84">
        <v>2.7495910000000006</v>
      </c>
      <c r="AV21" s="85">
        <v>0.318136354339698</v>
      </c>
      <c r="AW21" s="85">
        <v>0.2477391580910861</v>
      </c>
      <c r="AX21" s="85">
        <v>0.18182894653120901</v>
      </c>
      <c r="AY21" s="78">
        <v>4.4807937230943384</v>
      </c>
      <c r="AZ21" s="78">
        <v>3.4892839167758609</v>
      </c>
      <c r="BA21" s="78">
        <v>2.5609710779043526</v>
      </c>
    </row>
    <row r="22" spans="1:53" s="96" customFormat="1" x14ac:dyDescent="0.25">
      <c r="A22" s="78" t="s">
        <v>7</v>
      </c>
      <c r="B22" s="78" t="s">
        <v>102</v>
      </c>
      <c r="C22" s="78" t="s">
        <v>101</v>
      </c>
      <c r="D22" s="78" t="s">
        <v>165</v>
      </c>
      <c r="E22" s="78"/>
      <c r="F22" s="78"/>
      <c r="G22" s="78">
        <v>1</v>
      </c>
      <c r="H22" s="80" t="s">
        <v>207</v>
      </c>
      <c r="I22" s="78">
        <v>2.5</v>
      </c>
      <c r="J22" s="78">
        <f t="shared" si="0"/>
        <v>26.25</v>
      </c>
      <c r="K22" s="78">
        <v>30</v>
      </c>
      <c r="L22" s="78">
        <f t="shared" si="1"/>
        <v>19.913142857142855</v>
      </c>
      <c r="M22" s="78">
        <v>8.6</v>
      </c>
      <c r="N22" s="78">
        <v>2421</v>
      </c>
      <c r="O22" s="78">
        <f t="shared" si="3"/>
        <v>5.3374192552745878</v>
      </c>
      <c r="P22" s="78">
        <f t="shared" si="2"/>
        <v>68.43075513985319</v>
      </c>
      <c r="Q22" s="78">
        <v>21.25</v>
      </c>
      <c r="R22" s="78">
        <v>6.3</v>
      </c>
      <c r="S22" s="78">
        <v>3.0449999999999999</v>
      </c>
      <c r="T22" s="78">
        <v>79.5</v>
      </c>
      <c r="U22" s="78">
        <v>28</v>
      </c>
      <c r="V22" s="78">
        <v>23</v>
      </c>
      <c r="W22" s="78">
        <v>2376</v>
      </c>
      <c r="X22" s="78">
        <v>685.5</v>
      </c>
      <c r="Y22" s="78">
        <v>104.5</v>
      </c>
      <c r="Z22" s="78">
        <v>16.5</v>
      </c>
      <c r="AA22" s="78">
        <v>55.915000000000006</v>
      </c>
      <c r="AB22" s="78">
        <v>26.865000000000002</v>
      </c>
      <c r="AC22" s="78">
        <v>1.2650000000000001</v>
      </c>
      <c r="AD22" s="78">
        <v>0.33999999999999997</v>
      </c>
      <c r="AE22" s="78">
        <v>5.0999999999999996</v>
      </c>
      <c r="AF22" s="78">
        <v>10.5</v>
      </c>
      <c r="AG22" s="78">
        <v>0.57499999999999996</v>
      </c>
      <c r="AH22" s="78">
        <v>104</v>
      </c>
      <c r="AI22" s="78">
        <v>112.5</v>
      </c>
      <c r="AJ22" s="78">
        <v>1.5150000000000001</v>
      </c>
      <c r="AK22" s="78">
        <v>5.4950000000000001</v>
      </c>
      <c r="AL22" s="78">
        <v>661.5</v>
      </c>
      <c r="AM22" s="78">
        <v>11.5</v>
      </c>
      <c r="AN22" s="79">
        <v>35.86</v>
      </c>
      <c r="AO22" s="79">
        <v>22.93</v>
      </c>
      <c r="AP22" s="82">
        <v>8.1999999999999993</v>
      </c>
      <c r="AQ22" s="82">
        <v>7</v>
      </c>
      <c r="AR22" s="82">
        <v>4.4000000000000004</v>
      </c>
      <c r="AS22" s="82">
        <v>59.4</v>
      </c>
      <c r="AT22" s="83">
        <v>1.1659999999999999</v>
      </c>
      <c r="AU22" s="84">
        <v>2.7401440000000004</v>
      </c>
      <c r="AV22" s="85">
        <v>0.31780640816202421</v>
      </c>
      <c r="AW22" s="85">
        <v>0.24461844330755683</v>
      </c>
      <c r="AX22" s="85">
        <v>0.17933908917386415</v>
      </c>
      <c r="AY22" s="78">
        <v>4.5400915451717747</v>
      </c>
      <c r="AZ22" s="78">
        <v>3.4945491901079548</v>
      </c>
      <c r="BA22" s="78">
        <v>2.5619869881980595</v>
      </c>
    </row>
    <row r="23" spans="1:53" s="96" customFormat="1" x14ac:dyDescent="0.25">
      <c r="A23" s="78" t="s">
        <v>7</v>
      </c>
      <c r="B23" s="78" t="s">
        <v>102</v>
      </c>
      <c r="C23" s="78" t="s">
        <v>101</v>
      </c>
      <c r="D23" s="78" t="s">
        <v>168</v>
      </c>
      <c r="E23" s="78"/>
      <c r="F23" s="78" t="s">
        <v>211</v>
      </c>
      <c r="G23" s="78">
        <v>6</v>
      </c>
      <c r="H23" s="80" t="s">
        <v>206</v>
      </c>
      <c r="I23" s="78">
        <v>2.5</v>
      </c>
      <c r="J23" s="78">
        <f t="shared" si="0"/>
        <v>26.25</v>
      </c>
      <c r="K23" s="78">
        <v>38</v>
      </c>
      <c r="L23" s="78">
        <f t="shared" si="1"/>
        <v>25.223314285714284</v>
      </c>
      <c r="M23" s="78">
        <v>9.6</v>
      </c>
      <c r="N23" s="78">
        <v>4227</v>
      </c>
      <c r="O23" s="78">
        <f t="shared" si="3"/>
        <v>9.3189885138561266</v>
      </c>
      <c r="P23" s="78">
        <f t="shared" si="2"/>
        <v>118.17103127830613</v>
      </c>
      <c r="Q23" s="78">
        <v>19.734999999999999</v>
      </c>
      <c r="R23" s="78">
        <v>6.25</v>
      </c>
      <c r="S23" s="78">
        <v>2.645</v>
      </c>
      <c r="T23" s="78">
        <v>72.5</v>
      </c>
      <c r="U23" s="78">
        <v>44.5</v>
      </c>
      <c r="V23" s="78">
        <v>15.5</v>
      </c>
      <c r="W23" s="78">
        <v>2208.5</v>
      </c>
      <c r="X23" s="78">
        <v>617.5</v>
      </c>
      <c r="Y23" s="78">
        <v>94.5</v>
      </c>
      <c r="Z23" s="78">
        <v>20.5</v>
      </c>
      <c r="AA23" s="78">
        <v>55.92</v>
      </c>
      <c r="AB23" s="78">
        <v>26.05</v>
      </c>
      <c r="AC23" s="78">
        <v>1.22</v>
      </c>
      <c r="AD23" s="78">
        <v>0.45</v>
      </c>
      <c r="AE23" s="78">
        <v>5.0999999999999996</v>
      </c>
      <c r="AF23" s="78">
        <v>11.25</v>
      </c>
      <c r="AG23" s="78">
        <v>0.45499999999999996</v>
      </c>
      <c r="AH23" s="78">
        <v>98.5</v>
      </c>
      <c r="AI23" s="78">
        <v>103.5</v>
      </c>
      <c r="AJ23" s="78">
        <v>1.29</v>
      </c>
      <c r="AK23" s="78">
        <v>4.1549999999999994</v>
      </c>
      <c r="AL23" s="78">
        <v>667.5</v>
      </c>
      <c r="AM23" s="78">
        <v>8</v>
      </c>
      <c r="AN23" s="79">
        <v>26.07</v>
      </c>
      <c r="AO23" s="79">
        <v>31.274999999999999</v>
      </c>
      <c r="AP23" s="82">
        <v>8.4</v>
      </c>
      <c r="AQ23" s="82">
        <v>4.5999999999999996</v>
      </c>
      <c r="AR23" s="82">
        <v>4.0999999999999996</v>
      </c>
      <c r="AS23" s="82">
        <v>62.4</v>
      </c>
      <c r="AT23" s="83">
        <v>1.21</v>
      </c>
      <c r="AU23" s="84">
        <v>2.9177710000000001</v>
      </c>
      <c r="AV23" s="85">
        <v>0.24164809407766799</v>
      </c>
      <c r="AW23" s="85">
        <v>0.16544792421391991</v>
      </c>
      <c r="AX23" s="85">
        <v>0.13236382074082326</v>
      </c>
      <c r="AY23" s="78">
        <v>5.2532194364710438</v>
      </c>
      <c r="AZ23" s="78">
        <v>3.5966940046504332</v>
      </c>
      <c r="BA23" s="78">
        <v>2.8774743639309408</v>
      </c>
    </row>
    <row r="24" spans="1:53" s="96" customFormat="1" x14ac:dyDescent="0.25">
      <c r="A24" s="78" t="s">
        <v>7</v>
      </c>
      <c r="B24" s="78" t="s">
        <v>102</v>
      </c>
      <c r="C24" s="78" t="s">
        <v>101</v>
      </c>
      <c r="D24" s="78" t="s">
        <v>168</v>
      </c>
      <c r="E24" s="78"/>
      <c r="F24" s="78" t="s">
        <v>211</v>
      </c>
      <c r="G24" s="78">
        <v>6</v>
      </c>
      <c r="H24" s="80" t="s">
        <v>207</v>
      </c>
      <c r="I24" s="78">
        <v>2.5</v>
      </c>
      <c r="J24" s="78">
        <f t="shared" si="0"/>
        <v>26.25</v>
      </c>
      <c r="K24" s="78">
        <v>34</v>
      </c>
      <c r="L24" s="78">
        <f t="shared" si="1"/>
        <v>22.56822857142857</v>
      </c>
      <c r="M24" s="78">
        <v>9.4</v>
      </c>
      <c r="N24" s="78">
        <v>2990</v>
      </c>
      <c r="O24" s="78">
        <f t="shared" si="3"/>
        <v>6.5918560814832778</v>
      </c>
      <c r="P24" s="78">
        <f t="shared" si="2"/>
        <v>83.774092766228549</v>
      </c>
      <c r="Q24" s="78">
        <v>19.734999999999999</v>
      </c>
      <c r="R24" s="78">
        <v>6.25</v>
      </c>
      <c r="S24" s="78">
        <v>2.645</v>
      </c>
      <c r="T24" s="78">
        <v>72.5</v>
      </c>
      <c r="U24" s="78">
        <v>44.5</v>
      </c>
      <c r="V24" s="78">
        <v>15.5</v>
      </c>
      <c r="W24" s="78">
        <v>2208.5</v>
      </c>
      <c r="X24" s="78">
        <v>617.5</v>
      </c>
      <c r="Y24" s="78">
        <v>94.5</v>
      </c>
      <c r="Z24" s="78">
        <v>20.5</v>
      </c>
      <c r="AA24" s="78">
        <v>55.92</v>
      </c>
      <c r="AB24" s="78">
        <v>26.05</v>
      </c>
      <c r="AC24" s="78">
        <v>1.22</v>
      </c>
      <c r="AD24" s="78">
        <v>0.45</v>
      </c>
      <c r="AE24" s="78">
        <v>5.0999999999999996</v>
      </c>
      <c r="AF24" s="78">
        <v>11.25</v>
      </c>
      <c r="AG24" s="78">
        <v>0.45499999999999996</v>
      </c>
      <c r="AH24" s="78">
        <v>98.5</v>
      </c>
      <c r="AI24" s="78">
        <v>103.5</v>
      </c>
      <c r="AJ24" s="78">
        <v>1.29</v>
      </c>
      <c r="AK24" s="78">
        <v>4.1549999999999994</v>
      </c>
      <c r="AL24" s="78">
        <v>667.5</v>
      </c>
      <c r="AM24" s="78">
        <v>8</v>
      </c>
      <c r="AN24" s="79">
        <v>26.07</v>
      </c>
      <c r="AO24" s="79">
        <v>31.274999999999999</v>
      </c>
      <c r="AP24" s="82">
        <v>8.4</v>
      </c>
      <c r="AQ24" s="82">
        <v>4.3</v>
      </c>
      <c r="AR24" s="82">
        <v>4.3</v>
      </c>
      <c r="AS24" s="82">
        <v>62.3</v>
      </c>
      <c r="AT24" s="83">
        <v>1.206</v>
      </c>
      <c r="AU24" s="84">
        <v>2.9266720000000004</v>
      </c>
      <c r="AV24" s="85">
        <v>0.23717384209592132</v>
      </c>
      <c r="AW24" s="85">
        <v>0.1608657231107759</v>
      </c>
      <c r="AX24" s="85">
        <v>0.13043198950917895</v>
      </c>
      <c r="AY24" s="78">
        <v>5.5156707464167756</v>
      </c>
      <c r="AZ24" s="78">
        <v>3.7410633281575798</v>
      </c>
      <c r="BA24" s="78">
        <v>3.033302081608813</v>
      </c>
    </row>
    <row r="25" spans="1:53" s="96" customFormat="1" x14ac:dyDescent="0.25">
      <c r="A25" s="78" t="s">
        <v>7</v>
      </c>
      <c r="B25" s="78" t="s">
        <v>102</v>
      </c>
      <c r="C25" s="78" t="s">
        <v>101</v>
      </c>
      <c r="D25" s="78" t="s">
        <v>194</v>
      </c>
      <c r="E25" s="78"/>
      <c r="F25" s="78"/>
      <c r="G25" s="78">
        <v>3</v>
      </c>
      <c r="H25" s="80" t="s">
        <v>206</v>
      </c>
      <c r="I25" s="78">
        <v>2.5</v>
      </c>
      <c r="J25" s="78">
        <f t="shared" si="0"/>
        <v>26.25</v>
      </c>
      <c r="K25" s="78">
        <v>28</v>
      </c>
      <c r="L25" s="78">
        <f t="shared" si="1"/>
        <v>18.585600000000003</v>
      </c>
      <c r="M25" s="78">
        <v>8.6999999999999993</v>
      </c>
      <c r="N25" s="78">
        <v>2757</v>
      </c>
      <c r="O25" s="78">
        <f t="shared" si="3"/>
        <v>6.0781763266385944</v>
      </c>
      <c r="P25" s="78">
        <f t="shared" si="2"/>
        <v>77.842699963704348</v>
      </c>
      <c r="Q25" s="78">
        <v>20.53</v>
      </c>
      <c r="R25" s="78">
        <v>6.4</v>
      </c>
      <c r="S25" s="78">
        <v>2.69</v>
      </c>
      <c r="T25" s="78">
        <v>73.5</v>
      </c>
      <c r="U25" s="78">
        <v>12</v>
      </c>
      <c r="V25" s="78">
        <v>25</v>
      </c>
      <c r="W25" s="78">
        <v>2348</v>
      </c>
      <c r="X25" s="78">
        <v>673.5</v>
      </c>
      <c r="Y25" s="78">
        <v>88</v>
      </c>
      <c r="Z25" s="78">
        <v>18.5</v>
      </c>
      <c r="AA25" s="78">
        <v>57.185000000000002</v>
      </c>
      <c r="AB25" s="78">
        <v>27.335000000000001</v>
      </c>
      <c r="AC25" s="78">
        <v>1.1000000000000001</v>
      </c>
      <c r="AD25" s="78">
        <v>0.39</v>
      </c>
      <c r="AE25" s="78">
        <v>5</v>
      </c>
      <c r="AF25" s="78">
        <v>9</v>
      </c>
      <c r="AG25" s="78">
        <v>0.57499999999999996</v>
      </c>
      <c r="AH25" s="78">
        <v>112</v>
      </c>
      <c r="AI25" s="78">
        <v>123</v>
      </c>
      <c r="AJ25" s="78">
        <v>1.8900000000000001</v>
      </c>
      <c r="AK25" s="78">
        <v>5.8000000000000007</v>
      </c>
      <c r="AL25" s="78">
        <v>704</v>
      </c>
      <c r="AM25" s="78">
        <v>13.5</v>
      </c>
      <c r="AN25" s="79">
        <v>25.31</v>
      </c>
      <c r="AO25" s="79">
        <v>19.884999999999998</v>
      </c>
      <c r="AP25" s="82">
        <v>8.4</v>
      </c>
      <c r="AQ25" s="82">
        <v>6.9</v>
      </c>
      <c r="AR25" s="82">
        <v>4.5</v>
      </c>
      <c r="AS25" s="82">
        <v>58.7</v>
      </c>
      <c r="AT25" s="83">
        <v>1.161</v>
      </c>
      <c r="AU25" s="84">
        <v>2.7403269999999997</v>
      </c>
      <c r="AV25" s="85">
        <v>0.33010661311284739</v>
      </c>
      <c r="AW25" s="85">
        <v>0.24740459846938906</v>
      </c>
      <c r="AX25" s="85">
        <v>0.17034259579902472</v>
      </c>
      <c r="AY25" s="78">
        <v>4.7841538132296719</v>
      </c>
      <c r="AZ25" s="78">
        <v>3.5855738908607111</v>
      </c>
      <c r="BA25" s="78">
        <v>2.4687332724496334</v>
      </c>
    </row>
    <row r="26" spans="1:53" s="96" customFormat="1" x14ac:dyDescent="0.25">
      <c r="A26" s="78" t="s">
        <v>7</v>
      </c>
      <c r="B26" s="78" t="s">
        <v>102</v>
      </c>
      <c r="C26" s="78" t="s">
        <v>101</v>
      </c>
      <c r="D26" s="78" t="s">
        <v>194</v>
      </c>
      <c r="E26" s="78"/>
      <c r="F26" s="78"/>
      <c r="G26" s="78">
        <v>3</v>
      </c>
      <c r="H26" s="80" t="s">
        <v>207</v>
      </c>
      <c r="I26" s="78">
        <v>2.5</v>
      </c>
      <c r="J26" s="78">
        <f t="shared" si="0"/>
        <v>26.25</v>
      </c>
      <c r="K26" s="78">
        <v>26</v>
      </c>
      <c r="L26" s="78">
        <f t="shared" si="1"/>
        <v>17.25805714285714</v>
      </c>
      <c r="M26" s="78">
        <v>8.8000000000000007</v>
      </c>
      <c r="N26" s="78">
        <v>1903</v>
      </c>
      <c r="O26" s="78">
        <f t="shared" si="3"/>
        <v>4.1954187702550767</v>
      </c>
      <c r="P26" s="78">
        <f t="shared" si="2"/>
        <v>53.6715297729478</v>
      </c>
      <c r="Q26" s="78">
        <v>20.53</v>
      </c>
      <c r="R26" s="78">
        <v>6.4</v>
      </c>
      <c r="S26" s="78">
        <v>2.69</v>
      </c>
      <c r="T26" s="78">
        <v>73.5</v>
      </c>
      <c r="U26" s="78">
        <v>12</v>
      </c>
      <c r="V26" s="78">
        <v>25</v>
      </c>
      <c r="W26" s="78">
        <v>2348</v>
      </c>
      <c r="X26" s="78">
        <v>673.5</v>
      </c>
      <c r="Y26" s="78">
        <v>88</v>
      </c>
      <c r="Z26" s="78">
        <v>18.5</v>
      </c>
      <c r="AA26" s="78">
        <v>57.185000000000002</v>
      </c>
      <c r="AB26" s="78">
        <v>27.335000000000001</v>
      </c>
      <c r="AC26" s="78">
        <v>1.1000000000000001</v>
      </c>
      <c r="AD26" s="78">
        <v>0.39</v>
      </c>
      <c r="AE26" s="78">
        <v>5</v>
      </c>
      <c r="AF26" s="78">
        <v>9</v>
      </c>
      <c r="AG26" s="78">
        <v>0.57499999999999996</v>
      </c>
      <c r="AH26" s="78">
        <v>112</v>
      </c>
      <c r="AI26" s="78">
        <v>123</v>
      </c>
      <c r="AJ26" s="78">
        <v>1.8900000000000001</v>
      </c>
      <c r="AK26" s="78">
        <v>5.8000000000000007</v>
      </c>
      <c r="AL26" s="78">
        <v>704</v>
      </c>
      <c r="AM26" s="78">
        <v>13.5</v>
      </c>
      <c r="AN26" s="79">
        <v>25.31</v>
      </c>
      <c r="AO26" s="79">
        <v>19.884999999999998</v>
      </c>
      <c r="AP26" s="82">
        <v>7.7</v>
      </c>
      <c r="AQ26" s="82">
        <v>7.9</v>
      </c>
      <c r="AR26" s="82">
        <v>4.5999999999999996</v>
      </c>
      <c r="AS26" s="82">
        <v>58.2</v>
      </c>
      <c r="AT26" s="83">
        <v>1.169</v>
      </c>
      <c r="AU26" s="84">
        <v>2.6776720000000003</v>
      </c>
      <c r="AV26" s="85">
        <v>0.34295088807280827</v>
      </c>
      <c r="AW26" s="85">
        <v>0.26529026666500671</v>
      </c>
      <c r="AX26" s="85">
        <v>0.18955487401730292</v>
      </c>
      <c r="AY26" s="78">
        <v>4.3411504819342817</v>
      </c>
      <c r="AZ26" s="78">
        <v>3.3581046413291986</v>
      </c>
      <c r="BA26" s="78">
        <v>2.3994287850291505</v>
      </c>
    </row>
    <row r="27" spans="1:53" s="96" customFormat="1" x14ac:dyDescent="0.25">
      <c r="A27" s="78" t="s">
        <v>7</v>
      </c>
      <c r="B27" s="78" t="s">
        <v>102</v>
      </c>
      <c r="C27" s="78" t="s">
        <v>101</v>
      </c>
      <c r="D27" s="78" t="s">
        <v>169</v>
      </c>
      <c r="E27" s="78"/>
      <c r="F27" s="78"/>
      <c r="G27" s="78">
        <v>8</v>
      </c>
      <c r="H27" s="80" t="s">
        <v>206</v>
      </c>
      <c r="I27" s="78">
        <v>2.5</v>
      </c>
      <c r="J27" s="78">
        <f t="shared" si="0"/>
        <v>26.25</v>
      </c>
      <c r="K27" s="78">
        <v>32</v>
      </c>
      <c r="L27" s="78">
        <f t="shared" si="1"/>
        <v>21.240685714285714</v>
      </c>
      <c r="M27" s="78">
        <v>9.1999999999999993</v>
      </c>
      <c r="N27" s="78">
        <v>3261</v>
      </c>
      <c r="O27" s="78">
        <f t="shared" si="3"/>
        <v>7.1893119336846052</v>
      </c>
      <c r="P27" s="78">
        <f t="shared" si="2"/>
        <v>91.568688635292588</v>
      </c>
      <c r="Q27" s="78">
        <v>21.785</v>
      </c>
      <c r="R27" s="78">
        <v>6.05</v>
      </c>
      <c r="S27" s="78">
        <v>2.8250000000000002</v>
      </c>
      <c r="T27" s="78">
        <v>76.5</v>
      </c>
      <c r="U27" s="78">
        <v>19.5</v>
      </c>
      <c r="V27" s="78">
        <v>20.5</v>
      </c>
      <c r="W27" s="78">
        <v>2318.5</v>
      </c>
      <c r="X27" s="78">
        <v>674</v>
      </c>
      <c r="Y27" s="78">
        <v>91</v>
      </c>
      <c r="Z27" s="78">
        <v>18.5</v>
      </c>
      <c r="AA27" s="78">
        <v>53.24</v>
      </c>
      <c r="AB27" s="78">
        <v>25.774999999999999</v>
      </c>
      <c r="AC27" s="78">
        <v>1.075</v>
      </c>
      <c r="AD27" s="78">
        <v>0.37</v>
      </c>
      <c r="AE27" s="78">
        <v>5.3000000000000007</v>
      </c>
      <c r="AF27" s="78">
        <v>14.25</v>
      </c>
      <c r="AG27" s="78">
        <v>0.53</v>
      </c>
      <c r="AH27" s="78">
        <v>109</v>
      </c>
      <c r="AI27" s="78">
        <v>108</v>
      </c>
      <c r="AJ27" s="78">
        <v>1.42</v>
      </c>
      <c r="AK27" s="78">
        <v>4.665</v>
      </c>
      <c r="AL27" s="78">
        <v>713</v>
      </c>
      <c r="AM27" s="78">
        <v>17</v>
      </c>
      <c r="AN27" s="79">
        <v>27.4</v>
      </c>
      <c r="AO27" s="79">
        <v>30.07</v>
      </c>
      <c r="AP27" s="82">
        <v>8.5</v>
      </c>
      <c r="AQ27" s="82">
        <v>5.5</v>
      </c>
      <c r="AR27" s="82">
        <v>4.5</v>
      </c>
      <c r="AS27" s="82">
        <v>60.6</v>
      </c>
      <c r="AT27" s="83">
        <v>1.17</v>
      </c>
      <c r="AU27" s="84">
        <v>2.8303419999999999</v>
      </c>
      <c r="AV27" s="85">
        <v>0.28940743440779038</v>
      </c>
      <c r="AW27" s="85">
        <v>0.21398322103900996</v>
      </c>
      <c r="AX27" s="85">
        <v>0.15616286956928843</v>
      </c>
      <c r="AY27" s="78">
        <v>5.2619533528689155</v>
      </c>
      <c r="AZ27" s="78">
        <v>3.8906040188910902</v>
      </c>
      <c r="BA27" s="78">
        <v>2.8393249012597899</v>
      </c>
    </row>
    <row r="28" spans="1:53" s="96" customFormat="1" x14ac:dyDescent="0.25">
      <c r="A28" s="78" t="s">
        <v>7</v>
      </c>
      <c r="B28" s="78" t="s">
        <v>102</v>
      </c>
      <c r="C28" s="78" t="s">
        <v>101</v>
      </c>
      <c r="D28" s="78" t="s">
        <v>169</v>
      </c>
      <c r="E28" s="78"/>
      <c r="F28" s="78"/>
      <c r="G28" s="78">
        <v>8</v>
      </c>
      <c r="H28" s="80" t="s">
        <v>207</v>
      </c>
      <c r="I28" s="78">
        <v>2.5</v>
      </c>
      <c r="J28" s="78">
        <f t="shared" si="0"/>
        <v>26.25</v>
      </c>
      <c r="K28" s="78">
        <v>40</v>
      </c>
      <c r="L28" s="78">
        <f t="shared" si="1"/>
        <v>26.550857142857144</v>
      </c>
      <c r="M28" s="78">
        <v>8.8000000000000007</v>
      </c>
      <c r="N28" s="78">
        <v>4572</v>
      </c>
      <c r="O28" s="78">
        <f t="shared" si="3"/>
        <v>10.079587292488812</v>
      </c>
      <c r="P28" s="78">
        <f t="shared" si="2"/>
        <v>128.94704893427078</v>
      </c>
      <c r="Q28" s="78">
        <v>21.785</v>
      </c>
      <c r="R28" s="78">
        <v>6.05</v>
      </c>
      <c r="S28" s="78">
        <v>2.8250000000000002</v>
      </c>
      <c r="T28" s="78">
        <v>76.5</v>
      </c>
      <c r="U28" s="78">
        <v>19.5</v>
      </c>
      <c r="V28" s="78">
        <v>20.5</v>
      </c>
      <c r="W28" s="78">
        <v>2318.5</v>
      </c>
      <c r="X28" s="78">
        <v>674</v>
      </c>
      <c r="Y28" s="78">
        <v>91</v>
      </c>
      <c r="Z28" s="78">
        <v>18.5</v>
      </c>
      <c r="AA28" s="78">
        <v>53.24</v>
      </c>
      <c r="AB28" s="78">
        <v>25.774999999999999</v>
      </c>
      <c r="AC28" s="78">
        <v>1.075</v>
      </c>
      <c r="AD28" s="78">
        <v>0.37</v>
      </c>
      <c r="AE28" s="78">
        <v>5.3000000000000007</v>
      </c>
      <c r="AF28" s="78">
        <v>14.25</v>
      </c>
      <c r="AG28" s="78">
        <v>0.53</v>
      </c>
      <c r="AH28" s="78">
        <v>109</v>
      </c>
      <c r="AI28" s="78">
        <v>108</v>
      </c>
      <c r="AJ28" s="78">
        <v>1.42</v>
      </c>
      <c r="AK28" s="78">
        <v>4.665</v>
      </c>
      <c r="AL28" s="78">
        <v>713</v>
      </c>
      <c r="AM28" s="78">
        <v>17</v>
      </c>
      <c r="AN28" s="79">
        <v>27.4</v>
      </c>
      <c r="AO28" s="79">
        <v>30.07</v>
      </c>
      <c r="AP28" s="82">
        <v>8.6</v>
      </c>
      <c r="AQ28" s="82">
        <v>6.1</v>
      </c>
      <c r="AR28" s="82">
        <v>4.5</v>
      </c>
      <c r="AS28" s="82">
        <v>60.2</v>
      </c>
      <c r="AT28" s="83">
        <v>1.171</v>
      </c>
      <c r="AU28" s="84">
        <v>2.7936730000000001</v>
      </c>
      <c r="AV28" s="85">
        <v>0.31213049866980214</v>
      </c>
      <c r="AW28" s="85">
        <v>0.22032346956724774</v>
      </c>
      <c r="AX28" s="85">
        <v>0.16473027854685779</v>
      </c>
      <c r="AY28" s="78">
        <v>5.116893420816429</v>
      </c>
      <c r="AZ28" s="78">
        <v>3.6118601568401272</v>
      </c>
      <c r="BA28" s="78">
        <v>2.7004963696206197</v>
      </c>
    </row>
    <row r="29" spans="1:53" s="96" customFormat="1" x14ac:dyDescent="0.25">
      <c r="A29" s="78" t="s">
        <v>7</v>
      </c>
      <c r="B29" s="78" t="s">
        <v>106</v>
      </c>
      <c r="C29" s="78" t="s">
        <v>101</v>
      </c>
      <c r="D29" s="78">
        <v>15.461</v>
      </c>
      <c r="E29" s="78"/>
      <c r="F29" s="78"/>
      <c r="G29" s="78">
        <v>5</v>
      </c>
      <c r="H29" s="80" t="s">
        <v>206</v>
      </c>
      <c r="I29" s="78">
        <v>2.5</v>
      </c>
      <c r="J29" s="78">
        <f>42*3</f>
        <v>126</v>
      </c>
      <c r="K29" s="78">
        <v>55</v>
      </c>
      <c r="L29" s="78">
        <f t="shared" si="1"/>
        <v>7.605714285714285</v>
      </c>
      <c r="M29" s="78">
        <v>8.1999999999999993</v>
      </c>
      <c r="N29" s="78">
        <v>617</v>
      </c>
      <c r="O29" s="78">
        <f t="shared" si="3"/>
        <v>1.3602592649749774</v>
      </c>
      <c r="P29" s="78">
        <f t="shared" si="2"/>
        <v>3.649194025718888</v>
      </c>
      <c r="Q29" s="78">
        <v>9.83</v>
      </c>
      <c r="R29" s="78">
        <v>6.25</v>
      </c>
      <c r="S29" s="78">
        <v>1.65</v>
      </c>
      <c r="T29" s="78">
        <v>53</v>
      </c>
      <c r="U29" s="78">
        <v>8</v>
      </c>
      <c r="V29" s="78">
        <v>205.5</v>
      </c>
      <c r="W29" s="78">
        <v>1206.5</v>
      </c>
      <c r="X29" s="78">
        <v>185</v>
      </c>
      <c r="Y29" s="78">
        <v>231</v>
      </c>
      <c r="Z29" s="78">
        <v>11.5</v>
      </c>
      <c r="AA29" s="78">
        <v>61.394999999999996</v>
      </c>
      <c r="AB29" s="78">
        <v>15.68</v>
      </c>
      <c r="AC29" s="78">
        <v>6.0250000000000004</v>
      </c>
      <c r="AD29" s="78">
        <v>0.51</v>
      </c>
      <c r="AE29" s="78">
        <v>5.15</v>
      </c>
      <c r="AF29" s="78">
        <v>11.25</v>
      </c>
      <c r="AG29" s="78">
        <v>0.44500000000000001</v>
      </c>
      <c r="AH29" s="78">
        <v>136.5</v>
      </c>
      <c r="AI29" s="78">
        <v>26</v>
      </c>
      <c r="AJ29" s="78">
        <v>3.33</v>
      </c>
      <c r="AK29" s="78">
        <v>11.08</v>
      </c>
      <c r="AL29" s="78">
        <v>768</v>
      </c>
      <c r="AM29" s="78">
        <v>145</v>
      </c>
      <c r="AN29" s="79">
        <v>20.190000000000001</v>
      </c>
      <c r="AO29" s="79">
        <v>24.7</v>
      </c>
      <c r="AP29" s="82">
        <v>8.6999999999999993</v>
      </c>
      <c r="AQ29" s="82">
        <v>7.3</v>
      </c>
      <c r="AR29" s="82">
        <v>4.0999999999999996</v>
      </c>
      <c r="AS29" s="82">
        <v>59.6</v>
      </c>
      <c r="AT29" s="83">
        <v>1.181</v>
      </c>
      <c r="AU29" s="84">
        <v>2.739595</v>
      </c>
      <c r="AV29" s="85">
        <v>0.31550037310675716</v>
      </c>
      <c r="AW29" s="85">
        <v>0.25970997989065653</v>
      </c>
      <c r="AX29" s="85">
        <v>0.19100627330149028</v>
      </c>
      <c r="AY29" s="78">
        <v>4.3219229192706461</v>
      </c>
      <c r="AZ29" s="78">
        <v>3.5576709574062537</v>
      </c>
      <c r="BA29" s="78">
        <v>2.616524291801237</v>
      </c>
    </row>
    <row r="30" spans="1:53" s="96" customFormat="1" x14ac:dyDescent="0.25">
      <c r="A30" s="78" t="s">
        <v>7</v>
      </c>
      <c r="B30" s="78" t="s">
        <v>106</v>
      </c>
      <c r="C30" s="78" t="s">
        <v>101</v>
      </c>
      <c r="D30" s="78">
        <v>17.460999999999999</v>
      </c>
      <c r="E30" s="78"/>
      <c r="F30" s="78" t="s">
        <v>24</v>
      </c>
      <c r="G30" s="78">
        <v>7</v>
      </c>
      <c r="H30" s="80" t="s">
        <v>206</v>
      </c>
      <c r="I30" s="78">
        <v>2.5</v>
      </c>
      <c r="J30" s="78">
        <f t="shared" si="0"/>
        <v>26.25</v>
      </c>
      <c r="K30" s="78">
        <v>35</v>
      </c>
      <c r="L30" s="78">
        <f t="shared" si="1"/>
        <v>23.231999999999999</v>
      </c>
      <c r="M30" s="78">
        <v>8.9</v>
      </c>
      <c r="N30" s="78">
        <v>1637</v>
      </c>
      <c r="O30" s="78">
        <f t="shared" si="3"/>
        <v>3.6089860887585705</v>
      </c>
      <c r="P30" s="78">
        <f t="shared" si="2"/>
        <v>46.118736834675545</v>
      </c>
      <c r="Q30" s="78">
        <v>10</v>
      </c>
      <c r="R30" s="78">
        <v>5.9</v>
      </c>
      <c r="S30" s="78">
        <v>1.655</v>
      </c>
      <c r="T30" s="78">
        <v>53</v>
      </c>
      <c r="U30" s="78">
        <v>9</v>
      </c>
      <c r="V30" s="78">
        <v>241</v>
      </c>
      <c r="W30" s="78">
        <v>1100.5</v>
      </c>
      <c r="X30" s="78">
        <v>171.5</v>
      </c>
      <c r="Y30" s="78">
        <v>252</v>
      </c>
      <c r="Z30" s="78">
        <v>12</v>
      </c>
      <c r="AA30" s="78">
        <v>55.129999999999995</v>
      </c>
      <c r="AB30" s="78">
        <v>14.295</v>
      </c>
      <c r="AC30" s="78">
        <v>6.4450000000000003</v>
      </c>
      <c r="AD30" s="78">
        <v>0.52500000000000002</v>
      </c>
      <c r="AE30" s="78">
        <v>5.6</v>
      </c>
      <c r="AF30" s="78">
        <v>18</v>
      </c>
      <c r="AG30" s="78">
        <v>0.40500000000000003</v>
      </c>
      <c r="AH30" s="78">
        <v>183</v>
      </c>
      <c r="AI30" s="78">
        <v>24</v>
      </c>
      <c r="AJ30" s="78">
        <v>4.3600000000000003</v>
      </c>
      <c r="AK30" s="78">
        <v>14.305</v>
      </c>
      <c r="AL30" s="78">
        <v>908.5</v>
      </c>
      <c r="AM30" s="78">
        <v>173.5</v>
      </c>
      <c r="AN30" s="79">
        <v>19.674999999999997</v>
      </c>
      <c r="AO30" s="79">
        <v>23.504999999999999</v>
      </c>
      <c r="AP30" s="82">
        <v>8.5</v>
      </c>
      <c r="AQ30" s="82">
        <v>5.5</v>
      </c>
      <c r="AR30" s="82">
        <v>4.3</v>
      </c>
      <c r="AS30" s="82">
        <v>60.7</v>
      </c>
      <c r="AT30" s="83">
        <v>1.1639999999999999</v>
      </c>
      <c r="AU30" s="84">
        <v>2.836042</v>
      </c>
      <c r="AV30" s="85">
        <v>0.28417973746757497</v>
      </c>
      <c r="AW30" s="85">
        <v>0.22211767271145172</v>
      </c>
      <c r="AX30" s="85">
        <v>0.15688989506949608</v>
      </c>
      <c r="AY30" s="78">
        <v>5.1669043175922722</v>
      </c>
      <c r="AZ30" s="78">
        <v>4.0385031402082134</v>
      </c>
      <c r="BA30" s="78">
        <v>2.8525435467181106</v>
      </c>
    </row>
    <row r="31" spans="1:53" s="96" customFormat="1" x14ac:dyDescent="0.25">
      <c r="A31" s="78" t="s">
        <v>7</v>
      </c>
      <c r="B31" s="78" t="s">
        <v>106</v>
      </c>
      <c r="C31" s="78" t="s">
        <v>101</v>
      </c>
      <c r="D31" s="78">
        <v>924.46100000000001</v>
      </c>
      <c r="E31" s="78"/>
      <c r="F31" s="78"/>
      <c r="G31" s="78">
        <v>1</v>
      </c>
      <c r="H31" s="80" t="s">
        <v>206</v>
      </c>
      <c r="I31" s="78">
        <v>2.5</v>
      </c>
      <c r="J31" s="78">
        <f>42*3</f>
        <v>126</v>
      </c>
      <c r="K31" s="78">
        <v>46</v>
      </c>
      <c r="L31" s="78">
        <f t="shared" si="1"/>
        <v>6.3611428571428581</v>
      </c>
      <c r="M31" s="78">
        <v>8</v>
      </c>
      <c r="N31" s="78">
        <v>340</v>
      </c>
      <c r="O31" s="78">
        <f t="shared" si="3"/>
        <v>0.74957560792786437</v>
      </c>
      <c r="P31" s="78">
        <f t="shared" si="2"/>
        <v>2.015282131977536</v>
      </c>
      <c r="Q31" s="78">
        <v>10.1</v>
      </c>
      <c r="R31" s="78">
        <v>6.3</v>
      </c>
      <c r="S31" s="78">
        <v>1.415</v>
      </c>
      <c r="T31" s="78">
        <v>48</v>
      </c>
      <c r="U31" s="78">
        <v>6.5</v>
      </c>
      <c r="V31" s="78">
        <v>127.5</v>
      </c>
      <c r="W31" s="78">
        <v>1256</v>
      </c>
      <c r="X31" s="78">
        <v>209</v>
      </c>
      <c r="Y31" s="78">
        <v>176</v>
      </c>
      <c r="Z31" s="78">
        <v>11.5</v>
      </c>
      <c r="AA31" s="78">
        <v>62.18</v>
      </c>
      <c r="AB31" s="78">
        <v>17.234999999999999</v>
      </c>
      <c r="AC31" s="78">
        <v>4.47</v>
      </c>
      <c r="AD31" s="78">
        <v>0.495</v>
      </c>
      <c r="AE31" s="78">
        <v>5.0999999999999996</v>
      </c>
      <c r="AF31" s="78">
        <v>10.5</v>
      </c>
      <c r="AG31" s="78">
        <v>0.42</v>
      </c>
      <c r="AH31" s="78">
        <v>124.5</v>
      </c>
      <c r="AI31" s="78">
        <v>27</v>
      </c>
      <c r="AJ31" s="78">
        <v>3.01</v>
      </c>
      <c r="AK31" s="78">
        <v>7.2</v>
      </c>
      <c r="AL31" s="78">
        <v>701</v>
      </c>
      <c r="AM31" s="78">
        <v>101.5</v>
      </c>
      <c r="AN31" s="79">
        <v>13.125</v>
      </c>
      <c r="AO31" s="79">
        <v>22.864999999999998</v>
      </c>
      <c r="AP31" s="84">
        <v>8.5</v>
      </c>
      <c r="AQ31" s="84">
        <v>5.7</v>
      </c>
      <c r="AR31" s="84">
        <v>4.4000000000000004</v>
      </c>
      <c r="AS31" s="83">
        <v>60.4</v>
      </c>
      <c r="AT31" s="86">
        <v>1.179</v>
      </c>
      <c r="AU31" s="85">
        <v>2.8255540000000003</v>
      </c>
      <c r="AV31" s="85">
        <v>0.29357256914314789</v>
      </c>
      <c r="AW31" s="85">
        <v>0.20959958834890097</v>
      </c>
      <c r="AX31" s="85">
        <v>0.16068351884220061</v>
      </c>
      <c r="AY31" s="78">
        <v>5.1503959498797869</v>
      </c>
      <c r="AZ31" s="78">
        <v>3.6771857605070348</v>
      </c>
      <c r="BA31" s="78">
        <v>2.8190091024947477</v>
      </c>
    </row>
    <row r="32" spans="1:53" s="96" customFormat="1" x14ac:dyDescent="0.25">
      <c r="A32" s="78" t="s">
        <v>7</v>
      </c>
      <c r="B32" s="78" t="s">
        <v>106</v>
      </c>
      <c r="C32" s="78" t="s">
        <v>101</v>
      </c>
      <c r="D32" s="78">
        <v>9215.4609999999993</v>
      </c>
      <c r="E32" s="78"/>
      <c r="F32" s="78"/>
      <c r="G32" s="78">
        <v>6</v>
      </c>
      <c r="H32" s="80" t="s">
        <v>206</v>
      </c>
      <c r="I32" s="78">
        <v>2.5</v>
      </c>
      <c r="J32" s="78">
        <f t="shared" ref="J32" si="4">8.75*3</f>
        <v>26.25</v>
      </c>
      <c r="K32" s="78">
        <v>32</v>
      </c>
      <c r="L32" s="78">
        <f t="shared" si="1"/>
        <v>21.240685714285714</v>
      </c>
      <c r="M32" s="94">
        <v>5</v>
      </c>
      <c r="N32" s="78">
        <v>957</v>
      </c>
      <c r="O32" s="78">
        <f t="shared" si="3"/>
        <v>2.1098348729028418</v>
      </c>
      <c r="P32" s="78">
        <f t="shared" si="2"/>
        <v>28.115505119499382</v>
      </c>
      <c r="Q32" s="78">
        <v>8.5150000000000006</v>
      </c>
      <c r="R32" s="78">
        <v>5.8</v>
      </c>
      <c r="S32" s="78">
        <v>1.76</v>
      </c>
      <c r="T32" s="78">
        <v>55</v>
      </c>
      <c r="U32" s="78">
        <v>8</v>
      </c>
      <c r="V32" s="78">
        <v>213</v>
      </c>
      <c r="W32" s="78">
        <v>886.5</v>
      </c>
      <c r="X32" s="78">
        <v>142.5</v>
      </c>
      <c r="Y32" s="78">
        <v>200.5</v>
      </c>
      <c r="Z32" s="78">
        <v>10.5</v>
      </c>
      <c r="AA32" s="78">
        <v>52.525000000000006</v>
      </c>
      <c r="AB32" s="78">
        <v>14.04</v>
      </c>
      <c r="AC32" s="78">
        <v>6.06</v>
      </c>
      <c r="AD32" s="78">
        <v>0.53500000000000003</v>
      </c>
      <c r="AE32" s="78">
        <v>5.8000000000000007</v>
      </c>
      <c r="AF32" s="78">
        <v>21</v>
      </c>
      <c r="AG32" s="78">
        <v>0.375</v>
      </c>
      <c r="AH32" s="78">
        <v>165.5</v>
      </c>
      <c r="AI32" s="78">
        <v>23</v>
      </c>
      <c r="AJ32" s="78">
        <v>4.04</v>
      </c>
      <c r="AK32" s="78">
        <v>13.64</v>
      </c>
      <c r="AL32" s="78">
        <v>793</v>
      </c>
      <c r="AM32" s="78">
        <v>186</v>
      </c>
      <c r="AN32" s="79">
        <v>17.664999999999999</v>
      </c>
      <c r="AO32" s="79">
        <v>21.884999999999998</v>
      </c>
      <c r="AP32" s="82">
        <v>8.5</v>
      </c>
      <c r="AQ32" s="82">
        <v>5.4</v>
      </c>
      <c r="AR32" s="82">
        <v>4.8</v>
      </c>
      <c r="AS32" s="82">
        <v>59.9</v>
      </c>
      <c r="AT32" s="83">
        <v>1.1539999999999999</v>
      </c>
      <c r="AU32" s="84">
        <v>2.8181440000000002</v>
      </c>
      <c r="AV32" s="85">
        <v>0.30340223760449714</v>
      </c>
      <c r="AW32" s="85">
        <v>0.21337960325913302</v>
      </c>
      <c r="AX32" s="85">
        <v>0.15195865726644148</v>
      </c>
      <c r="AY32" s="78">
        <v>5.618559955638835</v>
      </c>
      <c r="AZ32" s="78">
        <v>3.951474134428389</v>
      </c>
      <c r="BA32" s="78">
        <v>2.8140492086378051</v>
      </c>
    </row>
    <row r="33" spans="1:54" s="96" customFormat="1" x14ac:dyDescent="0.25">
      <c r="A33" s="78" t="s">
        <v>7</v>
      </c>
      <c r="B33" s="78" t="s">
        <v>106</v>
      </c>
      <c r="C33" s="78" t="s">
        <v>101</v>
      </c>
      <c r="D33" s="78" t="s">
        <v>21</v>
      </c>
      <c r="E33" s="78"/>
      <c r="F33" s="78" t="s">
        <v>23</v>
      </c>
      <c r="G33" s="78">
        <v>3</v>
      </c>
      <c r="H33" s="80" t="s">
        <v>206</v>
      </c>
      <c r="I33" s="78">
        <v>2.5</v>
      </c>
      <c r="J33" s="78">
        <f t="shared" ref="J33:J35" si="5">8.75*3</f>
        <v>26.25</v>
      </c>
      <c r="K33" s="78">
        <v>55</v>
      </c>
      <c r="L33" s="78">
        <f t="shared" si="1"/>
        <v>36.507428571428569</v>
      </c>
      <c r="M33" s="78">
        <v>8.9</v>
      </c>
      <c r="N33" s="78">
        <v>1534</v>
      </c>
      <c r="O33" s="78">
        <f t="shared" si="3"/>
        <v>3.3819087722392469</v>
      </c>
      <c r="P33" s="78">
        <f t="shared" si="2"/>
        <v>43.216947039946419</v>
      </c>
      <c r="Q33" s="78">
        <v>10.23</v>
      </c>
      <c r="R33" s="78">
        <v>6.35</v>
      </c>
      <c r="S33" s="78">
        <v>1.69</v>
      </c>
      <c r="T33" s="78">
        <v>53.5</v>
      </c>
      <c r="U33" s="78">
        <v>7.5</v>
      </c>
      <c r="V33" s="78">
        <v>179</v>
      </c>
      <c r="W33" s="78">
        <v>1273.5</v>
      </c>
      <c r="X33" s="78">
        <v>214</v>
      </c>
      <c r="Y33" s="78">
        <v>200.5</v>
      </c>
      <c r="Z33" s="78">
        <v>12.5</v>
      </c>
      <c r="AA33" s="78">
        <v>62.230000000000004</v>
      </c>
      <c r="AB33" s="78">
        <v>17.414999999999999</v>
      </c>
      <c r="AC33" s="78">
        <v>5.0299999999999994</v>
      </c>
      <c r="AD33" s="78">
        <v>0.53500000000000003</v>
      </c>
      <c r="AE33" s="78">
        <v>5.0500000000000007</v>
      </c>
      <c r="AF33" s="78">
        <v>9.75</v>
      </c>
      <c r="AG33" s="78">
        <v>0.51500000000000001</v>
      </c>
      <c r="AH33" s="78">
        <v>126.5</v>
      </c>
      <c r="AI33" s="78">
        <v>31.5</v>
      </c>
      <c r="AJ33" s="78">
        <v>4.625</v>
      </c>
      <c r="AK33" s="78">
        <v>11.7</v>
      </c>
      <c r="AL33" s="78">
        <v>702</v>
      </c>
      <c r="AM33" s="78">
        <v>132</v>
      </c>
      <c r="AN33" s="79">
        <v>17.635000000000002</v>
      </c>
      <c r="AO33" s="79">
        <v>25.324999999999999</v>
      </c>
      <c r="AP33" s="82">
        <v>8.6</v>
      </c>
      <c r="AQ33" s="82">
        <v>5.2</v>
      </c>
      <c r="AR33" s="82">
        <v>4.4000000000000004</v>
      </c>
      <c r="AS33" s="82">
        <v>60.7</v>
      </c>
      <c r="AT33" s="83">
        <v>1.175</v>
      </c>
      <c r="AU33" s="84">
        <v>2.8548670000000005</v>
      </c>
      <c r="AV33" s="85">
        <v>0.27753986581920387</v>
      </c>
      <c r="AW33" s="85">
        <v>0.20968707293080685</v>
      </c>
      <c r="AX33" s="85">
        <v>0.15762917259558823</v>
      </c>
      <c r="AY33" s="78">
        <v>5.3373051119077664</v>
      </c>
      <c r="AZ33" s="78">
        <v>4.0324437102078239</v>
      </c>
      <c r="BA33" s="78">
        <v>3.0313302422228507</v>
      </c>
    </row>
    <row r="34" spans="1:54" s="96" customFormat="1" x14ac:dyDescent="0.25">
      <c r="A34" s="78" t="s">
        <v>7</v>
      </c>
      <c r="B34" s="78" t="s">
        <v>106</v>
      </c>
      <c r="C34" s="78" t="s">
        <v>101</v>
      </c>
      <c r="D34" s="78" t="s">
        <v>165</v>
      </c>
      <c r="E34" s="78"/>
      <c r="F34" s="78"/>
      <c r="G34" s="78">
        <v>4</v>
      </c>
      <c r="H34" s="80" t="s">
        <v>206</v>
      </c>
      <c r="I34" s="78">
        <v>2.5</v>
      </c>
      <c r="J34" s="78">
        <f>3*44</f>
        <v>132</v>
      </c>
      <c r="K34" s="78">
        <v>71</v>
      </c>
      <c r="L34" s="78">
        <f t="shared" si="1"/>
        <v>9.3719999999999999</v>
      </c>
      <c r="M34" s="78">
        <v>8.6999999999999993</v>
      </c>
      <c r="N34" s="78">
        <v>2865</v>
      </c>
      <c r="O34" s="78">
        <f t="shared" si="3"/>
        <v>6.3162768138627401</v>
      </c>
      <c r="P34" s="78">
        <f t="shared" si="2"/>
        <v>16.086483865162343</v>
      </c>
      <c r="Q34" s="78">
        <v>9.1950000000000003</v>
      </c>
      <c r="R34" s="78">
        <v>6.25</v>
      </c>
      <c r="S34" s="78">
        <v>1.68</v>
      </c>
      <c r="T34" s="78">
        <v>54</v>
      </c>
      <c r="U34" s="78">
        <v>7</v>
      </c>
      <c r="V34" s="78">
        <v>188</v>
      </c>
      <c r="W34" s="78">
        <v>1120.5</v>
      </c>
      <c r="X34" s="78">
        <v>184</v>
      </c>
      <c r="Y34" s="78">
        <v>198</v>
      </c>
      <c r="Z34" s="78">
        <v>11.5</v>
      </c>
      <c r="AA34" s="78">
        <v>60.894999999999996</v>
      </c>
      <c r="AB34" s="78">
        <v>16.615000000000002</v>
      </c>
      <c r="AC34" s="78">
        <v>5.5449999999999999</v>
      </c>
      <c r="AD34" s="78">
        <v>0.54499999999999993</v>
      </c>
      <c r="AE34" s="78">
        <v>5.15</v>
      </c>
      <c r="AF34" s="78">
        <v>11.25</v>
      </c>
      <c r="AG34" s="78">
        <v>0.38500000000000001</v>
      </c>
      <c r="AH34" s="78">
        <v>130</v>
      </c>
      <c r="AI34" s="78">
        <v>27.5</v>
      </c>
      <c r="AJ34" s="78">
        <v>3.7549999999999999</v>
      </c>
      <c r="AK34" s="78">
        <v>12.469999999999999</v>
      </c>
      <c r="AL34" s="78">
        <v>697</v>
      </c>
      <c r="AM34" s="78">
        <v>161.5</v>
      </c>
      <c r="AN34" s="79">
        <v>17.265000000000001</v>
      </c>
      <c r="AO34" s="79">
        <v>24.080000000000002</v>
      </c>
      <c r="AP34" s="82">
        <v>8.9</v>
      </c>
      <c r="AQ34" s="82">
        <v>5.9</v>
      </c>
      <c r="AR34" s="82">
        <v>4</v>
      </c>
      <c r="AS34" s="82">
        <v>60.8</v>
      </c>
      <c r="AT34" s="83">
        <v>1.1870000000000001</v>
      </c>
      <c r="AU34" s="84">
        <v>2.8324599999999998</v>
      </c>
      <c r="AV34" s="85">
        <v>0.28975872469611552</v>
      </c>
      <c r="AW34" s="85">
        <v>0.21413698811656262</v>
      </c>
      <c r="AX34" s="85">
        <v>0.16558458076898813</v>
      </c>
      <c r="AY34" s="78">
        <v>4.9111648253578899</v>
      </c>
      <c r="AZ34" s="78">
        <v>3.6294404765519088</v>
      </c>
      <c r="BA34" s="78">
        <v>2.8065183181184428</v>
      </c>
    </row>
    <row r="35" spans="1:54" s="96" customFormat="1" x14ac:dyDescent="0.25">
      <c r="A35" s="78" t="s">
        <v>7</v>
      </c>
      <c r="B35" s="78" t="s">
        <v>106</v>
      </c>
      <c r="C35" s="78" t="s">
        <v>101</v>
      </c>
      <c r="D35" s="78" t="s">
        <v>168</v>
      </c>
      <c r="E35" s="78"/>
      <c r="F35" s="78" t="s">
        <v>211</v>
      </c>
      <c r="G35" s="78">
        <v>8</v>
      </c>
      <c r="H35" s="80" t="s">
        <v>206</v>
      </c>
      <c r="I35" s="78">
        <v>2.5</v>
      </c>
      <c r="J35" s="78">
        <f t="shared" si="5"/>
        <v>26.25</v>
      </c>
      <c r="K35" s="78">
        <v>45</v>
      </c>
      <c r="L35" s="78">
        <f t="shared" si="1"/>
        <v>29.869714285714288</v>
      </c>
      <c r="M35" s="78">
        <v>8.6</v>
      </c>
      <c r="N35" s="78">
        <v>2566</v>
      </c>
      <c r="O35" s="78">
        <f t="shared" si="3"/>
        <v>5.657091205714412</v>
      </c>
      <c r="P35" s="78">
        <f t="shared" si="2"/>
        <v>72.529251420430924</v>
      </c>
      <c r="Q35" s="78">
        <v>8.35</v>
      </c>
      <c r="R35" s="78">
        <v>5.9</v>
      </c>
      <c r="S35" s="78">
        <v>1.51</v>
      </c>
      <c r="T35" s="78">
        <v>50</v>
      </c>
      <c r="U35" s="78">
        <v>8</v>
      </c>
      <c r="V35" s="78">
        <v>178</v>
      </c>
      <c r="W35" s="78">
        <v>933</v>
      </c>
      <c r="X35" s="78">
        <v>147.5</v>
      </c>
      <c r="Y35" s="78">
        <v>178</v>
      </c>
      <c r="Z35" s="78">
        <v>10.5</v>
      </c>
      <c r="AA35" s="78">
        <v>55.704999999999998</v>
      </c>
      <c r="AB35" s="78">
        <v>14.65</v>
      </c>
      <c r="AC35" s="78">
        <v>5.4849999999999994</v>
      </c>
      <c r="AD35" s="78">
        <v>0.55000000000000004</v>
      </c>
      <c r="AE35" s="78">
        <v>5.6</v>
      </c>
      <c r="AF35" s="78">
        <v>18</v>
      </c>
      <c r="AG35" s="78">
        <v>0.34499999999999997</v>
      </c>
      <c r="AH35" s="78">
        <v>165.5</v>
      </c>
      <c r="AI35" s="78">
        <v>21.5</v>
      </c>
      <c r="AJ35" s="78">
        <v>2.74</v>
      </c>
      <c r="AK35" s="78">
        <v>11.145</v>
      </c>
      <c r="AL35" s="78">
        <v>827.5</v>
      </c>
      <c r="AM35" s="78">
        <v>145</v>
      </c>
      <c r="AN35" s="79">
        <v>18.16</v>
      </c>
      <c r="AO35" s="79">
        <v>24.215</v>
      </c>
      <c r="AP35" s="82">
        <v>8.5</v>
      </c>
      <c r="AQ35" s="82">
        <v>4.0999999999999996</v>
      </c>
      <c r="AR35" s="82">
        <v>4.0999999999999996</v>
      </c>
      <c r="AS35" s="82">
        <v>62.4</v>
      </c>
      <c r="AT35" s="83">
        <v>1.196</v>
      </c>
      <c r="AU35" s="84">
        <v>2.9431540000000003</v>
      </c>
      <c r="AV35" s="85">
        <v>0.24282673866667717</v>
      </c>
      <c r="AW35" s="85">
        <v>0.15563714173329929</v>
      </c>
      <c r="AX35" s="85">
        <v>0.12428870710496537</v>
      </c>
      <c r="AY35" s="78">
        <v>5.9226033821140778</v>
      </c>
      <c r="AZ35" s="78">
        <v>3.7960278471536415</v>
      </c>
      <c r="BA35" s="78">
        <v>3.0314318806089116</v>
      </c>
    </row>
    <row r="36" spans="1:54" s="96" customFormat="1" x14ac:dyDescent="0.25">
      <c r="A36" s="78" t="s">
        <v>7</v>
      </c>
      <c r="B36" s="78" t="s">
        <v>106</v>
      </c>
      <c r="C36" s="78" t="s">
        <v>101</v>
      </c>
      <c r="D36" s="78" t="s">
        <v>168</v>
      </c>
      <c r="E36" s="78"/>
      <c r="F36" s="78" t="s">
        <v>211</v>
      </c>
      <c r="G36" s="78">
        <v>10</v>
      </c>
      <c r="H36" s="80" t="s">
        <v>206</v>
      </c>
      <c r="I36" s="78" t="s">
        <v>197</v>
      </c>
      <c r="J36" s="78" t="s">
        <v>197</v>
      </c>
      <c r="K36" s="78" t="s">
        <v>197</v>
      </c>
      <c r="L36" s="78" t="s">
        <v>197</v>
      </c>
      <c r="M36" s="78" t="s">
        <v>197</v>
      </c>
      <c r="N36" s="78" t="s">
        <v>197</v>
      </c>
      <c r="O36" s="78" t="s">
        <v>197</v>
      </c>
      <c r="P36" s="78" t="s">
        <v>197</v>
      </c>
      <c r="Q36" s="78">
        <v>9.0399999999999991</v>
      </c>
      <c r="R36" s="78">
        <v>6</v>
      </c>
      <c r="S36" s="78">
        <v>1.29</v>
      </c>
      <c r="T36" s="78">
        <v>46</v>
      </c>
      <c r="U36" s="78">
        <v>7</v>
      </c>
      <c r="V36" s="78">
        <v>185</v>
      </c>
      <c r="W36" s="78">
        <v>1023.5</v>
      </c>
      <c r="X36" s="78">
        <v>185</v>
      </c>
      <c r="Y36" s="78">
        <v>127</v>
      </c>
      <c r="Z36" s="78">
        <v>11</v>
      </c>
      <c r="AA36" s="78">
        <v>56.739999999999995</v>
      </c>
      <c r="AB36" s="78">
        <v>17.094999999999999</v>
      </c>
      <c r="AC36" s="78">
        <v>3.6</v>
      </c>
      <c r="AD36" s="78">
        <v>0.53</v>
      </c>
      <c r="AE36" s="78">
        <v>5.5</v>
      </c>
      <c r="AF36" s="78">
        <v>16.5</v>
      </c>
      <c r="AG36" s="78">
        <v>0.31</v>
      </c>
      <c r="AH36" s="78">
        <v>207.5</v>
      </c>
      <c r="AI36" s="78">
        <v>13.5</v>
      </c>
      <c r="AJ36" s="78">
        <v>2.2149999999999999</v>
      </c>
      <c r="AK36" s="78">
        <v>4.6449999999999996</v>
      </c>
      <c r="AL36" s="78">
        <v>734</v>
      </c>
      <c r="AM36" s="78">
        <v>161.5</v>
      </c>
      <c r="AN36" s="79">
        <v>26.405000000000001</v>
      </c>
      <c r="AO36" s="79">
        <v>26.615000000000002</v>
      </c>
      <c r="AP36" s="82" t="s">
        <v>197</v>
      </c>
      <c r="AQ36" s="82" t="s">
        <v>197</v>
      </c>
      <c r="AR36" s="82" t="s">
        <v>197</v>
      </c>
      <c r="AS36" s="82" t="s">
        <v>197</v>
      </c>
      <c r="AT36" s="82" t="s">
        <v>197</v>
      </c>
      <c r="AU36" s="82" t="s">
        <v>197</v>
      </c>
      <c r="AV36" s="82" t="s">
        <v>197</v>
      </c>
      <c r="AW36" s="82" t="s">
        <v>197</v>
      </c>
      <c r="AX36" s="82" t="s">
        <v>197</v>
      </c>
      <c r="AY36" s="82" t="s">
        <v>197</v>
      </c>
      <c r="AZ36" s="82" t="s">
        <v>197</v>
      </c>
      <c r="BA36" s="82" t="s">
        <v>197</v>
      </c>
    </row>
    <row r="37" spans="1:54" s="96" customFormat="1" x14ac:dyDescent="0.25">
      <c r="A37" s="78" t="s">
        <v>7</v>
      </c>
      <c r="B37" s="78" t="s">
        <v>106</v>
      </c>
      <c r="C37" s="78" t="s">
        <v>101</v>
      </c>
      <c r="D37" s="78" t="s">
        <v>194</v>
      </c>
      <c r="E37" s="78"/>
      <c r="F37" s="78"/>
      <c r="G37" s="78">
        <v>9</v>
      </c>
      <c r="H37" s="80" t="s">
        <v>206</v>
      </c>
      <c r="I37" s="78">
        <v>2.5</v>
      </c>
      <c r="J37" s="78">
        <f t="shared" ref="J37" si="6">8.75*3</f>
        <v>26.25</v>
      </c>
      <c r="K37" s="78">
        <v>38</v>
      </c>
      <c r="L37" s="78">
        <f t="shared" ref="L37:L45" si="7">K37/(I37*J37)*43560/1000</f>
        <v>25.223314285714284</v>
      </c>
      <c r="M37" s="78">
        <v>8.3000000000000007</v>
      </c>
      <c r="N37" s="78">
        <v>696</v>
      </c>
      <c r="O37" s="78">
        <f t="shared" si="3"/>
        <v>1.5344253621111577</v>
      </c>
      <c r="P37" s="78">
        <f t="shared" ref="P37:P45" si="8">O37/(I37*J37)*43560*(1-(M37/100))/0.845/56</f>
        <v>19.737353641784448</v>
      </c>
      <c r="Q37" s="78">
        <v>8.7349999999999994</v>
      </c>
      <c r="R37" s="78">
        <v>5.85</v>
      </c>
      <c r="S37" s="78">
        <v>1.4649999999999999</v>
      </c>
      <c r="T37" s="78">
        <v>49</v>
      </c>
      <c r="U37" s="78">
        <v>8</v>
      </c>
      <c r="V37" s="78">
        <v>196</v>
      </c>
      <c r="W37" s="78">
        <v>945.5</v>
      </c>
      <c r="X37" s="78">
        <v>155</v>
      </c>
      <c r="Y37" s="78">
        <v>176.5</v>
      </c>
      <c r="Z37" s="78">
        <v>10.5</v>
      </c>
      <c r="AA37" s="78">
        <v>53.765000000000001</v>
      </c>
      <c r="AB37" s="78">
        <v>14.584999999999999</v>
      </c>
      <c r="AC37" s="78">
        <v>5.1999999999999993</v>
      </c>
      <c r="AD37" s="78">
        <v>0.52500000000000002</v>
      </c>
      <c r="AE37" s="78">
        <v>5.7</v>
      </c>
      <c r="AF37" s="78">
        <v>20.25</v>
      </c>
      <c r="AG37" s="78">
        <v>0.35499999999999998</v>
      </c>
      <c r="AH37" s="78">
        <v>194</v>
      </c>
      <c r="AI37" s="78">
        <v>23</v>
      </c>
      <c r="AJ37" s="78">
        <v>2.835</v>
      </c>
      <c r="AK37" s="78">
        <v>8.0399999999999991</v>
      </c>
      <c r="AL37" s="78">
        <v>851</v>
      </c>
      <c r="AM37" s="78">
        <v>165</v>
      </c>
      <c r="AN37" s="79">
        <v>8.9349999999999987</v>
      </c>
      <c r="AO37" s="79">
        <v>23.720000000000002</v>
      </c>
      <c r="AP37" s="82">
        <v>8.5</v>
      </c>
      <c r="AQ37" s="82">
        <v>6.1</v>
      </c>
      <c r="AR37" s="82">
        <v>4.7</v>
      </c>
      <c r="AS37" s="82">
        <v>59</v>
      </c>
      <c r="AT37" s="83">
        <v>1.163</v>
      </c>
      <c r="AU37" s="84">
        <v>2.7824710000000001</v>
      </c>
      <c r="AV37" s="85">
        <v>0.32292140179404605</v>
      </c>
      <c r="AW37" s="85">
        <v>0.22406263576530167</v>
      </c>
      <c r="AX37" s="85">
        <v>0.16339816691404491</v>
      </c>
      <c r="AY37" s="78">
        <v>5.293793472033542</v>
      </c>
      <c r="AZ37" s="78">
        <v>3.6731579633656009</v>
      </c>
      <c r="BA37" s="78">
        <v>2.6786584740007364</v>
      </c>
    </row>
    <row r="38" spans="1:54" s="96" customFormat="1" x14ac:dyDescent="0.25">
      <c r="A38" s="78" t="s">
        <v>7</v>
      </c>
      <c r="B38" s="78" t="s">
        <v>106</v>
      </c>
      <c r="C38" s="78" t="s">
        <v>101</v>
      </c>
      <c r="D38" s="78" t="s">
        <v>169</v>
      </c>
      <c r="E38" s="78"/>
      <c r="F38" s="78"/>
      <c r="G38" s="78">
        <v>2</v>
      </c>
      <c r="H38" s="80" t="s">
        <v>206</v>
      </c>
      <c r="I38" s="78">
        <v>2.5</v>
      </c>
      <c r="J38" s="78">
        <f>42*3</f>
        <v>126</v>
      </c>
      <c r="K38" s="78">
        <v>70</v>
      </c>
      <c r="L38" s="78">
        <f t="shared" si="7"/>
        <v>9.68</v>
      </c>
      <c r="M38" s="94">
        <v>5</v>
      </c>
      <c r="N38" s="78">
        <v>947</v>
      </c>
      <c r="O38" s="78">
        <f t="shared" si="3"/>
        <v>2.087788531493199</v>
      </c>
      <c r="P38" s="78">
        <f t="shared" si="8"/>
        <v>5.7961910806700443</v>
      </c>
      <c r="Q38" s="78">
        <v>9.8450000000000006</v>
      </c>
      <c r="R38" s="78">
        <v>6.45</v>
      </c>
      <c r="S38" s="78">
        <v>1.6</v>
      </c>
      <c r="T38" s="78">
        <v>52</v>
      </c>
      <c r="U38" s="78">
        <v>6.5</v>
      </c>
      <c r="V38" s="78">
        <v>141</v>
      </c>
      <c r="W38" s="78">
        <v>1228.5</v>
      </c>
      <c r="X38" s="78">
        <v>221.5</v>
      </c>
      <c r="Y38" s="78">
        <v>195</v>
      </c>
      <c r="Z38" s="78">
        <v>12.5</v>
      </c>
      <c r="AA38" s="78">
        <v>62.4</v>
      </c>
      <c r="AB38" s="78">
        <v>18.774999999999999</v>
      </c>
      <c r="AC38" s="78">
        <v>5.0649999999999995</v>
      </c>
      <c r="AD38" s="78">
        <v>0.55500000000000005</v>
      </c>
      <c r="AE38" s="78">
        <v>4.95</v>
      </c>
      <c r="AF38" s="78">
        <v>8.25</v>
      </c>
      <c r="AG38" s="78">
        <v>0.47</v>
      </c>
      <c r="AH38" s="78">
        <v>123</v>
      </c>
      <c r="AI38" s="78">
        <v>28.5</v>
      </c>
      <c r="AJ38" s="78">
        <v>3.17</v>
      </c>
      <c r="AK38" s="78">
        <v>7.98</v>
      </c>
      <c r="AL38" s="78">
        <v>701.5</v>
      </c>
      <c r="AM38" s="78">
        <v>114.5</v>
      </c>
      <c r="AN38" s="79">
        <v>23.96</v>
      </c>
      <c r="AO38" s="79">
        <v>21.215</v>
      </c>
      <c r="AP38" s="82">
        <v>8.5</v>
      </c>
      <c r="AQ38" s="82">
        <v>5.7</v>
      </c>
      <c r="AR38" s="82">
        <v>4.5</v>
      </c>
      <c r="AS38" s="82">
        <v>60</v>
      </c>
      <c r="AT38" s="83">
        <v>1.177</v>
      </c>
      <c r="AU38" s="84">
        <v>2.8207390000000001</v>
      </c>
      <c r="AV38" s="85">
        <v>0.31815354540278129</v>
      </c>
      <c r="AW38" s="85">
        <v>0.20516861590095908</v>
      </c>
      <c r="AX38" s="85">
        <v>0.157650653087203</v>
      </c>
      <c r="AY38" s="78">
        <v>5.5816411474172156</v>
      </c>
      <c r="AZ38" s="78">
        <v>3.5994494017712118</v>
      </c>
      <c r="BA38" s="78">
        <v>2.7658009313544385</v>
      </c>
    </row>
    <row r="39" spans="1:54" s="96" customFormat="1" x14ac:dyDescent="0.25">
      <c r="A39" s="78" t="s">
        <v>7</v>
      </c>
      <c r="B39" s="78" t="s">
        <v>103</v>
      </c>
      <c r="C39" s="78" t="s">
        <v>101</v>
      </c>
      <c r="D39" s="78">
        <v>15.461</v>
      </c>
      <c r="E39" s="78"/>
      <c r="F39" s="78"/>
      <c r="G39" s="78">
        <v>2</v>
      </c>
      <c r="H39" s="80" t="s">
        <v>207</v>
      </c>
      <c r="I39" s="78">
        <v>2.5</v>
      </c>
      <c r="J39" s="78">
        <v>27.25</v>
      </c>
      <c r="K39" s="78">
        <v>10</v>
      </c>
      <c r="L39" s="78">
        <f t="shared" si="7"/>
        <v>6.3941284403669725</v>
      </c>
      <c r="M39" s="78">
        <v>8.6</v>
      </c>
      <c r="N39" s="78">
        <v>751</v>
      </c>
      <c r="O39" s="78">
        <f t="shared" si="3"/>
        <v>1.6556802398641945</v>
      </c>
      <c r="P39" s="78">
        <f t="shared" si="8"/>
        <v>20.44839760866547</v>
      </c>
      <c r="Q39" s="78">
        <v>21.560000000000002</v>
      </c>
      <c r="R39" s="78">
        <v>5.6</v>
      </c>
      <c r="S39" s="78">
        <v>2.5300000000000002</v>
      </c>
      <c r="T39" s="78">
        <v>70.5</v>
      </c>
      <c r="U39" s="78">
        <v>6.5</v>
      </c>
      <c r="V39" s="78">
        <v>40.5</v>
      </c>
      <c r="W39" s="78">
        <v>1767.5</v>
      </c>
      <c r="X39" s="78">
        <v>609.5</v>
      </c>
      <c r="Y39" s="78">
        <v>120</v>
      </c>
      <c r="Z39" s="78">
        <v>14.5</v>
      </c>
      <c r="AA39" s="78">
        <v>41.295000000000002</v>
      </c>
      <c r="AB39" s="78">
        <v>23.759999999999998</v>
      </c>
      <c r="AC39" s="78">
        <v>1.44</v>
      </c>
      <c r="AD39" s="78">
        <v>0.29500000000000004</v>
      </c>
      <c r="AE39" s="78">
        <v>6.1999999999999993</v>
      </c>
      <c r="AF39" s="78">
        <v>27</v>
      </c>
      <c r="AG39" s="78">
        <v>0.23499999999999999</v>
      </c>
      <c r="AH39" s="78">
        <v>125</v>
      </c>
      <c r="AI39" s="78">
        <v>36.5</v>
      </c>
      <c r="AJ39" s="78">
        <v>1.23</v>
      </c>
      <c r="AK39" s="78">
        <v>1.865</v>
      </c>
      <c r="AL39" s="78">
        <v>847.5</v>
      </c>
      <c r="AM39" s="78">
        <v>30.5</v>
      </c>
      <c r="AN39" s="79">
        <v>14.924999999999999</v>
      </c>
      <c r="AO39" s="79">
        <v>34.564999999999998</v>
      </c>
      <c r="AP39" s="82">
        <v>8.8000000000000007</v>
      </c>
      <c r="AQ39" s="82">
        <v>5.6</v>
      </c>
      <c r="AR39" s="82">
        <v>4.2</v>
      </c>
      <c r="AS39" s="82">
        <v>60.6</v>
      </c>
      <c r="AT39" s="83">
        <v>1.163</v>
      </c>
      <c r="AU39" s="84">
        <v>2.833501</v>
      </c>
      <c r="AV39" s="85">
        <v>0.28612757712335846</v>
      </c>
      <c r="AW39" s="85">
        <v>0.23258621255287254</v>
      </c>
      <c r="AX39" s="85">
        <v>0.16162045215854154</v>
      </c>
      <c r="AY39" s="78">
        <v>5.1094210200599726</v>
      </c>
      <c r="AZ39" s="78">
        <v>4.1533252241584382</v>
      </c>
      <c r="BA39" s="78">
        <v>2.886079502831099</v>
      </c>
    </row>
    <row r="40" spans="1:54" s="96" customFormat="1" x14ac:dyDescent="0.25">
      <c r="A40" s="78" t="s">
        <v>7</v>
      </c>
      <c r="B40" s="78" t="s">
        <v>103</v>
      </c>
      <c r="C40" s="78" t="s">
        <v>101</v>
      </c>
      <c r="D40" s="78">
        <v>17.460999999999999</v>
      </c>
      <c r="E40" s="78"/>
      <c r="F40" s="78" t="s">
        <v>24</v>
      </c>
      <c r="G40" s="78">
        <v>6</v>
      </c>
      <c r="H40" s="80" t="s">
        <v>207</v>
      </c>
      <c r="I40" s="78">
        <v>2.5</v>
      </c>
      <c r="J40" s="78">
        <v>27.25</v>
      </c>
      <c r="K40" s="78">
        <v>7</v>
      </c>
      <c r="L40" s="78">
        <f t="shared" si="7"/>
        <v>4.4758899082568817</v>
      </c>
      <c r="M40" s="78">
        <v>8.1</v>
      </c>
      <c r="N40" s="78">
        <v>196</v>
      </c>
      <c r="O40" s="78">
        <f t="shared" si="3"/>
        <v>0.43210829162900422</v>
      </c>
      <c r="P40" s="78">
        <f t="shared" si="8"/>
        <v>5.3659266431967589</v>
      </c>
      <c r="Q40" s="78">
        <v>18.649999999999999</v>
      </c>
      <c r="R40" s="78">
        <v>5.75</v>
      </c>
      <c r="S40" s="78">
        <v>2.58</v>
      </c>
      <c r="T40" s="78">
        <v>72</v>
      </c>
      <c r="U40" s="78">
        <v>6.5</v>
      </c>
      <c r="V40" s="78">
        <v>59.5</v>
      </c>
      <c r="W40" s="78">
        <v>1727.5</v>
      </c>
      <c r="X40" s="78">
        <v>525.5</v>
      </c>
      <c r="Y40" s="78">
        <v>123.5</v>
      </c>
      <c r="Z40" s="78">
        <v>12.5</v>
      </c>
      <c r="AA40" s="78">
        <v>46.31</v>
      </c>
      <c r="AB40" s="78">
        <v>23.32</v>
      </c>
      <c r="AC40" s="78">
        <v>1.6850000000000001</v>
      </c>
      <c r="AD40" s="78">
        <v>0.28999999999999998</v>
      </c>
      <c r="AE40" s="78">
        <v>5.9</v>
      </c>
      <c r="AF40" s="78">
        <v>22.5</v>
      </c>
      <c r="AG40" s="78">
        <v>0.25</v>
      </c>
      <c r="AH40" s="78">
        <v>136</v>
      </c>
      <c r="AI40" s="78">
        <v>44.5</v>
      </c>
      <c r="AJ40" s="78">
        <v>1.2650000000000001</v>
      </c>
      <c r="AK40" s="78">
        <v>2.8600000000000003</v>
      </c>
      <c r="AL40" s="78">
        <v>755</v>
      </c>
      <c r="AM40" s="78">
        <v>42.5</v>
      </c>
      <c r="AN40" s="79">
        <v>16.559999999999999</v>
      </c>
      <c r="AO40" s="79">
        <v>24.214999999999996</v>
      </c>
      <c r="AP40" s="82" t="s">
        <v>197</v>
      </c>
      <c r="AQ40" s="82" t="s">
        <v>197</v>
      </c>
      <c r="AR40" s="82" t="s">
        <v>197</v>
      </c>
      <c r="AS40" s="82" t="s">
        <v>197</v>
      </c>
      <c r="AT40" s="82" t="s">
        <v>197</v>
      </c>
      <c r="AU40" s="82" t="s">
        <v>197</v>
      </c>
      <c r="AV40" s="82" t="s">
        <v>197</v>
      </c>
      <c r="AW40" s="82" t="s">
        <v>197</v>
      </c>
      <c r="AX40" s="82" t="s">
        <v>197</v>
      </c>
      <c r="AY40" s="82" t="s">
        <v>197</v>
      </c>
      <c r="AZ40" s="82" t="s">
        <v>197</v>
      </c>
      <c r="BA40" s="82" t="s">
        <v>197</v>
      </c>
    </row>
    <row r="41" spans="1:54" s="96" customFormat="1" x14ac:dyDescent="0.25">
      <c r="A41" s="78" t="s">
        <v>7</v>
      </c>
      <c r="B41" s="78" t="s">
        <v>103</v>
      </c>
      <c r="C41" s="78" t="s">
        <v>101</v>
      </c>
      <c r="D41" s="78">
        <v>924.46100000000001</v>
      </c>
      <c r="E41" s="78"/>
      <c r="F41" s="78"/>
      <c r="G41" s="78">
        <v>3</v>
      </c>
      <c r="H41" s="80" t="s">
        <v>207</v>
      </c>
      <c r="I41" s="78">
        <v>2.5</v>
      </c>
      <c r="J41" s="78">
        <v>27.25</v>
      </c>
      <c r="K41" s="78">
        <v>25</v>
      </c>
      <c r="L41" s="78">
        <f t="shared" si="7"/>
        <v>15.985321100917432</v>
      </c>
      <c r="M41" s="78">
        <v>9</v>
      </c>
      <c r="N41" s="78">
        <v>1466</v>
      </c>
      <c r="O41" s="78">
        <f t="shared" si="3"/>
        <v>3.2319936506536742</v>
      </c>
      <c r="P41" s="78">
        <f t="shared" si="8"/>
        <v>39.741889462942574</v>
      </c>
      <c r="Q41" s="78">
        <v>18.765000000000001</v>
      </c>
      <c r="R41" s="78">
        <v>6.0500000000000007</v>
      </c>
      <c r="S41" s="78">
        <v>2.61</v>
      </c>
      <c r="T41" s="78">
        <v>72.5</v>
      </c>
      <c r="U41" s="78">
        <v>7</v>
      </c>
      <c r="V41" s="78">
        <v>41</v>
      </c>
      <c r="W41" s="78">
        <v>1843.5</v>
      </c>
      <c r="X41" s="78">
        <v>635.5</v>
      </c>
      <c r="Y41" s="78">
        <v>140</v>
      </c>
      <c r="Z41" s="78">
        <v>15</v>
      </c>
      <c r="AA41" s="78">
        <v>49.12</v>
      </c>
      <c r="AB41" s="78">
        <v>28.22</v>
      </c>
      <c r="AC41" s="78">
        <v>1.9100000000000001</v>
      </c>
      <c r="AD41" s="78">
        <v>0.34499999999999997</v>
      </c>
      <c r="AE41" s="78">
        <v>5.4</v>
      </c>
      <c r="AF41" s="78">
        <v>15</v>
      </c>
      <c r="AG41" s="78">
        <v>0.32</v>
      </c>
      <c r="AH41" s="78">
        <v>127.5</v>
      </c>
      <c r="AI41" s="78">
        <v>62</v>
      </c>
      <c r="AJ41" s="78">
        <v>1.5</v>
      </c>
      <c r="AK41" s="78">
        <v>2.0299999999999998</v>
      </c>
      <c r="AL41" s="78">
        <v>812.5</v>
      </c>
      <c r="AM41" s="78">
        <v>29.5</v>
      </c>
      <c r="AN41" s="79">
        <v>22.104999999999997</v>
      </c>
      <c r="AO41" s="79">
        <v>28.060000000000002</v>
      </c>
      <c r="AP41" s="82">
        <v>8.9</v>
      </c>
      <c r="AQ41" s="82">
        <v>6.2</v>
      </c>
      <c r="AR41" s="82">
        <v>4.7</v>
      </c>
      <c r="AS41" s="82">
        <v>59.9</v>
      </c>
      <c r="AT41" s="83">
        <v>1.1719999999999999</v>
      </c>
      <c r="AU41" s="84">
        <v>2.7798309999999997</v>
      </c>
      <c r="AV41" s="85">
        <v>0.30926786936019202</v>
      </c>
      <c r="AW41" s="85">
        <v>0.23114853436898203</v>
      </c>
      <c r="AX41" s="85">
        <v>0.17190240181737931</v>
      </c>
      <c r="AY41" s="78">
        <v>4.9881914412934192</v>
      </c>
      <c r="AZ41" s="78">
        <v>3.7282021672416454</v>
      </c>
      <c r="BA41" s="78">
        <v>2.7726193841512794</v>
      </c>
    </row>
    <row r="42" spans="1:54" s="96" customFormat="1" x14ac:dyDescent="0.25">
      <c r="A42" s="78" t="s">
        <v>7</v>
      </c>
      <c r="B42" s="78" t="s">
        <v>103</v>
      </c>
      <c r="C42" s="78" t="s">
        <v>101</v>
      </c>
      <c r="D42" s="78">
        <v>9215.4609999999993</v>
      </c>
      <c r="E42" s="78"/>
      <c r="F42" s="78"/>
      <c r="G42" s="78">
        <v>8</v>
      </c>
      <c r="H42" s="80" t="s">
        <v>207</v>
      </c>
      <c r="I42" s="78">
        <v>2.5</v>
      </c>
      <c r="J42" s="78">
        <v>27.25</v>
      </c>
      <c r="K42" s="78">
        <v>9</v>
      </c>
      <c r="L42" s="78">
        <f t="shared" si="7"/>
        <v>5.7547155963302759</v>
      </c>
      <c r="M42" s="94">
        <v>5</v>
      </c>
      <c r="N42" s="78">
        <v>291</v>
      </c>
      <c r="O42" s="78">
        <f t="shared" si="3"/>
        <v>0.64154853502061338</v>
      </c>
      <c r="P42" s="78">
        <f t="shared" si="8"/>
        <v>8.2354956613873984</v>
      </c>
      <c r="Q42" s="78">
        <v>19.350000000000001</v>
      </c>
      <c r="R42" s="78">
        <v>5.75</v>
      </c>
      <c r="S42" s="78">
        <v>2.7649999999999997</v>
      </c>
      <c r="T42" s="78">
        <v>75.5</v>
      </c>
      <c r="U42" s="78">
        <v>7</v>
      </c>
      <c r="V42" s="78">
        <v>70</v>
      </c>
      <c r="W42" s="78">
        <v>1800</v>
      </c>
      <c r="X42" s="78">
        <v>526.5</v>
      </c>
      <c r="Y42" s="78">
        <v>157</v>
      </c>
      <c r="Z42" s="78">
        <v>13</v>
      </c>
      <c r="AA42" s="78">
        <v>46.55</v>
      </c>
      <c r="AB42" s="78">
        <v>22.675000000000001</v>
      </c>
      <c r="AC42" s="78">
        <v>2.0949999999999998</v>
      </c>
      <c r="AD42" s="78">
        <v>0.29000000000000004</v>
      </c>
      <c r="AE42" s="78">
        <v>5.9</v>
      </c>
      <c r="AF42" s="78">
        <v>22.5</v>
      </c>
      <c r="AG42" s="78">
        <v>0.59</v>
      </c>
      <c r="AH42" s="78">
        <v>148</v>
      </c>
      <c r="AI42" s="78">
        <v>56.5</v>
      </c>
      <c r="AJ42" s="78">
        <v>1.5549999999999999</v>
      </c>
      <c r="AK42" s="78">
        <v>3.8650000000000002</v>
      </c>
      <c r="AL42" s="78">
        <v>742.5</v>
      </c>
      <c r="AM42" s="78">
        <v>44</v>
      </c>
      <c r="AN42" s="79">
        <v>24.69</v>
      </c>
      <c r="AO42" s="79">
        <v>28.509999999999998</v>
      </c>
      <c r="AP42" s="84">
        <v>8.8000000000000007</v>
      </c>
      <c r="AQ42" s="84">
        <v>6.6</v>
      </c>
      <c r="AR42" s="84">
        <v>4.7</v>
      </c>
      <c r="AS42" s="84">
        <v>59.7</v>
      </c>
      <c r="AT42" s="83">
        <v>1.169</v>
      </c>
      <c r="AU42" s="85">
        <v>2.7539440000000002</v>
      </c>
      <c r="AV42" s="85">
        <v>0.32672141486257011</v>
      </c>
      <c r="AW42" s="85">
        <v>0.21817875688926941</v>
      </c>
      <c r="AX42" s="85">
        <v>0.1736104008737917</v>
      </c>
      <c r="AY42" s="78">
        <v>4.9503244676146991</v>
      </c>
      <c r="AZ42" s="78">
        <v>3.3057387407465062</v>
      </c>
      <c r="BA42" s="78">
        <v>2.6304606192998743</v>
      </c>
    </row>
    <row r="43" spans="1:54" s="96" customFormat="1" x14ac:dyDescent="0.25">
      <c r="A43" s="78" t="s">
        <v>7</v>
      </c>
      <c r="B43" s="78" t="s">
        <v>103</v>
      </c>
      <c r="C43" s="78" t="s">
        <v>101</v>
      </c>
      <c r="D43" s="78" t="s">
        <v>21</v>
      </c>
      <c r="E43" s="78"/>
      <c r="F43" s="78" t="s">
        <v>23</v>
      </c>
      <c r="G43" s="78">
        <v>1</v>
      </c>
      <c r="H43" s="80" t="s">
        <v>207</v>
      </c>
      <c r="I43" s="78">
        <v>2.5</v>
      </c>
      <c r="J43" s="78">
        <v>27.25</v>
      </c>
      <c r="K43" s="78">
        <v>3</v>
      </c>
      <c r="L43" s="78">
        <f t="shared" si="7"/>
        <v>1.9182385321100919</v>
      </c>
      <c r="M43" s="78">
        <v>8.1999999999999993</v>
      </c>
      <c r="N43" s="78">
        <v>305</v>
      </c>
      <c r="O43" s="78">
        <f t="shared" si="3"/>
        <v>0.67241341299411361</v>
      </c>
      <c r="P43" s="78">
        <f t="shared" si="8"/>
        <v>8.3409529037144434</v>
      </c>
      <c r="Q43" s="78">
        <v>18.55</v>
      </c>
      <c r="R43" s="78">
        <v>5.75</v>
      </c>
      <c r="S43" s="78">
        <v>2.5549999999999997</v>
      </c>
      <c r="T43" s="78">
        <v>71</v>
      </c>
      <c r="U43" s="78">
        <v>6.5</v>
      </c>
      <c r="V43" s="78">
        <v>46.5</v>
      </c>
      <c r="W43" s="78">
        <v>1665.5</v>
      </c>
      <c r="X43" s="78">
        <v>558</v>
      </c>
      <c r="Y43" s="78">
        <v>111</v>
      </c>
      <c r="Z43" s="78">
        <v>12</v>
      </c>
      <c r="AA43" s="78">
        <v>44.795000000000002</v>
      </c>
      <c r="AB43" s="78">
        <v>24.994999999999997</v>
      </c>
      <c r="AC43" s="78">
        <v>1.5350000000000001</v>
      </c>
      <c r="AD43" s="78">
        <v>0.28000000000000003</v>
      </c>
      <c r="AE43" s="78">
        <v>5.9</v>
      </c>
      <c r="AF43" s="78">
        <v>22.5</v>
      </c>
      <c r="AG43" s="78">
        <v>0.25</v>
      </c>
      <c r="AH43" s="78">
        <v>118</v>
      </c>
      <c r="AI43" s="78">
        <v>41.5</v>
      </c>
      <c r="AJ43" s="78">
        <v>1.165</v>
      </c>
      <c r="AK43" s="78">
        <v>2.3849999999999998</v>
      </c>
      <c r="AL43" s="78">
        <v>729.5</v>
      </c>
      <c r="AM43" s="78">
        <v>31</v>
      </c>
      <c r="AN43" s="79">
        <v>16.585000000000001</v>
      </c>
      <c r="AO43" s="79">
        <v>30.445</v>
      </c>
      <c r="AP43" s="84">
        <v>8.3000000000000007</v>
      </c>
      <c r="AQ43" s="84">
        <v>6</v>
      </c>
      <c r="AR43" s="84">
        <v>4.2</v>
      </c>
      <c r="AS43" s="84">
        <v>61.2</v>
      </c>
      <c r="AT43" s="83">
        <v>1.2210000000000001</v>
      </c>
      <c r="AU43" s="85">
        <v>2.8315869999999999</v>
      </c>
      <c r="AV43" s="85">
        <v>0.27337328153221918</v>
      </c>
      <c r="AW43" s="85">
        <v>0.20844780131993618</v>
      </c>
      <c r="AX43" s="85">
        <v>0.16894220646970098</v>
      </c>
      <c r="AY43" s="78">
        <v>4.5562213588703191</v>
      </c>
      <c r="AZ43" s="78">
        <v>3.4741300219989362</v>
      </c>
      <c r="BA43" s="78">
        <v>2.8157034411616833</v>
      </c>
    </row>
    <row r="44" spans="1:54" s="96" customFormat="1" x14ac:dyDescent="0.25">
      <c r="A44" s="78" t="s">
        <v>7</v>
      </c>
      <c r="B44" s="78" t="s">
        <v>103</v>
      </c>
      <c r="C44" s="78" t="s">
        <v>101</v>
      </c>
      <c r="D44" s="78" t="s">
        <v>165</v>
      </c>
      <c r="E44" s="78"/>
      <c r="F44" s="78"/>
      <c r="G44" s="78">
        <v>5</v>
      </c>
      <c r="H44" s="80" t="s">
        <v>207</v>
      </c>
      <c r="I44" s="78">
        <v>2.5</v>
      </c>
      <c r="J44" s="78">
        <v>27.25</v>
      </c>
      <c r="K44" s="78">
        <v>12</v>
      </c>
      <c r="L44" s="78">
        <f t="shared" si="7"/>
        <v>7.6729541284403675</v>
      </c>
      <c r="M44" s="94">
        <v>5</v>
      </c>
      <c r="N44" s="78">
        <v>598</v>
      </c>
      <c r="O44" s="78">
        <f t="shared" si="3"/>
        <v>1.3183712162966557</v>
      </c>
      <c r="P44" s="78">
        <f t="shared" si="8"/>
        <v>16.923802080789226</v>
      </c>
      <c r="Q44" s="78">
        <v>20.61</v>
      </c>
      <c r="R44" s="78">
        <v>5.6</v>
      </c>
      <c r="S44" s="78">
        <v>2.6</v>
      </c>
      <c r="T44" s="78">
        <v>72</v>
      </c>
      <c r="U44" s="78">
        <v>7</v>
      </c>
      <c r="V44" s="78">
        <v>51.5</v>
      </c>
      <c r="W44" s="78">
        <v>1735</v>
      </c>
      <c r="X44" s="78">
        <v>562</v>
      </c>
      <c r="Y44" s="78">
        <v>125</v>
      </c>
      <c r="Z44" s="78">
        <v>14</v>
      </c>
      <c r="AA44" s="78">
        <v>42.155000000000001</v>
      </c>
      <c r="AB44" s="78">
        <v>22.795000000000002</v>
      </c>
      <c r="AC44" s="78">
        <v>1.5649999999999999</v>
      </c>
      <c r="AD44" s="78">
        <v>0.29500000000000004</v>
      </c>
      <c r="AE44" s="78">
        <v>6.2</v>
      </c>
      <c r="AF44" s="78">
        <v>27</v>
      </c>
      <c r="AG44" s="78">
        <v>0.23499999999999999</v>
      </c>
      <c r="AH44" s="78">
        <v>126.5</v>
      </c>
      <c r="AI44" s="78">
        <v>39.5</v>
      </c>
      <c r="AJ44" s="78">
        <v>1.54</v>
      </c>
      <c r="AK44" s="78">
        <v>2.4649999999999999</v>
      </c>
      <c r="AL44" s="78">
        <v>781.5</v>
      </c>
      <c r="AM44" s="78">
        <v>35</v>
      </c>
      <c r="AN44" s="79">
        <v>14.04</v>
      </c>
      <c r="AO44" s="79">
        <v>38.055</v>
      </c>
      <c r="AP44" s="82">
        <v>8.4</v>
      </c>
      <c r="AQ44" s="82">
        <v>8.4</v>
      </c>
      <c r="AR44" s="82">
        <v>4.2</v>
      </c>
      <c r="AS44" s="82">
        <v>58.7</v>
      </c>
      <c r="AT44" s="83">
        <v>1.1830000000000001</v>
      </c>
      <c r="AU44" s="84">
        <v>2.6684050000000004</v>
      </c>
      <c r="AV44" s="85">
        <v>0.32703008107054909</v>
      </c>
      <c r="AW44" s="85">
        <v>0.28013351328491426</v>
      </c>
      <c r="AX44" s="85">
        <v>0.2062659024192281</v>
      </c>
      <c r="AY44" s="78">
        <v>3.8932152508398703</v>
      </c>
      <c r="AZ44" s="78">
        <v>3.3349227772013599</v>
      </c>
      <c r="BA44" s="78">
        <v>2.4555464573717627</v>
      </c>
    </row>
    <row r="45" spans="1:54" s="96" customFormat="1" x14ac:dyDescent="0.25">
      <c r="A45" s="78" t="s">
        <v>7</v>
      </c>
      <c r="B45" s="78" t="s">
        <v>103</v>
      </c>
      <c r="C45" s="78" t="s">
        <v>101</v>
      </c>
      <c r="D45" s="78" t="s">
        <v>168</v>
      </c>
      <c r="E45" s="78"/>
      <c r="F45" s="78" t="s">
        <v>211</v>
      </c>
      <c r="G45" s="78">
        <v>9</v>
      </c>
      <c r="H45" s="80" t="s">
        <v>207</v>
      </c>
      <c r="I45" s="78">
        <v>2.5</v>
      </c>
      <c r="J45" s="78">
        <v>27.25</v>
      </c>
      <c r="K45" s="78">
        <v>13</v>
      </c>
      <c r="L45" s="78">
        <f t="shared" si="7"/>
        <v>8.312366972477065</v>
      </c>
      <c r="M45" s="94">
        <v>5</v>
      </c>
      <c r="N45" s="78">
        <v>998</v>
      </c>
      <c r="O45" s="78">
        <f t="shared" si="3"/>
        <v>2.2002248726823783</v>
      </c>
      <c r="P45" s="78">
        <f t="shared" si="8"/>
        <v>28.244071031149907</v>
      </c>
      <c r="Q45" s="78">
        <v>20.22</v>
      </c>
      <c r="R45" s="78">
        <v>5.9</v>
      </c>
      <c r="S45" s="78">
        <v>2.7250000000000001</v>
      </c>
      <c r="T45" s="78">
        <v>74.5</v>
      </c>
      <c r="U45" s="78">
        <v>6.5</v>
      </c>
      <c r="V45" s="78">
        <v>78.5</v>
      </c>
      <c r="W45" s="78">
        <v>1973.5</v>
      </c>
      <c r="X45" s="78">
        <v>584.5</v>
      </c>
      <c r="Y45" s="78">
        <v>172</v>
      </c>
      <c r="Z45" s="78">
        <v>13.5</v>
      </c>
      <c r="AA45" s="78">
        <v>49.004999999999995</v>
      </c>
      <c r="AB45" s="78">
        <v>24.155000000000001</v>
      </c>
      <c r="AC45" s="78">
        <v>2.1949999999999998</v>
      </c>
      <c r="AD45" s="78">
        <v>0.28999999999999998</v>
      </c>
      <c r="AE45" s="78">
        <v>5.6</v>
      </c>
      <c r="AF45" s="78">
        <v>18.75</v>
      </c>
      <c r="AG45" s="78">
        <v>0.68500000000000005</v>
      </c>
      <c r="AH45" s="78">
        <v>155</v>
      </c>
      <c r="AI45" s="78">
        <v>59</v>
      </c>
      <c r="AJ45" s="78">
        <v>1.9000000000000001</v>
      </c>
      <c r="AK45" s="78">
        <v>3.96</v>
      </c>
      <c r="AL45" s="78">
        <v>768</v>
      </c>
      <c r="AM45" s="78">
        <v>51.5</v>
      </c>
      <c r="AN45" s="79">
        <v>27.274999999999999</v>
      </c>
      <c r="AO45" s="79">
        <v>29.79</v>
      </c>
      <c r="AP45" s="82">
        <v>8</v>
      </c>
      <c r="AQ45" s="82">
        <v>5.2</v>
      </c>
      <c r="AR45" s="82">
        <v>3.9</v>
      </c>
      <c r="AS45" s="82">
        <v>62</v>
      </c>
      <c r="AT45" s="83">
        <v>1.2330000000000001</v>
      </c>
      <c r="AU45" s="84">
        <v>2.8978060000000001</v>
      </c>
      <c r="AV45" s="85">
        <v>0.24797802652441628</v>
      </c>
      <c r="AW45" s="85">
        <v>0.17858331076947914</v>
      </c>
      <c r="AX45" s="85">
        <v>0.14412902037538861</v>
      </c>
      <c r="AY45" s="78">
        <v>4.7688082023926208</v>
      </c>
      <c r="AZ45" s="78">
        <v>3.4342944378745988</v>
      </c>
      <c r="BA45" s="78">
        <v>2.7717119302959348</v>
      </c>
    </row>
    <row r="46" spans="1:54" s="96" customFormat="1" x14ac:dyDescent="0.25">
      <c r="A46" s="78" t="s">
        <v>7</v>
      </c>
      <c r="B46" s="78" t="s">
        <v>103</v>
      </c>
      <c r="C46" s="78" t="s">
        <v>101</v>
      </c>
      <c r="D46" s="78" t="s">
        <v>168</v>
      </c>
      <c r="E46" s="78"/>
      <c r="F46" s="78"/>
      <c r="G46" s="78">
        <v>10</v>
      </c>
      <c r="H46" s="80" t="s">
        <v>207</v>
      </c>
      <c r="I46" s="78">
        <v>2.5</v>
      </c>
      <c r="J46" s="78">
        <v>27.25</v>
      </c>
      <c r="K46" s="78" t="s">
        <v>197</v>
      </c>
      <c r="L46" s="78" t="s">
        <v>197</v>
      </c>
      <c r="M46" s="78" t="s">
        <v>197</v>
      </c>
      <c r="N46" s="78" t="s">
        <v>197</v>
      </c>
      <c r="O46" s="78" t="s">
        <v>197</v>
      </c>
      <c r="P46" s="78" t="s">
        <v>197</v>
      </c>
      <c r="Q46" s="78">
        <v>21.25</v>
      </c>
      <c r="R46" s="78">
        <v>5.55</v>
      </c>
      <c r="S46" s="78">
        <v>2.77</v>
      </c>
      <c r="T46" s="78">
        <v>75.5</v>
      </c>
      <c r="U46" s="78">
        <v>7</v>
      </c>
      <c r="V46" s="78">
        <v>43</v>
      </c>
      <c r="W46" s="78">
        <v>1721</v>
      </c>
      <c r="X46" s="78">
        <v>555.5</v>
      </c>
      <c r="Y46" s="78">
        <v>130</v>
      </c>
      <c r="Z46" s="78">
        <v>13</v>
      </c>
      <c r="AA46" s="78">
        <v>41.204999999999998</v>
      </c>
      <c r="AB46" s="78">
        <v>22.18</v>
      </c>
      <c r="AC46" s="78">
        <v>1.56</v>
      </c>
      <c r="AD46" s="78">
        <v>0.26500000000000001</v>
      </c>
      <c r="AE46" s="78">
        <v>6.3</v>
      </c>
      <c r="AF46" s="78">
        <v>28.5</v>
      </c>
      <c r="AG46" s="78">
        <v>0.26500000000000001</v>
      </c>
      <c r="AH46" s="78">
        <v>121.5</v>
      </c>
      <c r="AI46" s="78">
        <v>45</v>
      </c>
      <c r="AJ46" s="78">
        <v>1.125</v>
      </c>
      <c r="AK46" s="78">
        <v>2.4550000000000001</v>
      </c>
      <c r="AL46" s="78">
        <v>754.5</v>
      </c>
      <c r="AM46" s="78">
        <v>28.5</v>
      </c>
      <c r="AN46" s="79">
        <v>27.71</v>
      </c>
      <c r="AO46" s="79">
        <v>32.58</v>
      </c>
      <c r="AP46" s="87">
        <v>8.1999999999999993</v>
      </c>
      <c r="AQ46" s="87">
        <v>6.4</v>
      </c>
      <c r="AR46" s="87">
        <v>4.0999999999999996</v>
      </c>
      <c r="AS46" s="87">
        <v>61.2</v>
      </c>
      <c r="AT46" s="97">
        <v>1.238</v>
      </c>
      <c r="AU46" s="88">
        <v>2.8175889999999999</v>
      </c>
      <c r="AV46" s="88">
        <v>0.27800988259910575</v>
      </c>
      <c r="AW46" s="88">
        <v>0.19942823041571417</v>
      </c>
      <c r="AX46" s="88">
        <v>0.17574460306988432</v>
      </c>
      <c r="AY46" s="78">
        <v>4.3439044156110276</v>
      </c>
      <c r="AZ46" s="78">
        <v>3.1160661002455337</v>
      </c>
      <c r="BA46" s="78">
        <v>2.7460094229669423</v>
      </c>
      <c r="BB46" s="98" t="s">
        <v>198</v>
      </c>
    </row>
    <row r="47" spans="1:54" s="96" customFormat="1" x14ac:dyDescent="0.25">
      <c r="A47" s="78" t="s">
        <v>7</v>
      </c>
      <c r="B47" s="78" t="s">
        <v>103</v>
      </c>
      <c r="C47" s="78" t="s">
        <v>101</v>
      </c>
      <c r="D47" s="78" t="s">
        <v>168</v>
      </c>
      <c r="E47" s="78"/>
      <c r="F47" s="78"/>
      <c r="G47" s="78">
        <v>11</v>
      </c>
      <c r="H47" s="80" t="s">
        <v>207</v>
      </c>
      <c r="I47" s="78">
        <v>2.5</v>
      </c>
      <c r="J47" s="78">
        <v>27.25</v>
      </c>
      <c r="K47" s="78" t="s">
        <v>197</v>
      </c>
      <c r="L47" s="78" t="s">
        <v>197</v>
      </c>
      <c r="M47" s="78" t="s">
        <v>197</v>
      </c>
      <c r="N47" s="78" t="s">
        <v>197</v>
      </c>
      <c r="O47" s="78" t="s">
        <v>197</v>
      </c>
      <c r="P47" s="78" t="s">
        <v>197</v>
      </c>
      <c r="Q47" s="78">
        <v>20.200000000000003</v>
      </c>
      <c r="R47" s="78">
        <v>5.95</v>
      </c>
      <c r="S47" s="78">
        <v>2.76</v>
      </c>
      <c r="T47" s="78">
        <v>75</v>
      </c>
      <c r="U47" s="78">
        <v>7</v>
      </c>
      <c r="V47" s="78">
        <v>81.5</v>
      </c>
      <c r="W47" s="78">
        <v>2034</v>
      </c>
      <c r="X47" s="78">
        <v>598.5</v>
      </c>
      <c r="Y47" s="78">
        <v>214</v>
      </c>
      <c r="Z47" s="78">
        <v>12.5</v>
      </c>
      <c r="AA47" s="78">
        <v>50.335000000000001</v>
      </c>
      <c r="AB47" s="78">
        <v>24.695</v>
      </c>
      <c r="AC47" s="78">
        <v>2.7149999999999999</v>
      </c>
      <c r="AD47" s="78">
        <v>0.27</v>
      </c>
      <c r="AE47" s="78">
        <v>5.5</v>
      </c>
      <c r="AF47" s="78">
        <v>16.5</v>
      </c>
      <c r="AG47" s="78">
        <v>0.4</v>
      </c>
      <c r="AH47" s="78">
        <v>151.5</v>
      </c>
      <c r="AI47" s="78">
        <v>66</v>
      </c>
      <c r="AJ47" s="78">
        <v>1.63</v>
      </c>
      <c r="AK47" s="78">
        <v>5.1749999999999998</v>
      </c>
      <c r="AL47" s="78">
        <v>738.5</v>
      </c>
      <c r="AM47" s="78">
        <v>54</v>
      </c>
      <c r="AN47" s="79">
        <v>25.685000000000002</v>
      </c>
      <c r="AO47" s="79">
        <v>26.445</v>
      </c>
      <c r="AP47" s="89">
        <v>8</v>
      </c>
      <c r="AQ47" s="89">
        <v>7.1</v>
      </c>
      <c r="AR47" s="89">
        <v>3.9</v>
      </c>
      <c r="AS47" s="89">
        <v>60.7</v>
      </c>
      <c r="AT47" s="97">
        <v>1.2609999999999999</v>
      </c>
      <c r="AU47" s="87">
        <v>2.7914469999999998</v>
      </c>
      <c r="AV47" s="88">
        <v>0.2860022146210035</v>
      </c>
      <c r="AW47" s="88">
        <v>0.21299970716540878</v>
      </c>
      <c r="AX47" s="88">
        <v>0.18047581518259176</v>
      </c>
      <c r="AY47" s="78">
        <v>4.0282002059296271</v>
      </c>
      <c r="AZ47" s="78">
        <v>2.9999958755691378</v>
      </c>
      <c r="BA47" s="78">
        <v>2.5419128898956584</v>
      </c>
      <c r="BB47" s="98" t="s">
        <v>199</v>
      </c>
    </row>
    <row r="48" spans="1:54" s="96" customFormat="1" x14ac:dyDescent="0.25">
      <c r="A48" s="78" t="s">
        <v>7</v>
      </c>
      <c r="B48" s="78" t="s">
        <v>103</v>
      </c>
      <c r="C48" s="78" t="s">
        <v>101</v>
      </c>
      <c r="D48" s="78" t="s">
        <v>194</v>
      </c>
      <c r="E48" s="78"/>
      <c r="F48" s="78"/>
      <c r="G48" s="78">
        <v>7</v>
      </c>
      <c r="H48" s="80" t="s">
        <v>207</v>
      </c>
      <c r="I48" s="78">
        <v>2.5</v>
      </c>
      <c r="J48" s="78">
        <v>27.25</v>
      </c>
      <c r="K48" s="78">
        <v>28</v>
      </c>
      <c r="L48" s="78">
        <f t="shared" ref="L48:L67" si="9">K48/(I48*J48)*43560/1000</f>
        <v>17.903559633027527</v>
      </c>
      <c r="M48" s="78">
        <v>8.5</v>
      </c>
      <c r="N48" s="78">
        <v>1537</v>
      </c>
      <c r="O48" s="78">
        <f t="shared" si="3"/>
        <v>3.38852267466214</v>
      </c>
      <c r="P48" s="78">
        <f t="shared" ref="P48:P76" si="10">O48/(I48*J48)*43560*(1-(M48/100))/0.845/56</f>
        <v>41.895570630748693</v>
      </c>
      <c r="Q48" s="78">
        <v>20.854999999999997</v>
      </c>
      <c r="R48" s="78">
        <v>5.6</v>
      </c>
      <c r="S48" s="78">
        <v>2.625</v>
      </c>
      <c r="T48" s="78">
        <v>72.5</v>
      </c>
      <c r="U48" s="78">
        <v>6.5</v>
      </c>
      <c r="V48" s="78">
        <v>63.5</v>
      </c>
      <c r="W48" s="78">
        <v>1820</v>
      </c>
      <c r="X48" s="78">
        <v>520.5</v>
      </c>
      <c r="Y48" s="78">
        <v>143.5</v>
      </c>
      <c r="Z48" s="78">
        <v>12</v>
      </c>
      <c r="AA48" s="78">
        <v>43.814999999999998</v>
      </c>
      <c r="AB48" s="78">
        <v>20.954999999999998</v>
      </c>
      <c r="AC48" s="78">
        <v>1.7949999999999999</v>
      </c>
      <c r="AD48" s="78">
        <v>0.245</v>
      </c>
      <c r="AE48" s="78">
        <v>6.2</v>
      </c>
      <c r="AF48" s="78">
        <v>27</v>
      </c>
      <c r="AG48" s="78">
        <v>0.41500000000000004</v>
      </c>
      <c r="AH48" s="78">
        <v>147.5</v>
      </c>
      <c r="AI48" s="78">
        <v>50.5</v>
      </c>
      <c r="AJ48" s="78">
        <v>1.5049999999999999</v>
      </c>
      <c r="AK48" s="78">
        <v>3.5</v>
      </c>
      <c r="AL48" s="78">
        <v>750</v>
      </c>
      <c r="AM48" s="78">
        <v>44</v>
      </c>
      <c r="AN48" s="79">
        <v>19.54</v>
      </c>
      <c r="AO48" s="79">
        <v>31.410000000000004</v>
      </c>
      <c r="AP48" s="82">
        <v>8.5</v>
      </c>
      <c r="AQ48" s="82">
        <v>6.7</v>
      </c>
      <c r="AR48" s="82">
        <v>4.5999999999999996</v>
      </c>
      <c r="AS48" s="82">
        <v>58.8</v>
      </c>
      <c r="AT48" s="83">
        <v>1.1639999999999999</v>
      </c>
      <c r="AU48" s="84">
        <v>2.7498309999999999</v>
      </c>
      <c r="AV48" s="85">
        <v>0.32627465335371397</v>
      </c>
      <c r="AW48" s="85">
        <v>0.24367211313838405</v>
      </c>
      <c r="AX48" s="85">
        <v>0.17354590094610128</v>
      </c>
      <c r="AY48" s="78">
        <v>4.8697709455778204</v>
      </c>
      <c r="AZ48" s="78">
        <v>3.6368972110206572</v>
      </c>
      <c r="BA48" s="78">
        <v>2.5902373275537505</v>
      </c>
    </row>
    <row r="49" spans="1:53" s="96" customFormat="1" x14ac:dyDescent="0.25">
      <c r="A49" s="78" t="s">
        <v>7</v>
      </c>
      <c r="B49" s="78" t="s">
        <v>103</v>
      </c>
      <c r="C49" s="78" t="s">
        <v>101</v>
      </c>
      <c r="D49" s="78" t="s">
        <v>169</v>
      </c>
      <c r="E49" s="78"/>
      <c r="F49" s="78"/>
      <c r="G49" s="78">
        <v>4</v>
      </c>
      <c r="H49" s="80" t="s">
        <v>207</v>
      </c>
      <c r="I49" s="78">
        <v>2.5</v>
      </c>
      <c r="J49" s="78">
        <v>27.25</v>
      </c>
      <c r="K49" s="78">
        <v>21</v>
      </c>
      <c r="L49" s="78">
        <f t="shared" si="9"/>
        <v>13.427669724770643</v>
      </c>
      <c r="M49" s="94">
        <v>5</v>
      </c>
      <c r="N49" s="78">
        <v>598</v>
      </c>
      <c r="O49" s="78">
        <f t="shared" si="3"/>
        <v>1.3183712162966557</v>
      </c>
      <c r="P49" s="78">
        <f t="shared" si="10"/>
        <v>16.923802080789226</v>
      </c>
      <c r="Q49" s="78">
        <v>19.48</v>
      </c>
      <c r="R49" s="78">
        <v>5.8000000000000007</v>
      </c>
      <c r="S49" s="78">
        <v>2.7250000000000001</v>
      </c>
      <c r="T49" s="78">
        <v>74.5</v>
      </c>
      <c r="U49" s="78">
        <v>7</v>
      </c>
      <c r="V49" s="78">
        <v>46.5</v>
      </c>
      <c r="W49" s="78">
        <v>1763</v>
      </c>
      <c r="X49" s="78">
        <v>589</v>
      </c>
      <c r="Y49" s="78">
        <v>173.5</v>
      </c>
      <c r="Z49" s="78">
        <v>14</v>
      </c>
      <c r="AA49" s="78">
        <v>45.29</v>
      </c>
      <c r="AB49" s="78">
        <v>25.28</v>
      </c>
      <c r="AC49" s="78">
        <v>2.3149999999999999</v>
      </c>
      <c r="AD49" s="78">
        <v>0.315</v>
      </c>
      <c r="AE49" s="78">
        <v>5.8</v>
      </c>
      <c r="AF49" s="78">
        <v>21</v>
      </c>
      <c r="AG49" s="78">
        <v>0.28000000000000003</v>
      </c>
      <c r="AH49" s="78">
        <v>123.5</v>
      </c>
      <c r="AI49" s="78">
        <v>45</v>
      </c>
      <c r="AJ49" s="78">
        <v>1.155</v>
      </c>
      <c r="AK49" s="78">
        <v>2.4700000000000002</v>
      </c>
      <c r="AL49" s="78">
        <v>771.5</v>
      </c>
      <c r="AM49" s="78">
        <v>31</v>
      </c>
      <c r="AN49" s="79">
        <v>25.824999999999996</v>
      </c>
      <c r="AO49" s="79">
        <v>29.540000000000003</v>
      </c>
      <c r="AP49" s="82">
        <v>8.6</v>
      </c>
      <c r="AQ49" s="82">
        <v>6.7</v>
      </c>
      <c r="AR49" s="82">
        <v>4.5</v>
      </c>
      <c r="AS49" s="82">
        <v>59.3</v>
      </c>
      <c r="AT49" s="83">
        <v>1.1679999999999999</v>
      </c>
      <c r="AU49" s="84">
        <v>2.7554319999999999</v>
      </c>
      <c r="AV49" s="85">
        <v>0.32088030604679663</v>
      </c>
      <c r="AW49" s="85">
        <v>0.2439170086379398</v>
      </c>
      <c r="AX49" s="85">
        <v>0.17501036487516924</v>
      </c>
      <c r="AY49" s="78">
        <v>4.7892582992059198</v>
      </c>
      <c r="AZ49" s="78">
        <v>3.6405523677304443</v>
      </c>
      <c r="BA49" s="78">
        <v>2.6120949981368544</v>
      </c>
    </row>
    <row r="50" spans="1:53" s="96" customFormat="1" x14ac:dyDescent="0.25">
      <c r="A50" s="78" t="s">
        <v>7</v>
      </c>
      <c r="B50" s="78" t="s">
        <v>104</v>
      </c>
      <c r="C50" s="78" t="s">
        <v>101</v>
      </c>
      <c r="D50" s="78">
        <v>15.461</v>
      </c>
      <c r="E50" s="78"/>
      <c r="F50" s="78"/>
      <c r="G50" s="78">
        <v>8</v>
      </c>
      <c r="H50" s="80" t="s">
        <v>206</v>
      </c>
      <c r="I50" s="78">
        <v>2.5</v>
      </c>
      <c r="J50" s="78">
        <f t="shared" ref="J50:J58" si="11">8.75*3</f>
        <v>26.25</v>
      </c>
      <c r="K50" s="78">
        <v>33</v>
      </c>
      <c r="L50" s="78">
        <f t="shared" si="9"/>
        <v>21.904457142857144</v>
      </c>
      <c r="M50" s="78">
        <v>9.1</v>
      </c>
      <c r="N50" s="78">
        <v>3076</v>
      </c>
      <c r="O50" s="78">
        <f t="shared" si="3"/>
        <v>6.7814546176062089</v>
      </c>
      <c r="P50" s="78">
        <f t="shared" si="10"/>
        <v>86.469024931584812</v>
      </c>
      <c r="Q50" s="78">
        <v>16.12</v>
      </c>
      <c r="R50" s="78">
        <v>5.6</v>
      </c>
      <c r="S50" s="78">
        <v>1.75</v>
      </c>
      <c r="T50" s="78">
        <v>55</v>
      </c>
      <c r="U50" s="78">
        <v>7.5</v>
      </c>
      <c r="V50" s="78">
        <v>26</v>
      </c>
      <c r="W50" s="78">
        <v>1549</v>
      </c>
      <c r="X50" s="78">
        <v>331.5</v>
      </c>
      <c r="Y50" s="78">
        <v>77.5</v>
      </c>
      <c r="Z50" s="78">
        <v>16.5</v>
      </c>
      <c r="AA50" s="78">
        <v>48.024999999999999</v>
      </c>
      <c r="AB50" s="78">
        <v>17.105</v>
      </c>
      <c r="AC50" s="78">
        <v>1.23</v>
      </c>
      <c r="AD50" s="78">
        <v>0.44</v>
      </c>
      <c r="AE50" s="78">
        <v>6.2</v>
      </c>
      <c r="AF50" s="78">
        <v>27</v>
      </c>
      <c r="AG50" s="78">
        <v>0.35</v>
      </c>
      <c r="AH50" s="78">
        <v>124</v>
      </c>
      <c r="AI50" s="78">
        <v>85.5</v>
      </c>
      <c r="AJ50" s="78">
        <v>1.0150000000000001</v>
      </c>
      <c r="AK50" s="78">
        <v>1.01</v>
      </c>
      <c r="AL50" s="78">
        <v>771</v>
      </c>
      <c r="AM50" s="78">
        <v>19</v>
      </c>
      <c r="AN50" s="79">
        <v>17.03</v>
      </c>
      <c r="AO50" s="79">
        <v>27.975000000000001</v>
      </c>
      <c r="AP50" s="82">
        <v>9</v>
      </c>
      <c r="AQ50" s="82">
        <v>6.2</v>
      </c>
      <c r="AR50" s="82">
        <v>4.4000000000000004</v>
      </c>
      <c r="AS50" s="82">
        <v>60</v>
      </c>
      <c r="AT50" s="83">
        <v>1.163</v>
      </c>
      <c r="AU50" s="84">
        <v>2.7883810000000002</v>
      </c>
      <c r="AV50" s="85">
        <v>0.30555540412932114</v>
      </c>
      <c r="AW50" s="85">
        <v>0.23711301741131402</v>
      </c>
      <c r="AX50" s="85">
        <v>0.17155731242352051</v>
      </c>
      <c r="AY50" s="78">
        <v>4.9283129698277603</v>
      </c>
      <c r="AZ50" s="78">
        <v>3.8244035066340971</v>
      </c>
      <c r="BA50" s="78">
        <v>2.7670534261858148</v>
      </c>
    </row>
    <row r="51" spans="1:53" s="96" customFormat="1" x14ac:dyDescent="0.25">
      <c r="A51" s="78" t="s">
        <v>7</v>
      </c>
      <c r="B51" s="78" t="s">
        <v>104</v>
      </c>
      <c r="C51" s="78" t="s">
        <v>101</v>
      </c>
      <c r="D51" s="78">
        <v>17.460999999999999</v>
      </c>
      <c r="E51" s="78"/>
      <c r="F51" s="78" t="s">
        <v>24</v>
      </c>
      <c r="G51" s="78">
        <v>1</v>
      </c>
      <c r="H51" s="80" t="s">
        <v>206</v>
      </c>
      <c r="I51" s="78">
        <v>2.5</v>
      </c>
      <c r="J51" s="78">
        <f t="shared" si="11"/>
        <v>26.25</v>
      </c>
      <c r="K51" s="78">
        <v>49</v>
      </c>
      <c r="L51" s="78">
        <f t="shared" si="9"/>
        <v>32.524800000000006</v>
      </c>
      <c r="M51" s="78">
        <v>10.4</v>
      </c>
      <c r="N51" s="78">
        <v>7546</v>
      </c>
      <c r="O51" s="78">
        <f t="shared" si="3"/>
        <v>16.63616922771666</v>
      </c>
      <c r="P51" s="78">
        <f t="shared" si="10"/>
        <v>209.09091245893546</v>
      </c>
      <c r="Q51" s="78">
        <v>13.84</v>
      </c>
      <c r="R51" s="78">
        <v>6.25</v>
      </c>
      <c r="S51" s="78">
        <v>3.2800000000000002</v>
      </c>
      <c r="T51" s="78">
        <v>83</v>
      </c>
      <c r="U51" s="78">
        <v>9</v>
      </c>
      <c r="V51" s="78">
        <v>42</v>
      </c>
      <c r="W51" s="78">
        <v>1596.5</v>
      </c>
      <c r="X51" s="78">
        <v>337</v>
      </c>
      <c r="Y51" s="78">
        <v>286.5</v>
      </c>
      <c r="Z51" s="78">
        <v>16.5</v>
      </c>
      <c r="AA51" s="78">
        <v>57.515000000000001</v>
      </c>
      <c r="AB51" s="78">
        <v>20.295000000000002</v>
      </c>
      <c r="AC51" s="78">
        <v>5.3</v>
      </c>
      <c r="AD51" s="78">
        <v>0.52</v>
      </c>
      <c r="AE51" s="78">
        <v>5.15</v>
      </c>
      <c r="AF51" s="78">
        <v>11.25</v>
      </c>
      <c r="AG51" s="78">
        <v>0.625</v>
      </c>
      <c r="AH51" s="78">
        <v>159</v>
      </c>
      <c r="AI51" s="78">
        <v>121</v>
      </c>
      <c r="AJ51" s="78">
        <v>1.395</v>
      </c>
      <c r="AK51" s="78">
        <v>3.9800000000000004</v>
      </c>
      <c r="AL51" s="78">
        <v>553</v>
      </c>
      <c r="AM51" s="78">
        <v>28</v>
      </c>
      <c r="AN51" s="79">
        <v>64.33</v>
      </c>
      <c r="AO51" s="79">
        <v>23.695</v>
      </c>
      <c r="AP51" s="82">
        <v>9</v>
      </c>
      <c r="AQ51" s="82">
        <v>8.1999999999999993</v>
      </c>
      <c r="AR51" s="82">
        <v>4.4000000000000004</v>
      </c>
      <c r="AS51" s="82">
        <v>58.8</v>
      </c>
      <c r="AT51" s="83">
        <v>1.1819999999999999</v>
      </c>
      <c r="AU51" s="84">
        <v>2.6723080000000001</v>
      </c>
      <c r="AV51" s="85">
        <v>0.33002676645385343</v>
      </c>
      <c r="AW51" s="85">
        <v>0.27403660951982006</v>
      </c>
      <c r="AX51" s="85">
        <v>0.20238082038562116</v>
      </c>
      <c r="AY51" s="78">
        <v>4.0247166640713834</v>
      </c>
      <c r="AZ51" s="78">
        <v>3.3419098721929283</v>
      </c>
      <c r="BA51" s="78">
        <v>2.468058785190502</v>
      </c>
    </row>
    <row r="52" spans="1:53" s="96" customFormat="1" x14ac:dyDescent="0.25">
      <c r="A52" s="78" t="s">
        <v>7</v>
      </c>
      <c r="B52" s="78" t="s">
        <v>104</v>
      </c>
      <c r="C52" s="78" t="s">
        <v>101</v>
      </c>
      <c r="D52" s="78">
        <v>924.46100000000001</v>
      </c>
      <c r="E52" s="78"/>
      <c r="F52" s="78"/>
      <c r="G52" s="78">
        <v>2</v>
      </c>
      <c r="H52" s="80" t="s">
        <v>206</v>
      </c>
      <c r="I52" s="78">
        <v>2.5</v>
      </c>
      <c r="J52" s="78">
        <f t="shared" si="11"/>
        <v>26.25</v>
      </c>
      <c r="K52" s="78">
        <v>46</v>
      </c>
      <c r="L52" s="78">
        <f t="shared" si="9"/>
        <v>30.533485714285714</v>
      </c>
      <c r="M52" s="78">
        <v>9.3000000000000007</v>
      </c>
      <c r="N52" s="78">
        <v>5875</v>
      </c>
      <c r="O52" s="78">
        <f t="shared" si="3"/>
        <v>12.952225578165304</v>
      </c>
      <c r="P52" s="78">
        <f t="shared" si="10"/>
        <v>164.78797059604292</v>
      </c>
      <c r="Q52" s="78">
        <v>15.260000000000002</v>
      </c>
      <c r="R52" s="78">
        <v>6.25</v>
      </c>
      <c r="S52" s="78">
        <v>3.5249999999999999</v>
      </c>
      <c r="T52" s="78">
        <v>85.5</v>
      </c>
      <c r="U52" s="78">
        <v>9</v>
      </c>
      <c r="V52" s="78">
        <v>32</v>
      </c>
      <c r="W52" s="78">
        <v>1819</v>
      </c>
      <c r="X52" s="78">
        <v>357.5</v>
      </c>
      <c r="Y52" s="78">
        <v>235.5</v>
      </c>
      <c r="Z52" s="78">
        <v>19.5</v>
      </c>
      <c r="AA52" s="78">
        <v>59.614999999999995</v>
      </c>
      <c r="AB52" s="78">
        <v>19.515000000000001</v>
      </c>
      <c r="AC52" s="78">
        <v>3.9049999999999998</v>
      </c>
      <c r="AD52" s="78">
        <v>0.55000000000000004</v>
      </c>
      <c r="AE52" s="78">
        <v>5.15</v>
      </c>
      <c r="AF52" s="78">
        <v>11.25</v>
      </c>
      <c r="AG52" s="78">
        <v>0.74</v>
      </c>
      <c r="AH52" s="78">
        <v>184.5</v>
      </c>
      <c r="AI52" s="78">
        <v>134</v>
      </c>
      <c r="AJ52" s="78">
        <v>1.7549999999999999</v>
      </c>
      <c r="AK52" s="78">
        <v>3.66</v>
      </c>
      <c r="AL52" s="78">
        <v>608</v>
      </c>
      <c r="AM52" s="78">
        <v>23</v>
      </c>
      <c r="AN52" s="79">
        <v>82.265000000000001</v>
      </c>
      <c r="AO52" s="79">
        <v>29.164999999999999</v>
      </c>
      <c r="AP52" s="82">
        <v>8.9</v>
      </c>
      <c r="AQ52" s="82">
        <v>7.9</v>
      </c>
      <c r="AR52" s="82">
        <v>4.3</v>
      </c>
      <c r="AS52" s="82">
        <v>59</v>
      </c>
      <c r="AT52" s="83">
        <v>1.17</v>
      </c>
      <c r="AU52" s="84">
        <v>2.6901520000000003</v>
      </c>
      <c r="AV52" s="85">
        <v>0.33347400735245269</v>
      </c>
      <c r="AW52" s="85">
        <v>0.26822908535982032</v>
      </c>
      <c r="AX52" s="85">
        <v>0.19584625768131997</v>
      </c>
      <c r="AY52" s="78">
        <v>4.2211899664867429</v>
      </c>
      <c r="AZ52" s="78">
        <v>3.3953048779724089</v>
      </c>
      <c r="BA52" s="78">
        <v>2.4790665529281006</v>
      </c>
    </row>
    <row r="53" spans="1:53" s="96" customFormat="1" x14ac:dyDescent="0.25">
      <c r="A53" s="78" t="s">
        <v>7</v>
      </c>
      <c r="B53" s="78" t="s">
        <v>104</v>
      </c>
      <c r="C53" s="78" t="s">
        <v>101</v>
      </c>
      <c r="D53" s="78">
        <v>9215.4609999999993</v>
      </c>
      <c r="E53" s="78"/>
      <c r="F53" s="78"/>
      <c r="G53" s="78">
        <v>3</v>
      </c>
      <c r="H53" s="80" t="s">
        <v>206</v>
      </c>
      <c r="I53" s="78">
        <v>2.5</v>
      </c>
      <c r="J53" s="78">
        <f t="shared" si="11"/>
        <v>26.25</v>
      </c>
      <c r="K53" s="78">
        <v>56</v>
      </c>
      <c r="L53" s="78">
        <f t="shared" si="9"/>
        <v>37.171200000000006</v>
      </c>
      <c r="M53" s="78">
        <v>9.4</v>
      </c>
      <c r="N53" s="78">
        <v>7438</v>
      </c>
      <c r="O53" s="78">
        <f t="shared" si="3"/>
        <v>16.398068740492516</v>
      </c>
      <c r="P53" s="78">
        <f t="shared" si="10"/>
        <v>208.39856254020327</v>
      </c>
      <c r="Q53" s="78">
        <v>15.404999999999999</v>
      </c>
      <c r="R53" s="78">
        <v>6.35</v>
      </c>
      <c r="S53" s="78">
        <v>3.6399999999999997</v>
      </c>
      <c r="T53" s="78">
        <v>86.5</v>
      </c>
      <c r="U53" s="78">
        <v>9</v>
      </c>
      <c r="V53" s="78">
        <v>43</v>
      </c>
      <c r="W53" s="78">
        <v>1845</v>
      </c>
      <c r="X53" s="78">
        <v>363.5</v>
      </c>
      <c r="Y53" s="78">
        <v>312.5</v>
      </c>
      <c r="Z53" s="78">
        <v>19</v>
      </c>
      <c r="AA53" s="78">
        <v>59.730000000000004</v>
      </c>
      <c r="AB53" s="78">
        <v>19.685000000000002</v>
      </c>
      <c r="AC53" s="78">
        <v>5.2249999999999996</v>
      </c>
      <c r="AD53" s="78">
        <v>0.54500000000000004</v>
      </c>
      <c r="AE53" s="78">
        <v>5.05</v>
      </c>
      <c r="AF53" s="78">
        <v>9.75</v>
      </c>
      <c r="AG53" s="78">
        <v>0.63500000000000001</v>
      </c>
      <c r="AH53" s="78">
        <v>181</v>
      </c>
      <c r="AI53" s="78">
        <v>135.5</v>
      </c>
      <c r="AJ53" s="78">
        <v>1.76</v>
      </c>
      <c r="AK53" s="78">
        <v>3.63</v>
      </c>
      <c r="AL53" s="78">
        <v>633.5</v>
      </c>
      <c r="AM53" s="78">
        <v>30</v>
      </c>
      <c r="AN53" s="79">
        <v>87.715000000000003</v>
      </c>
      <c r="AO53" s="79">
        <v>29.1</v>
      </c>
      <c r="AP53" s="82">
        <v>8.9</v>
      </c>
      <c r="AQ53" s="82">
        <v>8.1999999999999993</v>
      </c>
      <c r="AR53" s="82">
        <v>4.5</v>
      </c>
      <c r="AS53" s="82">
        <v>58.4</v>
      </c>
      <c r="AT53" s="83">
        <v>1.17</v>
      </c>
      <c r="AU53" s="84">
        <v>2.6635629999999999</v>
      </c>
      <c r="AV53" s="85">
        <v>0.34651032131402904</v>
      </c>
      <c r="AW53" s="85">
        <v>0.26702722349096492</v>
      </c>
      <c r="AX53" s="85">
        <v>0.1971420505774712</v>
      </c>
      <c r="AY53" s="78">
        <v>4.2257356257808425</v>
      </c>
      <c r="AZ53" s="78">
        <v>3.2564295547678652</v>
      </c>
      <c r="BA53" s="78">
        <v>2.4041713485057468</v>
      </c>
    </row>
    <row r="54" spans="1:53" s="96" customFormat="1" x14ac:dyDescent="0.25">
      <c r="A54" s="78" t="s">
        <v>7</v>
      </c>
      <c r="B54" s="78" t="s">
        <v>104</v>
      </c>
      <c r="C54" s="78" t="s">
        <v>101</v>
      </c>
      <c r="D54" s="78" t="s">
        <v>21</v>
      </c>
      <c r="E54" s="78"/>
      <c r="F54" s="78" t="s">
        <v>23</v>
      </c>
      <c r="G54" s="78">
        <v>9</v>
      </c>
      <c r="H54" s="80" t="s">
        <v>206</v>
      </c>
      <c r="I54" s="78">
        <v>2.5</v>
      </c>
      <c r="J54" s="78">
        <f t="shared" si="11"/>
        <v>26.25</v>
      </c>
      <c r="K54" s="78">
        <v>40</v>
      </c>
      <c r="L54" s="78">
        <f t="shared" si="9"/>
        <v>26.550857142857144</v>
      </c>
      <c r="M54" s="78">
        <v>8.1999999999999993</v>
      </c>
      <c r="N54" s="78">
        <v>2837</v>
      </c>
      <c r="O54" s="78">
        <f t="shared" si="3"/>
        <v>6.2545470579157394</v>
      </c>
      <c r="P54" s="78">
        <f t="shared" si="10"/>
        <v>80.540137057746392</v>
      </c>
      <c r="Q54" s="78">
        <v>19.454999999999998</v>
      </c>
      <c r="R54" s="78">
        <v>5.6</v>
      </c>
      <c r="S54" s="78">
        <v>1.72</v>
      </c>
      <c r="T54" s="78">
        <v>54.5</v>
      </c>
      <c r="U54" s="78">
        <v>9</v>
      </c>
      <c r="V54" s="78">
        <v>32</v>
      </c>
      <c r="W54" s="78">
        <v>1759</v>
      </c>
      <c r="X54" s="78">
        <v>405.5</v>
      </c>
      <c r="Y54" s="78">
        <v>114.5</v>
      </c>
      <c r="Z54" s="78">
        <v>19.5</v>
      </c>
      <c r="AA54" s="78">
        <v>47.115000000000002</v>
      </c>
      <c r="AB54" s="78">
        <v>17.66</v>
      </c>
      <c r="AC54" s="78">
        <v>1.6</v>
      </c>
      <c r="AD54" s="78">
        <v>0.43</v>
      </c>
      <c r="AE54" s="78">
        <v>6.1999999999999993</v>
      </c>
      <c r="AF54" s="78">
        <v>27</v>
      </c>
      <c r="AG54" s="78">
        <v>0.45</v>
      </c>
      <c r="AH54" s="78">
        <v>155.5</v>
      </c>
      <c r="AI54" s="78">
        <v>81</v>
      </c>
      <c r="AJ54" s="78">
        <v>1.125</v>
      </c>
      <c r="AK54" s="78">
        <v>1.0249999999999999</v>
      </c>
      <c r="AL54" s="78">
        <v>927.5</v>
      </c>
      <c r="AM54" s="78">
        <v>23.5</v>
      </c>
      <c r="AN54" s="79">
        <v>13.399999999999999</v>
      </c>
      <c r="AO54" s="79">
        <v>23.71</v>
      </c>
      <c r="AP54" s="82">
        <v>8.9</v>
      </c>
      <c r="AQ54" s="82">
        <v>5.6</v>
      </c>
      <c r="AR54" s="82">
        <v>4.4000000000000004</v>
      </c>
      <c r="AS54" s="82">
        <v>60.6</v>
      </c>
      <c r="AT54" s="83">
        <v>1.1659999999999999</v>
      </c>
      <c r="AU54" s="84">
        <v>2.826622</v>
      </c>
      <c r="AV54" s="85">
        <v>0.28687991298178073</v>
      </c>
      <c r="AW54" s="85">
        <v>0.22547780209869289</v>
      </c>
      <c r="AX54" s="85">
        <v>0.1635360649398982</v>
      </c>
      <c r="AY54" s="78">
        <v>5.1228555889603706</v>
      </c>
      <c r="AZ54" s="78">
        <v>4.0263893231909442</v>
      </c>
      <c r="BA54" s="78">
        <v>2.9202868739267536</v>
      </c>
    </row>
    <row r="55" spans="1:53" s="96" customFormat="1" x14ac:dyDescent="0.25">
      <c r="A55" s="78" t="s">
        <v>7</v>
      </c>
      <c r="B55" s="78" t="s">
        <v>104</v>
      </c>
      <c r="C55" s="78" t="s">
        <v>101</v>
      </c>
      <c r="D55" s="78" t="s">
        <v>165</v>
      </c>
      <c r="E55" s="78"/>
      <c r="F55" s="78"/>
      <c r="G55" s="78">
        <v>6</v>
      </c>
      <c r="H55" s="80" t="s">
        <v>206</v>
      </c>
      <c r="I55" s="78">
        <v>2.5</v>
      </c>
      <c r="J55" s="78">
        <f t="shared" si="11"/>
        <v>26.25</v>
      </c>
      <c r="K55" s="78">
        <v>56</v>
      </c>
      <c r="L55" s="78">
        <f t="shared" si="9"/>
        <v>37.171200000000006</v>
      </c>
      <c r="M55" s="78">
        <v>9.1</v>
      </c>
      <c r="N55" s="78">
        <v>5300</v>
      </c>
      <c r="O55" s="78">
        <f t="shared" si="3"/>
        <v>11.684560947110828</v>
      </c>
      <c r="P55" s="78">
        <f t="shared" si="10"/>
        <v>148.98759172217146</v>
      </c>
      <c r="Q55" s="78">
        <v>14.475</v>
      </c>
      <c r="R55" s="78">
        <v>5.9</v>
      </c>
      <c r="S55" s="78">
        <v>2.44</v>
      </c>
      <c r="T55" s="78">
        <v>68.5</v>
      </c>
      <c r="U55" s="78">
        <v>8</v>
      </c>
      <c r="V55" s="78">
        <v>22.5</v>
      </c>
      <c r="W55" s="78">
        <v>1618</v>
      </c>
      <c r="X55" s="78">
        <v>320.5</v>
      </c>
      <c r="Y55" s="78">
        <v>96</v>
      </c>
      <c r="Z55" s="78">
        <v>17.5</v>
      </c>
      <c r="AA55" s="78">
        <v>55.814999999999998</v>
      </c>
      <c r="AB55" s="78">
        <v>18.365000000000002</v>
      </c>
      <c r="AC55" s="78">
        <v>1.71</v>
      </c>
      <c r="AD55" s="78">
        <v>0.52</v>
      </c>
      <c r="AE55" s="78">
        <v>5.6</v>
      </c>
      <c r="AF55" s="78">
        <v>18</v>
      </c>
      <c r="AG55" s="78">
        <v>0.54500000000000004</v>
      </c>
      <c r="AH55" s="78">
        <v>138</v>
      </c>
      <c r="AI55" s="78">
        <v>116.5</v>
      </c>
      <c r="AJ55" s="78">
        <v>1.3599999999999999</v>
      </c>
      <c r="AK55" s="78">
        <v>2.27</v>
      </c>
      <c r="AL55" s="78">
        <v>724</v>
      </c>
      <c r="AM55" s="78">
        <v>14</v>
      </c>
      <c r="AN55" s="79">
        <v>38.914999999999999</v>
      </c>
      <c r="AO55" s="79">
        <v>27.669999999999998</v>
      </c>
      <c r="AP55" s="82">
        <v>8.6999999999999993</v>
      </c>
      <c r="AQ55" s="82">
        <v>6.7</v>
      </c>
      <c r="AR55" s="82">
        <v>4.4000000000000004</v>
      </c>
      <c r="AS55" s="82">
        <v>59.6</v>
      </c>
      <c r="AT55" s="83">
        <v>1.165</v>
      </c>
      <c r="AU55" s="84">
        <v>2.7582820000000003</v>
      </c>
      <c r="AV55" s="85">
        <v>0.31425257385184935</v>
      </c>
      <c r="AW55" s="85">
        <v>0.24569214815063306</v>
      </c>
      <c r="AX55" s="85">
        <v>0.17517147419399021</v>
      </c>
      <c r="AY55" s="78">
        <v>4.6903369231619312</v>
      </c>
      <c r="AZ55" s="78">
        <v>3.6670469873228813</v>
      </c>
      <c r="BA55" s="78">
        <v>2.6144996148356747</v>
      </c>
    </row>
    <row r="56" spans="1:53" s="96" customFormat="1" x14ac:dyDescent="0.25">
      <c r="A56" s="78" t="s">
        <v>7</v>
      </c>
      <c r="B56" s="78" t="s">
        <v>104</v>
      </c>
      <c r="C56" s="78" t="s">
        <v>101</v>
      </c>
      <c r="D56" s="78" t="s">
        <v>168</v>
      </c>
      <c r="E56" s="78"/>
      <c r="F56" s="78" t="s">
        <v>211</v>
      </c>
      <c r="G56" s="78">
        <v>4</v>
      </c>
      <c r="H56" s="80" t="s">
        <v>206</v>
      </c>
      <c r="I56" s="78">
        <v>2.5</v>
      </c>
      <c r="J56" s="78">
        <f t="shared" si="11"/>
        <v>26.25</v>
      </c>
      <c r="K56" s="78">
        <v>44</v>
      </c>
      <c r="L56" s="78">
        <f t="shared" si="9"/>
        <v>29.205942857142855</v>
      </c>
      <c r="M56" s="78">
        <v>9.5</v>
      </c>
      <c r="N56" s="78">
        <v>8240</v>
      </c>
      <c r="O56" s="78">
        <f t="shared" si="3"/>
        <v>18.166185321545889</v>
      </c>
      <c r="P56" s="78">
        <f t="shared" si="10"/>
        <v>230.6142493286375</v>
      </c>
      <c r="Q56" s="78">
        <v>15.07</v>
      </c>
      <c r="R56" s="78">
        <v>6.1999999999999993</v>
      </c>
      <c r="S56" s="78">
        <v>3.3049999999999997</v>
      </c>
      <c r="T56" s="78">
        <v>83</v>
      </c>
      <c r="U56" s="78">
        <v>9.5</v>
      </c>
      <c r="V56" s="78">
        <v>36</v>
      </c>
      <c r="W56" s="78">
        <v>1763</v>
      </c>
      <c r="X56" s="78">
        <v>360</v>
      </c>
      <c r="Y56" s="78">
        <v>225</v>
      </c>
      <c r="Z56" s="78">
        <v>19</v>
      </c>
      <c r="AA56" s="78">
        <v>58.5</v>
      </c>
      <c r="AB56" s="78">
        <v>19.925000000000001</v>
      </c>
      <c r="AC56" s="78">
        <v>3.8850000000000002</v>
      </c>
      <c r="AD56" s="78">
        <v>0.55499999999999994</v>
      </c>
      <c r="AE56" s="78">
        <v>5.15</v>
      </c>
      <c r="AF56" s="78">
        <v>12</v>
      </c>
      <c r="AG56" s="78">
        <v>0.69</v>
      </c>
      <c r="AH56" s="78">
        <v>160</v>
      </c>
      <c r="AI56" s="78">
        <v>135</v>
      </c>
      <c r="AJ56" s="78">
        <v>1.915</v>
      </c>
      <c r="AK56" s="78">
        <v>2.9950000000000001</v>
      </c>
      <c r="AL56" s="78">
        <v>666.5</v>
      </c>
      <c r="AM56" s="78">
        <v>22.5</v>
      </c>
      <c r="AN56" s="79">
        <v>67.539999999999992</v>
      </c>
      <c r="AO56" s="79">
        <v>25.189999999999998</v>
      </c>
      <c r="AP56" s="82">
        <v>8.8000000000000007</v>
      </c>
      <c r="AQ56" s="82">
        <v>6.7</v>
      </c>
      <c r="AR56" s="82">
        <v>4</v>
      </c>
      <c r="AS56" s="82">
        <v>61.1</v>
      </c>
      <c r="AT56" s="83">
        <v>1.2609999999999999</v>
      </c>
      <c r="AU56" s="84">
        <v>2.8121259999999997</v>
      </c>
      <c r="AV56" s="85">
        <v>0.2831490897020954</v>
      </c>
      <c r="AW56" s="85">
        <v>0.19894030231901277</v>
      </c>
      <c r="AX56" s="85">
        <v>0.1709725099894423</v>
      </c>
      <c r="AY56" s="78">
        <v>4.2261058164491851</v>
      </c>
      <c r="AZ56" s="78">
        <v>2.9692582435673547</v>
      </c>
      <c r="BA56" s="78">
        <v>2.5518285073051086</v>
      </c>
    </row>
    <row r="57" spans="1:53" s="96" customFormat="1" x14ac:dyDescent="0.25">
      <c r="A57" s="78" t="s">
        <v>7</v>
      </c>
      <c r="B57" s="78" t="s">
        <v>104</v>
      </c>
      <c r="C57" s="78" t="s">
        <v>101</v>
      </c>
      <c r="D57" s="78" t="s">
        <v>194</v>
      </c>
      <c r="E57" s="78"/>
      <c r="F57" s="78"/>
      <c r="G57" s="78">
        <v>5</v>
      </c>
      <c r="H57" s="80" t="s">
        <v>206</v>
      </c>
      <c r="I57" s="78">
        <v>2.5</v>
      </c>
      <c r="J57" s="78">
        <f t="shared" si="11"/>
        <v>26.25</v>
      </c>
      <c r="K57" s="78">
        <v>45</v>
      </c>
      <c r="L57" s="78">
        <f t="shared" si="9"/>
        <v>29.869714285714288</v>
      </c>
      <c r="M57" s="78">
        <v>9.5</v>
      </c>
      <c r="N57" s="78">
        <v>4215</v>
      </c>
      <c r="O57" s="78">
        <f t="shared" si="3"/>
        <v>9.2925329041645544</v>
      </c>
      <c r="P57" s="78">
        <f t="shared" si="10"/>
        <v>117.96590545148146</v>
      </c>
      <c r="Q57" s="78">
        <v>14.280000000000001</v>
      </c>
      <c r="R57" s="78">
        <v>6.05</v>
      </c>
      <c r="S57" s="78">
        <v>2.9750000000000001</v>
      </c>
      <c r="T57" s="78">
        <v>79.5</v>
      </c>
      <c r="U57" s="78">
        <v>10.5</v>
      </c>
      <c r="V57" s="78">
        <v>22.5</v>
      </c>
      <c r="W57" s="78">
        <v>1663</v>
      </c>
      <c r="X57" s="78">
        <v>328</v>
      </c>
      <c r="Y57" s="78">
        <v>143</v>
      </c>
      <c r="Z57" s="78">
        <v>17.5</v>
      </c>
      <c r="AA57" s="78">
        <v>58.230000000000004</v>
      </c>
      <c r="AB57" s="78">
        <v>19.134999999999998</v>
      </c>
      <c r="AC57" s="78">
        <v>2.5549999999999997</v>
      </c>
      <c r="AD57" s="78">
        <v>0.53500000000000003</v>
      </c>
      <c r="AE57" s="78">
        <v>5.3000000000000007</v>
      </c>
      <c r="AF57" s="78">
        <v>14.25</v>
      </c>
      <c r="AG57" s="78">
        <v>0.61499999999999999</v>
      </c>
      <c r="AH57" s="78">
        <v>145.5</v>
      </c>
      <c r="AI57" s="78">
        <v>139.5</v>
      </c>
      <c r="AJ57" s="78">
        <v>1.6850000000000001</v>
      </c>
      <c r="AK57" s="78">
        <v>2.6799999999999997</v>
      </c>
      <c r="AL57" s="78">
        <v>720</v>
      </c>
      <c r="AM57" s="78">
        <v>12</v>
      </c>
      <c r="AN57" s="79">
        <v>57.245000000000005</v>
      </c>
      <c r="AO57" s="79">
        <v>25.024999999999999</v>
      </c>
      <c r="AP57" s="82">
        <v>8.6999999999999993</v>
      </c>
      <c r="AQ57" s="82">
        <v>8.4</v>
      </c>
      <c r="AR57" s="82">
        <v>4.9000000000000004</v>
      </c>
      <c r="AS57" s="82">
        <v>57.7</v>
      </c>
      <c r="AT57" s="83">
        <v>1.17</v>
      </c>
      <c r="AU57" s="84">
        <v>2.6350930000000004</v>
      </c>
      <c r="AV57" s="85">
        <v>0.35694792616540916</v>
      </c>
      <c r="AW57" s="85">
        <v>0.27192181612110028</v>
      </c>
      <c r="AX57" s="85">
        <v>0.19767440790871288</v>
      </c>
      <c r="AY57" s="78">
        <v>4.2493800733977283</v>
      </c>
      <c r="AZ57" s="78">
        <v>3.2371644776321462</v>
      </c>
      <c r="BA57" s="78">
        <v>2.3532667608180105</v>
      </c>
    </row>
    <row r="58" spans="1:53" s="96" customFormat="1" x14ac:dyDescent="0.25">
      <c r="A58" s="78" t="s">
        <v>7</v>
      </c>
      <c r="B58" s="78" t="s">
        <v>104</v>
      </c>
      <c r="C58" s="78" t="s">
        <v>101</v>
      </c>
      <c r="D58" s="78" t="s">
        <v>169</v>
      </c>
      <c r="E58" s="78"/>
      <c r="F58" s="78"/>
      <c r="G58" s="78">
        <v>7</v>
      </c>
      <c r="H58" s="80" t="s">
        <v>206</v>
      </c>
      <c r="I58" s="78">
        <v>2.5</v>
      </c>
      <c r="J58" s="78">
        <f t="shared" si="11"/>
        <v>26.25</v>
      </c>
      <c r="K58" s="78">
        <v>36</v>
      </c>
      <c r="L58" s="78">
        <f t="shared" si="9"/>
        <v>23.895771428571429</v>
      </c>
      <c r="M58" s="78">
        <v>8.6999999999999993</v>
      </c>
      <c r="N58" s="78">
        <v>3127</v>
      </c>
      <c r="O58" s="78">
        <f t="shared" si="3"/>
        <v>6.8938909587953887</v>
      </c>
      <c r="P58" s="78">
        <f t="shared" si="10"/>
        <v>88.289489585238854</v>
      </c>
      <c r="Q58" s="78">
        <v>14.504999999999999</v>
      </c>
      <c r="R58" s="78">
        <v>5.8</v>
      </c>
      <c r="S58" s="78">
        <v>1.865</v>
      </c>
      <c r="T58" s="78">
        <v>57.5</v>
      </c>
      <c r="U58" s="78">
        <v>6.5</v>
      </c>
      <c r="V58" s="78">
        <v>24</v>
      </c>
      <c r="W58" s="78">
        <v>1505</v>
      </c>
      <c r="X58" s="78">
        <v>336.5</v>
      </c>
      <c r="Y58" s="78">
        <v>85.5</v>
      </c>
      <c r="Z58" s="78">
        <v>16</v>
      </c>
      <c r="AA58" s="78">
        <v>51.96</v>
      </c>
      <c r="AB58" s="78">
        <v>19.234999999999999</v>
      </c>
      <c r="AC58" s="78">
        <v>1.5350000000000001</v>
      </c>
      <c r="AD58" s="78">
        <v>0.47499999999999998</v>
      </c>
      <c r="AE58" s="78">
        <v>5.8</v>
      </c>
      <c r="AF58" s="78">
        <v>21</v>
      </c>
      <c r="AG58" s="78">
        <v>0.39500000000000002</v>
      </c>
      <c r="AH58" s="78">
        <v>129</v>
      </c>
      <c r="AI58" s="78">
        <v>88.5</v>
      </c>
      <c r="AJ58" s="78">
        <v>0.99</v>
      </c>
      <c r="AK58" s="78">
        <v>1.23</v>
      </c>
      <c r="AL58" s="78">
        <v>727.5</v>
      </c>
      <c r="AM58" s="78">
        <v>16.5</v>
      </c>
      <c r="AN58" s="79">
        <v>22.16</v>
      </c>
      <c r="AO58" s="79">
        <v>22.119999999999997</v>
      </c>
      <c r="AP58" s="82">
        <v>8.9</v>
      </c>
      <c r="AQ58" s="82">
        <v>6.6</v>
      </c>
      <c r="AR58" s="82">
        <v>4.8</v>
      </c>
      <c r="AS58" s="82">
        <v>59.5</v>
      </c>
      <c r="AT58" s="83">
        <v>1.1659999999999999</v>
      </c>
      <c r="AU58" s="84">
        <v>2.7487360000000005</v>
      </c>
      <c r="AV58" s="85">
        <v>0.32092890879052849</v>
      </c>
      <c r="AW58" s="85">
        <v>0.23877834845869111</v>
      </c>
      <c r="AX58" s="85">
        <v>0.17755462938298078</v>
      </c>
      <c r="AY58" s="78">
        <v>4.8625592240989164</v>
      </c>
      <c r="AZ58" s="78">
        <v>3.6178537645256235</v>
      </c>
      <c r="BA58" s="78">
        <v>2.6902216573178905</v>
      </c>
    </row>
    <row r="59" spans="1:53" s="96" customFormat="1" x14ac:dyDescent="0.25">
      <c r="A59" s="78" t="s">
        <v>7</v>
      </c>
      <c r="B59" s="78" t="s">
        <v>105</v>
      </c>
      <c r="C59" s="78" t="s">
        <v>101</v>
      </c>
      <c r="D59" s="78">
        <v>15.461</v>
      </c>
      <c r="E59" s="78"/>
      <c r="F59" s="78"/>
      <c r="G59" s="78">
        <v>1</v>
      </c>
      <c r="H59" s="80" t="s">
        <v>206</v>
      </c>
      <c r="I59" s="78">
        <v>2.5</v>
      </c>
      <c r="J59" s="78">
        <f t="shared" ref="J59:J67" si="12">8.75*3</f>
        <v>26.25</v>
      </c>
      <c r="K59" s="78">
        <v>37</v>
      </c>
      <c r="L59" s="78">
        <f t="shared" si="9"/>
        <v>24.559542857142855</v>
      </c>
      <c r="M59" s="94">
        <v>5</v>
      </c>
      <c r="N59" s="78">
        <v>1406</v>
      </c>
      <c r="O59" s="78">
        <f t="shared" si="3"/>
        <v>3.0997156021958157</v>
      </c>
      <c r="P59" s="78">
        <f t="shared" si="10"/>
        <v>41.306583279013729</v>
      </c>
      <c r="Q59" s="78">
        <v>14.830000000000002</v>
      </c>
      <c r="R59" s="78">
        <v>5.8</v>
      </c>
      <c r="S59" s="78">
        <v>1.98</v>
      </c>
      <c r="T59" s="78">
        <v>59.5</v>
      </c>
      <c r="U59" s="78">
        <v>7</v>
      </c>
      <c r="V59" s="78">
        <v>39.5</v>
      </c>
      <c r="W59" s="78">
        <v>1436.5</v>
      </c>
      <c r="X59" s="78">
        <v>343</v>
      </c>
      <c r="Y59" s="78">
        <v>207.5</v>
      </c>
      <c r="Z59" s="78">
        <v>14</v>
      </c>
      <c r="AA59" s="78">
        <v>48.94</v>
      </c>
      <c r="AB59" s="78">
        <v>19.475000000000001</v>
      </c>
      <c r="AC59" s="78">
        <v>3.6349999999999998</v>
      </c>
      <c r="AD59" s="78">
        <v>0.41500000000000004</v>
      </c>
      <c r="AE59" s="78">
        <v>5.8000000000000007</v>
      </c>
      <c r="AF59" s="78">
        <v>21.75</v>
      </c>
      <c r="AG59" s="78">
        <v>0.45999999999999996</v>
      </c>
      <c r="AH59" s="78">
        <v>167</v>
      </c>
      <c r="AI59" s="78">
        <v>179</v>
      </c>
      <c r="AJ59" s="78">
        <v>1.375</v>
      </c>
      <c r="AK59" s="78">
        <v>2.915</v>
      </c>
      <c r="AL59" s="78">
        <v>684.5</v>
      </c>
      <c r="AM59" s="78">
        <v>25.5</v>
      </c>
      <c r="AN59" s="79">
        <v>28.990000000000002</v>
      </c>
      <c r="AO59" s="79">
        <v>27.265000000000001</v>
      </c>
      <c r="AP59" s="82">
        <v>8.6</v>
      </c>
      <c r="AQ59" s="82">
        <v>6</v>
      </c>
      <c r="AR59" s="82">
        <v>4.0999999999999996</v>
      </c>
      <c r="AS59" s="82">
        <v>60.1</v>
      </c>
      <c r="AT59" s="83">
        <v>1.1619999999999999</v>
      </c>
      <c r="AU59" s="84">
        <v>2.8124289999999998</v>
      </c>
      <c r="AV59" s="85">
        <v>0.288531556515637</v>
      </c>
      <c r="AW59" s="85">
        <v>0.24322621889062462</v>
      </c>
      <c r="AX59" s="85">
        <v>0.17156056189144192</v>
      </c>
      <c r="AY59" s="78">
        <v>4.8088592752606161</v>
      </c>
      <c r="AZ59" s="78">
        <v>4.0537703148437441</v>
      </c>
      <c r="BA59" s="78">
        <v>2.8593426981906989</v>
      </c>
    </row>
    <row r="60" spans="1:53" s="96" customFormat="1" x14ac:dyDescent="0.25">
      <c r="A60" s="78" t="s">
        <v>7</v>
      </c>
      <c r="B60" s="78" t="s">
        <v>105</v>
      </c>
      <c r="C60" s="78" t="s">
        <v>101</v>
      </c>
      <c r="D60" s="78">
        <v>17.460999999999999</v>
      </c>
      <c r="E60" s="78"/>
      <c r="F60" s="78"/>
      <c r="G60" s="78">
        <v>5</v>
      </c>
      <c r="H60" s="80" t="s">
        <v>206</v>
      </c>
      <c r="I60" s="78">
        <v>2.5</v>
      </c>
      <c r="J60" s="78">
        <f t="shared" si="12"/>
        <v>26.25</v>
      </c>
      <c r="K60" s="78">
        <v>22</v>
      </c>
      <c r="L60" s="78">
        <f t="shared" si="9"/>
        <v>14.602971428571427</v>
      </c>
      <c r="M60" s="78">
        <v>8.1</v>
      </c>
      <c r="N60" s="78">
        <v>1891</v>
      </c>
      <c r="O60" s="78">
        <f t="shared" si="3"/>
        <v>4.1689631605635045</v>
      </c>
      <c r="P60" s="78">
        <f t="shared" si="10"/>
        <v>53.742440902287292</v>
      </c>
      <c r="Q60" s="78">
        <v>15.39</v>
      </c>
      <c r="R60" s="78">
        <v>6.1</v>
      </c>
      <c r="S60" s="78">
        <v>1.9249999999999998</v>
      </c>
      <c r="T60" s="78">
        <v>58.5</v>
      </c>
      <c r="U60" s="78">
        <v>6</v>
      </c>
      <c r="V60" s="78">
        <v>25.5</v>
      </c>
      <c r="W60" s="78">
        <v>1645.5</v>
      </c>
      <c r="X60" s="78">
        <v>427.5</v>
      </c>
      <c r="Y60" s="78">
        <v>195.5</v>
      </c>
      <c r="Z60" s="78">
        <v>11.5</v>
      </c>
      <c r="AA60" s="78">
        <v>53.58</v>
      </c>
      <c r="AB60" s="78">
        <v>23.23</v>
      </c>
      <c r="AC60" s="78">
        <v>3.2649999999999997</v>
      </c>
      <c r="AD60" s="78">
        <v>0.32999999999999996</v>
      </c>
      <c r="AE60" s="78">
        <v>5.35</v>
      </c>
      <c r="AF60" s="78">
        <v>14.25</v>
      </c>
      <c r="AG60" s="78">
        <v>0.42000000000000004</v>
      </c>
      <c r="AH60" s="78">
        <v>140.5</v>
      </c>
      <c r="AI60" s="78">
        <v>141</v>
      </c>
      <c r="AJ60" s="78">
        <v>1.25</v>
      </c>
      <c r="AK60" s="78">
        <v>2.41</v>
      </c>
      <c r="AL60" s="78">
        <v>671</v>
      </c>
      <c r="AM60" s="78">
        <v>17</v>
      </c>
      <c r="AN60" s="79">
        <v>24.14</v>
      </c>
      <c r="AO60" s="79">
        <v>26.73</v>
      </c>
      <c r="AP60" s="82">
        <v>8.6</v>
      </c>
      <c r="AQ60" s="82">
        <v>6.1</v>
      </c>
      <c r="AR60" s="82">
        <v>4.2</v>
      </c>
      <c r="AS60" s="82">
        <v>60.4</v>
      </c>
      <c r="AT60" s="83">
        <v>1.169</v>
      </c>
      <c r="AU60" s="84">
        <v>2.8049740000000005</v>
      </c>
      <c r="AV60" s="85">
        <v>0.28467454048687824</v>
      </c>
      <c r="AW60" s="85">
        <v>0.24671713820942637</v>
      </c>
      <c r="AX60" s="85">
        <v>0.17418688405737609</v>
      </c>
      <c r="AY60" s="78">
        <v>4.6667957456865281</v>
      </c>
      <c r="AZ60" s="78">
        <v>4.0445432493348585</v>
      </c>
      <c r="BA60" s="78">
        <v>2.855522689465182</v>
      </c>
    </row>
    <row r="61" spans="1:53" s="96" customFormat="1" x14ac:dyDescent="0.25">
      <c r="A61" s="78" t="s">
        <v>7</v>
      </c>
      <c r="B61" s="78" t="s">
        <v>105</v>
      </c>
      <c r="C61" s="78" t="s">
        <v>101</v>
      </c>
      <c r="D61" s="78">
        <v>924.46100000000001</v>
      </c>
      <c r="E61" s="78"/>
      <c r="F61" s="78"/>
      <c r="G61" s="78">
        <v>9</v>
      </c>
      <c r="H61" s="80" t="s">
        <v>206</v>
      </c>
      <c r="I61" s="78">
        <v>2.5</v>
      </c>
      <c r="J61" s="78">
        <f t="shared" si="12"/>
        <v>26.25</v>
      </c>
      <c r="K61" s="78">
        <v>38</v>
      </c>
      <c r="L61" s="78">
        <f t="shared" si="9"/>
        <v>25.223314285714284</v>
      </c>
      <c r="M61" s="78">
        <v>8.8000000000000007</v>
      </c>
      <c r="N61" s="78">
        <v>1009</v>
      </c>
      <c r="O61" s="78">
        <f t="shared" si="3"/>
        <v>2.2244758482329861</v>
      </c>
      <c r="P61" s="78">
        <f t="shared" si="10"/>
        <v>28.457474272676993</v>
      </c>
      <c r="Q61" s="78">
        <v>16.18</v>
      </c>
      <c r="R61" s="78">
        <v>6.15</v>
      </c>
      <c r="S61" s="78">
        <v>2.085</v>
      </c>
      <c r="T61" s="78">
        <v>61.5</v>
      </c>
      <c r="U61" s="78">
        <v>7.5</v>
      </c>
      <c r="V61" s="78">
        <v>36.5</v>
      </c>
      <c r="W61" s="78">
        <v>1726.5</v>
      </c>
      <c r="X61" s="78">
        <v>462.5</v>
      </c>
      <c r="Y61" s="78">
        <v>265.5</v>
      </c>
      <c r="Z61" s="78">
        <v>13.5</v>
      </c>
      <c r="AA61" s="78">
        <v>53.54</v>
      </c>
      <c r="AB61" s="78">
        <v>23.774999999999999</v>
      </c>
      <c r="AC61" s="78">
        <v>4.33</v>
      </c>
      <c r="AD61" s="78">
        <v>0.36499999999999999</v>
      </c>
      <c r="AE61" s="78">
        <v>5.25</v>
      </c>
      <c r="AF61" s="78">
        <v>12.75</v>
      </c>
      <c r="AG61" s="78">
        <v>0.42000000000000004</v>
      </c>
      <c r="AH61" s="78">
        <v>140</v>
      </c>
      <c r="AI61" s="78">
        <v>145</v>
      </c>
      <c r="AJ61" s="78">
        <v>1.28</v>
      </c>
      <c r="AK61" s="78">
        <v>2.4649999999999999</v>
      </c>
      <c r="AL61" s="78">
        <v>667.5</v>
      </c>
      <c r="AM61" s="78">
        <v>26</v>
      </c>
      <c r="AN61" s="79">
        <v>14.745000000000001</v>
      </c>
      <c r="AO61" s="79">
        <v>22.884999999999998</v>
      </c>
      <c r="AP61" s="82">
        <v>8.6</v>
      </c>
      <c r="AQ61" s="82">
        <v>5.4</v>
      </c>
      <c r="AR61" s="82">
        <v>4.5</v>
      </c>
      <c r="AS61" s="82">
        <v>60.4</v>
      </c>
      <c r="AT61" s="83">
        <v>1.171</v>
      </c>
      <c r="AU61" s="84">
        <v>2.8369119999999999</v>
      </c>
      <c r="AV61" s="85">
        <v>0.28310921710903436</v>
      </c>
      <c r="AW61" s="85">
        <v>0.21644436695753727</v>
      </c>
      <c r="AX61" s="85">
        <v>0.1578866142826853</v>
      </c>
      <c r="AY61" s="78">
        <v>5.2427632797969324</v>
      </c>
      <c r="AZ61" s="78">
        <v>4.0082290177321713</v>
      </c>
      <c r="BA61" s="78">
        <v>2.9238261904200979</v>
      </c>
    </row>
    <row r="62" spans="1:53" s="96" customFormat="1" x14ac:dyDescent="0.25">
      <c r="A62" s="78" t="s">
        <v>7</v>
      </c>
      <c r="B62" s="78" t="s">
        <v>105</v>
      </c>
      <c r="C62" s="78" t="s">
        <v>101</v>
      </c>
      <c r="D62" s="78">
        <v>9215.4609999999993</v>
      </c>
      <c r="E62" s="78"/>
      <c r="F62" s="78"/>
      <c r="G62" s="78">
        <v>7</v>
      </c>
      <c r="H62" s="80" t="s">
        <v>206</v>
      </c>
      <c r="I62" s="78">
        <v>2.5</v>
      </c>
      <c r="J62" s="78">
        <f t="shared" si="12"/>
        <v>26.25</v>
      </c>
      <c r="K62" s="78">
        <v>46</v>
      </c>
      <c r="L62" s="78">
        <f t="shared" si="9"/>
        <v>30.533485714285714</v>
      </c>
      <c r="M62" s="78">
        <v>8.1999999999999993</v>
      </c>
      <c r="N62" s="78">
        <v>1809</v>
      </c>
      <c r="O62" s="78">
        <f t="shared" si="3"/>
        <v>3.9881831610044314</v>
      </c>
      <c r="P62" s="78">
        <f t="shared" si="10"/>
        <v>51.356047915919369</v>
      </c>
      <c r="Q62" s="78">
        <v>13.52</v>
      </c>
      <c r="R62" s="78">
        <v>6.05</v>
      </c>
      <c r="S62" s="78">
        <v>1.9350000000000001</v>
      </c>
      <c r="T62" s="78">
        <v>59</v>
      </c>
      <c r="U62" s="78">
        <v>6.5</v>
      </c>
      <c r="V62" s="78">
        <v>41.5</v>
      </c>
      <c r="W62" s="78">
        <v>1482</v>
      </c>
      <c r="X62" s="78">
        <v>350.5</v>
      </c>
      <c r="Y62" s="78">
        <v>192.5</v>
      </c>
      <c r="Z62" s="78">
        <v>12.5</v>
      </c>
      <c r="AA62" s="78">
        <v>54.81</v>
      </c>
      <c r="AB62" s="78">
        <v>21.58</v>
      </c>
      <c r="AC62" s="78">
        <v>3.6550000000000002</v>
      </c>
      <c r="AD62" s="78">
        <v>0.4</v>
      </c>
      <c r="AE62" s="78">
        <v>5.3000000000000007</v>
      </c>
      <c r="AF62" s="78">
        <v>14.25</v>
      </c>
      <c r="AG62" s="78">
        <v>0.43</v>
      </c>
      <c r="AH62" s="78">
        <v>140.5</v>
      </c>
      <c r="AI62" s="78">
        <v>150.5</v>
      </c>
      <c r="AJ62" s="78">
        <v>1.1600000000000001</v>
      </c>
      <c r="AK62" s="78">
        <v>2.8849999999999998</v>
      </c>
      <c r="AL62" s="78">
        <v>592.5</v>
      </c>
      <c r="AM62" s="78">
        <v>31.5</v>
      </c>
      <c r="AN62" s="79">
        <v>42.43</v>
      </c>
      <c r="AO62" s="79">
        <v>27.954999999999998</v>
      </c>
      <c r="AP62" s="82">
        <v>8.6999999999999993</v>
      </c>
      <c r="AQ62" s="82">
        <v>5.5</v>
      </c>
      <c r="AR62" s="82">
        <v>4.5999999999999996</v>
      </c>
      <c r="AS62" s="82">
        <v>60.1</v>
      </c>
      <c r="AT62" s="83">
        <v>1.163</v>
      </c>
      <c r="AU62" s="84">
        <v>2.8235619999999999</v>
      </c>
      <c r="AV62" s="85">
        <v>0.29699306218673271</v>
      </c>
      <c r="AW62" s="85">
        <v>0.21385096035443135</v>
      </c>
      <c r="AX62" s="85">
        <v>0.15618399582823866</v>
      </c>
      <c r="AY62" s="78">
        <v>5.3998738579405954</v>
      </c>
      <c r="AZ62" s="78">
        <v>3.888199279171479</v>
      </c>
      <c r="BA62" s="78">
        <v>2.8397090150588848</v>
      </c>
    </row>
    <row r="63" spans="1:53" s="96" customFormat="1" x14ac:dyDescent="0.25">
      <c r="A63" s="78" t="s">
        <v>7</v>
      </c>
      <c r="B63" s="78" t="s">
        <v>105</v>
      </c>
      <c r="C63" s="78" t="s">
        <v>101</v>
      </c>
      <c r="D63" s="78" t="s">
        <v>196</v>
      </c>
      <c r="E63" s="78"/>
      <c r="F63" s="78"/>
      <c r="G63" s="78">
        <v>4</v>
      </c>
      <c r="H63" s="80" t="s">
        <v>206</v>
      </c>
      <c r="I63" s="78">
        <v>2.5</v>
      </c>
      <c r="J63" s="78">
        <f t="shared" si="12"/>
        <v>26.25</v>
      </c>
      <c r="K63" s="78">
        <v>32</v>
      </c>
      <c r="L63" s="78">
        <f t="shared" si="9"/>
        <v>21.240685714285714</v>
      </c>
      <c r="M63" s="78">
        <v>8.3000000000000007</v>
      </c>
      <c r="N63" s="78">
        <v>1233</v>
      </c>
      <c r="O63" s="78">
        <f t="shared" si="3"/>
        <v>2.7183138958089907</v>
      </c>
      <c r="P63" s="78">
        <f t="shared" si="10"/>
        <v>34.965742874023313</v>
      </c>
      <c r="Q63" s="78">
        <v>14.725000000000001</v>
      </c>
      <c r="R63" s="78">
        <v>6</v>
      </c>
      <c r="S63" s="78">
        <v>2.19</v>
      </c>
      <c r="T63" s="78">
        <v>64</v>
      </c>
      <c r="U63" s="78">
        <v>7</v>
      </c>
      <c r="V63" s="78">
        <v>40</v>
      </c>
      <c r="W63" s="78">
        <v>1604</v>
      </c>
      <c r="X63" s="78">
        <v>374</v>
      </c>
      <c r="Y63" s="78">
        <v>204</v>
      </c>
      <c r="Z63" s="78">
        <v>14</v>
      </c>
      <c r="AA63" s="78">
        <v>54.525000000000006</v>
      </c>
      <c r="AB63" s="78">
        <v>21.114999999999998</v>
      </c>
      <c r="AC63" s="78">
        <v>3.5449999999999999</v>
      </c>
      <c r="AD63" s="78">
        <v>0.42000000000000004</v>
      </c>
      <c r="AE63" s="78">
        <v>5.4</v>
      </c>
      <c r="AF63" s="78">
        <v>15</v>
      </c>
      <c r="AG63" s="78">
        <v>0.44999999999999996</v>
      </c>
      <c r="AH63" s="78">
        <v>150.5</v>
      </c>
      <c r="AI63" s="78">
        <v>158</v>
      </c>
      <c r="AJ63" s="78">
        <v>1.375</v>
      </c>
      <c r="AK63" s="78">
        <v>3.05</v>
      </c>
      <c r="AL63" s="78">
        <v>650</v>
      </c>
      <c r="AM63" s="78">
        <v>26.5</v>
      </c>
      <c r="AN63" s="79">
        <v>26.854999999999997</v>
      </c>
      <c r="AO63" s="79">
        <v>26.864999999999998</v>
      </c>
      <c r="AP63" s="82">
        <v>8.6999999999999993</v>
      </c>
      <c r="AQ63" s="82">
        <v>5.6</v>
      </c>
      <c r="AR63" s="82">
        <v>4.4000000000000004</v>
      </c>
      <c r="AS63" s="82">
        <v>60.7</v>
      </c>
      <c r="AT63" s="83">
        <v>1.1850000000000001</v>
      </c>
      <c r="AU63" s="84">
        <v>2.8340889999999996</v>
      </c>
      <c r="AV63" s="85">
        <v>0.28730948840555826</v>
      </c>
      <c r="AW63" s="85">
        <v>0.2102905972935129</v>
      </c>
      <c r="AX63" s="85">
        <v>0.17337436462473982</v>
      </c>
      <c r="AY63" s="78">
        <v>5.1305265786706835</v>
      </c>
      <c r="AZ63" s="78">
        <v>3.7551892373841591</v>
      </c>
      <c r="BA63" s="78">
        <v>3.095970796870354</v>
      </c>
    </row>
    <row r="64" spans="1:53" s="96" customFormat="1" x14ac:dyDescent="0.25">
      <c r="A64" s="78" t="s">
        <v>7</v>
      </c>
      <c r="B64" s="78" t="s">
        <v>105</v>
      </c>
      <c r="C64" s="78" t="s">
        <v>101</v>
      </c>
      <c r="D64" s="78" t="s">
        <v>165</v>
      </c>
      <c r="E64" s="78"/>
      <c r="F64" s="78"/>
      <c r="G64" s="78">
        <v>8</v>
      </c>
      <c r="H64" s="80" t="s">
        <v>206</v>
      </c>
      <c r="I64" s="78">
        <v>2.5</v>
      </c>
      <c r="J64" s="78">
        <f t="shared" si="12"/>
        <v>26.25</v>
      </c>
      <c r="K64" s="78">
        <v>43</v>
      </c>
      <c r="L64" s="78">
        <f t="shared" si="9"/>
        <v>28.542171428571429</v>
      </c>
      <c r="M64" s="78">
        <v>8.9</v>
      </c>
      <c r="N64" s="78">
        <v>2271</v>
      </c>
      <c r="O64" s="78">
        <f t="shared" si="3"/>
        <v>5.0067241341299411</v>
      </c>
      <c r="P64" s="78">
        <f t="shared" si="10"/>
        <v>63.980239066309196</v>
      </c>
      <c r="Q64" s="78">
        <v>14.245000000000001</v>
      </c>
      <c r="R64" s="78">
        <v>6.1</v>
      </c>
      <c r="S64" s="78">
        <v>2.15</v>
      </c>
      <c r="T64" s="78">
        <v>63</v>
      </c>
      <c r="U64" s="78">
        <v>8</v>
      </c>
      <c r="V64" s="78">
        <v>35.5</v>
      </c>
      <c r="W64" s="78">
        <v>1516.5</v>
      </c>
      <c r="X64" s="78">
        <v>368</v>
      </c>
      <c r="Y64" s="78">
        <v>237</v>
      </c>
      <c r="Z64" s="78">
        <v>13</v>
      </c>
      <c r="AA64" s="78">
        <v>53.34</v>
      </c>
      <c r="AB64" s="78">
        <v>21.619999999999997</v>
      </c>
      <c r="AC64" s="78">
        <v>4.2649999999999997</v>
      </c>
      <c r="AD64" s="78">
        <v>0.39500000000000002</v>
      </c>
      <c r="AE64" s="78">
        <v>5.4</v>
      </c>
      <c r="AF64" s="78">
        <v>15</v>
      </c>
      <c r="AG64" s="78">
        <v>0.47499999999999998</v>
      </c>
      <c r="AH64" s="78">
        <v>137</v>
      </c>
      <c r="AI64" s="78">
        <v>162.5</v>
      </c>
      <c r="AJ64" s="78">
        <v>1.2999999999999998</v>
      </c>
      <c r="AK64" s="78">
        <v>3.3049999999999997</v>
      </c>
      <c r="AL64" s="78">
        <v>557.5</v>
      </c>
      <c r="AM64" s="78">
        <v>30</v>
      </c>
      <c r="AN64" s="79">
        <v>40.114999999999995</v>
      </c>
      <c r="AO64" s="79">
        <v>35.910000000000004</v>
      </c>
      <c r="AP64" s="82">
        <v>8.6</v>
      </c>
      <c r="AQ64" s="82">
        <v>5.8</v>
      </c>
      <c r="AR64" s="82">
        <v>4.4000000000000004</v>
      </c>
      <c r="AS64" s="82">
        <v>60.1</v>
      </c>
      <c r="AT64" s="83">
        <v>1.1679999999999999</v>
      </c>
      <c r="AU64" s="84">
        <v>2.8150539999999999</v>
      </c>
      <c r="AV64" s="85">
        <v>0.30053971506132715</v>
      </c>
      <c r="AW64" s="85">
        <v>0.21736596881918219</v>
      </c>
      <c r="AX64" s="85">
        <v>0.16241745693568771</v>
      </c>
      <c r="AY64" s="78">
        <v>5.1817192251952955</v>
      </c>
      <c r="AZ64" s="78">
        <v>3.747689117572107</v>
      </c>
      <c r="BA64" s="78">
        <v>2.8003009816497881</v>
      </c>
    </row>
    <row r="65" spans="1:53" s="96" customFormat="1" x14ac:dyDescent="0.25">
      <c r="A65" s="78" t="s">
        <v>7</v>
      </c>
      <c r="B65" s="78" t="s">
        <v>105</v>
      </c>
      <c r="C65" s="78" t="s">
        <v>101</v>
      </c>
      <c r="D65" s="78" t="s">
        <v>195</v>
      </c>
      <c r="E65" s="78"/>
      <c r="F65" s="78" t="s">
        <v>23</v>
      </c>
      <c r="G65" s="78">
        <v>3</v>
      </c>
      <c r="H65" s="80" t="s">
        <v>206</v>
      </c>
      <c r="I65" s="78">
        <v>2.5</v>
      </c>
      <c r="J65" s="78">
        <f t="shared" si="12"/>
        <v>26.25</v>
      </c>
      <c r="K65" s="78">
        <v>33</v>
      </c>
      <c r="L65" s="78">
        <f t="shared" si="9"/>
        <v>21.904457142857144</v>
      </c>
      <c r="M65" s="94">
        <v>5</v>
      </c>
      <c r="N65" s="78">
        <v>1747</v>
      </c>
      <c r="O65" s="78">
        <f t="shared" si="3"/>
        <v>3.8514958442646443</v>
      </c>
      <c r="P65" s="78">
        <f t="shared" si="10"/>
        <v>51.32475176986982</v>
      </c>
      <c r="Q65" s="78">
        <v>14.695</v>
      </c>
      <c r="R65" s="78">
        <v>5.9</v>
      </c>
      <c r="S65" s="78">
        <v>2.2400000000000002</v>
      </c>
      <c r="T65" s="78">
        <v>65</v>
      </c>
      <c r="U65" s="78">
        <v>7</v>
      </c>
      <c r="V65" s="78">
        <v>49.5</v>
      </c>
      <c r="W65" s="78">
        <v>1529</v>
      </c>
      <c r="X65" s="78">
        <v>348.5</v>
      </c>
      <c r="Y65" s="78">
        <v>243</v>
      </c>
      <c r="Z65" s="78">
        <v>13</v>
      </c>
      <c r="AA65" s="78">
        <v>52.015000000000001</v>
      </c>
      <c r="AB65" s="78">
        <v>19.759999999999998</v>
      </c>
      <c r="AC65" s="78">
        <v>4.2350000000000003</v>
      </c>
      <c r="AD65" s="78">
        <v>0.38500000000000001</v>
      </c>
      <c r="AE65" s="78">
        <v>5.6</v>
      </c>
      <c r="AF65" s="78">
        <v>18</v>
      </c>
      <c r="AG65" s="78">
        <v>0.45499999999999996</v>
      </c>
      <c r="AH65" s="78">
        <v>157.5</v>
      </c>
      <c r="AI65" s="78">
        <v>166</v>
      </c>
      <c r="AJ65" s="78">
        <v>1.4950000000000001</v>
      </c>
      <c r="AK65" s="78">
        <v>3.74</v>
      </c>
      <c r="AL65" s="78">
        <v>646</v>
      </c>
      <c r="AM65" s="78">
        <v>33</v>
      </c>
      <c r="AN65" s="79">
        <v>32.47</v>
      </c>
      <c r="AO65" s="79">
        <v>24.405000000000001</v>
      </c>
      <c r="AP65" s="82">
        <v>8.3000000000000007</v>
      </c>
      <c r="AQ65" s="82">
        <v>4.5</v>
      </c>
      <c r="AR65" s="82">
        <v>3.9</v>
      </c>
      <c r="AS65" s="82">
        <v>61.9</v>
      </c>
      <c r="AT65" s="83">
        <v>1.1870000000000001</v>
      </c>
      <c r="AU65" s="84">
        <v>2.9229669999999999</v>
      </c>
      <c r="AV65" s="85">
        <v>0.24956632473110665</v>
      </c>
      <c r="AW65" s="85">
        <v>0.17969796654523401</v>
      </c>
      <c r="AX65" s="85">
        <v>0.13818837510145227</v>
      </c>
      <c r="AY65" s="78">
        <v>5.545918327357926</v>
      </c>
      <c r="AZ65" s="78">
        <v>3.9932881454496445</v>
      </c>
      <c r="BA65" s="78">
        <v>3.0708527800322725</v>
      </c>
    </row>
    <row r="66" spans="1:53" s="96" customFormat="1" x14ac:dyDescent="0.25">
      <c r="A66" s="78" t="s">
        <v>7</v>
      </c>
      <c r="B66" s="78" t="s">
        <v>105</v>
      </c>
      <c r="C66" s="78" t="s">
        <v>101</v>
      </c>
      <c r="D66" s="78" t="s">
        <v>194</v>
      </c>
      <c r="E66" s="78"/>
      <c r="F66" s="78" t="s">
        <v>24</v>
      </c>
      <c r="G66" s="78">
        <v>2</v>
      </c>
      <c r="H66" s="80" t="s">
        <v>206</v>
      </c>
      <c r="I66" s="78">
        <v>2.5</v>
      </c>
      <c r="J66" s="78">
        <f t="shared" si="12"/>
        <v>26.25</v>
      </c>
      <c r="K66" s="78">
        <v>25</v>
      </c>
      <c r="L66" s="78">
        <f t="shared" si="9"/>
        <v>16.594285714285714</v>
      </c>
      <c r="M66" s="78">
        <v>8.9</v>
      </c>
      <c r="N66" s="78">
        <v>1069</v>
      </c>
      <c r="O66" s="78">
        <f t="shared" si="3"/>
        <v>2.3567538966908441</v>
      </c>
      <c r="P66" s="78">
        <f t="shared" si="10"/>
        <v>30.116633888984826</v>
      </c>
      <c r="Q66" s="78">
        <v>14.26</v>
      </c>
      <c r="R66" s="78">
        <v>6.1</v>
      </c>
      <c r="S66" s="78">
        <v>2.085</v>
      </c>
      <c r="T66" s="78">
        <v>61.5</v>
      </c>
      <c r="U66" s="78">
        <v>6.5</v>
      </c>
      <c r="V66" s="78">
        <v>45</v>
      </c>
      <c r="W66" s="78">
        <v>1560</v>
      </c>
      <c r="X66" s="78">
        <v>369</v>
      </c>
      <c r="Y66" s="78">
        <v>253.5</v>
      </c>
      <c r="Z66" s="78">
        <v>12.5</v>
      </c>
      <c r="AA66" s="78">
        <v>54.7</v>
      </c>
      <c r="AB66" s="78">
        <v>21.565000000000001</v>
      </c>
      <c r="AC66" s="78">
        <v>4.5549999999999997</v>
      </c>
      <c r="AD66" s="78">
        <v>0.38500000000000001</v>
      </c>
      <c r="AE66" s="78">
        <v>5.3000000000000007</v>
      </c>
      <c r="AF66" s="78">
        <v>13.5</v>
      </c>
      <c r="AG66" s="78">
        <v>0.5</v>
      </c>
      <c r="AH66" s="78">
        <v>152</v>
      </c>
      <c r="AI66" s="78">
        <v>162.5</v>
      </c>
      <c r="AJ66" s="78">
        <v>1.4350000000000001</v>
      </c>
      <c r="AK66" s="78">
        <v>3.26</v>
      </c>
      <c r="AL66" s="78">
        <v>660</v>
      </c>
      <c r="AM66" s="78">
        <v>30.5</v>
      </c>
      <c r="AN66" s="79">
        <v>26.159999999999997</v>
      </c>
      <c r="AO66" s="79">
        <v>30.115000000000002</v>
      </c>
      <c r="AP66" s="82">
        <v>8.3000000000000007</v>
      </c>
      <c r="AQ66" s="82">
        <v>6</v>
      </c>
      <c r="AR66" s="82">
        <v>4.5999999999999996</v>
      </c>
      <c r="AS66" s="82">
        <v>59.3</v>
      </c>
      <c r="AT66" s="83">
        <v>1.1659999999999999</v>
      </c>
      <c r="AU66" s="84">
        <v>2.7938559999999999</v>
      </c>
      <c r="AV66" s="85">
        <v>0.31321980743802236</v>
      </c>
      <c r="AW66" s="85">
        <v>0.22059698560526536</v>
      </c>
      <c r="AX66" s="85">
        <v>0.16277736966306539</v>
      </c>
      <c r="AY66" s="78">
        <v>5.2203301239670399</v>
      </c>
      <c r="AZ66" s="78">
        <v>3.6766164267544226</v>
      </c>
      <c r="BA66" s="78">
        <v>2.7129561610510899</v>
      </c>
    </row>
    <row r="67" spans="1:53" s="96" customFormat="1" x14ac:dyDescent="0.25">
      <c r="A67" s="78" t="s">
        <v>7</v>
      </c>
      <c r="B67" s="78" t="s">
        <v>105</v>
      </c>
      <c r="C67" s="78" t="s">
        <v>101</v>
      </c>
      <c r="D67" s="78" t="s">
        <v>169</v>
      </c>
      <c r="E67" s="78"/>
      <c r="F67" s="78" t="s">
        <v>211</v>
      </c>
      <c r="G67" s="78">
        <v>6</v>
      </c>
      <c r="H67" s="80" t="s">
        <v>206</v>
      </c>
      <c r="I67" s="78">
        <v>2.5</v>
      </c>
      <c r="J67" s="78">
        <f t="shared" si="12"/>
        <v>26.25</v>
      </c>
      <c r="K67" s="78">
        <v>39</v>
      </c>
      <c r="L67" s="78">
        <f t="shared" si="9"/>
        <v>25.887085714285718</v>
      </c>
      <c r="M67" s="94">
        <v>5</v>
      </c>
      <c r="N67" s="78">
        <v>1711</v>
      </c>
      <c r="O67" s="78">
        <f t="shared" si="3"/>
        <v>3.7721290151899294</v>
      </c>
      <c r="P67" s="78">
        <f t="shared" si="10"/>
        <v>50.267115213650413</v>
      </c>
      <c r="Q67" s="78">
        <v>13.035</v>
      </c>
      <c r="R67" s="78">
        <v>5.95</v>
      </c>
      <c r="S67" s="78">
        <v>2.0700000000000003</v>
      </c>
      <c r="T67" s="78">
        <v>61.5</v>
      </c>
      <c r="U67" s="78">
        <v>7</v>
      </c>
      <c r="V67" s="78">
        <v>37</v>
      </c>
      <c r="W67" s="78">
        <v>1389</v>
      </c>
      <c r="X67" s="78">
        <v>321</v>
      </c>
      <c r="Y67" s="78">
        <v>190.5</v>
      </c>
      <c r="Z67" s="78">
        <v>12.5</v>
      </c>
      <c r="AA67" s="78">
        <v>53.3</v>
      </c>
      <c r="AB67" s="78">
        <v>20.524999999999999</v>
      </c>
      <c r="AC67" s="78">
        <v>3.7549999999999999</v>
      </c>
      <c r="AD67" s="78">
        <v>0.41500000000000004</v>
      </c>
      <c r="AE67" s="78">
        <v>5.5</v>
      </c>
      <c r="AF67" s="78">
        <v>16.5</v>
      </c>
      <c r="AG67" s="78">
        <v>0.4</v>
      </c>
      <c r="AH67" s="78">
        <v>147.5</v>
      </c>
      <c r="AI67" s="78">
        <v>160</v>
      </c>
      <c r="AJ67" s="78">
        <v>1.23</v>
      </c>
      <c r="AK67" s="78">
        <v>2.96</v>
      </c>
      <c r="AL67" s="78">
        <v>600</v>
      </c>
      <c r="AM67" s="78">
        <v>27</v>
      </c>
      <c r="AN67" s="79">
        <v>26.110000000000003</v>
      </c>
      <c r="AO67" s="79">
        <v>28.365000000000002</v>
      </c>
      <c r="AP67" s="82">
        <v>8.6999999999999993</v>
      </c>
      <c r="AQ67" s="82">
        <v>5.4</v>
      </c>
      <c r="AR67" s="82">
        <v>4.4000000000000004</v>
      </c>
      <c r="AS67" s="82">
        <v>60.4</v>
      </c>
      <c r="AT67" s="83">
        <v>1.161</v>
      </c>
      <c r="AU67" s="84">
        <v>2.8370109999999999</v>
      </c>
      <c r="AV67" s="85">
        <v>0.30716867726948749</v>
      </c>
      <c r="AW67" s="85">
        <v>0.208415913971633</v>
      </c>
      <c r="AX67" s="85">
        <v>0.15213080814193586</v>
      </c>
      <c r="AY67" s="78">
        <v>5.6883088383238416</v>
      </c>
      <c r="AZ67" s="78">
        <v>3.8595539624376478</v>
      </c>
      <c r="BA67" s="78">
        <v>2.8172371878136269</v>
      </c>
    </row>
    <row r="68" spans="1:53" x14ac:dyDescent="0.25">
      <c r="A68" s="78" t="s">
        <v>7</v>
      </c>
      <c r="B68" s="90" t="s">
        <v>200</v>
      </c>
      <c r="C68" s="78" t="s">
        <v>101</v>
      </c>
      <c r="D68" s="90">
        <v>15.461</v>
      </c>
      <c r="E68" s="61"/>
      <c r="F68" s="61"/>
      <c r="G68" s="90">
        <v>8</v>
      </c>
      <c r="H68" s="78" t="s">
        <v>197</v>
      </c>
      <c r="I68" s="78">
        <v>2</v>
      </c>
      <c r="J68" s="78">
        <v>25</v>
      </c>
      <c r="K68" s="78" t="s">
        <v>197</v>
      </c>
      <c r="L68" s="78" t="s">
        <v>197</v>
      </c>
      <c r="M68" s="78">
        <v>26.2</v>
      </c>
      <c r="N68" s="78" t="s">
        <v>197</v>
      </c>
      <c r="O68" s="78">
        <v>27.5</v>
      </c>
      <c r="P68" s="78">
        <f t="shared" si="10"/>
        <v>373.64759087066784</v>
      </c>
      <c r="Q68" s="78" t="s">
        <v>197</v>
      </c>
      <c r="R68" s="78" t="s">
        <v>197</v>
      </c>
      <c r="S68" s="78" t="s">
        <v>197</v>
      </c>
      <c r="T68" s="78" t="s">
        <v>197</v>
      </c>
      <c r="U68" s="78" t="s">
        <v>197</v>
      </c>
      <c r="V68" s="78" t="s">
        <v>197</v>
      </c>
      <c r="W68" s="78" t="s">
        <v>197</v>
      </c>
      <c r="X68" s="78" t="s">
        <v>197</v>
      </c>
      <c r="Y68" s="78" t="s">
        <v>197</v>
      </c>
      <c r="Z68" s="78" t="s">
        <v>197</v>
      </c>
      <c r="AA68" s="78" t="s">
        <v>197</v>
      </c>
      <c r="AB68" s="78" t="s">
        <v>197</v>
      </c>
      <c r="AC68" s="78" t="s">
        <v>197</v>
      </c>
      <c r="AD68" s="78" t="s">
        <v>197</v>
      </c>
      <c r="AE68" s="78" t="s">
        <v>197</v>
      </c>
      <c r="AF68" s="78" t="s">
        <v>197</v>
      </c>
      <c r="AG68" s="78" t="s">
        <v>197</v>
      </c>
      <c r="AH68" s="78" t="s">
        <v>197</v>
      </c>
      <c r="AI68" s="78" t="s">
        <v>197</v>
      </c>
      <c r="AJ68" s="78" t="s">
        <v>197</v>
      </c>
      <c r="AK68" s="78" t="s">
        <v>197</v>
      </c>
      <c r="AL68" s="78" t="s">
        <v>197</v>
      </c>
      <c r="AM68" s="78" t="s">
        <v>197</v>
      </c>
      <c r="AN68" s="78" t="s">
        <v>197</v>
      </c>
      <c r="AO68" s="78" t="s">
        <v>197</v>
      </c>
      <c r="AP68" s="82">
        <v>10.199999999999999</v>
      </c>
      <c r="AQ68" s="82">
        <v>8.8000000000000007</v>
      </c>
      <c r="AR68" s="82">
        <v>4.5</v>
      </c>
      <c r="AS68" s="82">
        <v>58.3</v>
      </c>
      <c r="AT68" s="83">
        <v>1.202</v>
      </c>
      <c r="AU68" s="84">
        <v>2.6390770000000003</v>
      </c>
      <c r="AV68" s="85">
        <v>0.34460856778850513</v>
      </c>
      <c r="AW68" s="85">
        <v>0.27514684044653487</v>
      </c>
      <c r="AX68" s="85">
        <v>0.21859740809777745</v>
      </c>
      <c r="AY68" s="78">
        <v>3.9160064521421032</v>
      </c>
      <c r="AZ68" s="78">
        <v>3.1266686414378957</v>
      </c>
      <c r="BA68" s="78">
        <v>2.4840614556565619</v>
      </c>
    </row>
    <row r="69" spans="1:53" x14ac:dyDescent="0.25">
      <c r="A69" s="78" t="s">
        <v>7</v>
      </c>
      <c r="B69" s="90" t="s">
        <v>200</v>
      </c>
      <c r="C69" s="78" t="s">
        <v>101</v>
      </c>
      <c r="D69" s="90">
        <v>17.460999999999999</v>
      </c>
      <c r="E69" s="61"/>
      <c r="F69" s="61"/>
      <c r="G69" s="90">
        <v>4</v>
      </c>
      <c r="H69" s="78" t="s">
        <v>197</v>
      </c>
      <c r="I69" s="78">
        <v>2</v>
      </c>
      <c r="J69" s="78">
        <v>25</v>
      </c>
      <c r="K69" s="78" t="s">
        <v>197</v>
      </c>
      <c r="L69" s="78" t="s">
        <v>197</v>
      </c>
      <c r="M69" s="78">
        <v>24.4</v>
      </c>
      <c r="N69" s="78" t="s">
        <v>197</v>
      </c>
      <c r="O69" s="78">
        <v>27.5</v>
      </c>
      <c r="P69" s="78">
        <f t="shared" si="10"/>
        <v>382.76094674556219</v>
      </c>
      <c r="Q69" s="78" t="s">
        <v>197</v>
      </c>
      <c r="R69" s="78" t="s">
        <v>197</v>
      </c>
      <c r="S69" s="78" t="s">
        <v>197</v>
      </c>
      <c r="T69" s="78" t="s">
        <v>197</v>
      </c>
      <c r="U69" s="78" t="s">
        <v>197</v>
      </c>
      <c r="V69" s="78" t="s">
        <v>197</v>
      </c>
      <c r="W69" s="78" t="s">
        <v>197</v>
      </c>
      <c r="X69" s="78" t="s">
        <v>197</v>
      </c>
      <c r="Y69" s="78" t="s">
        <v>197</v>
      </c>
      <c r="Z69" s="78" t="s">
        <v>197</v>
      </c>
      <c r="AA69" s="78" t="s">
        <v>197</v>
      </c>
      <c r="AB69" s="78" t="s">
        <v>197</v>
      </c>
      <c r="AC69" s="78" t="s">
        <v>197</v>
      </c>
      <c r="AD69" s="78" t="s">
        <v>197</v>
      </c>
      <c r="AE69" s="78" t="s">
        <v>197</v>
      </c>
      <c r="AF69" s="78" t="s">
        <v>197</v>
      </c>
      <c r="AG69" s="78" t="s">
        <v>197</v>
      </c>
      <c r="AH69" s="78" t="s">
        <v>197</v>
      </c>
      <c r="AI69" s="78" t="s">
        <v>197</v>
      </c>
      <c r="AJ69" s="78" t="s">
        <v>197</v>
      </c>
      <c r="AK69" s="78" t="s">
        <v>197</v>
      </c>
      <c r="AL69" s="78" t="s">
        <v>197</v>
      </c>
      <c r="AM69" s="78" t="s">
        <v>197</v>
      </c>
      <c r="AN69" s="78" t="s">
        <v>197</v>
      </c>
      <c r="AO69" s="78" t="s">
        <v>197</v>
      </c>
      <c r="AP69" s="82">
        <v>10.3</v>
      </c>
      <c r="AQ69" s="82">
        <v>9.6</v>
      </c>
      <c r="AR69" s="82">
        <v>4</v>
      </c>
      <c r="AS69" s="82">
        <v>58.1</v>
      </c>
      <c r="AT69" s="83">
        <v>1.1879999999999999</v>
      </c>
      <c r="AU69" s="84">
        <v>2.604304</v>
      </c>
      <c r="AV69" s="85">
        <v>0.35880877198912842</v>
      </c>
      <c r="AW69" s="85">
        <v>0.29638887280902709</v>
      </c>
      <c r="AX69" s="85">
        <v>0.22621045813002522</v>
      </c>
      <c r="AY69" s="78">
        <v>3.7375913748867546</v>
      </c>
      <c r="AZ69" s="78">
        <v>3.0873840917606992</v>
      </c>
      <c r="BA69" s="78">
        <v>2.3563589388544295</v>
      </c>
    </row>
    <row r="70" spans="1:53" x14ac:dyDescent="0.25">
      <c r="A70" s="78" t="s">
        <v>7</v>
      </c>
      <c r="B70" s="90" t="s">
        <v>200</v>
      </c>
      <c r="C70" s="78" t="s">
        <v>101</v>
      </c>
      <c r="D70" s="90">
        <v>924.46100000000001</v>
      </c>
      <c r="E70" s="61"/>
      <c r="F70" s="61"/>
      <c r="G70" s="90">
        <v>6</v>
      </c>
      <c r="H70" s="78" t="s">
        <v>197</v>
      </c>
      <c r="I70" s="78">
        <v>2</v>
      </c>
      <c r="J70" s="78">
        <v>25</v>
      </c>
      <c r="K70" s="78" t="s">
        <v>197</v>
      </c>
      <c r="L70" s="78" t="s">
        <v>197</v>
      </c>
      <c r="M70" s="78">
        <v>22.1</v>
      </c>
      <c r="N70" s="78" t="s">
        <v>197</v>
      </c>
      <c r="O70" s="78">
        <v>27</v>
      </c>
      <c r="P70" s="78">
        <f t="shared" si="10"/>
        <v>387.23477599323763</v>
      </c>
      <c r="Q70" s="78" t="s">
        <v>197</v>
      </c>
      <c r="R70" s="78" t="s">
        <v>197</v>
      </c>
      <c r="S70" s="78" t="s">
        <v>197</v>
      </c>
      <c r="T70" s="78" t="s">
        <v>197</v>
      </c>
      <c r="U70" s="78" t="s">
        <v>197</v>
      </c>
      <c r="V70" s="78" t="s">
        <v>197</v>
      </c>
      <c r="W70" s="78" t="s">
        <v>197</v>
      </c>
      <c r="X70" s="78" t="s">
        <v>197</v>
      </c>
      <c r="Y70" s="78" t="s">
        <v>197</v>
      </c>
      <c r="Z70" s="78" t="s">
        <v>197</v>
      </c>
      <c r="AA70" s="78" t="s">
        <v>197</v>
      </c>
      <c r="AB70" s="78" t="s">
        <v>197</v>
      </c>
      <c r="AC70" s="78" t="s">
        <v>197</v>
      </c>
      <c r="AD70" s="78" t="s">
        <v>197</v>
      </c>
      <c r="AE70" s="78" t="s">
        <v>197</v>
      </c>
      <c r="AF70" s="78" t="s">
        <v>197</v>
      </c>
      <c r="AG70" s="78" t="s">
        <v>197</v>
      </c>
      <c r="AH70" s="78" t="s">
        <v>197</v>
      </c>
      <c r="AI70" s="78" t="s">
        <v>197</v>
      </c>
      <c r="AJ70" s="78" t="s">
        <v>197</v>
      </c>
      <c r="AK70" s="78" t="s">
        <v>197</v>
      </c>
      <c r="AL70" s="78" t="s">
        <v>197</v>
      </c>
      <c r="AM70" s="78" t="s">
        <v>197</v>
      </c>
      <c r="AN70" s="78" t="s">
        <v>197</v>
      </c>
      <c r="AO70" s="78" t="s">
        <v>197</v>
      </c>
      <c r="AP70" s="82">
        <v>9.9</v>
      </c>
      <c r="AQ70" s="82">
        <v>9.6999999999999993</v>
      </c>
      <c r="AR70" s="82">
        <v>4.3</v>
      </c>
      <c r="AS70" s="82">
        <v>57.6</v>
      </c>
      <c r="AT70" s="83">
        <v>1.1850000000000001</v>
      </c>
      <c r="AU70" s="84">
        <v>2.5848610000000001</v>
      </c>
      <c r="AV70" s="85">
        <v>0.37001787844145895</v>
      </c>
      <c r="AW70" s="85">
        <v>0.29314352060915277</v>
      </c>
      <c r="AX70" s="85">
        <v>0.22164696897116326</v>
      </c>
      <c r="AY70" s="78">
        <v>3.8146173035201958</v>
      </c>
      <c r="AZ70" s="78">
        <v>3.0220981506098226</v>
      </c>
      <c r="BA70" s="78">
        <v>2.2850202986717862</v>
      </c>
    </row>
    <row r="71" spans="1:53" x14ac:dyDescent="0.25">
      <c r="A71" s="78" t="s">
        <v>7</v>
      </c>
      <c r="B71" s="90" t="s">
        <v>200</v>
      </c>
      <c r="C71" s="78" t="s">
        <v>101</v>
      </c>
      <c r="D71" s="90">
        <v>9215.4609999999993</v>
      </c>
      <c r="E71" s="61"/>
      <c r="F71" s="61"/>
      <c r="G71" s="90">
        <v>9</v>
      </c>
      <c r="H71" s="78" t="s">
        <v>197</v>
      </c>
      <c r="I71" s="78">
        <v>2</v>
      </c>
      <c r="J71" s="78">
        <v>25</v>
      </c>
      <c r="K71" s="78" t="s">
        <v>197</v>
      </c>
      <c r="L71" s="78" t="s">
        <v>197</v>
      </c>
      <c r="M71" s="78">
        <v>22.2</v>
      </c>
      <c r="N71" s="78" t="s">
        <v>197</v>
      </c>
      <c r="O71" s="78">
        <v>26</v>
      </c>
      <c r="P71" s="78">
        <f t="shared" si="10"/>
        <v>372.41406593406595</v>
      </c>
      <c r="Q71" s="78" t="s">
        <v>197</v>
      </c>
      <c r="R71" s="78" t="s">
        <v>197</v>
      </c>
      <c r="S71" s="78" t="s">
        <v>197</v>
      </c>
      <c r="T71" s="78" t="s">
        <v>197</v>
      </c>
      <c r="U71" s="78" t="s">
        <v>197</v>
      </c>
      <c r="V71" s="78" t="s">
        <v>197</v>
      </c>
      <c r="W71" s="78" t="s">
        <v>197</v>
      </c>
      <c r="X71" s="78" t="s">
        <v>197</v>
      </c>
      <c r="Y71" s="78" t="s">
        <v>197</v>
      </c>
      <c r="Z71" s="78" t="s">
        <v>197</v>
      </c>
      <c r="AA71" s="78" t="s">
        <v>197</v>
      </c>
      <c r="AB71" s="78" t="s">
        <v>197</v>
      </c>
      <c r="AC71" s="78" t="s">
        <v>197</v>
      </c>
      <c r="AD71" s="78" t="s">
        <v>197</v>
      </c>
      <c r="AE71" s="78" t="s">
        <v>197</v>
      </c>
      <c r="AF71" s="78" t="s">
        <v>197</v>
      </c>
      <c r="AG71" s="78" t="s">
        <v>197</v>
      </c>
      <c r="AH71" s="78" t="s">
        <v>197</v>
      </c>
      <c r="AI71" s="78" t="s">
        <v>197</v>
      </c>
      <c r="AJ71" s="78" t="s">
        <v>197</v>
      </c>
      <c r="AK71" s="78" t="s">
        <v>197</v>
      </c>
      <c r="AL71" s="78" t="s">
        <v>197</v>
      </c>
      <c r="AM71" s="78" t="s">
        <v>197</v>
      </c>
      <c r="AN71" s="78" t="s">
        <v>197</v>
      </c>
      <c r="AO71" s="78" t="s">
        <v>197</v>
      </c>
      <c r="AP71" s="82">
        <v>10</v>
      </c>
      <c r="AQ71" s="82">
        <v>10.4</v>
      </c>
      <c r="AR71" s="82">
        <v>4.7</v>
      </c>
      <c r="AS71" s="82">
        <v>56.5</v>
      </c>
      <c r="AT71" s="83">
        <v>1.1830000000000001</v>
      </c>
      <c r="AU71" s="84">
        <v>2.5247199999999999</v>
      </c>
      <c r="AV71" s="85">
        <v>0.38610212565069091</v>
      </c>
      <c r="AW71" s="85">
        <v>0.30971865740566956</v>
      </c>
      <c r="AX71" s="85">
        <v>0.23417692184375011</v>
      </c>
      <c r="AY71" s="78">
        <v>3.712520438948951</v>
      </c>
      <c r="AZ71" s="78">
        <v>2.9780640135160534</v>
      </c>
      <c r="BA71" s="78">
        <v>2.2517011715745201</v>
      </c>
    </row>
    <row r="72" spans="1:53" x14ac:dyDescent="0.25">
      <c r="A72" s="78" t="s">
        <v>7</v>
      </c>
      <c r="B72" s="90" t="s">
        <v>200</v>
      </c>
      <c r="C72" s="78" t="s">
        <v>101</v>
      </c>
      <c r="D72" s="90" t="s">
        <v>21</v>
      </c>
      <c r="E72" s="61"/>
      <c r="F72" s="61"/>
      <c r="G72" s="90">
        <v>5</v>
      </c>
      <c r="H72" s="78" t="s">
        <v>197</v>
      </c>
      <c r="I72" s="78">
        <v>2</v>
      </c>
      <c r="J72" s="78">
        <v>25</v>
      </c>
      <c r="K72" s="78" t="s">
        <v>197</v>
      </c>
      <c r="L72" s="78" t="s">
        <v>197</v>
      </c>
      <c r="M72" s="78">
        <v>26.4</v>
      </c>
      <c r="N72" s="78" t="s">
        <v>197</v>
      </c>
      <c r="O72" s="78">
        <v>27.5</v>
      </c>
      <c r="P72" s="78">
        <f t="shared" si="10"/>
        <v>372.63499577345738</v>
      </c>
      <c r="Q72" s="78" t="s">
        <v>197</v>
      </c>
      <c r="R72" s="78" t="s">
        <v>197</v>
      </c>
      <c r="S72" s="78" t="s">
        <v>197</v>
      </c>
      <c r="T72" s="78" t="s">
        <v>197</v>
      </c>
      <c r="U72" s="78" t="s">
        <v>197</v>
      </c>
      <c r="V72" s="78" t="s">
        <v>197</v>
      </c>
      <c r="W72" s="78" t="s">
        <v>197</v>
      </c>
      <c r="X72" s="78" t="s">
        <v>197</v>
      </c>
      <c r="Y72" s="78" t="s">
        <v>197</v>
      </c>
      <c r="Z72" s="78" t="s">
        <v>197</v>
      </c>
      <c r="AA72" s="78" t="s">
        <v>197</v>
      </c>
      <c r="AB72" s="78" t="s">
        <v>197</v>
      </c>
      <c r="AC72" s="78" t="s">
        <v>197</v>
      </c>
      <c r="AD72" s="78" t="s">
        <v>197</v>
      </c>
      <c r="AE72" s="78" t="s">
        <v>197</v>
      </c>
      <c r="AF72" s="78" t="s">
        <v>197</v>
      </c>
      <c r="AG72" s="78" t="s">
        <v>197</v>
      </c>
      <c r="AH72" s="78" t="s">
        <v>197</v>
      </c>
      <c r="AI72" s="78" t="s">
        <v>197</v>
      </c>
      <c r="AJ72" s="78" t="s">
        <v>197</v>
      </c>
      <c r="AK72" s="78" t="s">
        <v>197</v>
      </c>
      <c r="AL72" s="78" t="s">
        <v>197</v>
      </c>
      <c r="AM72" s="78" t="s">
        <v>197</v>
      </c>
      <c r="AN72" s="78" t="s">
        <v>197</v>
      </c>
      <c r="AO72" s="78" t="s">
        <v>197</v>
      </c>
      <c r="AP72" s="82">
        <v>9.9</v>
      </c>
      <c r="AQ72" s="82">
        <v>8.8000000000000007</v>
      </c>
      <c r="AR72" s="82">
        <v>4.5</v>
      </c>
      <c r="AS72" s="82">
        <v>58.3</v>
      </c>
      <c r="AT72" s="83">
        <v>1.1850000000000001</v>
      </c>
      <c r="AU72" s="84">
        <v>2.632396</v>
      </c>
      <c r="AV72" s="85">
        <v>0.35251794321417673</v>
      </c>
      <c r="AW72" s="85">
        <v>0.27327218290354688</v>
      </c>
      <c r="AX72" s="85">
        <v>0.21651724529966704</v>
      </c>
      <c r="AY72" s="78">
        <v>4.0058857183429168</v>
      </c>
      <c r="AZ72" s="78">
        <v>3.1053657148130327</v>
      </c>
      <c r="BA72" s="78">
        <v>2.4604232420416707</v>
      </c>
    </row>
    <row r="73" spans="1:53" x14ac:dyDescent="0.25">
      <c r="A73" s="78" t="s">
        <v>7</v>
      </c>
      <c r="B73" s="90" t="s">
        <v>200</v>
      </c>
      <c r="C73" s="78" t="s">
        <v>101</v>
      </c>
      <c r="D73" s="90" t="s">
        <v>165</v>
      </c>
      <c r="E73" s="61"/>
      <c r="F73" s="61"/>
      <c r="G73" s="90">
        <v>3</v>
      </c>
      <c r="H73" s="78" t="s">
        <v>197</v>
      </c>
      <c r="I73" s="78">
        <v>2</v>
      </c>
      <c r="J73" s="78">
        <v>25</v>
      </c>
      <c r="K73" s="78" t="s">
        <v>197</v>
      </c>
      <c r="L73" s="78" t="s">
        <v>197</v>
      </c>
      <c r="M73" s="78">
        <v>22.7</v>
      </c>
      <c r="N73" s="78" t="s">
        <v>197</v>
      </c>
      <c r="O73" s="78">
        <v>18</v>
      </c>
      <c r="P73" s="78">
        <f t="shared" si="10"/>
        <v>256.16814877430267</v>
      </c>
      <c r="Q73" s="78" t="s">
        <v>197</v>
      </c>
      <c r="R73" s="78" t="s">
        <v>197</v>
      </c>
      <c r="S73" s="78" t="s">
        <v>197</v>
      </c>
      <c r="T73" s="78" t="s">
        <v>197</v>
      </c>
      <c r="U73" s="78" t="s">
        <v>197</v>
      </c>
      <c r="V73" s="78" t="s">
        <v>197</v>
      </c>
      <c r="W73" s="78" t="s">
        <v>197</v>
      </c>
      <c r="X73" s="78" t="s">
        <v>197</v>
      </c>
      <c r="Y73" s="78" t="s">
        <v>197</v>
      </c>
      <c r="Z73" s="78" t="s">
        <v>197</v>
      </c>
      <c r="AA73" s="78" t="s">
        <v>197</v>
      </c>
      <c r="AB73" s="78" t="s">
        <v>197</v>
      </c>
      <c r="AC73" s="78" t="s">
        <v>197</v>
      </c>
      <c r="AD73" s="78" t="s">
        <v>197</v>
      </c>
      <c r="AE73" s="78" t="s">
        <v>197</v>
      </c>
      <c r="AF73" s="78" t="s">
        <v>197</v>
      </c>
      <c r="AG73" s="78" t="s">
        <v>197</v>
      </c>
      <c r="AH73" s="78" t="s">
        <v>197</v>
      </c>
      <c r="AI73" s="78" t="s">
        <v>197</v>
      </c>
      <c r="AJ73" s="78" t="s">
        <v>197</v>
      </c>
      <c r="AK73" s="78" t="s">
        <v>197</v>
      </c>
      <c r="AL73" s="78" t="s">
        <v>197</v>
      </c>
      <c r="AM73" s="78" t="s">
        <v>197</v>
      </c>
      <c r="AN73" s="78" t="s">
        <v>197</v>
      </c>
      <c r="AO73" s="78" t="s">
        <v>197</v>
      </c>
      <c r="AP73" s="82">
        <v>10.1</v>
      </c>
      <c r="AQ73" s="82">
        <v>10.3</v>
      </c>
      <c r="AR73" s="82">
        <v>4.5</v>
      </c>
      <c r="AS73" s="82">
        <v>57</v>
      </c>
      <c r="AT73" s="83">
        <v>1.202</v>
      </c>
      <c r="AU73" s="84">
        <v>2.5464220000000002</v>
      </c>
      <c r="AV73" s="85">
        <v>0.38009045228698124</v>
      </c>
      <c r="AW73" s="85">
        <v>0.29282233027325683</v>
      </c>
      <c r="AX73" s="85">
        <v>0.2341317738479593</v>
      </c>
      <c r="AY73" s="78">
        <v>3.6901985658930214</v>
      </c>
      <c r="AZ73" s="78">
        <v>2.8429352453714252</v>
      </c>
      <c r="BA73" s="78">
        <v>2.2731240179413521</v>
      </c>
    </row>
    <row r="74" spans="1:53" x14ac:dyDescent="0.25">
      <c r="A74" s="78" t="s">
        <v>7</v>
      </c>
      <c r="B74" s="90" t="s">
        <v>200</v>
      </c>
      <c r="C74" s="78" t="s">
        <v>101</v>
      </c>
      <c r="D74" s="90" t="s">
        <v>201</v>
      </c>
      <c r="E74" s="61"/>
      <c r="F74" s="61"/>
      <c r="G74" s="90">
        <v>2</v>
      </c>
      <c r="H74" s="78" t="s">
        <v>197</v>
      </c>
      <c r="I74" s="78">
        <v>2</v>
      </c>
      <c r="J74" s="78">
        <v>25</v>
      </c>
      <c r="K74" s="78" t="s">
        <v>197</v>
      </c>
      <c r="L74" s="78" t="s">
        <v>197</v>
      </c>
      <c r="M74" s="78">
        <v>20.5</v>
      </c>
      <c r="N74" s="78" t="s">
        <v>197</v>
      </c>
      <c r="O74" s="78">
        <v>24</v>
      </c>
      <c r="P74" s="78">
        <f t="shared" si="10"/>
        <v>351.27844463229076</v>
      </c>
      <c r="Q74" s="78" t="s">
        <v>197</v>
      </c>
      <c r="R74" s="78" t="s">
        <v>197</v>
      </c>
      <c r="S74" s="78" t="s">
        <v>197</v>
      </c>
      <c r="T74" s="78" t="s">
        <v>197</v>
      </c>
      <c r="U74" s="78" t="s">
        <v>197</v>
      </c>
      <c r="V74" s="78" t="s">
        <v>197</v>
      </c>
      <c r="W74" s="78" t="s">
        <v>197</v>
      </c>
      <c r="X74" s="78" t="s">
        <v>197</v>
      </c>
      <c r="Y74" s="78" t="s">
        <v>197</v>
      </c>
      <c r="Z74" s="78" t="s">
        <v>197</v>
      </c>
      <c r="AA74" s="78" t="s">
        <v>197</v>
      </c>
      <c r="AB74" s="78" t="s">
        <v>197</v>
      </c>
      <c r="AC74" s="78" t="s">
        <v>197</v>
      </c>
      <c r="AD74" s="78" t="s">
        <v>197</v>
      </c>
      <c r="AE74" s="78" t="s">
        <v>197</v>
      </c>
      <c r="AF74" s="78" t="s">
        <v>197</v>
      </c>
      <c r="AG74" s="78" t="s">
        <v>197</v>
      </c>
      <c r="AH74" s="78" t="s">
        <v>197</v>
      </c>
      <c r="AI74" s="78" t="s">
        <v>197</v>
      </c>
      <c r="AJ74" s="78" t="s">
        <v>197</v>
      </c>
      <c r="AK74" s="78" t="s">
        <v>197</v>
      </c>
      <c r="AL74" s="78" t="s">
        <v>197</v>
      </c>
      <c r="AM74" s="78" t="s">
        <v>197</v>
      </c>
      <c r="AN74" s="78" t="s">
        <v>197</v>
      </c>
      <c r="AO74" s="78" t="s">
        <v>197</v>
      </c>
      <c r="AP74" s="82">
        <v>9.9</v>
      </c>
      <c r="AQ74" s="82">
        <v>8.5</v>
      </c>
      <c r="AR74" s="82">
        <v>3.9</v>
      </c>
      <c r="AS74" s="82">
        <v>59.3</v>
      </c>
      <c r="AT74" s="83">
        <v>1.2350000000000001</v>
      </c>
      <c r="AU74" s="84">
        <v>2.6947510000000001</v>
      </c>
      <c r="AV74" s="85">
        <v>0.33572062205842812</v>
      </c>
      <c r="AW74" s="85">
        <v>0.25003966563738261</v>
      </c>
      <c r="AX74" s="85">
        <v>0.20131328830077838</v>
      </c>
      <c r="AY74" s="78">
        <v>3.949654377157978</v>
      </c>
      <c r="AZ74" s="78">
        <v>2.9416431251456778</v>
      </c>
      <c r="BA74" s="78">
        <v>2.368391627067981</v>
      </c>
    </row>
    <row r="75" spans="1:53" x14ac:dyDescent="0.25">
      <c r="A75" s="78" t="s">
        <v>7</v>
      </c>
      <c r="B75" s="90" t="s">
        <v>200</v>
      </c>
      <c r="C75" s="78" t="s">
        <v>101</v>
      </c>
      <c r="D75" s="90" t="s">
        <v>202</v>
      </c>
      <c r="E75" s="61"/>
      <c r="F75" s="61"/>
      <c r="G75" s="90">
        <v>7</v>
      </c>
      <c r="H75" s="78" t="s">
        <v>197</v>
      </c>
      <c r="I75" s="78">
        <v>2</v>
      </c>
      <c r="J75" s="78">
        <v>25</v>
      </c>
      <c r="K75" s="78" t="s">
        <v>197</v>
      </c>
      <c r="L75" s="78" t="s">
        <v>197</v>
      </c>
      <c r="M75" s="78">
        <v>20.6</v>
      </c>
      <c r="N75" s="78" t="s">
        <v>197</v>
      </c>
      <c r="O75" s="78">
        <v>21</v>
      </c>
      <c r="P75" s="78">
        <f t="shared" si="10"/>
        <v>306.98201183431956</v>
      </c>
      <c r="Q75" s="78" t="s">
        <v>197</v>
      </c>
      <c r="R75" s="78" t="s">
        <v>197</v>
      </c>
      <c r="S75" s="78" t="s">
        <v>197</v>
      </c>
      <c r="T75" s="78" t="s">
        <v>197</v>
      </c>
      <c r="U75" s="78" t="s">
        <v>197</v>
      </c>
      <c r="V75" s="78" t="s">
        <v>197</v>
      </c>
      <c r="W75" s="78" t="s">
        <v>197</v>
      </c>
      <c r="X75" s="78" t="s">
        <v>197</v>
      </c>
      <c r="Y75" s="78" t="s">
        <v>197</v>
      </c>
      <c r="Z75" s="78" t="s">
        <v>197</v>
      </c>
      <c r="AA75" s="78" t="s">
        <v>197</v>
      </c>
      <c r="AB75" s="78" t="s">
        <v>197</v>
      </c>
      <c r="AC75" s="78" t="s">
        <v>197</v>
      </c>
      <c r="AD75" s="78" t="s">
        <v>197</v>
      </c>
      <c r="AE75" s="78" t="s">
        <v>197</v>
      </c>
      <c r="AF75" s="78" t="s">
        <v>197</v>
      </c>
      <c r="AG75" s="78" t="s">
        <v>197</v>
      </c>
      <c r="AH75" s="78" t="s">
        <v>197</v>
      </c>
      <c r="AI75" s="78" t="s">
        <v>197</v>
      </c>
      <c r="AJ75" s="78" t="s">
        <v>197</v>
      </c>
      <c r="AK75" s="78" t="s">
        <v>197</v>
      </c>
      <c r="AL75" s="78" t="s">
        <v>197</v>
      </c>
      <c r="AM75" s="78" t="s">
        <v>197</v>
      </c>
      <c r="AN75" s="78" t="s">
        <v>197</v>
      </c>
      <c r="AO75" s="78" t="s">
        <v>197</v>
      </c>
      <c r="AP75" s="82">
        <v>9.8000000000000007</v>
      </c>
      <c r="AQ75" s="82">
        <v>8.8000000000000007</v>
      </c>
      <c r="AR75" s="82">
        <v>4.3</v>
      </c>
      <c r="AS75" s="82">
        <v>59</v>
      </c>
      <c r="AT75" s="83">
        <v>1.272</v>
      </c>
      <c r="AU75" s="84">
        <v>2.6746450000000004</v>
      </c>
      <c r="AV75" s="85">
        <v>0.33595441341497168</v>
      </c>
      <c r="AW75" s="85">
        <v>0.2353228070261863</v>
      </c>
      <c r="AX75" s="85">
        <v>0.20830744438620713</v>
      </c>
      <c r="AY75" s="78">
        <v>3.8176637888064962</v>
      </c>
      <c r="AZ75" s="78">
        <v>2.674122807115753</v>
      </c>
      <c r="BA75" s="78">
        <v>2.3671300498432628</v>
      </c>
    </row>
    <row r="76" spans="1:53" x14ac:dyDescent="0.25">
      <c r="A76" s="78" t="s">
        <v>7</v>
      </c>
      <c r="B76" s="90" t="s">
        <v>200</v>
      </c>
      <c r="C76" s="78" t="s">
        <v>101</v>
      </c>
      <c r="D76" s="90" t="s">
        <v>194</v>
      </c>
      <c r="E76" s="61"/>
      <c r="F76" s="61"/>
      <c r="G76" s="90">
        <v>10</v>
      </c>
      <c r="H76" s="78" t="s">
        <v>197</v>
      </c>
      <c r="I76" s="78">
        <v>2</v>
      </c>
      <c r="J76" s="78">
        <v>25</v>
      </c>
      <c r="K76" s="78" t="s">
        <v>197</v>
      </c>
      <c r="L76" s="78" t="s">
        <v>197</v>
      </c>
      <c r="M76" s="78">
        <v>22.7</v>
      </c>
      <c r="N76" s="78" t="s">
        <v>197</v>
      </c>
      <c r="O76" s="78">
        <v>30</v>
      </c>
      <c r="P76" s="78">
        <f t="shared" si="10"/>
        <v>426.9469146238377</v>
      </c>
      <c r="Q76" s="78" t="s">
        <v>197</v>
      </c>
      <c r="R76" s="78" t="s">
        <v>197</v>
      </c>
      <c r="S76" s="78" t="s">
        <v>197</v>
      </c>
      <c r="T76" s="78" t="s">
        <v>197</v>
      </c>
      <c r="U76" s="78" t="s">
        <v>197</v>
      </c>
      <c r="V76" s="78" t="s">
        <v>197</v>
      </c>
      <c r="W76" s="78" t="s">
        <v>197</v>
      </c>
      <c r="X76" s="78" t="s">
        <v>197</v>
      </c>
      <c r="Y76" s="78" t="s">
        <v>197</v>
      </c>
      <c r="Z76" s="78" t="s">
        <v>197</v>
      </c>
      <c r="AA76" s="78" t="s">
        <v>197</v>
      </c>
      <c r="AB76" s="78" t="s">
        <v>197</v>
      </c>
      <c r="AC76" s="78" t="s">
        <v>197</v>
      </c>
      <c r="AD76" s="78" t="s">
        <v>197</v>
      </c>
      <c r="AE76" s="78" t="s">
        <v>197</v>
      </c>
      <c r="AF76" s="78" t="s">
        <v>197</v>
      </c>
      <c r="AG76" s="78" t="s">
        <v>197</v>
      </c>
      <c r="AH76" s="78" t="s">
        <v>197</v>
      </c>
      <c r="AI76" s="78" t="s">
        <v>197</v>
      </c>
      <c r="AJ76" s="78" t="s">
        <v>197</v>
      </c>
      <c r="AK76" s="78" t="s">
        <v>197</v>
      </c>
      <c r="AL76" s="78" t="s">
        <v>197</v>
      </c>
      <c r="AM76" s="78" t="s">
        <v>197</v>
      </c>
      <c r="AN76" s="78" t="s">
        <v>197</v>
      </c>
      <c r="AO76" s="78" t="s">
        <v>197</v>
      </c>
      <c r="AP76" s="82">
        <v>9.6999999999999993</v>
      </c>
      <c r="AQ76" s="82">
        <v>11.4</v>
      </c>
      <c r="AR76" s="82">
        <v>4.4000000000000004</v>
      </c>
      <c r="AS76" s="82">
        <v>56.3</v>
      </c>
      <c r="AT76" s="83">
        <v>1.24</v>
      </c>
      <c r="AU76" s="84">
        <v>2.4974380000000003</v>
      </c>
      <c r="AV76" s="85">
        <v>0.40283191082375591</v>
      </c>
      <c r="AW76" s="85">
        <v>0.30559483575407137</v>
      </c>
      <c r="AX76" s="85">
        <v>0.24498167807214938</v>
      </c>
      <c r="AY76" s="78">
        <v>3.5336132528399644</v>
      </c>
      <c r="AZ76" s="78">
        <v>2.6806564539830822</v>
      </c>
      <c r="BA76" s="78">
        <v>2.1489620883521874</v>
      </c>
    </row>
    <row r="77" spans="1:53" x14ac:dyDescent="0.25">
      <c r="A77" s="78" t="s">
        <v>7</v>
      </c>
      <c r="B77" s="90" t="s">
        <v>200</v>
      </c>
      <c r="C77" s="78" t="s">
        <v>101</v>
      </c>
      <c r="D77" s="90" t="s">
        <v>203</v>
      </c>
      <c r="E77" s="61"/>
      <c r="F77" s="61"/>
      <c r="G77" s="90">
        <v>1</v>
      </c>
      <c r="H77" s="78" t="s">
        <v>197</v>
      </c>
      <c r="I77" s="78">
        <v>2</v>
      </c>
      <c r="J77" s="78">
        <v>25</v>
      </c>
      <c r="K77" s="78" t="s">
        <v>197</v>
      </c>
      <c r="L77" s="78" t="s">
        <v>197</v>
      </c>
      <c r="M77" s="78" t="s">
        <v>197</v>
      </c>
      <c r="N77" s="78" t="s">
        <v>197</v>
      </c>
      <c r="O77" s="78" t="s">
        <v>197</v>
      </c>
      <c r="P77" s="78" t="s">
        <v>197</v>
      </c>
      <c r="Q77" s="78" t="s">
        <v>197</v>
      </c>
      <c r="R77" s="78" t="s">
        <v>197</v>
      </c>
      <c r="S77" s="78" t="s">
        <v>197</v>
      </c>
      <c r="T77" s="78" t="s">
        <v>197</v>
      </c>
      <c r="U77" s="78" t="s">
        <v>197</v>
      </c>
      <c r="V77" s="78" t="s">
        <v>197</v>
      </c>
      <c r="W77" s="78" t="s">
        <v>197</v>
      </c>
      <c r="X77" s="78" t="s">
        <v>197</v>
      </c>
      <c r="Y77" s="78" t="s">
        <v>197</v>
      </c>
      <c r="Z77" s="78" t="s">
        <v>197</v>
      </c>
      <c r="AA77" s="78" t="s">
        <v>197</v>
      </c>
      <c r="AB77" s="78" t="s">
        <v>197</v>
      </c>
      <c r="AC77" s="78" t="s">
        <v>197</v>
      </c>
      <c r="AD77" s="78" t="s">
        <v>197</v>
      </c>
      <c r="AE77" s="78" t="s">
        <v>197</v>
      </c>
      <c r="AF77" s="78" t="s">
        <v>197</v>
      </c>
      <c r="AG77" s="78" t="s">
        <v>197</v>
      </c>
      <c r="AH77" s="78" t="s">
        <v>197</v>
      </c>
      <c r="AI77" s="78" t="s">
        <v>197</v>
      </c>
      <c r="AJ77" s="78" t="s">
        <v>197</v>
      </c>
      <c r="AK77" s="78" t="s">
        <v>197</v>
      </c>
      <c r="AL77" s="78" t="s">
        <v>197</v>
      </c>
      <c r="AM77" s="78" t="s">
        <v>197</v>
      </c>
      <c r="AN77" s="78" t="s">
        <v>197</v>
      </c>
      <c r="AO77" s="78" t="s">
        <v>197</v>
      </c>
      <c r="AP77" s="82">
        <v>10.3</v>
      </c>
      <c r="AQ77" s="82">
        <v>10.1</v>
      </c>
      <c r="AR77" s="82">
        <v>3.9</v>
      </c>
      <c r="AS77" s="82">
        <v>58</v>
      </c>
      <c r="AT77" s="83">
        <v>1.228</v>
      </c>
      <c r="AU77" s="84">
        <v>2.5931679999999995</v>
      </c>
      <c r="AV77" s="85">
        <v>0.36608937605271485</v>
      </c>
      <c r="AW77" s="85">
        <v>0.27906469099446513</v>
      </c>
      <c r="AX77" s="85">
        <v>0.23035086276021993</v>
      </c>
      <c r="AY77" s="78">
        <v>3.6246472876506424</v>
      </c>
      <c r="AZ77" s="78">
        <v>2.7630167425194569</v>
      </c>
      <c r="BA77" s="78">
        <v>2.2807016114873262</v>
      </c>
    </row>
    <row r="78" spans="1:53" x14ac:dyDescent="0.25">
      <c r="A78" s="78" t="s">
        <v>7</v>
      </c>
      <c r="B78" s="90" t="s">
        <v>200</v>
      </c>
      <c r="C78" s="78" t="s">
        <v>101</v>
      </c>
      <c r="D78" s="90" t="s">
        <v>169</v>
      </c>
      <c r="E78" s="61"/>
      <c r="F78" s="61"/>
      <c r="G78" s="90">
        <v>11</v>
      </c>
      <c r="H78" s="78" t="s">
        <v>197</v>
      </c>
      <c r="I78" s="78">
        <v>2</v>
      </c>
      <c r="J78" s="78">
        <v>25</v>
      </c>
      <c r="K78" s="78" t="s">
        <v>197</v>
      </c>
      <c r="L78" s="78" t="s">
        <v>197</v>
      </c>
      <c r="M78" s="78" t="s">
        <v>197</v>
      </c>
      <c r="N78" s="78" t="s">
        <v>197</v>
      </c>
      <c r="O78" s="78" t="s">
        <v>197</v>
      </c>
      <c r="P78" s="78" t="s">
        <v>197</v>
      </c>
      <c r="Q78" s="78" t="s">
        <v>197</v>
      </c>
      <c r="R78" s="78" t="s">
        <v>197</v>
      </c>
      <c r="S78" s="78" t="s">
        <v>197</v>
      </c>
      <c r="T78" s="78" t="s">
        <v>197</v>
      </c>
      <c r="U78" s="78" t="s">
        <v>197</v>
      </c>
      <c r="V78" s="78" t="s">
        <v>197</v>
      </c>
      <c r="W78" s="78" t="s">
        <v>197</v>
      </c>
      <c r="X78" s="78" t="s">
        <v>197</v>
      </c>
      <c r="Y78" s="78" t="s">
        <v>197</v>
      </c>
      <c r="Z78" s="78" t="s">
        <v>197</v>
      </c>
      <c r="AA78" s="78" t="s">
        <v>197</v>
      </c>
      <c r="AB78" s="78" t="s">
        <v>197</v>
      </c>
      <c r="AC78" s="78" t="s">
        <v>197</v>
      </c>
      <c r="AD78" s="78" t="s">
        <v>197</v>
      </c>
      <c r="AE78" s="78" t="s">
        <v>197</v>
      </c>
      <c r="AF78" s="78" t="s">
        <v>197</v>
      </c>
      <c r="AG78" s="78" t="s">
        <v>197</v>
      </c>
      <c r="AH78" s="78" t="s">
        <v>197</v>
      </c>
      <c r="AI78" s="78" t="s">
        <v>197</v>
      </c>
      <c r="AJ78" s="78" t="s">
        <v>197</v>
      </c>
      <c r="AK78" s="78" t="s">
        <v>197</v>
      </c>
      <c r="AL78" s="78" t="s">
        <v>197</v>
      </c>
      <c r="AM78" s="78" t="s">
        <v>197</v>
      </c>
      <c r="AN78" s="78" t="s">
        <v>197</v>
      </c>
      <c r="AO78" s="78" t="s">
        <v>197</v>
      </c>
      <c r="AP78" s="82">
        <v>10.199999999999999</v>
      </c>
      <c r="AQ78" s="82">
        <v>7.9</v>
      </c>
      <c r="AR78" s="82">
        <v>4.4000000000000004</v>
      </c>
      <c r="AS78" s="82">
        <v>58.8</v>
      </c>
      <c r="AT78" s="83">
        <v>1.1659999999999999</v>
      </c>
      <c r="AU78" s="84">
        <v>2.6845510000000004</v>
      </c>
      <c r="AV78" s="85">
        <v>0.36328644931309295</v>
      </c>
      <c r="AW78" s="85">
        <v>0.25459593590248625</v>
      </c>
      <c r="AX78" s="85">
        <v>0.19554411560559321</v>
      </c>
      <c r="AY78" s="78">
        <v>4.5985626495328216</v>
      </c>
      <c r="AZ78" s="78">
        <v>3.2227333658542565</v>
      </c>
      <c r="BA78" s="78">
        <v>2.4752419696910533</v>
      </c>
    </row>
    <row r="79" spans="1:53" x14ac:dyDescent="0.25">
      <c r="A79" s="78" t="s">
        <v>7</v>
      </c>
      <c r="B79" s="81" t="s">
        <v>204</v>
      </c>
      <c r="C79" s="78" t="s">
        <v>101</v>
      </c>
      <c r="D79" s="90">
        <v>15.461</v>
      </c>
      <c r="E79" s="61"/>
      <c r="F79" s="61"/>
      <c r="G79" s="90">
        <v>7</v>
      </c>
      <c r="H79" s="80" t="s">
        <v>207</v>
      </c>
      <c r="I79" s="78">
        <v>2.5</v>
      </c>
      <c r="J79" s="78">
        <f>8.75*3</f>
        <v>26.25</v>
      </c>
      <c r="K79" s="78">
        <v>35</v>
      </c>
      <c r="L79" s="78">
        <f t="shared" ref="L79:L87" si="13">K79/(I79*J79)*43560/1000</f>
        <v>23.231999999999999</v>
      </c>
      <c r="M79" s="78">
        <v>10.4</v>
      </c>
      <c r="N79" s="78">
        <v>2815</v>
      </c>
      <c r="O79" s="78">
        <f t="shared" ref="O79:O87" si="14">N79/453.59</f>
        <v>6.2060451068145248</v>
      </c>
      <c r="P79" s="78">
        <f t="shared" ref="P79:P87" si="15">O79/(I79*J79)*43560*(1-(M79/100))/0.845/56</f>
        <v>78.000386770726649</v>
      </c>
      <c r="Q79" s="78" t="s">
        <v>197</v>
      </c>
      <c r="R79" s="78" t="s">
        <v>197</v>
      </c>
      <c r="S79" s="78" t="s">
        <v>197</v>
      </c>
      <c r="T79" s="78" t="s">
        <v>197</v>
      </c>
      <c r="U79" s="78" t="s">
        <v>197</v>
      </c>
      <c r="V79" s="78" t="s">
        <v>197</v>
      </c>
      <c r="W79" s="78" t="s">
        <v>197</v>
      </c>
      <c r="X79" s="78" t="s">
        <v>197</v>
      </c>
      <c r="Y79" s="78" t="s">
        <v>197</v>
      </c>
      <c r="Z79" s="78" t="s">
        <v>197</v>
      </c>
      <c r="AA79" s="78" t="s">
        <v>197</v>
      </c>
      <c r="AB79" s="78" t="s">
        <v>197</v>
      </c>
      <c r="AC79" s="78" t="s">
        <v>197</v>
      </c>
      <c r="AD79" s="78" t="s">
        <v>197</v>
      </c>
      <c r="AE79" s="78" t="s">
        <v>197</v>
      </c>
      <c r="AF79" s="78" t="s">
        <v>197</v>
      </c>
      <c r="AG79" s="78" t="s">
        <v>197</v>
      </c>
      <c r="AH79" s="78" t="s">
        <v>197</v>
      </c>
      <c r="AI79" s="78" t="s">
        <v>197</v>
      </c>
      <c r="AJ79" s="78" t="s">
        <v>197</v>
      </c>
      <c r="AK79" s="78" t="s">
        <v>197</v>
      </c>
      <c r="AL79" s="78" t="s">
        <v>197</v>
      </c>
      <c r="AM79" s="78" t="s">
        <v>197</v>
      </c>
      <c r="AN79" s="78" t="s">
        <v>197</v>
      </c>
      <c r="AO79" s="78" t="s">
        <v>197</v>
      </c>
      <c r="AP79" s="82">
        <v>8.6</v>
      </c>
      <c r="AQ79" s="82">
        <v>8</v>
      </c>
      <c r="AR79" s="82">
        <v>4.2</v>
      </c>
      <c r="AS79" s="82">
        <v>59</v>
      </c>
      <c r="AT79" s="83">
        <v>1.165</v>
      </c>
      <c r="AU79" s="84">
        <v>2.6860390000000001</v>
      </c>
      <c r="AV79" s="85">
        <v>0.34077359418480491</v>
      </c>
      <c r="AW79" s="85">
        <v>0.26119228206256112</v>
      </c>
      <c r="AX79" s="85">
        <v>0.1945538215408617</v>
      </c>
      <c r="AY79" s="78">
        <v>4.2596699273100613</v>
      </c>
      <c r="AZ79" s="78">
        <v>3.2649035257820138</v>
      </c>
      <c r="BA79" s="78">
        <v>2.4319227692607712</v>
      </c>
    </row>
    <row r="80" spans="1:53" x14ac:dyDescent="0.25">
      <c r="A80" s="78" t="s">
        <v>7</v>
      </c>
      <c r="B80" s="81" t="s">
        <v>204</v>
      </c>
      <c r="C80" s="78" t="s">
        <v>101</v>
      </c>
      <c r="D80" s="90">
        <v>17.460999999999999</v>
      </c>
      <c r="E80" s="61"/>
      <c r="F80" s="61"/>
      <c r="G80" s="90">
        <v>4</v>
      </c>
      <c r="H80" s="80" t="s">
        <v>207</v>
      </c>
      <c r="I80" s="78">
        <v>2.5</v>
      </c>
      <c r="J80" s="78">
        <f t="shared" ref="J80:J87" si="16">8.75*3</f>
        <v>26.25</v>
      </c>
      <c r="K80" s="78">
        <v>40</v>
      </c>
      <c r="L80" s="78">
        <f t="shared" si="13"/>
        <v>26.550857142857144</v>
      </c>
      <c r="M80" s="78">
        <v>10.6</v>
      </c>
      <c r="N80" s="78">
        <v>4771</v>
      </c>
      <c r="O80" s="78">
        <f t="shared" si="14"/>
        <v>10.518309486540709</v>
      </c>
      <c r="P80" s="78">
        <f t="shared" si="15"/>
        <v>131.9037925348596</v>
      </c>
      <c r="Q80" s="78" t="s">
        <v>197</v>
      </c>
      <c r="R80" s="78" t="s">
        <v>197</v>
      </c>
      <c r="S80" s="78" t="s">
        <v>197</v>
      </c>
      <c r="T80" s="78" t="s">
        <v>197</v>
      </c>
      <c r="U80" s="78" t="s">
        <v>197</v>
      </c>
      <c r="V80" s="78" t="s">
        <v>197</v>
      </c>
      <c r="W80" s="78" t="s">
        <v>197</v>
      </c>
      <c r="X80" s="78" t="s">
        <v>197</v>
      </c>
      <c r="Y80" s="78" t="s">
        <v>197</v>
      </c>
      <c r="Z80" s="78" t="s">
        <v>197</v>
      </c>
      <c r="AA80" s="78" t="s">
        <v>197</v>
      </c>
      <c r="AB80" s="78" t="s">
        <v>197</v>
      </c>
      <c r="AC80" s="78" t="s">
        <v>197</v>
      </c>
      <c r="AD80" s="78" t="s">
        <v>197</v>
      </c>
      <c r="AE80" s="78" t="s">
        <v>197</v>
      </c>
      <c r="AF80" s="78" t="s">
        <v>197</v>
      </c>
      <c r="AG80" s="78" t="s">
        <v>197</v>
      </c>
      <c r="AH80" s="78" t="s">
        <v>197</v>
      </c>
      <c r="AI80" s="78" t="s">
        <v>197</v>
      </c>
      <c r="AJ80" s="78" t="s">
        <v>197</v>
      </c>
      <c r="AK80" s="78" t="s">
        <v>197</v>
      </c>
      <c r="AL80" s="78" t="s">
        <v>197</v>
      </c>
      <c r="AM80" s="78" t="s">
        <v>197</v>
      </c>
      <c r="AN80" s="78" t="s">
        <v>197</v>
      </c>
      <c r="AO80" s="78" t="s">
        <v>197</v>
      </c>
      <c r="AP80" s="82">
        <v>8.1999999999999993</v>
      </c>
      <c r="AQ80" s="82">
        <v>8.6</v>
      </c>
      <c r="AR80" s="82">
        <v>3.8</v>
      </c>
      <c r="AS80" s="82">
        <v>59.4</v>
      </c>
      <c r="AT80" s="83">
        <v>1.226</v>
      </c>
      <c r="AU80" s="84">
        <v>2.689066</v>
      </c>
      <c r="AV80" s="85">
        <v>0.31994212503605368</v>
      </c>
      <c r="AW80" s="85">
        <v>0.25777913220805532</v>
      </c>
      <c r="AX80" s="85">
        <v>0.20505387351359755</v>
      </c>
      <c r="AY80" s="78">
        <v>3.7202572678610895</v>
      </c>
      <c r="AZ80" s="78">
        <v>2.9974317698611088</v>
      </c>
      <c r="BA80" s="78">
        <v>2.3843473664371806</v>
      </c>
    </row>
    <row r="81" spans="1:53" x14ac:dyDescent="0.25">
      <c r="A81" s="78" t="s">
        <v>7</v>
      </c>
      <c r="B81" s="81" t="s">
        <v>204</v>
      </c>
      <c r="C81" s="78" t="s">
        <v>101</v>
      </c>
      <c r="D81" s="90">
        <v>924.46100000000001</v>
      </c>
      <c r="E81" s="61"/>
      <c r="F81" s="61"/>
      <c r="G81" s="90">
        <v>6</v>
      </c>
      <c r="H81" s="80" t="s">
        <v>207</v>
      </c>
      <c r="I81" s="78">
        <v>2.5</v>
      </c>
      <c r="J81" s="78">
        <f t="shared" si="16"/>
        <v>26.25</v>
      </c>
      <c r="K81" s="78">
        <v>38</v>
      </c>
      <c r="L81" s="78">
        <f t="shared" si="13"/>
        <v>25.223314285714284</v>
      </c>
      <c r="M81" s="78">
        <v>10.4</v>
      </c>
      <c r="N81" s="78">
        <v>3044</v>
      </c>
      <c r="O81" s="78">
        <f t="shared" si="14"/>
        <v>6.7109063250953511</v>
      </c>
      <c r="P81" s="78">
        <f t="shared" si="15"/>
        <v>84.345711307315057</v>
      </c>
      <c r="Q81" s="78" t="s">
        <v>197</v>
      </c>
      <c r="R81" s="78" t="s">
        <v>197</v>
      </c>
      <c r="S81" s="78" t="s">
        <v>197</v>
      </c>
      <c r="T81" s="78" t="s">
        <v>197</v>
      </c>
      <c r="U81" s="78" t="s">
        <v>197</v>
      </c>
      <c r="V81" s="78" t="s">
        <v>197</v>
      </c>
      <c r="W81" s="78" t="s">
        <v>197</v>
      </c>
      <c r="X81" s="78" t="s">
        <v>197</v>
      </c>
      <c r="Y81" s="78" t="s">
        <v>197</v>
      </c>
      <c r="Z81" s="78" t="s">
        <v>197</v>
      </c>
      <c r="AA81" s="78" t="s">
        <v>197</v>
      </c>
      <c r="AB81" s="78" t="s">
        <v>197</v>
      </c>
      <c r="AC81" s="78" t="s">
        <v>197</v>
      </c>
      <c r="AD81" s="78" t="s">
        <v>197</v>
      </c>
      <c r="AE81" s="78" t="s">
        <v>197</v>
      </c>
      <c r="AF81" s="78" t="s">
        <v>197</v>
      </c>
      <c r="AG81" s="78" t="s">
        <v>197</v>
      </c>
      <c r="AH81" s="78" t="s">
        <v>197</v>
      </c>
      <c r="AI81" s="78" t="s">
        <v>197</v>
      </c>
      <c r="AJ81" s="78" t="s">
        <v>197</v>
      </c>
      <c r="AK81" s="78" t="s">
        <v>197</v>
      </c>
      <c r="AL81" s="78" t="s">
        <v>197</v>
      </c>
      <c r="AM81" s="78" t="s">
        <v>197</v>
      </c>
      <c r="AN81" s="78" t="s">
        <v>197</v>
      </c>
      <c r="AO81" s="78" t="s">
        <v>197</v>
      </c>
      <c r="AP81" s="82">
        <v>8.3000000000000007</v>
      </c>
      <c r="AQ81" s="82">
        <v>8.9</v>
      </c>
      <c r="AR81" s="82">
        <v>4.0999999999999996</v>
      </c>
      <c r="AS81" s="82">
        <v>58.5</v>
      </c>
      <c r="AT81" s="83">
        <v>1.1839999999999999</v>
      </c>
      <c r="AU81" s="84">
        <v>2.6419420000000002</v>
      </c>
      <c r="AV81" s="85">
        <v>0.3436347996149447</v>
      </c>
      <c r="AW81" s="85">
        <v>0.28224106770359286</v>
      </c>
      <c r="AX81" s="85">
        <v>0.20988894680716247</v>
      </c>
      <c r="AY81" s="78">
        <v>3.8610651642128615</v>
      </c>
      <c r="AZ81" s="78">
        <v>3.1712479517257619</v>
      </c>
      <c r="BA81" s="78">
        <v>2.3583027731141848</v>
      </c>
    </row>
    <row r="82" spans="1:53" x14ac:dyDescent="0.25">
      <c r="A82" s="78" t="s">
        <v>7</v>
      </c>
      <c r="B82" s="81" t="s">
        <v>204</v>
      </c>
      <c r="C82" s="78" t="s">
        <v>101</v>
      </c>
      <c r="D82" s="90">
        <v>9215.4609999999993</v>
      </c>
      <c r="E82" s="61"/>
      <c r="F82" s="61"/>
      <c r="G82" s="90">
        <v>5</v>
      </c>
      <c r="H82" s="80" t="s">
        <v>207</v>
      </c>
      <c r="I82" s="78">
        <v>2.5</v>
      </c>
      <c r="J82" s="78">
        <f t="shared" si="16"/>
        <v>26.25</v>
      </c>
      <c r="K82" s="78">
        <v>41</v>
      </c>
      <c r="L82" s="78">
        <f t="shared" si="13"/>
        <v>27.21462857142857</v>
      </c>
      <c r="M82" s="78">
        <v>9.3000000000000007</v>
      </c>
      <c r="N82" s="78">
        <v>3781</v>
      </c>
      <c r="O82" s="78">
        <f t="shared" si="14"/>
        <v>8.3357216869860444</v>
      </c>
      <c r="P82" s="78">
        <f t="shared" si="15"/>
        <v>106.05333052317246</v>
      </c>
      <c r="Q82" s="78" t="s">
        <v>197</v>
      </c>
      <c r="R82" s="78" t="s">
        <v>197</v>
      </c>
      <c r="S82" s="78" t="s">
        <v>197</v>
      </c>
      <c r="T82" s="78" t="s">
        <v>197</v>
      </c>
      <c r="U82" s="78" t="s">
        <v>197</v>
      </c>
      <c r="V82" s="78" t="s">
        <v>197</v>
      </c>
      <c r="W82" s="78" t="s">
        <v>197</v>
      </c>
      <c r="X82" s="78" t="s">
        <v>197</v>
      </c>
      <c r="Y82" s="78" t="s">
        <v>197</v>
      </c>
      <c r="Z82" s="78" t="s">
        <v>197</v>
      </c>
      <c r="AA82" s="78" t="s">
        <v>197</v>
      </c>
      <c r="AB82" s="78" t="s">
        <v>197</v>
      </c>
      <c r="AC82" s="78" t="s">
        <v>197</v>
      </c>
      <c r="AD82" s="78" t="s">
        <v>197</v>
      </c>
      <c r="AE82" s="78" t="s">
        <v>197</v>
      </c>
      <c r="AF82" s="78" t="s">
        <v>197</v>
      </c>
      <c r="AG82" s="78" t="s">
        <v>197</v>
      </c>
      <c r="AH82" s="78" t="s">
        <v>197</v>
      </c>
      <c r="AI82" s="78" t="s">
        <v>197</v>
      </c>
      <c r="AJ82" s="78" t="s">
        <v>197</v>
      </c>
      <c r="AK82" s="78" t="s">
        <v>197</v>
      </c>
      <c r="AL82" s="78" t="s">
        <v>197</v>
      </c>
      <c r="AM82" s="78" t="s">
        <v>197</v>
      </c>
      <c r="AN82" s="78" t="s">
        <v>197</v>
      </c>
      <c r="AO82" s="78" t="s">
        <v>197</v>
      </c>
      <c r="AP82" s="82">
        <v>8.6</v>
      </c>
      <c r="AQ82" s="82">
        <v>8.9</v>
      </c>
      <c r="AR82" s="82">
        <v>4.5999999999999996</v>
      </c>
      <c r="AS82" s="82">
        <v>58</v>
      </c>
      <c r="AT82" s="83">
        <v>1.1759999999999999</v>
      </c>
      <c r="AU82" s="84">
        <v>2.6186530000000001</v>
      </c>
      <c r="AV82" s="85">
        <v>0.36699701039871968</v>
      </c>
      <c r="AW82" s="85">
        <v>0.26788915058664914</v>
      </c>
      <c r="AX82" s="85">
        <v>0.20680738933624515</v>
      </c>
      <c r="AY82" s="78">
        <v>4.1235619145923561</v>
      </c>
      <c r="AZ82" s="78">
        <v>3.0099904560297657</v>
      </c>
      <c r="BA82" s="78">
        <v>2.3236785318679227</v>
      </c>
    </row>
    <row r="83" spans="1:53" x14ac:dyDescent="0.25">
      <c r="A83" s="78" t="s">
        <v>7</v>
      </c>
      <c r="B83" s="81" t="s">
        <v>204</v>
      </c>
      <c r="C83" s="78" t="s">
        <v>101</v>
      </c>
      <c r="D83" s="99" t="s">
        <v>21</v>
      </c>
      <c r="E83" s="61"/>
      <c r="F83" s="61"/>
      <c r="G83" s="90">
        <v>8</v>
      </c>
      <c r="H83" s="80" t="s">
        <v>207</v>
      </c>
      <c r="I83" s="78">
        <v>2.5</v>
      </c>
      <c r="J83" s="78">
        <f t="shared" si="16"/>
        <v>26.25</v>
      </c>
      <c r="K83" s="78">
        <v>38</v>
      </c>
      <c r="L83" s="78">
        <f t="shared" si="13"/>
        <v>25.223314285714284</v>
      </c>
      <c r="M83" s="78">
        <v>10.4</v>
      </c>
      <c r="N83" s="78">
        <v>3512</v>
      </c>
      <c r="O83" s="78">
        <f t="shared" si="14"/>
        <v>7.7426751030666461</v>
      </c>
      <c r="P83" s="78">
        <f t="shared" si="15"/>
        <v>97.313448788203189</v>
      </c>
      <c r="Q83" s="78" t="s">
        <v>197</v>
      </c>
      <c r="R83" s="78" t="s">
        <v>197</v>
      </c>
      <c r="S83" s="78" t="s">
        <v>197</v>
      </c>
      <c r="T83" s="78" t="s">
        <v>197</v>
      </c>
      <c r="U83" s="78" t="s">
        <v>197</v>
      </c>
      <c r="V83" s="78" t="s">
        <v>197</v>
      </c>
      <c r="W83" s="78" t="s">
        <v>197</v>
      </c>
      <c r="X83" s="78" t="s">
        <v>197</v>
      </c>
      <c r="Y83" s="78" t="s">
        <v>197</v>
      </c>
      <c r="Z83" s="78" t="s">
        <v>197</v>
      </c>
      <c r="AA83" s="78" t="s">
        <v>197</v>
      </c>
      <c r="AB83" s="78" t="s">
        <v>197</v>
      </c>
      <c r="AC83" s="78" t="s">
        <v>197</v>
      </c>
      <c r="AD83" s="78" t="s">
        <v>197</v>
      </c>
      <c r="AE83" s="78" t="s">
        <v>197</v>
      </c>
      <c r="AF83" s="78" t="s">
        <v>197</v>
      </c>
      <c r="AG83" s="78" t="s">
        <v>197</v>
      </c>
      <c r="AH83" s="78" t="s">
        <v>197</v>
      </c>
      <c r="AI83" s="78" t="s">
        <v>197</v>
      </c>
      <c r="AJ83" s="78" t="s">
        <v>197</v>
      </c>
      <c r="AK83" s="78" t="s">
        <v>197</v>
      </c>
      <c r="AL83" s="78" t="s">
        <v>197</v>
      </c>
      <c r="AM83" s="78" t="s">
        <v>197</v>
      </c>
      <c r="AN83" s="78" t="s">
        <v>197</v>
      </c>
      <c r="AO83" s="78" t="s">
        <v>197</v>
      </c>
      <c r="AP83" s="82">
        <v>8.6999999999999993</v>
      </c>
      <c r="AQ83" s="82">
        <v>7.2</v>
      </c>
      <c r="AR83" s="82">
        <v>4.2</v>
      </c>
      <c r="AS83" s="82">
        <v>59.8</v>
      </c>
      <c r="AT83" s="83">
        <v>1.1819999999999999</v>
      </c>
      <c r="AU83" s="84">
        <v>2.7421360000000004</v>
      </c>
      <c r="AV83" s="85">
        <v>0.31052026676961919</v>
      </c>
      <c r="AW83" s="85">
        <v>0.24822470137120151</v>
      </c>
      <c r="AX83" s="85">
        <v>0.19114871422438345</v>
      </c>
      <c r="AY83" s="78">
        <v>4.3127814829113778</v>
      </c>
      <c r="AZ83" s="78">
        <v>3.4475652968222428</v>
      </c>
      <c r="BA83" s="78">
        <v>2.6548432531164368</v>
      </c>
    </row>
    <row r="84" spans="1:53" x14ac:dyDescent="0.25">
      <c r="A84" s="78" t="s">
        <v>7</v>
      </c>
      <c r="B84" s="81" t="s">
        <v>204</v>
      </c>
      <c r="C84" s="78" t="s">
        <v>101</v>
      </c>
      <c r="D84" s="99" t="s">
        <v>165</v>
      </c>
      <c r="E84" s="61"/>
      <c r="F84" s="61"/>
      <c r="G84" s="90">
        <v>9</v>
      </c>
      <c r="H84" s="80" t="s">
        <v>207</v>
      </c>
      <c r="I84" s="78">
        <v>2.5</v>
      </c>
      <c r="J84" s="78">
        <f t="shared" si="16"/>
        <v>26.25</v>
      </c>
      <c r="K84" s="78">
        <v>48</v>
      </c>
      <c r="L84" s="78">
        <f t="shared" si="13"/>
        <v>31.861028571428569</v>
      </c>
      <c r="M84" s="78">
        <v>10.5</v>
      </c>
      <c r="N84" s="78">
        <v>3840</v>
      </c>
      <c r="O84" s="78">
        <f t="shared" si="14"/>
        <v>8.4657951013029393</v>
      </c>
      <c r="P84" s="78">
        <f t="shared" si="15"/>
        <v>106.28319638639992</v>
      </c>
      <c r="Q84" s="78" t="s">
        <v>197</v>
      </c>
      <c r="R84" s="78" t="s">
        <v>197</v>
      </c>
      <c r="S84" s="78" t="s">
        <v>197</v>
      </c>
      <c r="T84" s="78" t="s">
        <v>197</v>
      </c>
      <c r="U84" s="78" t="s">
        <v>197</v>
      </c>
      <c r="V84" s="78" t="s">
        <v>197</v>
      </c>
      <c r="W84" s="78" t="s">
        <v>197</v>
      </c>
      <c r="X84" s="78" t="s">
        <v>197</v>
      </c>
      <c r="Y84" s="78" t="s">
        <v>197</v>
      </c>
      <c r="Z84" s="78" t="s">
        <v>197</v>
      </c>
      <c r="AA84" s="78" t="s">
        <v>197</v>
      </c>
      <c r="AB84" s="78" t="s">
        <v>197</v>
      </c>
      <c r="AC84" s="78" t="s">
        <v>197</v>
      </c>
      <c r="AD84" s="78" t="s">
        <v>197</v>
      </c>
      <c r="AE84" s="78" t="s">
        <v>197</v>
      </c>
      <c r="AF84" s="78" t="s">
        <v>197</v>
      </c>
      <c r="AG84" s="78" t="s">
        <v>197</v>
      </c>
      <c r="AH84" s="78" t="s">
        <v>197</v>
      </c>
      <c r="AI84" s="78" t="s">
        <v>197</v>
      </c>
      <c r="AJ84" s="78" t="s">
        <v>197</v>
      </c>
      <c r="AK84" s="78" t="s">
        <v>197</v>
      </c>
      <c r="AL84" s="78" t="s">
        <v>197</v>
      </c>
      <c r="AM84" s="78" t="s">
        <v>197</v>
      </c>
      <c r="AN84" s="78" t="s">
        <v>197</v>
      </c>
      <c r="AO84" s="78" t="s">
        <v>197</v>
      </c>
      <c r="AP84" s="82">
        <v>8.4</v>
      </c>
      <c r="AQ84" s="82">
        <v>9.5</v>
      </c>
      <c r="AR84" s="82">
        <v>3.8</v>
      </c>
      <c r="AS84" s="82">
        <v>58.2</v>
      </c>
      <c r="AT84" s="83">
        <v>1.1870000000000001</v>
      </c>
      <c r="AU84" s="84">
        <v>2.6181459999999999</v>
      </c>
      <c r="AV84" s="85">
        <v>0.35371310180468729</v>
      </c>
      <c r="AW84" s="85">
        <v>0.29707877265308896</v>
      </c>
      <c r="AX84" s="85">
        <v>0.21979514082037949</v>
      </c>
      <c r="AY84" s="78">
        <v>3.7232958084703927</v>
      </c>
      <c r="AZ84" s="78">
        <v>3.127144975295673</v>
      </c>
      <c r="BA84" s="78">
        <v>2.3136330612671525</v>
      </c>
    </row>
    <row r="85" spans="1:53" x14ac:dyDescent="0.25">
      <c r="A85" s="78" t="s">
        <v>7</v>
      </c>
      <c r="B85" s="81" t="s">
        <v>204</v>
      </c>
      <c r="C85" s="78" t="s">
        <v>101</v>
      </c>
      <c r="D85" s="99" t="s">
        <v>202</v>
      </c>
      <c r="E85" s="61"/>
      <c r="F85" s="61"/>
      <c r="G85" s="90">
        <v>2</v>
      </c>
      <c r="H85" s="80" t="s">
        <v>207</v>
      </c>
      <c r="I85" s="78">
        <v>2.5</v>
      </c>
      <c r="J85" s="78">
        <f t="shared" si="16"/>
        <v>26.25</v>
      </c>
      <c r="K85" s="78">
        <v>37</v>
      </c>
      <c r="L85" s="78">
        <f t="shared" si="13"/>
        <v>24.559542857142855</v>
      </c>
      <c r="M85" s="78">
        <v>10.7</v>
      </c>
      <c r="N85" s="78">
        <v>5307</v>
      </c>
      <c r="O85" s="78">
        <f t="shared" si="14"/>
        <v>11.699993386097578</v>
      </c>
      <c r="P85" s="78">
        <f t="shared" si="15"/>
        <v>146.55846032291771</v>
      </c>
      <c r="Q85" s="78" t="s">
        <v>197</v>
      </c>
      <c r="R85" s="78" t="s">
        <v>197</v>
      </c>
      <c r="S85" s="78" t="s">
        <v>197</v>
      </c>
      <c r="T85" s="78" t="s">
        <v>197</v>
      </c>
      <c r="U85" s="78" t="s">
        <v>197</v>
      </c>
      <c r="V85" s="78" t="s">
        <v>197</v>
      </c>
      <c r="W85" s="78" t="s">
        <v>197</v>
      </c>
      <c r="X85" s="78" t="s">
        <v>197</v>
      </c>
      <c r="Y85" s="78" t="s">
        <v>197</v>
      </c>
      <c r="Z85" s="78" t="s">
        <v>197</v>
      </c>
      <c r="AA85" s="78" t="s">
        <v>197</v>
      </c>
      <c r="AB85" s="78" t="s">
        <v>197</v>
      </c>
      <c r="AC85" s="78" t="s">
        <v>197</v>
      </c>
      <c r="AD85" s="78" t="s">
        <v>197</v>
      </c>
      <c r="AE85" s="78" t="s">
        <v>197</v>
      </c>
      <c r="AF85" s="78" t="s">
        <v>197</v>
      </c>
      <c r="AG85" s="78" t="s">
        <v>197</v>
      </c>
      <c r="AH85" s="78" t="s">
        <v>197</v>
      </c>
      <c r="AI85" s="78" t="s">
        <v>197</v>
      </c>
      <c r="AJ85" s="78" t="s">
        <v>197</v>
      </c>
      <c r="AK85" s="78" t="s">
        <v>197</v>
      </c>
      <c r="AL85" s="78" t="s">
        <v>197</v>
      </c>
      <c r="AM85" s="78" t="s">
        <v>197</v>
      </c>
      <c r="AN85" s="78" t="s">
        <v>197</v>
      </c>
      <c r="AO85" s="78" t="s">
        <v>197</v>
      </c>
      <c r="AP85" s="82">
        <v>8.1999999999999993</v>
      </c>
      <c r="AQ85" s="82">
        <v>8.3000000000000007</v>
      </c>
      <c r="AR85" s="82">
        <v>3.9</v>
      </c>
      <c r="AS85" s="82">
        <v>60.1</v>
      </c>
      <c r="AT85" s="83">
        <v>1.2949999999999999</v>
      </c>
      <c r="AU85" s="84">
        <v>2.7306849999999998</v>
      </c>
      <c r="AV85" s="85">
        <v>0.31117032676703094</v>
      </c>
      <c r="AW85" s="85">
        <v>0.21817636049867412</v>
      </c>
      <c r="AX85" s="85">
        <v>0.19708156164045371</v>
      </c>
      <c r="AY85" s="78">
        <v>3.749040081530493</v>
      </c>
      <c r="AZ85" s="78">
        <v>2.6286308493816155</v>
      </c>
      <c r="BA85" s="78">
        <v>2.3744766462705265</v>
      </c>
    </row>
    <row r="86" spans="1:53" x14ac:dyDescent="0.25">
      <c r="A86" s="78" t="s">
        <v>7</v>
      </c>
      <c r="B86" s="81" t="s">
        <v>204</v>
      </c>
      <c r="C86" s="78" t="s">
        <v>101</v>
      </c>
      <c r="D86" s="99" t="s">
        <v>194</v>
      </c>
      <c r="E86" s="61"/>
      <c r="F86" s="61"/>
      <c r="G86" s="90">
        <v>1</v>
      </c>
      <c r="H86" s="80" t="s">
        <v>207</v>
      </c>
      <c r="I86" s="78">
        <v>2.5</v>
      </c>
      <c r="J86" s="78">
        <f t="shared" si="16"/>
        <v>26.25</v>
      </c>
      <c r="K86" s="78">
        <v>31</v>
      </c>
      <c r="L86" s="78">
        <f t="shared" si="13"/>
        <v>20.576914285714288</v>
      </c>
      <c r="M86" s="78">
        <v>10.9</v>
      </c>
      <c r="N86" s="78">
        <v>5149</v>
      </c>
      <c r="O86" s="78">
        <f t="shared" si="14"/>
        <v>11.351661191825217</v>
      </c>
      <c r="P86" s="78">
        <f t="shared" si="15"/>
        <v>141.87665583405311</v>
      </c>
      <c r="Q86" s="78" t="s">
        <v>197</v>
      </c>
      <c r="R86" s="78" t="s">
        <v>197</v>
      </c>
      <c r="S86" s="78" t="s">
        <v>197</v>
      </c>
      <c r="T86" s="78" t="s">
        <v>197</v>
      </c>
      <c r="U86" s="78" t="s">
        <v>197</v>
      </c>
      <c r="V86" s="78" t="s">
        <v>197</v>
      </c>
      <c r="W86" s="78" t="s">
        <v>197</v>
      </c>
      <c r="X86" s="78" t="s">
        <v>197</v>
      </c>
      <c r="Y86" s="78" t="s">
        <v>197</v>
      </c>
      <c r="Z86" s="78" t="s">
        <v>197</v>
      </c>
      <c r="AA86" s="78" t="s">
        <v>197</v>
      </c>
      <c r="AB86" s="78" t="s">
        <v>197</v>
      </c>
      <c r="AC86" s="78" t="s">
        <v>197</v>
      </c>
      <c r="AD86" s="78" t="s">
        <v>197</v>
      </c>
      <c r="AE86" s="78" t="s">
        <v>197</v>
      </c>
      <c r="AF86" s="78" t="s">
        <v>197</v>
      </c>
      <c r="AG86" s="78" t="s">
        <v>197</v>
      </c>
      <c r="AH86" s="78" t="s">
        <v>197</v>
      </c>
      <c r="AI86" s="78" t="s">
        <v>197</v>
      </c>
      <c r="AJ86" s="78" t="s">
        <v>197</v>
      </c>
      <c r="AK86" s="78" t="s">
        <v>197</v>
      </c>
      <c r="AL86" s="78" t="s">
        <v>197</v>
      </c>
      <c r="AM86" s="78" t="s">
        <v>197</v>
      </c>
      <c r="AN86" s="78" t="s">
        <v>197</v>
      </c>
      <c r="AO86" s="78" t="s">
        <v>197</v>
      </c>
      <c r="AP86" s="82">
        <v>8.1</v>
      </c>
      <c r="AQ86" s="82">
        <v>10.4</v>
      </c>
      <c r="AR86" s="82">
        <v>4.2</v>
      </c>
      <c r="AS86" s="82">
        <v>57.2</v>
      </c>
      <c r="AT86" s="83">
        <v>1.258</v>
      </c>
      <c r="AU86" s="84">
        <v>2.5743400000000003</v>
      </c>
      <c r="AV86" s="85">
        <v>0.36339111227464116</v>
      </c>
      <c r="AW86" s="85">
        <v>0.29620676099466786</v>
      </c>
      <c r="AX86" s="85">
        <v>0.2313526608190794</v>
      </c>
      <c r="AY86" s="78">
        <v>3.4941453103330882</v>
      </c>
      <c r="AZ86" s="78">
        <v>2.8481419326410373</v>
      </c>
      <c r="BA86" s="78">
        <v>2.2245448155680712</v>
      </c>
    </row>
    <row r="87" spans="1:53" x14ac:dyDescent="0.25">
      <c r="A87" s="78" t="s">
        <v>7</v>
      </c>
      <c r="B87" s="81" t="s">
        <v>204</v>
      </c>
      <c r="C87" s="78" t="s">
        <v>101</v>
      </c>
      <c r="D87" s="99" t="s">
        <v>169</v>
      </c>
      <c r="E87" s="61"/>
      <c r="F87" s="61"/>
      <c r="G87" s="90">
        <v>3</v>
      </c>
      <c r="H87" s="80" t="s">
        <v>207</v>
      </c>
      <c r="I87" s="78">
        <v>2.5</v>
      </c>
      <c r="J87" s="78">
        <f t="shared" si="16"/>
        <v>26.25</v>
      </c>
      <c r="K87" s="78">
        <v>42</v>
      </c>
      <c r="L87" s="78">
        <f t="shared" si="13"/>
        <v>27.878400000000003</v>
      </c>
      <c r="M87" s="78">
        <v>10.3</v>
      </c>
      <c r="N87" s="78">
        <v>4262</v>
      </c>
      <c r="O87" s="78">
        <f t="shared" si="14"/>
        <v>9.396150708789877</v>
      </c>
      <c r="P87" s="78">
        <f t="shared" si="15"/>
        <v>118.22688191048545</v>
      </c>
      <c r="Q87" s="78" t="s">
        <v>197</v>
      </c>
      <c r="R87" s="78" t="s">
        <v>197</v>
      </c>
      <c r="S87" s="78" t="s">
        <v>197</v>
      </c>
      <c r="T87" s="78" t="s">
        <v>197</v>
      </c>
      <c r="U87" s="78" t="s">
        <v>197</v>
      </c>
      <c r="V87" s="78" t="s">
        <v>197</v>
      </c>
      <c r="W87" s="78" t="s">
        <v>197</v>
      </c>
      <c r="X87" s="78" t="s">
        <v>197</v>
      </c>
      <c r="Y87" s="78" t="s">
        <v>197</v>
      </c>
      <c r="Z87" s="78" t="s">
        <v>197</v>
      </c>
      <c r="AA87" s="78" t="s">
        <v>197</v>
      </c>
      <c r="AB87" s="78" t="s">
        <v>197</v>
      </c>
      <c r="AC87" s="78" t="s">
        <v>197</v>
      </c>
      <c r="AD87" s="78" t="s">
        <v>197</v>
      </c>
      <c r="AE87" s="78" t="s">
        <v>197</v>
      </c>
      <c r="AF87" s="78" t="s">
        <v>197</v>
      </c>
      <c r="AG87" s="78" t="s">
        <v>197</v>
      </c>
      <c r="AH87" s="78" t="s">
        <v>197</v>
      </c>
      <c r="AI87" s="78" t="s">
        <v>197</v>
      </c>
      <c r="AJ87" s="78" t="s">
        <v>197</v>
      </c>
      <c r="AK87" s="78" t="s">
        <v>197</v>
      </c>
      <c r="AL87" s="78" t="s">
        <v>197</v>
      </c>
      <c r="AM87" s="78" t="s">
        <v>197</v>
      </c>
      <c r="AN87" s="78" t="s">
        <v>197</v>
      </c>
      <c r="AO87" s="78" t="s">
        <v>197</v>
      </c>
      <c r="AP87" s="82">
        <v>8.3000000000000007</v>
      </c>
      <c r="AQ87" s="82">
        <v>8.5</v>
      </c>
      <c r="AR87" s="82">
        <v>4.3</v>
      </c>
      <c r="AS87" s="82">
        <v>58.7</v>
      </c>
      <c r="AT87" s="83">
        <v>1.1910000000000001</v>
      </c>
      <c r="AU87" s="84">
        <v>2.661343</v>
      </c>
      <c r="AV87" s="85">
        <v>0.34767330627929027</v>
      </c>
      <c r="AW87" s="85">
        <v>0.2609246578416648</v>
      </c>
      <c r="AX87" s="85">
        <v>0.20165598235203203</v>
      </c>
      <c r="AY87" s="78">
        <v>4.0902741915210621</v>
      </c>
      <c r="AZ87" s="78">
        <v>3.0697018569607626</v>
      </c>
      <c r="BA87" s="78">
        <v>2.3724233217886121</v>
      </c>
    </row>
  </sheetData>
  <sortState xmlns:xlrd2="http://schemas.microsoft.com/office/spreadsheetml/2017/richdata2" ref="A2:BA68">
    <sortCondition ref="B2:B68"/>
    <sortCondition ref="D2:D68"/>
  </sortState>
  <pageMargins left="0.7" right="0.7" top="0.75" bottom="0.75" header="0.3" footer="0.3"/>
  <ignoredErrors>
    <ignoredError sqref="J30:J31 J29 J3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65"/>
  <sheetViews>
    <sheetView tabSelected="1" topLeftCell="AA40" workbookViewId="0">
      <selection activeCell="AN61" sqref="AN61"/>
    </sheetView>
  </sheetViews>
  <sheetFormatPr defaultColWidth="8.85546875" defaultRowHeight="15" x14ac:dyDescent="0.25"/>
  <cols>
    <col min="1" max="1" width="16.85546875" bestFit="1" customWidth="1"/>
    <col min="2" max="3" width="14.7109375" bestFit="1" customWidth="1"/>
    <col min="6" max="6" width="15.42578125" bestFit="1" customWidth="1"/>
    <col min="7" max="7" width="14" bestFit="1" customWidth="1"/>
  </cols>
  <sheetData>
    <row r="1" spans="1:50" ht="15.75" thickBot="1" x14ac:dyDescent="0.3">
      <c r="A1" s="1" t="s">
        <v>0</v>
      </c>
      <c r="B1" s="1" t="s">
        <v>47</v>
      </c>
      <c r="C1" s="1" t="s">
        <v>1</v>
      </c>
      <c r="D1" s="1" t="s">
        <v>2</v>
      </c>
      <c r="E1" s="1" t="s">
        <v>6</v>
      </c>
      <c r="F1" s="2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39</v>
      </c>
      <c r="L1" s="1" t="s">
        <v>44</v>
      </c>
      <c r="M1" s="1" t="s">
        <v>41</v>
      </c>
      <c r="N1" s="1" t="s">
        <v>42</v>
      </c>
      <c r="O1" s="3" t="s">
        <v>43</v>
      </c>
      <c r="P1" s="3" t="s">
        <v>45</v>
      </c>
      <c r="Q1" s="3" t="s">
        <v>89</v>
      </c>
      <c r="R1" s="3" t="s">
        <v>90</v>
      </c>
      <c r="S1" s="3" t="s">
        <v>91</v>
      </c>
      <c r="T1" s="3" t="s">
        <v>92</v>
      </c>
      <c r="U1" s="3" t="s">
        <v>93</v>
      </c>
      <c r="V1" s="3" t="s">
        <v>94</v>
      </c>
      <c r="W1" s="50" t="s">
        <v>111</v>
      </c>
      <c r="X1" s="50" t="s">
        <v>133</v>
      </c>
      <c r="Y1" s="50" t="s">
        <v>114</v>
      </c>
      <c r="Z1" s="50" t="s">
        <v>116</v>
      </c>
      <c r="AA1" s="50" t="s">
        <v>135</v>
      </c>
      <c r="AB1" s="50" t="s">
        <v>121</v>
      </c>
      <c r="AC1" s="50" t="s">
        <v>123</v>
      </c>
      <c r="AD1" s="50" t="s">
        <v>125</v>
      </c>
      <c r="AE1" s="50" t="s">
        <v>127</v>
      </c>
      <c r="AF1" s="50" t="s">
        <v>129</v>
      </c>
      <c r="AG1" s="50" t="s">
        <v>148</v>
      </c>
      <c r="AH1" s="50" t="s">
        <v>150</v>
      </c>
      <c r="AI1" s="50" t="s">
        <v>152</v>
      </c>
      <c r="AJ1" s="50" t="s">
        <v>154</v>
      </c>
      <c r="AK1" s="50" t="s">
        <v>155</v>
      </c>
      <c r="AL1" s="50" t="s">
        <v>156</v>
      </c>
      <c r="AM1" s="50" t="s">
        <v>131</v>
      </c>
      <c r="AN1" s="50" t="s">
        <v>161</v>
      </c>
      <c r="AO1" s="50" t="s">
        <v>163</v>
      </c>
      <c r="AP1" s="50" t="s">
        <v>212</v>
      </c>
      <c r="AQ1" s="50" t="s">
        <v>213</v>
      </c>
      <c r="AR1" s="50" t="s">
        <v>214</v>
      </c>
      <c r="AS1" s="50" t="s">
        <v>215</v>
      </c>
      <c r="AT1" s="50" t="s">
        <v>216</v>
      </c>
      <c r="AU1" s="113" t="s">
        <v>217</v>
      </c>
      <c r="AV1" s="113" t="s">
        <v>218</v>
      </c>
      <c r="AW1" s="113" t="s">
        <v>219</v>
      </c>
      <c r="AX1" s="114" t="s">
        <v>220</v>
      </c>
    </row>
    <row r="2" spans="1:50" ht="15.75" thickTop="1" x14ac:dyDescent="0.25">
      <c r="A2" s="21" t="s">
        <v>46</v>
      </c>
      <c r="B2" s="21">
        <v>2020</v>
      </c>
      <c r="C2" s="21" t="s">
        <v>8</v>
      </c>
      <c r="D2" s="21" t="s">
        <v>9</v>
      </c>
      <c r="E2" s="21">
        <v>1</v>
      </c>
      <c r="F2" s="22" t="s">
        <v>10</v>
      </c>
      <c r="G2" s="21" t="s">
        <v>11</v>
      </c>
      <c r="H2" s="21" t="s">
        <v>12</v>
      </c>
      <c r="I2" s="21">
        <v>322.60000000000002</v>
      </c>
      <c r="J2" s="21">
        <v>141</v>
      </c>
      <c r="K2" s="21">
        <v>4481.05</v>
      </c>
      <c r="L2" s="21">
        <v>10.55</v>
      </c>
      <c r="M2" s="21">
        <v>63.3</v>
      </c>
      <c r="N2" s="21">
        <v>95.4</v>
      </c>
      <c r="O2" s="21">
        <v>0.318</v>
      </c>
      <c r="P2" s="21">
        <v>186.7450684154586</v>
      </c>
      <c r="Q2" s="21">
        <v>6.63</v>
      </c>
      <c r="R2" s="21">
        <v>3.97</v>
      </c>
      <c r="S2" s="21">
        <v>1.91</v>
      </c>
      <c r="T2" s="21">
        <v>67.11</v>
      </c>
      <c r="U2" s="21">
        <v>1.18</v>
      </c>
      <c r="V2" s="21">
        <v>1.26</v>
      </c>
      <c r="W2" s="21">
        <v>13.844999999999999</v>
      </c>
      <c r="X2" s="21">
        <v>6.85</v>
      </c>
      <c r="Y2" s="21">
        <v>2.0699999999999998</v>
      </c>
      <c r="Z2" s="21">
        <v>61.5</v>
      </c>
      <c r="AA2" s="21">
        <v>6.5</v>
      </c>
      <c r="AB2" s="21">
        <v>26.5</v>
      </c>
      <c r="AC2" s="21">
        <v>1952</v>
      </c>
      <c r="AD2" s="21">
        <v>323</v>
      </c>
      <c r="AE2" s="21">
        <v>100</v>
      </c>
      <c r="AF2" s="21">
        <v>24.5</v>
      </c>
      <c r="AG2" s="21">
        <v>0.54499999999999993</v>
      </c>
      <c r="AH2" s="21">
        <v>183</v>
      </c>
      <c r="AI2" s="21">
        <v>106</v>
      </c>
      <c r="AJ2" s="21">
        <v>1.5899999999999999</v>
      </c>
      <c r="AK2" s="21">
        <v>3.0300000000000002</v>
      </c>
      <c r="AL2" s="21">
        <v>589.5</v>
      </c>
      <c r="AM2" s="21">
        <v>14</v>
      </c>
      <c r="AN2" s="67">
        <v>33.130000000000003</v>
      </c>
      <c r="AO2" s="67">
        <v>25.87</v>
      </c>
      <c r="AP2" s="104">
        <v>11.987500000000001</v>
      </c>
      <c r="AQ2" s="104">
        <v>1.2000000000000002</v>
      </c>
      <c r="AR2" s="67">
        <v>374.51879999999994</v>
      </c>
      <c r="AS2" s="104">
        <v>2.7001800657370527</v>
      </c>
      <c r="AT2" s="104">
        <v>0.14380427888446221</v>
      </c>
      <c r="AU2" s="104"/>
      <c r="AV2" s="104"/>
      <c r="AW2" s="104"/>
      <c r="AX2" s="104"/>
    </row>
    <row r="3" spans="1:50" x14ac:dyDescent="0.25">
      <c r="A3" s="21" t="s">
        <v>46</v>
      </c>
      <c r="B3" s="21">
        <v>2020</v>
      </c>
      <c r="C3" s="21" t="s">
        <v>8</v>
      </c>
      <c r="D3" s="21" t="s">
        <v>9</v>
      </c>
      <c r="E3" s="21">
        <v>2</v>
      </c>
      <c r="F3" s="22" t="s">
        <v>13</v>
      </c>
      <c r="G3" s="21" t="s">
        <v>11</v>
      </c>
      <c r="H3" s="21" t="s">
        <v>14</v>
      </c>
      <c r="I3" s="21">
        <v>303.39999999999998</v>
      </c>
      <c r="J3" s="21">
        <v>129.4</v>
      </c>
      <c r="K3" s="21">
        <v>4207.25</v>
      </c>
      <c r="L3" s="21">
        <v>10.100000000000001</v>
      </c>
      <c r="M3" s="21">
        <v>62.85</v>
      </c>
      <c r="N3" s="21">
        <v>93</v>
      </c>
      <c r="O3" s="21">
        <v>0.31</v>
      </c>
      <c r="P3" s="21">
        <v>176.21668127652157</v>
      </c>
      <c r="Q3" s="21">
        <v>7.74</v>
      </c>
      <c r="R3" s="21">
        <v>3.7</v>
      </c>
      <c r="S3" s="21">
        <v>1.37</v>
      </c>
      <c r="T3" s="21">
        <v>66.39</v>
      </c>
      <c r="U3" s="21">
        <v>1.1299999999999999</v>
      </c>
      <c r="V3" s="21">
        <v>1.3</v>
      </c>
      <c r="W3" s="21">
        <v>14.105</v>
      </c>
      <c r="X3" s="21">
        <v>6.65</v>
      </c>
      <c r="Y3" s="21">
        <v>1.8049999999999999</v>
      </c>
      <c r="Z3" s="21">
        <v>56</v>
      </c>
      <c r="AA3" s="21">
        <v>7.5</v>
      </c>
      <c r="AB3" s="21">
        <v>28.5</v>
      </c>
      <c r="AC3" s="21">
        <v>1994</v>
      </c>
      <c r="AD3" s="21">
        <v>298</v>
      </c>
      <c r="AE3" s="21">
        <v>96.5</v>
      </c>
      <c r="AF3" s="21">
        <v>21.5</v>
      </c>
      <c r="AG3" s="21">
        <v>0.47499999999999998</v>
      </c>
      <c r="AH3" s="21">
        <v>175</v>
      </c>
      <c r="AI3" s="21">
        <v>109.5</v>
      </c>
      <c r="AJ3" s="21">
        <v>1.5550000000000002</v>
      </c>
      <c r="AK3" s="21">
        <v>2.95</v>
      </c>
      <c r="AL3" s="21">
        <v>598.5</v>
      </c>
      <c r="AM3" s="21">
        <v>14</v>
      </c>
      <c r="AN3" s="67">
        <v>33.952500000000001</v>
      </c>
      <c r="AO3" s="67">
        <v>28.335000000000001</v>
      </c>
      <c r="AP3" s="104">
        <v>12.734000000000002</v>
      </c>
      <c r="AQ3" s="104">
        <v>1.1825000000000001</v>
      </c>
      <c r="AR3" s="67">
        <v>320.50440000000009</v>
      </c>
      <c r="AS3" s="104">
        <v>2.6626739542881737</v>
      </c>
      <c r="AT3" s="104">
        <v>0.15600668876512522</v>
      </c>
      <c r="AU3" s="104"/>
      <c r="AV3" s="104"/>
      <c r="AW3" s="104"/>
      <c r="AX3" s="104"/>
    </row>
    <row r="4" spans="1:50" x14ac:dyDescent="0.25">
      <c r="A4" s="21" t="s">
        <v>46</v>
      </c>
      <c r="B4" s="21">
        <v>2020</v>
      </c>
      <c r="C4" s="21" t="s">
        <v>8</v>
      </c>
      <c r="D4" s="21" t="s">
        <v>9</v>
      </c>
      <c r="E4" s="21">
        <v>3</v>
      </c>
      <c r="F4" s="22" t="s">
        <v>15</v>
      </c>
      <c r="G4" s="21" t="s">
        <v>11</v>
      </c>
      <c r="H4" s="21" t="s">
        <v>16</v>
      </c>
      <c r="I4" s="21">
        <v>281.8</v>
      </c>
      <c r="J4" s="21">
        <v>126.8</v>
      </c>
      <c r="K4" s="21">
        <v>4524.1000000000004</v>
      </c>
      <c r="L4" s="21">
        <v>10.199999999999999</v>
      </c>
      <c r="M4" s="21">
        <v>62.7</v>
      </c>
      <c r="N4" s="21">
        <v>93</v>
      </c>
      <c r="O4" s="21">
        <v>0.31</v>
      </c>
      <c r="P4" s="21">
        <v>189.27686739467455</v>
      </c>
      <c r="Q4" s="21">
        <v>7.21</v>
      </c>
      <c r="R4" s="21">
        <v>4.0999999999999996</v>
      </c>
      <c r="S4" s="21">
        <v>1.58</v>
      </c>
      <c r="T4" s="21">
        <v>66.45</v>
      </c>
      <c r="U4" s="21">
        <v>1.22</v>
      </c>
      <c r="V4" s="21">
        <v>1.29</v>
      </c>
      <c r="W4" s="21">
        <v>14.175000000000001</v>
      </c>
      <c r="X4" s="21">
        <v>6.6</v>
      </c>
      <c r="Y4" s="21">
        <v>1.655</v>
      </c>
      <c r="Z4" s="21">
        <v>53</v>
      </c>
      <c r="AA4" s="21">
        <v>8</v>
      </c>
      <c r="AB4" s="21">
        <v>30.5</v>
      </c>
      <c r="AC4" s="21">
        <v>1946.5</v>
      </c>
      <c r="AD4" s="21">
        <v>311</v>
      </c>
      <c r="AE4" s="21">
        <v>102.5</v>
      </c>
      <c r="AF4" s="21">
        <v>22.5</v>
      </c>
      <c r="AG4" s="21">
        <v>0.36499999999999999</v>
      </c>
      <c r="AH4" s="21">
        <v>170</v>
      </c>
      <c r="AI4" s="21">
        <v>104.5</v>
      </c>
      <c r="AJ4" s="21">
        <v>1.4350000000000001</v>
      </c>
      <c r="AK4" s="21">
        <v>3.4550000000000001</v>
      </c>
      <c r="AL4" s="21">
        <v>597.5</v>
      </c>
      <c r="AM4" s="21">
        <v>15.5</v>
      </c>
      <c r="AN4" s="67">
        <v>35.427499999999995</v>
      </c>
      <c r="AO4" s="67">
        <v>31.090000000000003</v>
      </c>
      <c r="AP4" s="104">
        <v>10.938499999999999</v>
      </c>
      <c r="AQ4" s="104">
        <v>1.1844999999999999</v>
      </c>
      <c r="AR4" s="67">
        <v>263.87639999999999</v>
      </c>
      <c r="AS4" s="104">
        <v>2.0393551488391966</v>
      </c>
      <c r="AT4" s="104">
        <v>0.14231427147130038</v>
      </c>
      <c r="AU4" s="104"/>
      <c r="AV4" s="104"/>
      <c r="AW4" s="104"/>
      <c r="AX4" s="104"/>
    </row>
    <row r="5" spans="1:50" ht="15.75" x14ac:dyDescent="0.25">
      <c r="A5" s="21" t="s">
        <v>46</v>
      </c>
      <c r="B5" s="21">
        <v>2020</v>
      </c>
      <c r="C5" s="21" t="s">
        <v>8</v>
      </c>
      <c r="D5" s="21" t="s">
        <v>9</v>
      </c>
      <c r="E5" s="21">
        <v>4</v>
      </c>
      <c r="F5" s="24" t="s">
        <v>17</v>
      </c>
      <c r="G5" s="21" t="s">
        <v>11</v>
      </c>
      <c r="H5" s="21" t="s">
        <v>18</v>
      </c>
      <c r="I5" s="21">
        <v>291.60000000000002</v>
      </c>
      <c r="J5" s="21">
        <v>121.6</v>
      </c>
      <c r="K5" s="21">
        <v>3526.95</v>
      </c>
      <c r="L5" s="21">
        <v>10.100000000000001</v>
      </c>
      <c r="M5" s="21">
        <v>61.9</v>
      </c>
      <c r="N5" s="21">
        <v>78.8</v>
      </c>
      <c r="O5" s="21">
        <v>0.26266666666666666</v>
      </c>
      <c r="P5" s="21">
        <v>147.72296013505917</v>
      </c>
      <c r="Q5" s="21">
        <v>6.87</v>
      </c>
      <c r="R5" s="21">
        <v>3.64</v>
      </c>
      <c r="S5" s="21">
        <v>1.35</v>
      </c>
      <c r="T5" s="21">
        <v>67.41</v>
      </c>
      <c r="U5" s="21">
        <v>1.1100000000000001</v>
      </c>
      <c r="V5" s="21">
        <v>1.31</v>
      </c>
      <c r="W5" s="21">
        <v>14.975000000000001</v>
      </c>
      <c r="X5" s="21">
        <v>6.7</v>
      </c>
      <c r="Y5" s="21">
        <v>1.7949999999999999</v>
      </c>
      <c r="Z5" s="21">
        <v>56</v>
      </c>
      <c r="AA5" s="21">
        <v>6</v>
      </c>
      <c r="AB5" s="21">
        <v>25</v>
      </c>
      <c r="AC5" s="21">
        <v>2073</v>
      </c>
      <c r="AD5" s="21">
        <v>348</v>
      </c>
      <c r="AE5" s="21">
        <v>103</v>
      </c>
      <c r="AF5" s="21">
        <v>22.5</v>
      </c>
      <c r="AG5" s="21">
        <v>0.45</v>
      </c>
      <c r="AH5" s="21">
        <v>185.5</v>
      </c>
      <c r="AI5" s="21">
        <v>121</v>
      </c>
      <c r="AJ5" s="21">
        <v>1.5</v>
      </c>
      <c r="AK5" s="21">
        <v>2.4299999999999997</v>
      </c>
      <c r="AL5" s="21">
        <v>585</v>
      </c>
      <c r="AM5" s="21">
        <v>13.5</v>
      </c>
      <c r="AN5" s="67">
        <v>35.977499999999999</v>
      </c>
      <c r="AO5" s="67">
        <v>30.745000000000001</v>
      </c>
      <c r="AP5" s="104">
        <v>11.202500000000001</v>
      </c>
      <c r="AQ5" s="104">
        <v>1.2490000000000001</v>
      </c>
      <c r="AR5" s="67">
        <v>360.57960000000014</v>
      </c>
      <c r="AS5" s="104">
        <v>2.2448702679877108</v>
      </c>
      <c r="AT5" s="104">
        <v>0.14958765515950848</v>
      </c>
      <c r="AU5" s="104"/>
      <c r="AV5" s="104"/>
      <c r="AW5" s="104"/>
      <c r="AX5" s="104"/>
    </row>
    <row r="6" spans="1:50" x14ac:dyDescent="0.25">
      <c r="A6" s="21" t="s">
        <v>46</v>
      </c>
      <c r="B6" s="21">
        <v>2020</v>
      </c>
      <c r="C6" s="21" t="s">
        <v>8</v>
      </c>
      <c r="D6" s="21" t="s">
        <v>9</v>
      </c>
      <c r="E6" s="21">
        <v>5</v>
      </c>
      <c r="F6" s="22" t="s">
        <v>19</v>
      </c>
      <c r="G6" s="21" t="s">
        <v>11</v>
      </c>
      <c r="H6" s="21" t="s">
        <v>20</v>
      </c>
      <c r="I6" s="21">
        <v>248</v>
      </c>
      <c r="J6" s="21">
        <v>126.4</v>
      </c>
      <c r="K6" s="21">
        <v>3561.65</v>
      </c>
      <c r="L6" s="21">
        <v>10.65</v>
      </c>
      <c r="M6" s="21">
        <v>56.1</v>
      </c>
      <c r="N6" s="21">
        <v>76.400000000000006</v>
      </c>
      <c r="O6" s="21">
        <v>0.25466666666666671</v>
      </c>
      <c r="P6" s="21">
        <v>148.26368954671383</v>
      </c>
      <c r="Q6" s="21">
        <v>7.14</v>
      </c>
      <c r="R6" s="21">
        <v>5.67</v>
      </c>
      <c r="S6" s="21">
        <v>2.78</v>
      </c>
      <c r="T6" s="21">
        <v>64.31</v>
      </c>
      <c r="U6" s="21">
        <v>1.28</v>
      </c>
      <c r="V6" s="21">
        <v>1.17</v>
      </c>
      <c r="W6" s="21">
        <v>15.34</v>
      </c>
      <c r="X6" s="21">
        <v>6.7</v>
      </c>
      <c r="Y6" s="21">
        <v>1.81</v>
      </c>
      <c r="Z6" s="21">
        <v>56.5</v>
      </c>
      <c r="AA6" s="21">
        <v>6.5</v>
      </c>
      <c r="AB6" s="21">
        <v>28</v>
      </c>
      <c r="AC6" s="21">
        <v>2080</v>
      </c>
      <c r="AD6" s="21">
        <v>378</v>
      </c>
      <c r="AE6" s="21">
        <v>117</v>
      </c>
      <c r="AF6" s="21">
        <v>22</v>
      </c>
      <c r="AG6" s="21">
        <v>0.42499999999999999</v>
      </c>
      <c r="AH6" s="21">
        <v>185</v>
      </c>
      <c r="AI6" s="21">
        <v>110</v>
      </c>
      <c r="AJ6" s="21">
        <v>1.57</v>
      </c>
      <c r="AK6" s="21">
        <v>2.3949999999999996</v>
      </c>
      <c r="AL6" s="21">
        <v>630</v>
      </c>
      <c r="AM6" s="21">
        <v>14</v>
      </c>
      <c r="AN6" s="67">
        <v>32.35</v>
      </c>
      <c r="AO6" s="67">
        <v>28.150000000000002</v>
      </c>
      <c r="AP6" s="104">
        <v>10.228</v>
      </c>
      <c r="AQ6" s="104">
        <v>1.1360000000000001</v>
      </c>
      <c r="AR6" s="67">
        <v>365.80680000000007</v>
      </c>
      <c r="AS6" s="104">
        <v>2.4229779673063261</v>
      </c>
      <c r="AT6" s="104">
        <v>0.17452973229092633</v>
      </c>
      <c r="AU6" s="104">
        <v>7</v>
      </c>
      <c r="AV6" s="104">
        <v>54</v>
      </c>
      <c r="AW6" s="104">
        <v>39</v>
      </c>
      <c r="AX6" s="104" t="s">
        <v>221</v>
      </c>
    </row>
    <row r="7" spans="1:50" x14ac:dyDescent="0.25">
      <c r="A7" s="21" t="s">
        <v>46</v>
      </c>
      <c r="B7" s="21">
        <v>2020</v>
      </c>
      <c r="C7" s="21" t="s">
        <v>8</v>
      </c>
      <c r="D7" s="21" t="s">
        <v>9</v>
      </c>
      <c r="E7" s="22">
        <v>6</v>
      </c>
      <c r="F7" s="22" t="s">
        <v>21</v>
      </c>
      <c r="G7" s="21" t="s">
        <v>22</v>
      </c>
      <c r="H7" s="22" t="s">
        <v>23</v>
      </c>
      <c r="I7" s="22">
        <v>289</v>
      </c>
      <c r="J7" s="22">
        <v>157</v>
      </c>
      <c r="K7" s="22">
        <v>3199.05</v>
      </c>
      <c r="L7" s="22">
        <v>9.5500000000000007</v>
      </c>
      <c r="M7" s="22">
        <v>59.400000000000006</v>
      </c>
      <c r="N7" s="21">
        <v>86.3</v>
      </c>
      <c r="O7" s="21">
        <v>0.28766666666666668</v>
      </c>
      <c r="P7" s="21">
        <v>134.80891278845101</v>
      </c>
      <c r="Q7" s="21">
        <v>8.18</v>
      </c>
      <c r="R7" s="21">
        <v>5.86</v>
      </c>
      <c r="S7" s="21">
        <v>2.6</v>
      </c>
      <c r="T7" s="21">
        <v>63.35</v>
      </c>
      <c r="U7" s="21">
        <v>1.32</v>
      </c>
      <c r="V7" s="21">
        <v>1.19</v>
      </c>
      <c r="W7" s="21">
        <v>16.52</v>
      </c>
      <c r="X7" s="21">
        <v>6.6999999999999993</v>
      </c>
      <c r="Y7" s="21">
        <v>1.7</v>
      </c>
      <c r="Z7" s="21">
        <v>54</v>
      </c>
      <c r="AA7" s="21">
        <v>12.5</v>
      </c>
      <c r="AB7" s="21">
        <v>37.5</v>
      </c>
      <c r="AC7" s="21">
        <v>2258.5</v>
      </c>
      <c r="AD7" s="21">
        <v>396.5</v>
      </c>
      <c r="AE7" s="21">
        <v>118.5</v>
      </c>
      <c r="AF7" s="21">
        <v>24.5</v>
      </c>
      <c r="AG7" s="21">
        <v>0.42000000000000004</v>
      </c>
      <c r="AH7" s="21">
        <v>168</v>
      </c>
      <c r="AI7" s="21">
        <v>92</v>
      </c>
      <c r="AJ7" s="21">
        <v>1.7450000000000001</v>
      </c>
      <c r="AK7" s="21">
        <v>2.5099999999999998</v>
      </c>
      <c r="AL7" s="21">
        <v>665.5</v>
      </c>
      <c r="AM7" s="21">
        <v>19</v>
      </c>
      <c r="AN7" s="67">
        <v>26.83</v>
      </c>
      <c r="AO7" s="67">
        <v>24.349999999999998</v>
      </c>
      <c r="AP7" s="104">
        <v>9.4024999999999999</v>
      </c>
      <c r="AQ7" s="104">
        <v>1.091</v>
      </c>
      <c r="AR7" s="67">
        <v>314.40600000000006</v>
      </c>
      <c r="AS7" s="104">
        <v>1.9605190540026767</v>
      </c>
      <c r="AT7" s="104">
        <v>0.13624252691025163</v>
      </c>
      <c r="AU7" s="104"/>
      <c r="AV7" s="104"/>
      <c r="AW7" s="104"/>
      <c r="AX7" s="104"/>
    </row>
    <row r="8" spans="1:50" x14ac:dyDescent="0.25">
      <c r="A8" s="21" t="s">
        <v>46</v>
      </c>
      <c r="B8" s="21">
        <v>2020</v>
      </c>
      <c r="C8" s="21" t="s">
        <v>8</v>
      </c>
      <c r="D8" s="21" t="s">
        <v>9</v>
      </c>
      <c r="E8" s="22">
        <v>7</v>
      </c>
      <c r="F8" s="22">
        <v>17.460999999999999</v>
      </c>
      <c r="G8" s="21" t="s">
        <v>22</v>
      </c>
      <c r="H8" s="22" t="s">
        <v>24</v>
      </c>
      <c r="I8" s="22">
        <v>295.60000000000002</v>
      </c>
      <c r="J8" s="22">
        <v>131</v>
      </c>
      <c r="K8" s="22">
        <v>4254.8500000000004</v>
      </c>
      <c r="L8" s="22">
        <v>10.75</v>
      </c>
      <c r="M8" s="22">
        <v>61.95</v>
      </c>
      <c r="N8" s="21">
        <v>79.099999999999994</v>
      </c>
      <c r="O8" s="21">
        <v>0.26366666666666666</v>
      </c>
      <c r="P8" s="21">
        <v>176.92185567936392</v>
      </c>
      <c r="Q8" s="21">
        <v>6.92</v>
      </c>
      <c r="R8" s="21">
        <v>3.69</v>
      </c>
      <c r="S8" s="21">
        <v>1.66</v>
      </c>
      <c r="T8" s="21">
        <v>66.62</v>
      </c>
      <c r="U8" s="21">
        <v>1.0900000000000001</v>
      </c>
      <c r="V8" s="21">
        <v>1.28</v>
      </c>
      <c r="W8" s="21">
        <v>13.265000000000001</v>
      </c>
      <c r="X8" s="21">
        <v>6.5</v>
      </c>
      <c r="Y8" s="21">
        <v>1.98</v>
      </c>
      <c r="Z8" s="21">
        <v>59.5</v>
      </c>
      <c r="AA8" s="21">
        <v>6</v>
      </c>
      <c r="AB8" s="21">
        <v>24.5</v>
      </c>
      <c r="AC8" s="21">
        <v>1742.5</v>
      </c>
      <c r="AD8" s="21">
        <v>309.5</v>
      </c>
      <c r="AE8" s="21">
        <v>96</v>
      </c>
      <c r="AF8" s="21">
        <v>20.5</v>
      </c>
      <c r="AG8" s="21">
        <v>0.32999999999999996</v>
      </c>
      <c r="AH8" s="21">
        <v>167</v>
      </c>
      <c r="AI8" s="21">
        <v>105</v>
      </c>
      <c r="AJ8" s="21">
        <v>1.42</v>
      </c>
      <c r="AK8" s="21">
        <v>2.4000000000000004</v>
      </c>
      <c r="AL8" s="21">
        <v>616.5</v>
      </c>
      <c r="AM8" s="21">
        <v>12</v>
      </c>
      <c r="AN8" s="67">
        <v>28.047499999999999</v>
      </c>
      <c r="AO8" s="67">
        <v>25.25</v>
      </c>
      <c r="AP8" s="104">
        <v>9.3099999999999987</v>
      </c>
      <c r="AQ8" s="104">
        <v>1.06</v>
      </c>
      <c r="AR8" s="67">
        <v>298.72439999999995</v>
      </c>
      <c r="AS8" s="104">
        <v>1.4860347567030781</v>
      </c>
      <c r="AT8" s="104">
        <v>0.10036941410129094</v>
      </c>
      <c r="AU8" s="104">
        <v>8</v>
      </c>
      <c r="AV8" s="104">
        <v>40</v>
      </c>
      <c r="AW8" s="104">
        <v>52</v>
      </c>
      <c r="AX8" s="104" t="s">
        <v>222</v>
      </c>
    </row>
    <row r="9" spans="1:50" x14ac:dyDescent="0.25">
      <c r="A9" s="21" t="s">
        <v>46</v>
      </c>
      <c r="B9" s="21">
        <v>2020</v>
      </c>
      <c r="C9" s="21" t="s">
        <v>8</v>
      </c>
      <c r="D9" s="21" t="s">
        <v>9</v>
      </c>
      <c r="E9" s="22">
        <v>8</v>
      </c>
      <c r="F9" s="22" t="s">
        <v>25</v>
      </c>
      <c r="G9" s="21" t="s">
        <v>26</v>
      </c>
      <c r="H9" s="22" t="s">
        <v>27</v>
      </c>
      <c r="I9" s="22">
        <v>271</v>
      </c>
      <c r="J9" s="22">
        <v>139.6</v>
      </c>
      <c r="K9" s="22">
        <v>4848.8999999999996</v>
      </c>
      <c r="L9" s="22">
        <v>9.9499999999999993</v>
      </c>
      <c r="M9" s="22">
        <v>60.45</v>
      </c>
      <c r="N9" s="21">
        <v>87</v>
      </c>
      <c r="O9" s="21">
        <v>0.28999999999999998</v>
      </c>
      <c r="P9" s="21">
        <v>203.43044626286979</v>
      </c>
      <c r="Q9" s="21">
        <v>5.95</v>
      </c>
      <c r="R9" s="21">
        <v>3.17</v>
      </c>
      <c r="S9" s="21">
        <v>2.15</v>
      </c>
      <c r="T9" s="21">
        <v>68.73</v>
      </c>
      <c r="U9" s="21">
        <v>1.22</v>
      </c>
      <c r="V9" s="21">
        <v>1.25</v>
      </c>
      <c r="W9" s="21">
        <v>14.01</v>
      </c>
      <c r="X9" s="21">
        <v>6.55</v>
      </c>
      <c r="Y9" s="21">
        <v>1.875</v>
      </c>
      <c r="Z9" s="21">
        <v>57.5</v>
      </c>
      <c r="AA9" s="21">
        <v>6</v>
      </c>
      <c r="AB9" s="21">
        <v>21</v>
      </c>
      <c r="AC9" s="21">
        <v>1862</v>
      </c>
      <c r="AD9" s="21">
        <v>329.5</v>
      </c>
      <c r="AE9" s="21">
        <v>92.5</v>
      </c>
      <c r="AF9" s="21">
        <v>21</v>
      </c>
      <c r="AG9" s="21">
        <v>0.34499999999999997</v>
      </c>
      <c r="AH9" s="21">
        <v>158.5</v>
      </c>
      <c r="AI9" s="21">
        <v>101.5</v>
      </c>
      <c r="AJ9" s="21">
        <v>1.4</v>
      </c>
      <c r="AK9" s="21">
        <v>2.25</v>
      </c>
      <c r="AL9" s="21">
        <v>623.5</v>
      </c>
      <c r="AM9" s="21">
        <v>11</v>
      </c>
      <c r="AN9" s="67">
        <v>27.17</v>
      </c>
      <c r="AO9" s="67">
        <v>27.725000000000001</v>
      </c>
      <c r="AP9" s="104">
        <v>9.173</v>
      </c>
      <c r="AQ9" s="104">
        <v>1.0434999999999999</v>
      </c>
      <c r="AR9" s="67">
        <v>300.46679999999992</v>
      </c>
      <c r="AS9" s="104">
        <v>1.6532622272832693</v>
      </c>
      <c r="AT9" s="104">
        <v>0.14405456564527352</v>
      </c>
      <c r="AU9" s="104">
        <v>7</v>
      </c>
      <c r="AV9" s="104">
        <v>46</v>
      </c>
      <c r="AW9" s="104">
        <v>47</v>
      </c>
      <c r="AX9" s="104" t="s">
        <v>222</v>
      </c>
    </row>
    <row r="10" spans="1:50" x14ac:dyDescent="0.25">
      <c r="A10" s="25" t="s">
        <v>46</v>
      </c>
      <c r="B10" s="25">
        <v>2020</v>
      </c>
      <c r="C10" s="25" t="s">
        <v>28</v>
      </c>
      <c r="D10" s="25" t="s">
        <v>29</v>
      </c>
      <c r="E10" s="25">
        <v>1</v>
      </c>
      <c r="F10" s="26" t="s">
        <v>10</v>
      </c>
      <c r="G10" s="25" t="s">
        <v>11</v>
      </c>
      <c r="H10" s="25" t="s">
        <v>12</v>
      </c>
      <c r="I10" s="25">
        <v>183.8</v>
      </c>
      <c r="J10" s="25">
        <v>85.6</v>
      </c>
      <c r="K10" s="25">
        <v>1585.7</v>
      </c>
      <c r="L10" s="25">
        <v>13.25</v>
      </c>
      <c r="M10" s="25">
        <v>59.599999999999994</v>
      </c>
      <c r="N10" s="25">
        <v>78.099999999999994</v>
      </c>
      <c r="O10" s="25">
        <v>0.26033333333333331</v>
      </c>
      <c r="P10" s="25">
        <v>64.088412885566356</v>
      </c>
      <c r="Q10" s="25">
        <v>7.83</v>
      </c>
      <c r="R10" s="25">
        <v>3.74</v>
      </c>
      <c r="S10" s="25">
        <v>1.7</v>
      </c>
      <c r="T10" s="25">
        <v>65.540000000000006</v>
      </c>
      <c r="U10" s="25">
        <v>1.19</v>
      </c>
      <c r="V10" s="25">
        <v>1.28</v>
      </c>
      <c r="W10" s="25">
        <v>52.510000000000005</v>
      </c>
      <c r="X10" s="25">
        <v>7.65</v>
      </c>
      <c r="Y10" s="25">
        <v>10.18</v>
      </c>
      <c r="Z10" s="25">
        <v>124</v>
      </c>
      <c r="AA10" s="25">
        <v>33</v>
      </c>
      <c r="AB10" s="25">
        <v>16.5</v>
      </c>
      <c r="AC10" s="25">
        <v>9080</v>
      </c>
      <c r="AD10" s="25">
        <v>574</v>
      </c>
      <c r="AE10" s="25">
        <v>108</v>
      </c>
      <c r="AF10" s="25">
        <v>18</v>
      </c>
      <c r="AG10" s="25">
        <v>0.745</v>
      </c>
      <c r="AH10" s="25">
        <v>120</v>
      </c>
      <c r="AI10" s="25">
        <v>18.5</v>
      </c>
      <c r="AJ10" s="25">
        <v>4.7650000000000006</v>
      </c>
      <c r="AK10" s="25">
        <v>1.895</v>
      </c>
      <c r="AL10" s="25">
        <v>315</v>
      </c>
      <c r="AM10" s="25" t="s">
        <v>97</v>
      </c>
      <c r="AN10" s="68">
        <v>36.03</v>
      </c>
      <c r="AO10" s="68">
        <v>31.040000000000003</v>
      </c>
      <c r="AP10" s="108">
        <v>61.631500000000003</v>
      </c>
      <c r="AQ10" s="108">
        <v>4.7590000000000003</v>
      </c>
      <c r="AR10" s="68">
        <v>1150.7580000000003</v>
      </c>
      <c r="AS10" s="108">
        <v>5.8868055555555543</v>
      </c>
      <c r="AT10" s="108">
        <v>0.53279513888888874</v>
      </c>
      <c r="AU10" s="108"/>
      <c r="AV10" s="108"/>
      <c r="AW10" s="108"/>
      <c r="AX10" s="108"/>
    </row>
    <row r="11" spans="1:50" x14ac:dyDescent="0.25">
      <c r="A11" s="25" t="s">
        <v>46</v>
      </c>
      <c r="B11" s="25">
        <v>2020</v>
      </c>
      <c r="C11" s="25" t="s">
        <v>28</v>
      </c>
      <c r="D11" s="25" t="s">
        <v>29</v>
      </c>
      <c r="E11" s="26">
        <v>2</v>
      </c>
      <c r="F11" s="26" t="s">
        <v>25</v>
      </c>
      <c r="G11" s="25" t="s">
        <v>26</v>
      </c>
      <c r="H11" s="26" t="s">
        <v>27</v>
      </c>
      <c r="I11" s="26">
        <v>182.6</v>
      </c>
      <c r="J11" s="26">
        <v>59.6</v>
      </c>
      <c r="K11" s="26">
        <v>1746</v>
      </c>
      <c r="L11" s="26">
        <v>11.25</v>
      </c>
      <c r="M11" s="26">
        <v>57.55</v>
      </c>
      <c r="N11" s="25">
        <v>84.8</v>
      </c>
      <c r="O11" s="25">
        <v>0.28266666666666668</v>
      </c>
      <c r="P11" s="25">
        <v>72.194083611580737</v>
      </c>
      <c r="Q11" s="25">
        <v>8.4600000000000009</v>
      </c>
      <c r="R11" s="25">
        <v>5.1100000000000003</v>
      </c>
      <c r="S11" s="25">
        <v>2.61</v>
      </c>
      <c r="T11" s="25">
        <v>63.41</v>
      </c>
      <c r="U11" s="25">
        <v>1.24</v>
      </c>
      <c r="V11" s="25">
        <v>1.19</v>
      </c>
      <c r="W11" s="25">
        <v>49.204999999999998</v>
      </c>
      <c r="X11" s="25">
        <v>7.7</v>
      </c>
      <c r="Y11" s="25">
        <v>11.545</v>
      </c>
      <c r="Z11" s="25">
        <v>125.5</v>
      </c>
      <c r="AA11" s="25">
        <v>25.5</v>
      </c>
      <c r="AB11" s="25">
        <v>21</v>
      </c>
      <c r="AC11" s="25">
        <v>8538.5</v>
      </c>
      <c r="AD11" s="25">
        <v>513.5</v>
      </c>
      <c r="AE11" s="25">
        <v>132</v>
      </c>
      <c r="AF11" s="25">
        <v>17</v>
      </c>
      <c r="AG11" s="25">
        <v>0.88</v>
      </c>
      <c r="AH11" s="25">
        <v>116.5</v>
      </c>
      <c r="AI11" s="25">
        <v>19.5</v>
      </c>
      <c r="AJ11" s="25">
        <v>4.43</v>
      </c>
      <c r="AK11" s="25">
        <v>2.2650000000000001</v>
      </c>
      <c r="AL11" s="25">
        <v>309.5</v>
      </c>
      <c r="AM11" s="25" t="s">
        <v>97</v>
      </c>
      <c r="AN11" s="68">
        <v>38.42</v>
      </c>
      <c r="AO11" s="68">
        <v>29.130000000000003</v>
      </c>
      <c r="AP11" s="108">
        <v>67.034499999999994</v>
      </c>
      <c r="AQ11" s="108">
        <v>5.0794999999999995</v>
      </c>
      <c r="AR11" s="68">
        <v>1173.4092000000001</v>
      </c>
      <c r="AS11" s="108">
        <v>11.908007762640224</v>
      </c>
      <c r="AT11" s="108">
        <v>0.95510504116393347</v>
      </c>
      <c r="AU11" s="108">
        <v>7</v>
      </c>
      <c r="AV11" s="108">
        <v>26</v>
      </c>
      <c r="AW11" s="108">
        <v>67</v>
      </c>
      <c r="AX11" s="108" t="s">
        <v>223</v>
      </c>
    </row>
    <row r="12" spans="1:50" x14ac:dyDescent="0.25">
      <c r="A12" s="25" t="s">
        <v>46</v>
      </c>
      <c r="B12" s="25">
        <v>2020</v>
      </c>
      <c r="C12" s="25" t="s">
        <v>28</v>
      </c>
      <c r="D12" s="25" t="s">
        <v>29</v>
      </c>
      <c r="E12" s="26">
        <v>3</v>
      </c>
      <c r="F12" s="26">
        <v>17.460999999999999</v>
      </c>
      <c r="G12" s="25" t="s">
        <v>22</v>
      </c>
      <c r="H12" s="26" t="s">
        <v>24</v>
      </c>
      <c r="I12" s="26">
        <v>167.4</v>
      </c>
      <c r="J12" s="26">
        <v>64</v>
      </c>
      <c r="K12" s="26">
        <v>1491.8000000000002</v>
      </c>
      <c r="L12" s="26">
        <v>11.3</v>
      </c>
      <c r="M12" s="26">
        <v>56.5</v>
      </c>
      <c r="N12" s="25">
        <v>77.5</v>
      </c>
      <c r="O12" s="25">
        <v>0.25833333333333336</v>
      </c>
      <c r="P12" s="25">
        <v>61.648601582671191</v>
      </c>
      <c r="Q12" s="25">
        <v>8.48</v>
      </c>
      <c r="R12" s="25">
        <v>5.16</v>
      </c>
      <c r="S12" s="25">
        <v>2.77</v>
      </c>
      <c r="T12" s="25">
        <v>63.8</v>
      </c>
      <c r="U12" s="25">
        <v>1.24</v>
      </c>
      <c r="V12" s="25">
        <v>1.18</v>
      </c>
      <c r="W12" s="25">
        <v>46.775000000000006</v>
      </c>
      <c r="X12" s="25">
        <v>7.7</v>
      </c>
      <c r="Y12" s="25">
        <v>11.690000000000001</v>
      </c>
      <c r="Z12" s="25">
        <v>125.5</v>
      </c>
      <c r="AA12" s="25">
        <v>27</v>
      </c>
      <c r="AB12" s="25">
        <v>32</v>
      </c>
      <c r="AC12" s="25">
        <v>8055</v>
      </c>
      <c r="AD12" s="25">
        <v>522</v>
      </c>
      <c r="AE12" s="25">
        <v>143</v>
      </c>
      <c r="AF12" s="25">
        <v>12.5</v>
      </c>
      <c r="AG12" s="25">
        <v>0.79499999999999993</v>
      </c>
      <c r="AH12" s="25">
        <v>111.5</v>
      </c>
      <c r="AI12" s="25">
        <v>14.5</v>
      </c>
      <c r="AJ12" s="25">
        <v>4.3550000000000004</v>
      </c>
      <c r="AK12" s="25">
        <v>2.46</v>
      </c>
      <c r="AL12" s="25">
        <v>379</v>
      </c>
      <c r="AM12" s="25" t="s">
        <v>98</v>
      </c>
      <c r="AN12" s="68">
        <v>51.239999999999995</v>
      </c>
      <c r="AO12" s="68">
        <v>37.174999999999997</v>
      </c>
      <c r="AP12" s="108">
        <v>73.05</v>
      </c>
      <c r="AQ12" s="108">
        <v>5.9444999999999997</v>
      </c>
      <c r="AR12" s="68">
        <v>1225.6812</v>
      </c>
      <c r="AS12" s="108">
        <v>4.2886047933656837</v>
      </c>
      <c r="AT12" s="108">
        <v>0.26476884044985211</v>
      </c>
      <c r="AU12" s="108">
        <v>5</v>
      </c>
      <c r="AV12" s="108">
        <v>35</v>
      </c>
      <c r="AW12" s="108">
        <v>60</v>
      </c>
      <c r="AX12" s="108" t="s">
        <v>223</v>
      </c>
    </row>
    <row r="13" spans="1:50" x14ac:dyDescent="0.25">
      <c r="A13" s="25" t="s">
        <v>46</v>
      </c>
      <c r="B13" s="25">
        <v>2020</v>
      </c>
      <c r="C13" s="25" t="s">
        <v>28</v>
      </c>
      <c r="D13" s="25" t="s">
        <v>29</v>
      </c>
      <c r="E13" s="26">
        <v>4</v>
      </c>
      <c r="F13" s="26" t="s">
        <v>21</v>
      </c>
      <c r="G13" s="25" t="s">
        <v>22</v>
      </c>
      <c r="H13" s="26" t="s">
        <v>23</v>
      </c>
      <c r="I13" s="26">
        <v>165.8</v>
      </c>
      <c r="J13" s="26">
        <v>77.2</v>
      </c>
      <c r="K13" s="26">
        <v>2512.1999999999998</v>
      </c>
      <c r="L13" s="26">
        <v>13.1</v>
      </c>
      <c r="M13" s="26">
        <v>53.85</v>
      </c>
      <c r="N13" s="25">
        <v>75.2</v>
      </c>
      <c r="O13" s="25">
        <v>0.25066666666666665</v>
      </c>
      <c r="P13" s="25">
        <v>101.70984552654269</v>
      </c>
      <c r="Q13" s="25">
        <v>7.66</v>
      </c>
      <c r="R13" s="25">
        <v>5.29</v>
      </c>
      <c r="S13" s="25">
        <v>2.77</v>
      </c>
      <c r="T13" s="25">
        <v>64.010000000000005</v>
      </c>
      <c r="U13" s="25">
        <v>1.19</v>
      </c>
      <c r="V13" s="25">
        <v>1.17</v>
      </c>
      <c r="W13" s="25">
        <v>48.96</v>
      </c>
      <c r="X13" s="25">
        <v>7.5500000000000007</v>
      </c>
      <c r="Y13" s="25">
        <v>12.7</v>
      </c>
      <c r="Z13" s="25">
        <v>126.5</v>
      </c>
      <c r="AA13" s="25">
        <v>33</v>
      </c>
      <c r="AB13" s="25">
        <v>35.5</v>
      </c>
      <c r="AC13" s="25">
        <v>8430.5</v>
      </c>
      <c r="AD13" s="25">
        <v>548</v>
      </c>
      <c r="AE13" s="25">
        <v>113</v>
      </c>
      <c r="AF13" s="25">
        <v>16.5</v>
      </c>
      <c r="AG13" s="25">
        <v>0.84499999999999997</v>
      </c>
      <c r="AH13" s="25">
        <v>123</v>
      </c>
      <c r="AI13" s="25">
        <v>15.5</v>
      </c>
      <c r="AJ13" s="25">
        <v>4.2</v>
      </c>
      <c r="AK13" s="25">
        <v>2.46</v>
      </c>
      <c r="AL13" s="25">
        <v>405</v>
      </c>
      <c r="AM13" s="25">
        <v>3</v>
      </c>
      <c r="AN13" s="68">
        <v>61.43</v>
      </c>
      <c r="AO13" s="68">
        <v>33.765000000000001</v>
      </c>
      <c r="AP13" s="108">
        <v>79.692000000000007</v>
      </c>
      <c r="AQ13" s="108">
        <v>6.5475000000000003</v>
      </c>
      <c r="AR13" s="68">
        <v>1271.8548000000001</v>
      </c>
      <c r="AS13" s="108">
        <v>5.0750173640813614</v>
      </c>
      <c r="AT13" s="108">
        <v>0.36904932991160538</v>
      </c>
      <c r="AU13" s="108"/>
      <c r="AV13" s="108"/>
      <c r="AW13" s="108"/>
      <c r="AX13" s="108"/>
    </row>
    <row r="14" spans="1:50" x14ac:dyDescent="0.25">
      <c r="A14" s="25" t="s">
        <v>46</v>
      </c>
      <c r="B14" s="25">
        <v>2020</v>
      </c>
      <c r="C14" s="25" t="s">
        <v>28</v>
      </c>
      <c r="D14" s="25" t="s">
        <v>29</v>
      </c>
      <c r="E14" s="25">
        <v>5</v>
      </c>
      <c r="F14" s="26" t="s">
        <v>13</v>
      </c>
      <c r="G14" s="25" t="s">
        <v>11</v>
      </c>
      <c r="H14" s="25" t="s">
        <v>14</v>
      </c>
      <c r="I14" s="25">
        <v>214.6</v>
      </c>
      <c r="J14" s="25">
        <v>88.8</v>
      </c>
      <c r="K14" s="25">
        <v>4398.0499999999993</v>
      </c>
      <c r="L14" s="25">
        <v>12.600000000000001</v>
      </c>
      <c r="M14" s="25">
        <v>61.25</v>
      </c>
      <c r="N14" s="25">
        <v>90.3</v>
      </c>
      <c r="O14" s="25">
        <v>0.30099999999999999</v>
      </c>
      <c r="P14" s="25">
        <v>179.08557350240912</v>
      </c>
      <c r="Q14" s="25">
        <v>6.71</v>
      </c>
      <c r="R14" s="25">
        <v>4.08</v>
      </c>
      <c r="S14" s="25">
        <v>1.91</v>
      </c>
      <c r="T14" s="25">
        <v>66.52</v>
      </c>
      <c r="U14" s="25">
        <v>1.17</v>
      </c>
      <c r="V14" s="25">
        <v>1.26</v>
      </c>
      <c r="W14" s="25">
        <v>45.695</v>
      </c>
      <c r="X14" s="25">
        <v>7.65</v>
      </c>
      <c r="Y14" s="25">
        <v>12.440000000000001</v>
      </c>
      <c r="Z14" s="25">
        <v>126.5</v>
      </c>
      <c r="AA14" s="25">
        <v>28.5</v>
      </c>
      <c r="AB14" s="25">
        <v>25.5</v>
      </c>
      <c r="AC14" s="25">
        <v>7811</v>
      </c>
      <c r="AD14" s="25">
        <v>550.5</v>
      </c>
      <c r="AE14" s="25">
        <v>100</v>
      </c>
      <c r="AF14" s="25">
        <v>19</v>
      </c>
      <c r="AG14" s="25">
        <v>0.89500000000000002</v>
      </c>
      <c r="AH14" s="25">
        <v>138.5</v>
      </c>
      <c r="AI14" s="25">
        <v>14</v>
      </c>
      <c r="AJ14" s="25">
        <v>4.5350000000000001</v>
      </c>
      <c r="AK14" s="25">
        <v>2.0699999999999998</v>
      </c>
      <c r="AL14" s="25">
        <v>467.5</v>
      </c>
      <c r="AM14" s="25">
        <v>4.5</v>
      </c>
      <c r="AN14" s="68">
        <v>53.86</v>
      </c>
      <c r="AO14" s="68">
        <v>28.04</v>
      </c>
      <c r="AP14" s="108">
        <v>74.639499999999998</v>
      </c>
      <c r="AQ14" s="108">
        <v>5.8235000000000001</v>
      </c>
      <c r="AR14" s="68">
        <v>1258.7868000000001</v>
      </c>
      <c r="AS14" s="108">
        <v>3.5487857029702976</v>
      </c>
      <c r="AT14" s="108">
        <v>0.26281320792079216</v>
      </c>
      <c r="AU14" s="108"/>
      <c r="AV14" s="108"/>
      <c r="AW14" s="108"/>
      <c r="AX14" s="108"/>
    </row>
    <row r="15" spans="1:50" x14ac:dyDescent="0.25">
      <c r="A15" s="25" t="s">
        <v>46</v>
      </c>
      <c r="B15" s="25">
        <v>2020</v>
      </c>
      <c r="C15" s="25" t="s">
        <v>28</v>
      </c>
      <c r="D15" s="25" t="s">
        <v>29</v>
      </c>
      <c r="E15" s="25">
        <v>6</v>
      </c>
      <c r="F15" s="26" t="s">
        <v>19</v>
      </c>
      <c r="G15" s="25" t="s">
        <v>11</v>
      </c>
      <c r="H15" s="25" t="s">
        <v>20</v>
      </c>
      <c r="I15" s="25">
        <v>192.4</v>
      </c>
      <c r="J15" s="25">
        <v>75.400000000000006</v>
      </c>
      <c r="K15" s="25">
        <v>3402.8999999999996</v>
      </c>
      <c r="L15" s="25">
        <v>11.6</v>
      </c>
      <c r="M15" s="25">
        <v>60.349999999999994</v>
      </c>
      <c r="N15" s="25">
        <v>79.3</v>
      </c>
      <c r="O15" s="25">
        <v>0.26433333333333331</v>
      </c>
      <c r="P15" s="25">
        <v>140.14914699560438</v>
      </c>
      <c r="Q15" s="25">
        <v>8.5</v>
      </c>
      <c r="R15" s="25">
        <v>3.06</v>
      </c>
      <c r="S15" s="25">
        <v>1.03</v>
      </c>
      <c r="T15" s="25">
        <v>65.959999999999994</v>
      </c>
      <c r="U15" s="25">
        <v>1.1499999999999999</v>
      </c>
      <c r="V15" s="25">
        <v>1.34</v>
      </c>
      <c r="W15" s="25">
        <v>42.075000000000003</v>
      </c>
      <c r="X15" s="25">
        <v>7.4</v>
      </c>
      <c r="Y15" s="25">
        <v>13.574999999999999</v>
      </c>
      <c r="Z15" s="25">
        <v>126.5</v>
      </c>
      <c r="AA15" s="25">
        <v>25</v>
      </c>
      <c r="AB15" s="25">
        <v>45.5</v>
      </c>
      <c r="AC15" s="25">
        <v>7062</v>
      </c>
      <c r="AD15" s="25">
        <v>567</v>
      </c>
      <c r="AE15" s="25">
        <v>108.5</v>
      </c>
      <c r="AF15" s="25">
        <v>18</v>
      </c>
      <c r="AG15" s="25">
        <v>0.94500000000000006</v>
      </c>
      <c r="AH15" s="25">
        <v>156.5</v>
      </c>
      <c r="AI15" s="25">
        <v>9</v>
      </c>
      <c r="AJ15" s="25">
        <v>4.625</v>
      </c>
      <c r="AK15" s="25">
        <v>2.585</v>
      </c>
      <c r="AL15" s="25">
        <v>530</v>
      </c>
      <c r="AM15" s="25">
        <v>19</v>
      </c>
      <c r="AN15" s="68">
        <v>67.72999999999999</v>
      </c>
      <c r="AO15" s="68">
        <v>33.774999999999999</v>
      </c>
      <c r="AP15" s="108">
        <v>70.56</v>
      </c>
      <c r="AQ15" s="108">
        <v>6.0299999999999994</v>
      </c>
      <c r="AR15" s="68">
        <v>1272.7260000000001</v>
      </c>
      <c r="AS15" s="108">
        <v>5.2034623574632928</v>
      </c>
      <c r="AT15" s="108">
        <v>0.39807140669156749</v>
      </c>
      <c r="AU15" s="108">
        <v>5</v>
      </c>
      <c r="AV15" s="108">
        <v>33</v>
      </c>
      <c r="AW15" s="108">
        <v>62</v>
      </c>
      <c r="AX15" s="108" t="s">
        <v>223</v>
      </c>
    </row>
    <row r="16" spans="1:50" ht="15.75" x14ac:dyDescent="0.25">
      <c r="A16" s="25" t="s">
        <v>46</v>
      </c>
      <c r="B16" s="25">
        <v>2020</v>
      </c>
      <c r="C16" s="25" t="s">
        <v>28</v>
      </c>
      <c r="D16" s="25" t="s">
        <v>29</v>
      </c>
      <c r="E16" s="25">
        <v>7</v>
      </c>
      <c r="F16" s="28" t="s">
        <v>17</v>
      </c>
      <c r="G16" s="25" t="s">
        <v>11</v>
      </c>
      <c r="H16" s="25" t="s">
        <v>18</v>
      </c>
      <c r="I16" s="25">
        <v>184.2</v>
      </c>
      <c r="J16" s="25">
        <v>76.400000000000006</v>
      </c>
      <c r="K16" s="25">
        <v>3910</v>
      </c>
      <c r="L16" s="25">
        <v>12.55</v>
      </c>
      <c r="M16" s="25">
        <v>61.4</v>
      </c>
      <c r="N16" s="25">
        <v>85.5</v>
      </c>
      <c r="O16" s="25">
        <v>0.28499999999999998</v>
      </c>
      <c r="P16" s="25">
        <v>159.30359558114961</v>
      </c>
      <c r="Q16" s="25">
        <v>7.48</v>
      </c>
      <c r="R16" s="25">
        <v>3.76</v>
      </c>
      <c r="S16" s="25">
        <v>1.66</v>
      </c>
      <c r="T16" s="25">
        <v>66.040000000000006</v>
      </c>
      <c r="U16" s="25">
        <v>1.2</v>
      </c>
      <c r="V16" s="25">
        <v>1.28</v>
      </c>
      <c r="W16" s="25">
        <v>41.224999999999994</v>
      </c>
      <c r="X16" s="25">
        <v>7.3000000000000007</v>
      </c>
      <c r="Y16" s="25">
        <v>15.685</v>
      </c>
      <c r="Z16" s="25">
        <v>128</v>
      </c>
      <c r="AA16" s="25">
        <v>27.5</v>
      </c>
      <c r="AB16" s="25">
        <v>43.5</v>
      </c>
      <c r="AC16" s="25">
        <v>6807.5</v>
      </c>
      <c r="AD16" s="25">
        <v>608.5</v>
      </c>
      <c r="AE16" s="25">
        <v>132.5</v>
      </c>
      <c r="AF16" s="25">
        <v>21</v>
      </c>
      <c r="AG16" s="25">
        <v>1.135</v>
      </c>
      <c r="AH16" s="25">
        <v>167</v>
      </c>
      <c r="AI16" s="25">
        <v>7.5</v>
      </c>
      <c r="AJ16" s="25">
        <v>5.37</v>
      </c>
      <c r="AK16" s="25">
        <v>2.69</v>
      </c>
      <c r="AL16" s="25">
        <v>595.5</v>
      </c>
      <c r="AM16" s="25">
        <v>19.5</v>
      </c>
      <c r="AN16" s="68">
        <v>77.884999999999991</v>
      </c>
      <c r="AO16" s="68">
        <v>23.475000000000001</v>
      </c>
      <c r="AP16" s="108">
        <v>79.479500000000002</v>
      </c>
      <c r="AQ16" s="108">
        <v>7.0949999999999998</v>
      </c>
      <c r="AR16" s="68">
        <v>1351.134</v>
      </c>
      <c r="AS16" s="108">
        <v>5.4757216666666668</v>
      </c>
      <c r="AT16" s="108">
        <v>0.39486552736318403</v>
      </c>
      <c r="AU16" s="108"/>
      <c r="AV16" s="108"/>
      <c r="AW16" s="108"/>
      <c r="AX16" s="108"/>
    </row>
    <row r="17" spans="1:50" x14ac:dyDescent="0.25">
      <c r="A17" s="25" t="s">
        <v>46</v>
      </c>
      <c r="B17" s="25">
        <v>2020</v>
      </c>
      <c r="C17" s="25" t="s">
        <v>28</v>
      </c>
      <c r="D17" s="25" t="s">
        <v>29</v>
      </c>
      <c r="E17" s="25">
        <v>8</v>
      </c>
      <c r="F17" s="26" t="s">
        <v>15</v>
      </c>
      <c r="G17" s="25" t="s">
        <v>11</v>
      </c>
      <c r="H17" s="25" t="s">
        <v>16</v>
      </c>
      <c r="I17" s="25">
        <v>203</v>
      </c>
      <c r="J17" s="25">
        <v>91</v>
      </c>
      <c r="K17" s="25">
        <v>4405.45</v>
      </c>
      <c r="L17" s="25">
        <v>13.1</v>
      </c>
      <c r="M17" s="25">
        <v>61.849999999999994</v>
      </c>
      <c r="N17" s="25">
        <v>93.6</v>
      </c>
      <c r="O17" s="25">
        <v>0.312</v>
      </c>
      <c r="P17" s="25">
        <v>178.36065559068047</v>
      </c>
      <c r="Q17" s="25">
        <v>7.54</v>
      </c>
      <c r="R17" s="25">
        <v>3.55</v>
      </c>
      <c r="S17" s="25">
        <v>1.45</v>
      </c>
      <c r="T17" s="25">
        <v>66.36</v>
      </c>
      <c r="U17" s="25">
        <v>1.18</v>
      </c>
      <c r="V17" s="25">
        <v>1.3</v>
      </c>
      <c r="W17" s="25">
        <v>41.835000000000001</v>
      </c>
      <c r="X17" s="25">
        <v>7.35</v>
      </c>
      <c r="Y17" s="25">
        <v>13.445</v>
      </c>
      <c r="Z17" s="25">
        <v>126.5</v>
      </c>
      <c r="AA17" s="25">
        <v>28</v>
      </c>
      <c r="AB17" s="25">
        <v>33</v>
      </c>
      <c r="AC17" s="25">
        <v>6928</v>
      </c>
      <c r="AD17" s="25">
        <v>611</v>
      </c>
      <c r="AE17" s="25">
        <v>122.5</v>
      </c>
      <c r="AF17" s="25">
        <v>21</v>
      </c>
      <c r="AG17" s="25">
        <v>1.0350000000000001</v>
      </c>
      <c r="AH17" s="25">
        <v>172</v>
      </c>
      <c r="AI17" s="25">
        <v>7.5</v>
      </c>
      <c r="AJ17" s="25">
        <v>5.07</v>
      </c>
      <c r="AK17" s="25">
        <v>2.2000000000000002</v>
      </c>
      <c r="AL17" s="25">
        <v>646</v>
      </c>
      <c r="AM17" s="25">
        <v>17.5</v>
      </c>
      <c r="AN17" s="68">
        <v>60.42</v>
      </c>
      <c r="AO17" s="68">
        <v>20.130000000000003</v>
      </c>
      <c r="AP17" s="108">
        <v>84.123500000000007</v>
      </c>
      <c r="AQ17" s="108">
        <v>7.1829999999999998</v>
      </c>
      <c r="AR17" s="68">
        <v>1279.6956</v>
      </c>
      <c r="AS17" s="108">
        <v>4.820684123951823</v>
      </c>
      <c r="AT17" s="108">
        <v>0.34644670932258192</v>
      </c>
      <c r="AU17" s="108"/>
      <c r="AV17" s="108"/>
      <c r="AW17" s="108"/>
      <c r="AX17" s="108"/>
    </row>
    <row r="18" spans="1:50" x14ac:dyDescent="0.25">
      <c r="A18" s="21" t="s">
        <v>46</v>
      </c>
      <c r="B18" s="21">
        <v>2020</v>
      </c>
      <c r="C18" s="21" t="s">
        <v>30</v>
      </c>
      <c r="D18" s="21" t="s">
        <v>29</v>
      </c>
      <c r="E18" s="21">
        <v>1</v>
      </c>
      <c r="F18" s="22" t="s">
        <v>19</v>
      </c>
      <c r="G18" s="21" t="s">
        <v>11</v>
      </c>
      <c r="H18" s="21" t="s">
        <v>20</v>
      </c>
      <c r="I18" s="21">
        <v>244.8</v>
      </c>
      <c r="J18" s="21">
        <v>110.8</v>
      </c>
      <c r="K18" s="21">
        <v>2536.4499999999998</v>
      </c>
      <c r="L18" s="21">
        <v>12.15</v>
      </c>
      <c r="M18" s="21">
        <v>55.95</v>
      </c>
      <c r="N18" s="21">
        <v>63</v>
      </c>
      <c r="O18" s="21">
        <v>0.21</v>
      </c>
      <c r="P18" s="21">
        <v>103.81427575066566</v>
      </c>
      <c r="Q18" s="21">
        <v>6.61</v>
      </c>
      <c r="R18" s="21">
        <v>4.28</v>
      </c>
      <c r="S18" s="21">
        <v>2.12</v>
      </c>
      <c r="T18" s="21">
        <v>66.11</v>
      </c>
      <c r="U18" s="21">
        <v>1.19</v>
      </c>
      <c r="V18" s="21">
        <v>1.24</v>
      </c>
      <c r="W18" s="21">
        <v>21.02</v>
      </c>
      <c r="X18" s="21">
        <v>7.55</v>
      </c>
      <c r="Y18" s="21">
        <v>2.29</v>
      </c>
      <c r="Z18" s="21">
        <v>65.5</v>
      </c>
      <c r="AA18" s="21">
        <v>5.5</v>
      </c>
      <c r="AB18" s="21">
        <v>7</v>
      </c>
      <c r="AC18" s="21">
        <v>2454.5</v>
      </c>
      <c r="AD18" s="21">
        <v>902.5</v>
      </c>
      <c r="AE18" s="21">
        <v>114.5</v>
      </c>
      <c r="AF18" s="21">
        <v>29</v>
      </c>
      <c r="AG18" s="21">
        <v>0.60000000000000009</v>
      </c>
      <c r="AH18" s="21">
        <v>191</v>
      </c>
      <c r="AI18" s="21">
        <v>106.5</v>
      </c>
      <c r="AJ18" s="21">
        <v>2.1549999999999998</v>
      </c>
      <c r="AK18" s="21">
        <v>0.86499999999999999</v>
      </c>
      <c r="AL18" s="21">
        <v>905</v>
      </c>
      <c r="AM18" s="21">
        <v>4</v>
      </c>
      <c r="AN18" s="69">
        <v>22.33</v>
      </c>
      <c r="AO18" s="69">
        <v>16.355</v>
      </c>
      <c r="AP18" s="109">
        <v>13.017499999999998</v>
      </c>
      <c r="AQ18" s="109">
        <v>1.171</v>
      </c>
      <c r="AR18" s="69">
        <v>357.96600000000012</v>
      </c>
      <c r="AS18" s="109">
        <v>3.00985216433175</v>
      </c>
      <c r="AT18" s="109">
        <v>0.13478554500963377</v>
      </c>
      <c r="AU18" s="109">
        <v>31</v>
      </c>
      <c r="AV18" s="109">
        <v>17</v>
      </c>
      <c r="AW18" s="109">
        <v>52</v>
      </c>
      <c r="AX18" s="109" t="s">
        <v>223</v>
      </c>
    </row>
    <row r="19" spans="1:50" x14ac:dyDescent="0.25">
      <c r="A19" s="21" t="s">
        <v>46</v>
      </c>
      <c r="B19" s="21">
        <v>2020</v>
      </c>
      <c r="C19" s="21" t="s">
        <v>30</v>
      </c>
      <c r="D19" s="21" t="s">
        <v>29</v>
      </c>
      <c r="E19" s="22">
        <v>2</v>
      </c>
      <c r="F19" s="22">
        <v>17.460999999999999</v>
      </c>
      <c r="G19" s="21" t="s">
        <v>22</v>
      </c>
      <c r="H19" s="22" t="s">
        <v>24</v>
      </c>
      <c r="I19" s="22">
        <v>242.8</v>
      </c>
      <c r="J19" s="22">
        <v>110.6</v>
      </c>
      <c r="K19" s="22">
        <v>2465.15</v>
      </c>
      <c r="L19" s="22">
        <v>11.55</v>
      </c>
      <c r="M19" s="22">
        <v>56.2</v>
      </c>
      <c r="N19" s="21">
        <v>65.599999999999994</v>
      </c>
      <c r="O19" s="21">
        <v>0.21866666666666665</v>
      </c>
      <c r="P19" s="21">
        <v>101.58514263120247</v>
      </c>
      <c r="Q19" s="21">
        <v>7.47</v>
      </c>
      <c r="R19" s="21">
        <v>4.7300000000000004</v>
      </c>
      <c r="S19" s="21">
        <v>2.4300000000000002</v>
      </c>
      <c r="T19" s="21">
        <v>64.78</v>
      </c>
      <c r="U19" s="21">
        <v>1.1599999999999999</v>
      </c>
      <c r="V19" s="21">
        <v>1.21</v>
      </c>
      <c r="W19" s="21">
        <v>18.925000000000001</v>
      </c>
      <c r="X19" s="21">
        <v>7.5500000000000007</v>
      </c>
      <c r="Y19" s="21">
        <v>1.97</v>
      </c>
      <c r="Z19" s="21">
        <v>59.5</v>
      </c>
      <c r="AA19" s="21">
        <v>5.5</v>
      </c>
      <c r="AB19" s="21">
        <v>8</v>
      </c>
      <c r="AC19" s="21">
        <v>2237</v>
      </c>
      <c r="AD19" s="21">
        <v>791.5</v>
      </c>
      <c r="AE19" s="21">
        <v>115.5</v>
      </c>
      <c r="AF19" s="21">
        <v>28</v>
      </c>
      <c r="AG19" s="21">
        <v>0.63500000000000001</v>
      </c>
      <c r="AH19" s="21">
        <v>175</v>
      </c>
      <c r="AI19" s="21">
        <v>91.5</v>
      </c>
      <c r="AJ19" s="21">
        <v>1.9900000000000002</v>
      </c>
      <c r="AK19" s="21">
        <v>0.87</v>
      </c>
      <c r="AL19" s="21">
        <v>830.5</v>
      </c>
      <c r="AM19" s="21">
        <v>4</v>
      </c>
      <c r="AN19" s="69">
        <v>24.43</v>
      </c>
      <c r="AO19" s="69">
        <v>15.25</v>
      </c>
      <c r="AP19" s="109">
        <v>14.2325</v>
      </c>
      <c r="AQ19" s="109">
        <v>1.294</v>
      </c>
      <c r="AR19" s="69">
        <v>326.60280000000006</v>
      </c>
      <c r="AS19" s="109">
        <v>2.6820527159779406</v>
      </c>
      <c r="AT19" s="109">
        <v>0.1135707736929073</v>
      </c>
      <c r="AU19" s="109">
        <v>28</v>
      </c>
      <c r="AV19" s="109">
        <v>25</v>
      </c>
      <c r="AW19" s="109">
        <v>47</v>
      </c>
      <c r="AX19" s="109" t="s">
        <v>223</v>
      </c>
    </row>
    <row r="20" spans="1:50" x14ac:dyDescent="0.25">
      <c r="A20" s="21" t="s">
        <v>46</v>
      </c>
      <c r="B20" s="21">
        <v>2020</v>
      </c>
      <c r="C20" s="21" t="s">
        <v>30</v>
      </c>
      <c r="D20" s="21" t="s">
        <v>29</v>
      </c>
      <c r="E20" s="21">
        <v>3</v>
      </c>
      <c r="F20" s="22" t="s">
        <v>15</v>
      </c>
      <c r="G20" s="21" t="s">
        <v>11</v>
      </c>
      <c r="H20" s="21" t="s">
        <v>16</v>
      </c>
      <c r="I20" s="21">
        <v>262.8</v>
      </c>
      <c r="J20" s="21">
        <v>130.80000000000001</v>
      </c>
      <c r="K20" s="21">
        <v>3321.8</v>
      </c>
      <c r="L20" s="21">
        <v>10.8</v>
      </c>
      <c r="M20" s="21">
        <v>59.95</v>
      </c>
      <c r="N20" s="21">
        <v>70.5</v>
      </c>
      <c r="O20" s="21">
        <v>0.23499999999999999</v>
      </c>
      <c r="P20" s="21">
        <v>138.04711730076079</v>
      </c>
      <c r="Q20" s="21">
        <v>7.25</v>
      </c>
      <c r="R20" s="21">
        <v>3.53</v>
      </c>
      <c r="S20" s="21">
        <v>1.62</v>
      </c>
      <c r="T20" s="21">
        <v>66.3</v>
      </c>
      <c r="U20" s="21">
        <v>1.21</v>
      </c>
      <c r="V20" s="21">
        <v>1.28</v>
      </c>
      <c r="W20" s="21">
        <v>13.879999999999999</v>
      </c>
      <c r="X20" s="21">
        <v>7.25</v>
      </c>
      <c r="Y20" s="21">
        <v>2.56</v>
      </c>
      <c r="Z20" s="21">
        <v>71</v>
      </c>
      <c r="AA20" s="21">
        <v>6</v>
      </c>
      <c r="AB20" s="21">
        <v>11</v>
      </c>
      <c r="AC20" s="21">
        <v>1660.5</v>
      </c>
      <c r="AD20" s="21">
        <v>563.5</v>
      </c>
      <c r="AE20" s="21">
        <v>83</v>
      </c>
      <c r="AF20" s="21">
        <v>21.5</v>
      </c>
      <c r="AG20" s="21">
        <v>0.39</v>
      </c>
      <c r="AH20" s="21">
        <v>148</v>
      </c>
      <c r="AI20" s="21">
        <v>66.5</v>
      </c>
      <c r="AJ20" s="21">
        <v>1.44</v>
      </c>
      <c r="AK20" s="21">
        <v>0.80499999999999994</v>
      </c>
      <c r="AL20" s="21">
        <v>666</v>
      </c>
      <c r="AM20" s="21">
        <v>5</v>
      </c>
      <c r="AN20" s="69">
        <v>33.774999999999999</v>
      </c>
      <c r="AO20" s="69">
        <v>17.979999999999997</v>
      </c>
      <c r="AP20" s="109">
        <v>11.204000000000001</v>
      </c>
      <c r="AQ20" s="109">
        <v>1.1625000000000001</v>
      </c>
      <c r="AR20" s="69">
        <v>403.26840000000016</v>
      </c>
      <c r="AS20" s="109">
        <v>1.7267209116186693</v>
      </c>
      <c r="AT20" s="109">
        <v>0.11860199404170807</v>
      </c>
      <c r="AU20" s="109"/>
      <c r="AV20" s="109"/>
      <c r="AW20" s="109"/>
      <c r="AX20" s="109"/>
    </row>
    <row r="21" spans="1:50" ht="15.75" x14ac:dyDescent="0.25">
      <c r="A21" s="21" t="s">
        <v>46</v>
      </c>
      <c r="B21" s="21">
        <v>2020</v>
      </c>
      <c r="C21" s="21" t="s">
        <v>30</v>
      </c>
      <c r="D21" s="21" t="s">
        <v>29</v>
      </c>
      <c r="E21" s="21">
        <v>4</v>
      </c>
      <c r="F21" s="24" t="s">
        <v>17</v>
      </c>
      <c r="G21" s="21" t="s">
        <v>11</v>
      </c>
      <c r="H21" s="21" t="s">
        <v>18</v>
      </c>
      <c r="I21" s="21">
        <v>261.2</v>
      </c>
      <c r="J21" s="21">
        <v>130.19999999999999</v>
      </c>
      <c r="K21" s="21">
        <v>3585.75</v>
      </c>
      <c r="L21" s="21">
        <v>12.15</v>
      </c>
      <c r="M21" s="21">
        <v>59.7</v>
      </c>
      <c r="N21" s="21">
        <v>72</v>
      </c>
      <c r="O21" s="21">
        <v>0.24</v>
      </c>
      <c r="P21" s="21">
        <v>146.76103974963016</v>
      </c>
      <c r="Q21" s="21">
        <v>6.92</v>
      </c>
      <c r="R21" s="21">
        <v>3.77</v>
      </c>
      <c r="S21" s="21">
        <v>1.72</v>
      </c>
      <c r="T21" s="21">
        <v>66.27</v>
      </c>
      <c r="U21" s="21">
        <v>1.18</v>
      </c>
      <c r="V21" s="21">
        <v>1.28</v>
      </c>
      <c r="W21" s="21">
        <v>14.280000000000001</v>
      </c>
      <c r="X21" s="21">
        <v>7.1</v>
      </c>
      <c r="Y21" s="21">
        <v>2.6950000000000003</v>
      </c>
      <c r="Z21" s="21">
        <v>74</v>
      </c>
      <c r="AA21" s="21">
        <v>6.5</v>
      </c>
      <c r="AB21" s="21">
        <v>13</v>
      </c>
      <c r="AC21" s="21">
        <v>1792</v>
      </c>
      <c r="AD21" s="21">
        <v>522</v>
      </c>
      <c r="AE21" s="21">
        <v>93</v>
      </c>
      <c r="AF21" s="21">
        <v>26.5</v>
      </c>
      <c r="AG21" s="21">
        <v>0.51</v>
      </c>
      <c r="AH21" s="21">
        <v>172.5</v>
      </c>
      <c r="AI21" s="21">
        <v>66</v>
      </c>
      <c r="AJ21" s="21">
        <v>1.74</v>
      </c>
      <c r="AK21" s="21">
        <v>0.8899999999999999</v>
      </c>
      <c r="AL21" s="21">
        <v>716.5</v>
      </c>
      <c r="AM21" s="21">
        <v>7</v>
      </c>
      <c r="AN21" s="69">
        <v>39.11</v>
      </c>
      <c r="AO21" s="69">
        <v>21.405000000000001</v>
      </c>
      <c r="AP21" s="109">
        <v>13.012999999999998</v>
      </c>
      <c r="AQ21" s="109">
        <v>1.248</v>
      </c>
      <c r="AR21" s="69">
        <v>429.40440000000024</v>
      </c>
      <c r="AS21" s="109">
        <v>1.6675782213344352</v>
      </c>
      <c r="AT21" s="109">
        <v>0.11637876178910297</v>
      </c>
      <c r="AU21" s="109"/>
      <c r="AV21" s="109"/>
      <c r="AW21" s="109"/>
      <c r="AX21" s="109"/>
    </row>
    <row r="22" spans="1:50" x14ac:dyDescent="0.25">
      <c r="A22" s="21" t="s">
        <v>46</v>
      </c>
      <c r="B22" s="21">
        <v>2020</v>
      </c>
      <c r="C22" s="21" t="s">
        <v>30</v>
      </c>
      <c r="D22" s="21" t="s">
        <v>29</v>
      </c>
      <c r="E22" s="21">
        <v>5</v>
      </c>
      <c r="F22" s="22" t="s">
        <v>13</v>
      </c>
      <c r="G22" s="21" t="s">
        <v>11</v>
      </c>
      <c r="H22" s="21" t="s">
        <v>14</v>
      </c>
      <c r="I22" s="21">
        <v>289</v>
      </c>
      <c r="J22" s="21">
        <v>131</v>
      </c>
      <c r="K22" s="21">
        <v>3616.15</v>
      </c>
      <c r="L22" s="21">
        <v>10.85</v>
      </c>
      <c r="M22" s="21">
        <v>58.849999999999994</v>
      </c>
      <c r="N22" s="21">
        <v>70.2</v>
      </c>
      <c r="O22" s="21">
        <v>0.23400000000000001</v>
      </c>
      <c r="P22" s="21">
        <v>150.19545520899197</v>
      </c>
      <c r="Q22" s="21">
        <v>7.29</v>
      </c>
      <c r="R22" s="21">
        <v>3.78</v>
      </c>
      <c r="S22" s="21">
        <v>1.8</v>
      </c>
      <c r="T22" s="21">
        <v>66.5</v>
      </c>
      <c r="U22" s="21">
        <v>1.22</v>
      </c>
      <c r="V22" s="21">
        <v>1.27</v>
      </c>
      <c r="W22" s="21">
        <v>14.785</v>
      </c>
      <c r="X22" s="21">
        <v>7</v>
      </c>
      <c r="Y22" s="21">
        <v>2.7549999999999999</v>
      </c>
      <c r="Z22" s="21">
        <v>75</v>
      </c>
      <c r="AA22" s="21">
        <v>7.5</v>
      </c>
      <c r="AB22" s="21">
        <v>27</v>
      </c>
      <c r="AC22" s="21">
        <v>1878</v>
      </c>
      <c r="AD22" s="21">
        <v>512</v>
      </c>
      <c r="AE22" s="21">
        <v>96</v>
      </c>
      <c r="AF22" s="21">
        <v>23.5</v>
      </c>
      <c r="AG22" s="21">
        <v>0.42500000000000004</v>
      </c>
      <c r="AH22" s="21">
        <v>172.5</v>
      </c>
      <c r="AI22" s="21">
        <v>59</v>
      </c>
      <c r="AJ22" s="21">
        <v>1.6950000000000001</v>
      </c>
      <c r="AK22" s="21">
        <v>1.9500000000000002</v>
      </c>
      <c r="AL22" s="21">
        <v>714</v>
      </c>
      <c r="AM22" s="21">
        <v>12.5</v>
      </c>
      <c r="AN22" s="69">
        <v>35.045000000000002</v>
      </c>
      <c r="AO22" s="69">
        <v>20.635000000000002</v>
      </c>
      <c r="AP22" s="109">
        <v>12.530999999999999</v>
      </c>
      <c r="AQ22" s="109">
        <v>1.1665000000000001</v>
      </c>
      <c r="AR22" s="69">
        <v>414.59400000000016</v>
      </c>
      <c r="AS22" s="109">
        <v>1.7040355002850032</v>
      </c>
      <c r="AT22" s="109">
        <v>0.12106820614772901</v>
      </c>
      <c r="AU22" s="109"/>
      <c r="AV22" s="109"/>
      <c r="AW22" s="109"/>
      <c r="AX22" s="109"/>
    </row>
    <row r="23" spans="1:50" x14ac:dyDescent="0.25">
      <c r="A23" s="21" t="s">
        <v>46</v>
      </c>
      <c r="B23" s="21">
        <v>2020</v>
      </c>
      <c r="C23" s="21" t="s">
        <v>30</v>
      </c>
      <c r="D23" s="21" t="s">
        <v>29</v>
      </c>
      <c r="E23" s="21">
        <v>6</v>
      </c>
      <c r="F23" s="22" t="s">
        <v>10</v>
      </c>
      <c r="G23" s="21" t="s">
        <v>11</v>
      </c>
      <c r="H23" s="21" t="s">
        <v>12</v>
      </c>
      <c r="I23" s="21">
        <v>264</v>
      </c>
      <c r="J23" s="21">
        <v>133.6</v>
      </c>
      <c r="K23" s="21">
        <v>4420</v>
      </c>
      <c r="L23" s="21">
        <v>11.9</v>
      </c>
      <c r="M23" s="21">
        <v>61.75</v>
      </c>
      <c r="N23" s="21">
        <v>76</v>
      </c>
      <c r="O23" s="21">
        <v>0.25333333333333335</v>
      </c>
      <c r="P23" s="21">
        <v>181.42084472527469</v>
      </c>
      <c r="Q23" s="21">
        <v>7.72</v>
      </c>
      <c r="R23" s="21">
        <v>2.9</v>
      </c>
      <c r="S23" s="21">
        <v>1.42</v>
      </c>
      <c r="T23" s="21">
        <v>67.34</v>
      </c>
      <c r="U23" s="21">
        <v>1.17</v>
      </c>
      <c r="V23" s="21">
        <v>1.31</v>
      </c>
      <c r="W23" s="21">
        <v>15.05</v>
      </c>
      <c r="X23" s="21">
        <v>7.0500000000000007</v>
      </c>
      <c r="Y23" s="21">
        <v>2.9750000000000001</v>
      </c>
      <c r="Z23" s="21">
        <v>78.5</v>
      </c>
      <c r="AA23" s="21">
        <v>8.5</v>
      </c>
      <c r="AB23" s="21">
        <v>41</v>
      </c>
      <c r="AC23" s="21">
        <v>1923</v>
      </c>
      <c r="AD23" s="21">
        <v>513</v>
      </c>
      <c r="AE23" s="21">
        <v>113</v>
      </c>
      <c r="AF23" s="21">
        <v>23.5</v>
      </c>
      <c r="AG23" s="21">
        <v>0.59</v>
      </c>
      <c r="AH23" s="21">
        <v>188</v>
      </c>
      <c r="AI23" s="21">
        <v>72</v>
      </c>
      <c r="AJ23" s="21">
        <v>1.9849999999999999</v>
      </c>
      <c r="AK23" s="21">
        <v>2.5</v>
      </c>
      <c r="AL23" s="21">
        <v>716</v>
      </c>
      <c r="AM23" s="21">
        <v>23.5</v>
      </c>
      <c r="AN23" s="69">
        <v>44.230000000000004</v>
      </c>
      <c r="AO23" s="69">
        <v>27.11</v>
      </c>
      <c r="AP23" s="109">
        <v>13.464</v>
      </c>
      <c r="AQ23" s="109">
        <v>1.375</v>
      </c>
      <c r="AR23" s="69">
        <v>505.19880000000018</v>
      </c>
      <c r="AS23" s="109">
        <v>2.0177912992007996</v>
      </c>
      <c r="AT23" s="109">
        <v>0.16265876173826177</v>
      </c>
      <c r="AU23" s="109"/>
      <c r="AV23" s="109"/>
      <c r="AW23" s="109"/>
      <c r="AX23" s="109"/>
    </row>
    <row r="24" spans="1:50" x14ac:dyDescent="0.25">
      <c r="A24" s="21" t="s">
        <v>46</v>
      </c>
      <c r="B24" s="21">
        <v>2020</v>
      </c>
      <c r="C24" s="21" t="s">
        <v>30</v>
      </c>
      <c r="D24" s="21" t="s">
        <v>29</v>
      </c>
      <c r="E24" s="22">
        <v>7</v>
      </c>
      <c r="F24" s="22" t="s">
        <v>25</v>
      </c>
      <c r="G24" s="21" t="s">
        <v>26</v>
      </c>
      <c r="H24" s="22" t="s">
        <v>27</v>
      </c>
      <c r="I24" s="22">
        <v>270.2</v>
      </c>
      <c r="J24" s="22">
        <v>127</v>
      </c>
      <c r="K24" s="22">
        <v>3885.8999999999996</v>
      </c>
      <c r="L24" s="22">
        <v>11.2</v>
      </c>
      <c r="M24" s="22">
        <v>56.95</v>
      </c>
      <c r="N24" s="21">
        <v>74.400000000000006</v>
      </c>
      <c r="O24" s="21">
        <v>0.24800000000000003</v>
      </c>
      <c r="P24" s="21">
        <v>160.76577299036347</v>
      </c>
      <c r="Q24" s="21">
        <v>6.53</v>
      </c>
      <c r="R24" s="21">
        <v>3.75</v>
      </c>
      <c r="S24" s="21">
        <v>2.0699999999999998</v>
      </c>
      <c r="T24" s="21">
        <v>66.83</v>
      </c>
      <c r="U24" s="21">
        <v>1.17</v>
      </c>
      <c r="V24" s="21">
        <v>1.25</v>
      </c>
      <c r="W24" s="21">
        <v>15.18</v>
      </c>
      <c r="X24" s="21">
        <v>6.75</v>
      </c>
      <c r="Y24" s="21">
        <v>2.99</v>
      </c>
      <c r="Z24" s="21">
        <v>79.5</v>
      </c>
      <c r="AA24" s="21">
        <v>7.5</v>
      </c>
      <c r="AB24" s="21">
        <v>13.5</v>
      </c>
      <c r="AC24" s="21">
        <v>1886.5</v>
      </c>
      <c r="AD24" s="21">
        <v>486.5</v>
      </c>
      <c r="AE24" s="21">
        <v>100.5</v>
      </c>
      <c r="AF24" s="21">
        <v>23</v>
      </c>
      <c r="AG24" s="21">
        <v>0.40500000000000003</v>
      </c>
      <c r="AH24" s="21">
        <v>177.5</v>
      </c>
      <c r="AI24" s="21">
        <v>59</v>
      </c>
      <c r="AJ24" s="21">
        <v>1.9849999999999999</v>
      </c>
      <c r="AK24" s="21">
        <v>0.92999999999999994</v>
      </c>
      <c r="AL24" s="21">
        <v>780</v>
      </c>
      <c r="AM24" s="21">
        <v>5.5</v>
      </c>
      <c r="AN24" s="69">
        <v>39.19</v>
      </c>
      <c r="AO24" s="69">
        <v>28.78</v>
      </c>
      <c r="AP24" s="109">
        <v>13.263499999999999</v>
      </c>
      <c r="AQ24" s="109">
        <v>1.3845000000000001</v>
      </c>
      <c r="AR24" s="69">
        <v>407.62440000000015</v>
      </c>
      <c r="AS24" s="109">
        <v>1.6487124596850697</v>
      </c>
      <c r="AT24" s="109">
        <v>0.11601229605387975</v>
      </c>
      <c r="AU24" s="109">
        <v>32</v>
      </c>
      <c r="AV24" s="109">
        <v>26</v>
      </c>
      <c r="AW24" s="109">
        <v>42</v>
      </c>
      <c r="AX24" s="109" t="s">
        <v>223</v>
      </c>
    </row>
    <row r="25" spans="1:50" x14ac:dyDescent="0.25">
      <c r="A25" s="21" t="s">
        <v>46</v>
      </c>
      <c r="B25" s="21">
        <v>2020</v>
      </c>
      <c r="C25" s="21" t="s">
        <v>30</v>
      </c>
      <c r="D25" s="21" t="s">
        <v>29</v>
      </c>
      <c r="E25" s="22">
        <v>8</v>
      </c>
      <c r="F25" s="22" t="s">
        <v>21</v>
      </c>
      <c r="G25" s="21" t="s">
        <v>22</v>
      </c>
      <c r="H25" s="22" t="s">
        <v>23</v>
      </c>
      <c r="I25" s="22">
        <v>265.39999999999998</v>
      </c>
      <c r="J25" s="22">
        <v>139.4</v>
      </c>
      <c r="K25" s="22">
        <v>4223.1000000000004</v>
      </c>
      <c r="L25" s="22">
        <v>13.1</v>
      </c>
      <c r="M25" s="22">
        <v>56.099999999999994</v>
      </c>
      <c r="N25" s="21">
        <v>73.3</v>
      </c>
      <c r="O25" s="21">
        <v>0.24433333333333332</v>
      </c>
      <c r="P25" s="21">
        <v>170.97796697840238</v>
      </c>
      <c r="Q25" s="21">
        <v>7.78</v>
      </c>
      <c r="R25" s="21">
        <v>5.16</v>
      </c>
      <c r="S25" s="21">
        <v>2.4300000000000002</v>
      </c>
      <c r="T25" s="21">
        <v>64.319999999999993</v>
      </c>
      <c r="U25" s="21">
        <v>1.3</v>
      </c>
      <c r="V25" s="21">
        <v>1.2</v>
      </c>
      <c r="W25" s="21">
        <v>16.940000000000001</v>
      </c>
      <c r="X25" s="21">
        <v>6.25</v>
      </c>
      <c r="Y25" s="21">
        <v>3.04</v>
      </c>
      <c r="Z25" s="21">
        <v>79.5</v>
      </c>
      <c r="AA25" s="21">
        <v>8.5</v>
      </c>
      <c r="AB25" s="21">
        <v>17</v>
      </c>
      <c r="AC25" s="21">
        <v>1988.5</v>
      </c>
      <c r="AD25" s="21">
        <v>429.5</v>
      </c>
      <c r="AE25" s="21">
        <v>98.5</v>
      </c>
      <c r="AF25" s="21">
        <v>29</v>
      </c>
      <c r="AG25" s="21">
        <v>0.42000000000000004</v>
      </c>
      <c r="AH25" s="21">
        <v>213.5</v>
      </c>
      <c r="AI25" s="21">
        <v>60.5</v>
      </c>
      <c r="AJ25" s="21">
        <v>3.6449999999999996</v>
      </c>
      <c r="AK25" s="21">
        <v>1.0049999999999999</v>
      </c>
      <c r="AL25" s="21">
        <v>866.5</v>
      </c>
      <c r="AM25" s="21">
        <v>8</v>
      </c>
      <c r="AN25" s="69">
        <v>29.39</v>
      </c>
      <c r="AO25" s="69">
        <v>20.58</v>
      </c>
      <c r="AP25" s="109">
        <v>13.236499999999999</v>
      </c>
      <c r="AQ25" s="109">
        <v>1.3115000000000001</v>
      </c>
      <c r="AR25" s="69">
        <v>381.48840000000018</v>
      </c>
      <c r="AS25" s="109">
        <v>1.4938835247246312</v>
      </c>
      <c r="AT25" s="109">
        <v>9.4926119053198976E-2</v>
      </c>
      <c r="AU25" s="109"/>
      <c r="AV25" s="109"/>
      <c r="AW25" s="109"/>
      <c r="AX25" s="109"/>
    </row>
    <row r="26" spans="1:50" x14ac:dyDescent="0.25">
      <c r="A26" s="5" t="s">
        <v>46</v>
      </c>
      <c r="B26" s="5">
        <v>2020</v>
      </c>
      <c r="C26" s="5" t="s">
        <v>31</v>
      </c>
      <c r="D26" s="5" t="s">
        <v>29</v>
      </c>
      <c r="E26" s="6">
        <v>1</v>
      </c>
      <c r="F26" s="6" t="s">
        <v>21</v>
      </c>
      <c r="G26" s="5" t="s">
        <v>22</v>
      </c>
      <c r="H26" s="6" t="s">
        <v>23</v>
      </c>
      <c r="I26" s="6">
        <v>200.4</v>
      </c>
      <c r="J26" s="6">
        <v>106.2</v>
      </c>
      <c r="K26" s="6">
        <v>3999.1500000000005</v>
      </c>
      <c r="L26" s="6">
        <v>15.85</v>
      </c>
      <c r="M26" s="6">
        <v>53.45</v>
      </c>
      <c r="N26" s="5">
        <v>86.2</v>
      </c>
      <c r="O26" s="5">
        <v>0.28733333333333333</v>
      </c>
      <c r="P26" s="5">
        <v>156.78727832691254</v>
      </c>
      <c r="Q26" s="5">
        <v>7.95</v>
      </c>
      <c r="R26" s="5">
        <v>5.08</v>
      </c>
      <c r="S26" s="5">
        <v>2.5299999999999998</v>
      </c>
      <c r="T26" s="5">
        <v>64.17</v>
      </c>
      <c r="U26" s="5">
        <v>1.29</v>
      </c>
      <c r="V26" s="5">
        <v>1.2</v>
      </c>
      <c r="W26" s="5">
        <v>19.324999999999999</v>
      </c>
      <c r="X26" s="5">
        <v>6.85</v>
      </c>
      <c r="Y26" s="5">
        <v>3.0300000000000002</v>
      </c>
      <c r="Z26" s="5">
        <v>80</v>
      </c>
      <c r="AA26" s="5">
        <v>39.5</v>
      </c>
      <c r="AB26" s="5">
        <v>83.5</v>
      </c>
      <c r="AC26" s="5">
        <v>2877.5</v>
      </c>
      <c r="AD26" s="5">
        <v>380</v>
      </c>
      <c r="AE26" s="5">
        <v>135</v>
      </c>
      <c r="AF26" s="5">
        <v>25.5</v>
      </c>
      <c r="AG26" s="5">
        <v>0.53</v>
      </c>
      <c r="AH26" s="5">
        <v>126.5</v>
      </c>
      <c r="AI26" s="5">
        <v>42</v>
      </c>
      <c r="AJ26" s="5">
        <v>2.5999999999999996</v>
      </c>
      <c r="AK26" s="5">
        <v>3.3049999999999997</v>
      </c>
      <c r="AL26" s="5">
        <v>678.5</v>
      </c>
      <c r="AM26" s="5">
        <v>47</v>
      </c>
      <c r="AN26" s="70">
        <v>24.114999999999998</v>
      </c>
      <c r="AO26" s="70">
        <v>22.094999999999999</v>
      </c>
      <c r="AP26" s="110" t="s">
        <v>197</v>
      </c>
      <c r="AQ26" s="110" t="s">
        <v>197</v>
      </c>
      <c r="AR26" s="70">
        <v>365.80680000000012</v>
      </c>
      <c r="AS26" s="110">
        <v>1.626600230628124</v>
      </c>
      <c r="AT26" s="110">
        <v>0.12826445932925734</v>
      </c>
      <c r="AU26" s="110"/>
      <c r="AV26" s="110"/>
      <c r="AW26" s="110"/>
      <c r="AX26" s="110"/>
    </row>
    <row r="27" spans="1:50" x14ac:dyDescent="0.25">
      <c r="A27" s="5" t="s">
        <v>46</v>
      </c>
      <c r="B27" s="5">
        <v>2020</v>
      </c>
      <c r="C27" s="5" t="s">
        <v>31</v>
      </c>
      <c r="D27" s="5" t="s">
        <v>29</v>
      </c>
      <c r="E27" s="5">
        <v>2</v>
      </c>
      <c r="F27" s="6" t="s">
        <v>10</v>
      </c>
      <c r="G27" s="5" t="s">
        <v>11</v>
      </c>
      <c r="H27" s="5" t="s">
        <v>12</v>
      </c>
      <c r="I27" s="5">
        <v>205.6</v>
      </c>
      <c r="J27" s="5">
        <v>104.6</v>
      </c>
      <c r="K27" s="5">
        <v>4441.8999999999996</v>
      </c>
      <c r="L27" s="5">
        <v>17.3</v>
      </c>
      <c r="M27" s="5">
        <v>58.55</v>
      </c>
      <c r="N27" s="5">
        <v>86.3</v>
      </c>
      <c r="O27" s="5">
        <v>0.28766666666666668</v>
      </c>
      <c r="P27" s="5">
        <v>171.14463662311914</v>
      </c>
      <c r="Q27" s="5">
        <v>6.71</v>
      </c>
      <c r="R27" s="5">
        <v>3.8</v>
      </c>
      <c r="S27" s="5">
        <v>1.38</v>
      </c>
      <c r="T27" s="5">
        <v>66.64</v>
      </c>
      <c r="U27" s="5">
        <v>1.21</v>
      </c>
      <c r="V27" s="5">
        <v>1.3</v>
      </c>
      <c r="W27" s="5">
        <v>23.86</v>
      </c>
      <c r="X27" s="5">
        <v>7.25</v>
      </c>
      <c r="Y27" s="5">
        <v>2.8499999999999996</v>
      </c>
      <c r="Z27" s="5">
        <v>77</v>
      </c>
      <c r="AA27" s="5">
        <v>41</v>
      </c>
      <c r="AB27" s="5">
        <v>70</v>
      </c>
      <c r="AC27" s="5">
        <v>3763.5</v>
      </c>
      <c r="AD27" s="5">
        <v>418</v>
      </c>
      <c r="AE27" s="5">
        <v>164.5</v>
      </c>
      <c r="AF27" s="5">
        <v>33.5</v>
      </c>
      <c r="AG27" s="5">
        <v>0.60000000000000009</v>
      </c>
      <c r="AH27" s="5">
        <v>133</v>
      </c>
      <c r="AI27" s="5">
        <v>48.5</v>
      </c>
      <c r="AJ27" s="5">
        <v>2.895</v>
      </c>
      <c r="AK27" s="5">
        <v>2.96</v>
      </c>
      <c r="AL27" s="5">
        <v>688</v>
      </c>
      <c r="AM27" s="5">
        <v>43</v>
      </c>
      <c r="AN27" s="70">
        <v>25.97</v>
      </c>
      <c r="AO27" s="70">
        <v>25.375</v>
      </c>
      <c r="AP27" s="110">
        <v>13.561999999999999</v>
      </c>
      <c r="AQ27" s="110">
        <v>1.2709999999999999</v>
      </c>
      <c r="AR27" s="70">
        <v>337.92840000000007</v>
      </c>
      <c r="AS27" s="110">
        <v>1.8706291063144938</v>
      </c>
      <c r="AT27" s="110">
        <v>0.12205838185174664</v>
      </c>
      <c r="AU27" s="110"/>
      <c r="AV27" s="110"/>
      <c r="AW27" s="110"/>
      <c r="AX27" s="110"/>
    </row>
    <row r="28" spans="1:50" ht="15.75" x14ac:dyDescent="0.25">
      <c r="A28" s="5" t="s">
        <v>46</v>
      </c>
      <c r="B28" s="5">
        <v>2020</v>
      </c>
      <c r="C28" s="5" t="s">
        <v>31</v>
      </c>
      <c r="D28" s="5" t="s">
        <v>29</v>
      </c>
      <c r="E28" s="5">
        <v>3</v>
      </c>
      <c r="F28" s="8" t="s">
        <v>17</v>
      </c>
      <c r="G28" s="5" t="s">
        <v>11</v>
      </c>
      <c r="H28" s="5" t="s">
        <v>18</v>
      </c>
      <c r="I28" s="5">
        <v>204.4</v>
      </c>
      <c r="J28" s="5">
        <v>99.8</v>
      </c>
      <c r="K28" s="5">
        <v>4386.3999999999996</v>
      </c>
      <c r="L28" s="5">
        <v>15.8</v>
      </c>
      <c r="M28" s="5">
        <v>59.7</v>
      </c>
      <c r="N28" s="5">
        <v>89.3</v>
      </c>
      <c r="O28" s="5">
        <v>0.29766666666666663</v>
      </c>
      <c r="P28" s="5">
        <v>172.07165324294166</v>
      </c>
      <c r="Q28" s="5">
        <v>7.83</v>
      </c>
      <c r="R28" s="5">
        <v>3.64</v>
      </c>
      <c r="S28" s="5">
        <v>1.32</v>
      </c>
      <c r="T28" s="5">
        <v>65.92</v>
      </c>
      <c r="U28" s="5">
        <v>1.19</v>
      </c>
      <c r="V28" s="5">
        <v>1.31</v>
      </c>
      <c r="W28" s="5">
        <v>21.92</v>
      </c>
      <c r="X28" s="5">
        <v>6.8000000000000007</v>
      </c>
      <c r="Y28" s="5">
        <v>2.8099999999999996</v>
      </c>
      <c r="Z28" s="5">
        <v>76</v>
      </c>
      <c r="AA28" s="5">
        <v>33.5</v>
      </c>
      <c r="AB28" s="5">
        <v>119.5</v>
      </c>
      <c r="AC28" s="5">
        <v>3263.5</v>
      </c>
      <c r="AD28" s="5">
        <v>401.5</v>
      </c>
      <c r="AE28" s="5">
        <v>177.5</v>
      </c>
      <c r="AF28" s="5">
        <v>29.5</v>
      </c>
      <c r="AG28" s="5">
        <v>0.625</v>
      </c>
      <c r="AH28" s="5">
        <v>160.5</v>
      </c>
      <c r="AI28" s="5">
        <v>53</v>
      </c>
      <c r="AJ28" s="5">
        <v>3.2250000000000001</v>
      </c>
      <c r="AK28" s="5">
        <v>4.4350000000000005</v>
      </c>
      <c r="AL28" s="5">
        <v>812</v>
      </c>
      <c r="AM28" s="5">
        <v>52.5</v>
      </c>
      <c r="AN28" s="70">
        <v>27.475000000000001</v>
      </c>
      <c r="AO28" s="70">
        <v>29.534999999999997</v>
      </c>
      <c r="AP28" s="110">
        <v>6.5139999999999993</v>
      </c>
      <c r="AQ28" s="110">
        <v>0.65449999999999997</v>
      </c>
      <c r="AR28" s="70">
        <v>380.61720000000014</v>
      </c>
      <c r="AS28" s="110">
        <v>1.8415089443419168</v>
      </c>
      <c r="AT28" s="110">
        <v>0.12668450056632319</v>
      </c>
      <c r="AU28" s="110"/>
      <c r="AV28" s="110"/>
      <c r="AW28" s="110"/>
      <c r="AX28" s="110"/>
    </row>
    <row r="29" spans="1:50" x14ac:dyDescent="0.25">
      <c r="A29" s="5" t="s">
        <v>46</v>
      </c>
      <c r="B29" s="5">
        <v>2020</v>
      </c>
      <c r="C29" s="5" t="s">
        <v>31</v>
      </c>
      <c r="D29" s="5" t="s">
        <v>29</v>
      </c>
      <c r="E29" s="5">
        <v>4</v>
      </c>
      <c r="F29" s="6" t="s">
        <v>15</v>
      </c>
      <c r="G29" s="5" t="s">
        <v>11</v>
      </c>
      <c r="H29" s="5" t="s">
        <v>16</v>
      </c>
      <c r="I29" s="5">
        <v>239.2</v>
      </c>
      <c r="J29" s="5">
        <v>119.4</v>
      </c>
      <c r="K29" s="5">
        <v>4470.8</v>
      </c>
      <c r="L29" s="5">
        <v>14.399999999999999</v>
      </c>
      <c r="M29" s="5">
        <v>60.6</v>
      </c>
      <c r="N29" s="5">
        <v>105</v>
      </c>
      <c r="O29" s="5">
        <v>0.35</v>
      </c>
      <c r="P29" s="5">
        <v>178.29863318207944</v>
      </c>
      <c r="Q29" s="5">
        <v>8.6300000000000008</v>
      </c>
      <c r="R29" s="5">
        <v>3.28</v>
      </c>
      <c r="S29" s="5">
        <v>1.1399999999999999</v>
      </c>
      <c r="T29" s="5">
        <v>65.38</v>
      </c>
      <c r="U29" s="5">
        <v>1.19</v>
      </c>
      <c r="V29" s="5">
        <v>1.32</v>
      </c>
      <c r="W29" s="5">
        <v>22.25</v>
      </c>
      <c r="X29" s="5">
        <v>7.05</v>
      </c>
      <c r="Y29" s="5">
        <v>2.6850000000000001</v>
      </c>
      <c r="Z29" s="5">
        <v>74</v>
      </c>
      <c r="AA29" s="5">
        <v>39</v>
      </c>
      <c r="AB29" s="5">
        <v>69.5</v>
      </c>
      <c r="AC29" s="5">
        <v>3373</v>
      </c>
      <c r="AD29" s="5">
        <v>426.5</v>
      </c>
      <c r="AE29" s="5">
        <v>160.5</v>
      </c>
      <c r="AF29" s="5">
        <v>32</v>
      </c>
      <c r="AG29" s="5">
        <v>0.58499999999999996</v>
      </c>
      <c r="AH29" s="5">
        <v>140.5</v>
      </c>
      <c r="AI29" s="5">
        <v>47.5</v>
      </c>
      <c r="AJ29" s="5">
        <v>2.9950000000000001</v>
      </c>
      <c r="AK29" s="5">
        <v>2.91</v>
      </c>
      <c r="AL29" s="5">
        <v>750.5</v>
      </c>
      <c r="AM29" s="5">
        <v>35</v>
      </c>
      <c r="AN29" s="70">
        <v>23.865000000000002</v>
      </c>
      <c r="AO29" s="70">
        <v>30.664999999999999</v>
      </c>
      <c r="AP29" s="110" t="s">
        <v>197</v>
      </c>
      <c r="AQ29" s="110" t="s">
        <v>197</v>
      </c>
      <c r="AR29" s="70">
        <v>355.3524000000001</v>
      </c>
      <c r="AS29" s="110">
        <v>1.7070069513406156</v>
      </c>
      <c r="AT29" s="110">
        <v>0.11751092353525322</v>
      </c>
      <c r="AU29" s="110"/>
      <c r="AV29" s="110"/>
      <c r="AW29" s="110"/>
      <c r="AX29" s="110"/>
    </row>
    <row r="30" spans="1:50" x14ac:dyDescent="0.25">
      <c r="A30" s="5" t="s">
        <v>46</v>
      </c>
      <c r="B30" s="5">
        <v>2020</v>
      </c>
      <c r="C30" s="5" t="s">
        <v>31</v>
      </c>
      <c r="D30" s="5" t="s">
        <v>29</v>
      </c>
      <c r="E30" s="5">
        <v>5</v>
      </c>
      <c r="F30" s="6" t="s">
        <v>13</v>
      </c>
      <c r="G30" s="5" t="s">
        <v>11</v>
      </c>
      <c r="H30" s="5" t="s">
        <v>14</v>
      </c>
      <c r="I30" s="5">
        <v>247.8</v>
      </c>
      <c r="J30" s="5">
        <v>121.8</v>
      </c>
      <c r="K30" s="5">
        <v>3987.1000000000004</v>
      </c>
      <c r="L30" s="5">
        <v>14.7</v>
      </c>
      <c r="M30" s="5">
        <v>61.900000000000006</v>
      </c>
      <c r="N30" s="5">
        <v>99</v>
      </c>
      <c r="O30" s="5">
        <v>0.33</v>
      </c>
      <c r="P30" s="5">
        <v>158.45106641813186</v>
      </c>
      <c r="Q30" s="5">
        <v>8.11</v>
      </c>
      <c r="R30" s="5">
        <v>3.71</v>
      </c>
      <c r="S30" s="5">
        <v>1.42</v>
      </c>
      <c r="T30" s="5">
        <v>65.81</v>
      </c>
      <c r="U30" s="5">
        <v>1.21</v>
      </c>
      <c r="V30" s="5">
        <v>1.3</v>
      </c>
      <c r="W30" s="5">
        <v>22.38</v>
      </c>
      <c r="X30" s="5">
        <v>6.9</v>
      </c>
      <c r="Y30" s="5">
        <v>3.0150000000000001</v>
      </c>
      <c r="Z30" s="5">
        <v>79.5</v>
      </c>
      <c r="AA30" s="5">
        <v>43.5</v>
      </c>
      <c r="AB30" s="5">
        <v>127.5</v>
      </c>
      <c r="AC30" s="5">
        <v>3283</v>
      </c>
      <c r="AD30" s="5">
        <v>473</v>
      </c>
      <c r="AE30" s="5">
        <v>191</v>
      </c>
      <c r="AF30" s="5">
        <v>35.5</v>
      </c>
      <c r="AG30" s="5">
        <v>0.65500000000000003</v>
      </c>
      <c r="AH30" s="5">
        <v>164.5</v>
      </c>
      <c r="AI30" s="5">
        <v>46</v>
      </c>
      <c r="AJ30" s="5">
        <v>3.3</v>
      </c>
      <c r="AK30" s="5">
        <v>4.42</v>
      </c>
      <c r="AL30" s="5">
        <v>829</v>
      </c>
      <c r="AM30" s="5">
        <v>60.5</v>
      </c>
      <c r="AN30" s="70">
        <v>29.335000000000001</v>
      </c>
      <c r="AO30" s="70">
        <v>28.085000000000001</v>
      </c>
      <c r="AP30" s="110" t="s">
        <v>197</v>
      </c>
      <c r="AQ30" s="110" t="s">
        <v>197</v>
      </c>
      <c r="AR30" s="70">
        <v>451.18440000000021</v>
      </c>
      <c r="AS30" s="110">
        <v>1.6153733211233212</v>
      </c>
      <c r="AT30" s="110">
        <v>0.12570256132756133</v>
      </c>
      <c r="AU30" s="110"/>
      <c r="AV30" s="110"/>
      <c r="AW30" s="110"/>
      <c r="AX30" s="110"/>
    </row>
    <row r="31" spans="1:50" x14ac:dyDescent="0.25">
      <c r="A31" s="5" t="s">
        <v>46</v>
      </c>
      <c r="B31" s="5">
        <v>2020</v>
      </c>
      <c r="C31" s="5" t="s">
        <v>31</v>
      </c>
      <c r="D31" s="5" t="s">
        <v>29</v>
      </c>
      <c r="E31" s="6">
        <v>6</v>
      </c>
      <c r="F31" s="6" t="s">
        <v>25</v>
      </c>
      <c r="G31" s="5" t="s">
        <v>26</v>
      </c>
      <c r="H31" s="6" t="s">
        <v>27</v>
      </c>
      <c r="I31" s="6">
        <v>247.4</v>
      </c>
      <c r="J31" s="6">
        <v>113.4</v>
      </c>
      <c r="K31" s="6">
        <v>5025.1000000000004</v>
      </c>
      <c r="L31" s="6">
        <v>14.45</v>
      </c>
      <c r="M31" s="6">
        <v>65.150000000000006</v>
      </c>
      <c r="N31" s="5">
        <v>112</v>
      </c>
      <c r="O31" s="5">
        <v>0.37333333333333335</v>
      </c>
      <c r="P31" s="5">
        <v>200.2874464389476</v>
      </c>
      <c r="Q31" s="5">
        <v>9.01</v>
      </c>
      <c r="R31" s="5">
        <v>2.37</v>
      </c>
      <c r="S31" s="5">
        <v>0.91</v>
      </c>
      <c r="T31" s="5">
        <v>66.97</v>
      </c>
      <c r="U31" s="5">
        <v>1.1599999999999999</v>
      </c>
      <c r="V31" s="5">
        <v>1.36</v>
      </c>
      <c r="W31" s="5">
        <v>23.55</v>
      </c>
      <c r="X31" s="5">
        <v>6.75</v>
      </c>
      <c r="Y31" s="5">
        <v>3.0199999999999996</v>
      </c>
      <c r="Z31" s="5">
        <v>80</v>
      </c>
      <c r="AA31" s="5">
        <v>48.5</v>
      </c>
      <c r="AB31" s="5">
        <v>88.5</v>
      </c>
      <c r="AC31" s="5">
        <v>3369</v>
      </c>
      <c r="AD31" s="5">
        <v>492.5</v>
      </c>
      <c r="AE31" s="5">
        <v>177</v>
      </c>
      <c r="AF31" s="5">
        <v>38.5</v>
      </c>
      <c r="AG31" s="5">
        <v>0.63500000000000001</v>
      </c>
      <c r="AH31" s="5">
        <v>145.5</v>
      </c>
      <c r="AI31" s="5">
        <v>47</v>
      </c>
      <c r="AJ31" s="5">
        <v>3.36</v>
      </c>
      <c r="AK31" s="5">
        <v>3.605</v>
      </c>
      <c r="AL31" s="5">
        <v>866</v>
      </c>
      <c r="AM31" s="5">
        <v>41.5</v>
      </c>
      <c r="AN31" s="70">
        <v>23.96</v>
      </c>
      <c r="AO31" s="70">
        <v>33.180000000000007</v>
      </c>
      <c r="AP31" s="110" t="s">
        <v>197</v>
      </c>
      <c r="AQ31" s="110" t="s">
        <v>197</v>
      </c>
      <c r="AR31" s="70">
        <v>317.01959999999997</v>
      </c>
      <c r="AS31" s="110">
        <v>1.3336776764562326</v>
      </c>
      <c r="AT31" s="110">
        <v>9.6234261100066248E-2</v>
      </c>
      <c r="AU31" s="110">
        <v>17</v>
      </c>
      <c r="AV31" s="110">
        <v>18</v>
      </c>
      <c r="AW31" s="110">
        <v>65</v>
      </c>
      <c r="AX31" s="110" t="s">
        <v>223</v>
      </c>
    </row>
    <row r="32" spans="1:50" x14ac:dyDescent="0.25">
      <c r="A32" s="5" t="s">
        <v>46</v>
      </c>
      <c r="B32" s="5">
        <v>2020</v>
      </c>
      <c r="C32" s="5" t="s">
        <v>31</v>
      </c>
      <c r="D32" s="5" t="s">
        <v>29</v>
      </c>
      <c r="E32" s="5">
        <v>7</v>
      </c>
      <c r="F32" s="6" t="s">
        <v>19</v>
      </c>
      <c r="G32" s="5" t="s">
        <v>11</v>
      </c>
      <c r="H32" s="5" t="s">
        <v>20</v>
      </c>
      <c r="I32" s="5">
        <v>244.6</v>
      </c>
      <c r="J32" s="5">
        <v>127</v>
      </c>
      <c r="K32" s="5">
        <v>4242.3999999999996</v>
      </c>
      <c r="L32" s="5">
        <v>14.149999999999999</v>
      </c>
      <c r="M32" s="5">
        <v>63.75</v>
      </c>
      <c r="N32" s="5">
        <v>94</v>
      </c>
      <c r="O32" s="5">
        <v>0.31333333333333335</v>
      </c>
      <c r="P32" s="5">
        <v>169.68401064767536</v>
      </c>
      <c r="Q32" s="5">
        <v>9.81</v>
      </c>
      <c r="R32" s="5">
        <v>3.08</v>
      </c>
      <c r="S32" s="5">
        <v>0.67</v>
      </c>
      <c r="T32" s="5">
        <v>65.040000000000006</v>
      </c>
      <c r="U32" s="5">
        <v>1.18</v>
      </c>
      <c r="V32" s="5">
        <v>1.37</v>
      </c>
      <c r="W32" s="5">
        <v>21.765000000000001</v>
      </c>
      <c r="X32" s="5">
        <v>6.9</v>
      </c>
      <c r="Y32" s="5">
        <v>2.8049999999999997</v>
      </c>
      <c r="Z32" s="5">
        <v>76</v>
      </c>
      <c r="AA32" s="5">
        <v>38.5</v>
      </c>
      <c r="AB32" s="5">
        <v>107.5</v>
      </c>
      <c r="AC32" s="5">
        <v>3244.5</v>
      </c>
      <c r="AD32" s="5">
        <v>440.5</v>
      </c>
      <c r="AE32" s="5">
        <v>166.5</v>
      </c>
      <c r="AF32" s="5">
        <v>32</v>
      </c>
      <c r="AG32" s="5">
        <v>0.6100000000000001</v>
      </c>
      <c r="AH32" s="5">
        <v>146.5</v>
      </c>
      <c r="AI32" s="5">
        <v>43.5</v>
      </c>
      <c r="AJ32" s="5">
        <v>2.9049999999999998</v>
      </c>
      <c r="AK32" s="5">
        <v>4.3250000000000002</v>
      </c>
      <c r="AL32" s="5">
        <v>776.5</v>
      </c>
      <c r="AM32" s="5">
        <v>54</v>
      </c>
      <c r="AN32" s="70">
        <v>24.975000000000001</v>
      </c>
      <c r="AO32" s="70">
        <v>21.979999999999997</v>
      </c>
      <c r="AP32" s="110" t="s">
        <v>197</v>
      </c>
      <c r="AQ32" s="110" t="s">
        <v>197</v>
      </c>
      <c r="AR32" s="70">
        <v>310.04999999999995</v>
      </c>
      <c r="AS32" s="110">
        <v>1.5524946312070487</v>
      </c>
      <c r="AT32" s="110">
        <v>0.10865580577392517</v>
      </c>
      <c r="AU32" s="110">
        <v>21</v>
      </c>
      <c r="AV32" s="110">
        <v>24</v>
      </c>
      <c r="AW32" s="110">
        <v>55</v>
      </c>
      <c r="AX32" s="110" t="s">
        <v>223</v>
      </c>
    </row>
    <row r="33" spans="1:50" x14ac:dyDescent="0.25">
      <c r="A33" s="5" t="s">
        <v>46</v>
      </c>
      <c r="B33" s="5">
        <v>2020</v>
      </c>
      <c r="C33" s="5" t="s">
        <v>31</v>
      </c>
      <c r="D33" s="5" t="s">
        <v>29</v>
      </c>
      <c r="E33" s="6">
        <v>8</v>
      </c>
      <c r="F33" s="6">
        <v>17.460999999999999</v>
      </c>
      <c r="G33" s="5" t="s">
        <v>22</v>
      </c>
      <c r="H33" s="6" t="s">
        <v>24</v>
      </c>
      <c r="I33" s="6">
        <v>218</v>
      </c>
      <c r="J33" s="6">
        <v>110.2</v>
      </c>
      <c r="K33" s="6">
        <v>3761.8999999999996</v>
      </c>
      <c r="L33" s="6">
        <v>12.7</v>
      </c>
      <c r="M33" s="6">
        <v>58.45</v>
      </c>
      <c r="N33" s="5">
        <v>96</v>
      </c>
      <c r="O33" s="5">
        <v>0.32</v>
      </c>
      <c r="P33" s="5">
        <v>153.00671726107353</v>
      </c>
      <c r="Q33" s="5">
        <v>8.51</v>
      </c>
      <c r="R33" s="5">
        <v>5.0999999999999996</v>
      </c>
      <c r="S33" s="5">
        <v>2.39</v>
      </c>
      <c r="T33" s="5">
        <v>63.97</v>
      </c>
      <c r="U33" s="5">
        <v>1.33</v>
      </c>
      <c r="V33" s="5">
        <v>1.21</v>
      </c>
      <c r="W33" s="5">
        <v>22.28</v>
      </c>
      <c r="X33" s="5">
        <v>6.9</v>
      </c>
      <c r="Y33" s="5">
        <v>2.5549999999999997</v>
      </c>
      <c r="Z33" s="5">
        <v>71</v>
      </c>
      <c r="AA33" s="5">
        <v>37.5</v>
      </c>
      <c r="AB33" s="5">
        <v>122</v>
      </c>
      <c r="AC33" s="5">
        <v>3343.5</v>
      </c>
      <c r="AD33" s="5">
        <v>438</v>
      </c>
      <c r="AE33" s="5">
        <v>168.5</v>
      </c>
      <c r="AF33" s="5">
        <v>33</v>
      </c>
      <c r="AG33" s="5">
        <v>0.61</v>
      </c>
      <c r="AH33" s="5">
        <v>147</v>
      </c>
      <c r="AI33" s="5">
        <v>36.5</v>
      </c>
      <c r="AJ33" s="5">
        <v>3.04</v>
      </c>
      <c r="AK33" s="5">
        <v>4.38</v>
      </c>
      <c r="AL33" s="5">
        <v>794.5</v>
      </c>
      <c r="AM33" s="5">
        <v>56.5</v>
      </c>
      <c r="AN33" s="70">
        <v>26.094999999999999</v>
      </c>
      <c r="AO33" s="70">
        <v>24.234999999999999</v>
      </c>
      <c r="AP33" s="110">
        <v>13.617000000000001</v>
      </c>
      <c r="AQ33" s="110">
        <v>1.319</v>
      </c>
      <c r="AR33" s="70">
        <v>400.65480000000014</v>
      </c>
      <c r="AS33" s="110">
        <v>1.7535000000000003</v>
      </c>
      <c r="AT33" s="110">
        <v>0.11824800796812752</v>
      </c>
      <c r="AU33" s="110">
        <v>21</v>
      </c>
      <c r="AV33" s="110">
        <v>20</v>
      </c>
      <c r="AW33" s="110">
        <v>59</v>
      </c>
      <c r="AX33" s="110" t="s">
        <v>223</v>
      </c>
    </row>
    <row r="34" spans="1:50" x14ac:dyDescent="0.25">
      <c r="A34" s="17" t="s">
        <v>46</v>
      </c>
      <c r="B34" s="17">
        <v>2020</v>
      </c>
      <c r="C34" s="17" t="s">
        <v>32</v>
      </c>
      <c r="D34" s="17" t="s">
        <v>9</v>
      </c>
      <c r="E34" s="18">
        <v>1</v>
      </c>
      <c r="F34" s="18" t="s">
        <v>21</v>
      </c>
      <c r="G34" s="17" t="s">
        <v>22</v>
      </c>
      <c r="H34" s="18" t="s">
        <v>23</v>
      </c>
      <c r="I34" s="18">
        <v>232.2</v>
      </c>
      <c r="J34" s="18">
        <v>113.2</v>
      </c>
      <c r="K34" s="18">
        <v>2690.95</v>
      </c>
      <c r="L34" s="18">
        <v>10.9</v>
      </c>
      <c r="M34" s="18">
        <v>54.650000000000006</v>
      </c>
      <c r="N34" s="17">
        <v>82.6</v>
      </c>
      <c r="O34" s="17">
        <v>0.27533333333333332</v>
      </c>
      <c r="P34" s="17">
        <v>111.70492963649616</v>
      </c>
      <c r="Q34" s="17">
        <v>8</v>
      </c>
      <c r="R34" s="17">
        <v>5.39</v>
      </c>
      <c r="S34" s="17">
        <v>2.78</v>
      </c>
      <c r="T34" s="17">
        <v>64.17</v>
      </c>
      <c r="U34" s="17">
        <v>1.31</v>
      </c>
      <c r="V34" s="17">
        <v>1.17</v>
      </c>
      <c r="W34" s="17">
        <v>22.85</v>
      </c>
      <c r="X34" s="17">
        <v>6.05</v>
      </c>
      <c r="Y34" s="17">
        <v>3.34</v>
      </c>
      <c r="Z34" s="17">
        <v>83.5</v>
      </c>
      <c r="AA34" s="17">
        <v>19</v>
      </c>
      <c r="AB34" s="17">
        <v>27</v>
      </c>
      <c r="AC34" s="17">
        <v>2633</v>
      </c>
      <c r="AD34" s="17">
        <v>529</v>
      </c>
      <c r="AE34" s="17">
        <v>128.5</v>
      </c>
      <c r="AF34" s="17">
        <v>20</v>
      </c>
      <c r="AG34" s="17">
        <v>0.59499999999999997</v>
      </c>
      <c r="AH34" s="17">
        <v>158</v>
      </c>
      <c r="AI34" s="17">
        <v>33</v>
      </c>
      <c r="AJ34" s="17">
        <v>2.08</v>
      </c>
      <c r="AK34" s="17">
        <v>1.35</v>
      </c>
      <c r="AL34" s="17">
        <v>812</v>
      </c>
      <c r="AM34" s="17">
        <v>10.5</v>
      </c>
      <c r="AN34" s="71">
        <v>37.327500000000001</v>
      </c>
      <c r="AO34" s="71">
        <v>31.05</v>
      </c>
      <c r="AP34" s="105">
        <v>7.4129999999999994</v>
      </c>
      <c r="AQ34" s="105">
        <v>0.71300000000000008</v>
      </c>
      <c r="AR34" s="71">
        <v>492.71579999999994</v>
      </c>
      <c r="AS34" s="105">
        <v>1.6077536898839138</v>
      </c>
      <c r="AT34" s="105">
        <v>0.11134645522388061</v>
      </c>
      <c r="AU34" s="105"/>
      <c r="AV34" s="105"/>
      <c r="AW34" s="105"/>
      <c r="AX34" s="105"/>
    </row>
    <row r="35" spans="1:50" x14ac:dyDescent="0.25">
      <c r="A35" s="17" t="s">
        <v>46</v>
      </c>
      <c r="B35" s="17">
        <v>2020</v>
      </c>
      <c r="C35" s="17" t="s">
        <v>32</v>
      </c>
      <c r="D35" s="17" t="s">
        <v>9</v>
      </c>
      <c r="E35" s="17">
        <v>2</v>
      </c>
      <c r="F35" s="18" t="s">
        <v>19</v>
      </c>
      <c r="G35" s="17" t="s">
        <v>11</v>
      </c>
      <c r="H35" s="17" t="s">
        <v>20</v>
      </c>
      <c r="I35" s="17">
        <v>228</v>
      </c>
      <c r="J35" s="17">
        <v>93</v>
      </c>
      <c r="K35" s="17">
        <v>3071.8</v>
      </c>
      <c r="L35" s="17">
        <v>10.6</v>
      </c>
      <c r="M35" s="17">
        <v>59.7</v>
      </c>
      <c r="N35" s="17">
        <v>87</v>
      </c>
      <c r="O35" s="17">
        <v>0.28999999999999998</v>
      </c>
      <c r="P35" s="17">
        <v>127.943863780727</v>
      </c>
      <c r="Q35" s="17">
        <v>9.23</v>
      </c>
      <c r="R35" s="17">
        <v>3.16</v>
      </c>
      <c r="S35" s="17">
        <v>1.1299999999999999</v>
      </c>
      <c r="T35" s="17">
        <v>65.11</v>
      </c>
      <c r="U35" s="17">
        <v>1.21</v>
      </c>
      <c r="V35" s="17">
        <v>1.33</v>
      </c>
      <c r="W35" s="17">
        <v>23.234999999999999</v>
      </c>
      <c r="X35" s="17">
        <v>6.05</v>
      </c>
      <c r="Y35" s="17">
        <v>3.2800000000000002</v>
      </c>
      <c r="Z35" s="17">
        <v>83</v>
      </c>
      <c r="AA35" s="17">
        <v>20</v>
      </c>
      <c r="AB35" s="17">
        <v>29.5</v>
      </c>
      <c r="AC35" s="17">
        <v>2691</v>
      </c>
      <c r="AD35" s="17">
        <v>538</v>
      </c>
      <c r="AE35" s="17">
        <v>133.5</v>
      </c>
      <c r="AF35" s="17">
        <v>21.5</v>
      </c>
      <c r="AG35" s="17">
        <v>0.64500000000000002</v>
      </c>
      <c r="AH35" s="17">
        <v>161</v>
      </c>
      <c r="AI35" s="17">
        <v>30</v>
      </c>
      <c r="AJ35" s="17">
        <v>2.085</v>
      </c>
      <c r="AK35" s="17">
        <v>1.38</v>
      </c>
      <c r="AL35" s="17">
        <v>869</v>
      </c>
      <c r="AM35" s="17">
        <v>12.5</v>
      </c>
      <c r="AN35" s="71">
        <v>33.767499999999998</v>
      </c>
      <c r="AO35" s="71">
        <v>33.384999999999998</v>
      </c>
      <c r="AP35" s="105">
        <v>17.593499999999999</v>
      </c>
      <c r="AQ35" s="105">
        <v>1.4794999999999998</v>
      </c>
      <c r="AR35" s="71">
        <v>530.25660000000005</v>
      </c>
      <c r="AS35" s="105">
        <v>1.5397433525805533</v>
      </c>
      <c r="AT35" s="105">
        <v>0.1206734388366125</v>
      </c>
      <c r="AU35" s="105">
        <v>27</v>
      </c>
      <c r="AV35" s="105">
        <v>27</v>
      </c>
      <c r="AW35" s="105">
        <v>46</v>
      </c>
      <c r="AX35" s="105" t="s">
        <v>223</v>
      </c>
    </row>
    <row r="36" spans="1:50" ht="15.75" x14ac:dyDescent="0.25">
      <c r="A36" s="17" t="s">
        <v>46</v>
      </c>
      <c r="B36" s="17">
        <v>2020</v>
      </c>
      <c r="C36" s="17" t="s">
        <v>32</v>
      </c>
      <c r="D36" s="17" t="s">
        <v>9</v>
      </c>
      <c r="E36" s="17">
        <v>3</v>
      </c>
      <c r="F36" s="20" t="s">
        <v>17</v>
      </c>
      <c r="G36" s="17" t="s">
        <v>11</v>
      </c>
      <c r="H36" s="17" t="s">
        <v>18</v>
      </c>
      <c r="I36" s="17">
        <v>229</v>
      </c>
      <c r="J36" s="17">
        <v>88</v>
      </c>
      <c r="K36" s="17">
        <v>3780.95</v>
      </c>
      <c r="L36" s="17">
        <v>10.75</v>
      </c>
      <c r="M36" s="17">
        <v>62.4</v>
      </c>
      <c r="N36" s="17">
        <v>97</v>
      </c>
      <c r="O36" s="17">
        <v>0.32333333333333331</v>
      </c>
      <c r="P36" s="17">
        <v>157.21651532507394</v>
      </c>
      <c r="Q36" s="17">
        <v>8.8699999999999992</v>
      </c>
      <c r="R36" s="17">
        <v>3.52</v>
      </c>
      <c r="S36" s="17">
        <v>1.42</v>
      </c>
      <c r="T36" s="17">
        <v>65.11</v>
      </c>
      <c r="U36" s="17">
        <v>1.29</v>
      </c>
      <c r="V36" s="17">
        <v>1.3</v>
      </c>
      <c r="W36" s="17">
        <v>23.299999999999997</v>
      </c>
      <c r="X36" s="17">
        <v>6.15</v>
      </c>
      <c r="Y36" s="17">
        <v>3.3650000000000002</v>
      </c>
      <c r="Z36" s="17">
        <v>83.5</v>
      </c>
      <c r="AA36" s="17">
        <v>25</v>
      </c>
      <c r="AB36" s="17">
        <v>37</v>
      </c>
      <c r="AC36" s="17">
        <v>2780</v>
      </c>
      <c r="AD36" s="17">
        <v>565.5</v>
      </c>
      <c r="AE36" s="17">
        <v>159</v>
      </c>
      <c r="AF36" s="17">
        <v>20</v>
      </c>
      <c r="AG36" s="17">
        <v>0.61</v>
      </c>
      <c r="AH36" s="17">
        <v>148.5</v>
      </c>
      <c r="AI36" s="17">
        <v>37.5</v>
      </c>
      <c r="AJ36" s="17">
        <v>1.9649999999999999</v>
      </c>
      <c r="AK36" s="17">
        <v>1.385</v>
      </c>
      <c r="AL36" s="17">
        <v>855</v>
      </c>
      <c r="AM36" s="17">
        <v>17.5</v>
      </c>
      <c r="AN36" s="71">
        <v>42.702500000000001</v>
      </c>
      <c r="AO36" s="71">
        <v>34.340000000000003</v>
      </c>
      <c r="AP36" s="105">
        <v>16.786000000000001</v>
      </c>
      <c r="AQ36" s="105">
        <v>1.4649999999999999</v>
      </c>
      <c r="AR36" s="71">
        <v>445.78980000000007</v>
      </c>
      <c r="AS36" s="105">
        <v>1.6675040292059147</v>
      </c>
      <c r="AT36" s="105">
        <v>0.1381596484179303</v>
      </c>
      <c r="AU36" s="105"/>
      <c r="AV36" s="105"/>
      <c r="AW36" s="105"/>
      <c r="AX36" s="105"/>
    </row>
    <row r="37" spans="1:50" x14ac:dyDescent="0.25">
      <c r="A37" s="17" t="s">
        <v>46</v>
      </c>
      <c r="B37" s="17">
        <v>2020</v>
      </c>
      <c r="C37" s="17" t="s">
        <v>32</v>
      </c>
      <c r="D37" s="17" t="s">
        <v>9</v>
      </c>
      <c r="E37" s="18">
        <v>4</v>
      </c>
      <c r="F37" s="18" t="s">
        <v>25</v>
      </c>
      <c r="G37" s="17" t="s">
        <v>26</v>
      </c>
      <c r="H37" s="18" t="s">
        <v>27</v>
      </c>
      <c r="I37" s="18">
        <v>231.8</v>
      </c>
      <c r="J37" s="18">
        <v>99.2</v>
      </c>
      <c r="K37" s="18">
        <v>4571.25</v>
      </c>
      <c r="L37" s="18">
        <v>10.45</v>
      </c>
      <c r="M37" s="18">
        <v>62.9</v>
      </c>
      <c r="N37" s="17">
        <v>97</v>
      </c>
      <c r="O37" s="17">
        <v>0.32333333333333331</v>
      </c>
      <c r="P37" s="17">
        <v>190.71707198251266</v>
      </c>
      <c r="Q37" s="17">
        <v>8.9700000000000006</v>
      </c>
      <c r="R37" s="17">
        <v>3.4</v>
      </c>
      <c r="S37" s="17">
        <v>1.04</v>
      </c>
      <c r="T37" s="17">
        <v>65.430000000000007</v>
      </c>
      <c r="U37" s="17">
        <v>1.17</v>
      </c>
      <c r="V37" s="17">
        <v>1.34</v>
      </c>
      <c r="W37" s="17">
        <v>25.76</v>
      </c>
      <c r="X37" s="17">
        <v>6.1</v>
      </c>
      <c r="Y37" s="17">
        <v>3.7450000000000001</v>
      </c>
      <c r="Z37" s="17">
        <v>87.5</v>
      </c>
      <c r="AA37" s="17">
        <v>15.5</v>
      </c>
      <c r="AB37" s="17">
        <v>27</v>
      </c>
      <c r="AC37" s="17">
        <v>2993</v>
      </c>
      <c r="AD37" s="17">
        <v>630.5</v>
      </c>
      <c r="AE37" s="17">
        <v>145.5</v>
      </c>
      <c r="AF37" s="17">
        <v>20</v>
      </c>
      <c r="AG37" s="17">
        <v>0.61499999999999999</v>
      </c>
      <c r="AH37" s="17">
        <v>134</v>
      </c>
      <c r="AI37" s="17">
        <v>27.5</v>
      </c>
      <c r="AJ37" s="17">
        <v>2.3199999999999998</v>
      </c>
      <c r="AK37" s="17">
        <v>1.5</v>
      </c>
      <c r="AL37" s="17">
        <v>795</v>
      </c>
      <c r="AM37" s="17">
        <v>10</v>
      </c>
      <c r="AN37" s="71">
        <v>38.32</v>
      </c>
      <c r="AO37" s="71">
        <v>34.635000000000005</v>
      </c>
      <c r="AP37" s="105">
        <v>18.832500000000003</v>
      </c>
      <c r="AQ37" s="105">
        <v>1.5779999999999998</v>
      </c>
      <c r="AR37" s="71">
        <v>511.48620000000005</v>
      </c>
      <c r="AS37" s="105">
        <v>1.6397307560420131</v>
      </c>
      <c r="AT37" s="105">
        <v>0.12393938760259977</v>
      </c>
      <c r="AU37" s="105">
        <v>25</v>
      </c>
      <c r="AV37" s="105">
        <v>30</v>
      </c>
      <c r="AW37" s="105">
        <v>45</v>
      </c>
      <c r="AX37" s="105" t="s">
        <v>223</v>
      </c>
    </row>
    <row r="38" spans="1:50" x14ac:dyDescent="0.25">
      <c r="A38" s="17" t="s">
        <v>46</v>
      </c>
      <c r="B38" s="17">
        <v>2020</v>
      </c>
      <c r="C38" s="17" t="s">
        <v>32</v>
      </c>
      <c r="D38" s="17" t="s">
        <v>9</v>
      </c>
      <c r="E38" s="17">
        <v>5</v>
      </c>
      <c r="F38" s="18" t="s">
        <v>10</v>
      </c>
      <c r="G38" s="17" t="s">
        <v>11</v>
      </c>
      <c r="H38" s="17" t="s">
        <v>12</v>
      </c>
      <c r="I38" s="17">
        <v>236.4</v>
      </c>
      <c r="J38" s="17">
        <v>114.6</v>
      </c>
      <c r="K38" s="17">
        <v>3915.3500000000004</v>
      </c>
      <c r="L38" s="17">
        <v>11.3</v>
      </c>
      <c r="M38" s="17">
        <v>59.8</v>
      </c>
      <c r="N38" s="17">
        <v>81.400000000000006</v>
      </c>
      <c r="O38" s="17">
        <v>0.27133333333333337</v>
      </c>
      <c r="P38" s="17">
        <v>161.80175104351227</v>
      </c>
      <c r="Q38" s="17">
        <v>7.88</v>
      </c>
      <c r="R38" s="17">
        <v>3.43</v>
      </c>
      <c r="S38" s="17">
        <v>1.71</v>
      </c>
      <c r="T38" s="17">
        <v>65.95</v>
      </c>
      <c r="U38" s="17">
        <v>1.24</v>
      </c>
      <c r="V38" s="17">
        <v>1.28</v>
      </c>
      <c r="W38" s="17">
        <v>38.284999999999997</v>
      </c>
      <c r="X38" s="17">
        <v>5.75</v>
      </c>
      <c r="Y38" s="17">
        <v>4.5749999999999993</v>
      </c>
      <c r="Z38" s="17">
        <v>96</v>
      </c>
      <c r="AA38" s="17">
        <v>21.5</v>
      </c>
      <c r="AB38" s="17">
        <v>50.5</v>
      </c>
      <c r="AC38" s="17">
        <v>3955</v>
      </c>
      <c r="AD38" s="17">
        <v>846.5</v>
      </c>
      <c r="AE38" s="17">
        <v>206</v>
      </c>
      <c r="AF38" s="17">
        <v>21.5</v>
      </c>
      <c r="AG38" s="17">
        <v>0.76</v>
      </c>
      <c r="AH38" s="17">
        <v>173.5</v>
      </c>
      <c r="AI38" s="17">
        <v>27</v>
      </c>
      <c r="AJ38" s="17">
        <v>3.5949999999999998</v>
      </c>
      <c r="AK38" s="17">
        <v>2.4249999999999998</v>
      </c>
      <c r="AL38" s="17">
        <v>857.5</v>
      </c>
      <c r="AM38" s="17">
        <v>29</v>
      </c>
      <c r="AN38" s="71">
        <v>37.262500000000003</v>
      </c>
      <c r="AO38" s="71">
        <v>32.915000000000006</v>
      </c>
      <c r="AP38" s="105">
        <v>23.221499999999999</v>
      </c>
      <c r="AQ38" s="105">
        <v>1.9115000000000002</v>
      </c>
      <c r="AR38" s="71">
        <v>580.31100000000015</v>
      </c>
      <c r="AS38" s="105">
        <v>1.6520940009294878</v>
      </c>
      <c r="AT38" s="105">
        <v>0.11825914790974432</v>
      </c>
      <c r="AU38" s="105"/>
      <c r="AV38" s="105"/>
      <c r="AW38" s="105"/>
      <c r="AX38" s="105"/>
    </row>
    <row r="39" spans="1:50" x14ac:dyDescent="0.25">
      <c r="A39" s="17" t="s">
        <v>46</v>
      </c>
      <c r="B39" s="17">
        <v>2020</v>
      </c>
      <c r="C39" s="17" t="s">
        <v>32</v>
      </c>
      <c r="D39" s="17" t="s">
        <v>9</v>
      </c>
      <c r="E39" s="17">
        <v>6</v>
      </c>
      <c r="F39" s="18" t="s">
        <v>15</v>
      </c>
      <c r="G39" s="17" t="s">
        <v>11</v>
      </c>
      <c r="H39" s="17" t="s">
        <v>16</v>
      </c>
      <c r="I39" s="17">
        <v>272</v>
      </c>
      <c r="J39" s="17">
        <v>118.4</v>
      </c>
      <c r="K39" s="17">
        <v>3045.75</v>
      </c>
      <c r="L39" s="17">
        <v>10.649999999999999</v>
      </c>
      <c r="M39" s="17">
        <v>59.4</v>
      </c>
      <c r="N39" s="17">
        <v>80.5</v>
      </c>
      <c r="O39" s="17">
        <v>0.26833333333333331</v>
      </c>
      <c r="P39" s="17">
        <v>126.78790235899199</v>
      </c>
      <c r="Q39" s="17">
        <v>8.2799999999999994</v>
      </c>
      <c r="R39" s="17">
        <v>3.34</v>
      </c>
      <c r="S39" s="17">
        <v>1.52</v>
      </c>
      <c r="T39" s="17">
        <v>65.63</v>
      </c>
      <c r="U39" s="17">
        <v>1.22</v>
      </c>
      <c r="V39" s="17">
        <v>1.3</v>
      </c>
      <c r="W39" s="17">
        <v>38.394999999999996</v>
      </c>
      <c r="X39" s="17">
        <v>6.0500000000000007</v>
      </c>
      <c r="Y39" s="17">
        <v>4.7450000000000001</v>
      </c>
      <c r="Z39" s="17">
        <v>97.5</v>
      </c>
      <c r="AA39" s="17">
        <v>15.5</v>
      </c>
      <c r="AB39" s="17">
        <v>39</v>
      </c>
      <c r="AC39" s="17">
        <v>4359</v>
      </c>
      <c r="AD39" s="17">
        <v>983</v>
      </c>
      <c r="AE39" s="17">
        <v>194.5</v>
      </c>
      <c r="AF39" s="17">
        <v>20</v>
      </c>
      <c r="AG39" s="17">
        <v>0.71500000000000008</v>
      </c>
      <c r="AH39" s="17">
        <v>180</v>
      </c>
      <c r="AI39" s="17">
        <v>23</v>
      </c>
      <c r="AJ39" s="17">
        <v>3.9950000000000001</v>
      </c>
      <c r="AK39" s="17">
        <v>2.54</v>
      </c>
      <c r="AL39" s="17">
        <v>829.5</v>
      </c>
      <c r="AM39" s="17">
        <v>20</v>
      </c>
      <c r="AN39" s="71">
        <v>32.630000000000003</v>
      </c>
      <c r="AO39" s="71">
        <v>31.564999999999998</v>
      </c>
      <c r="AP39" s="105">
        <v>24.991499999999998</v>
      </c>
      <c r="AQ39" s="105">
        <v>2</v>
      </c>
      <c r="AR39" s="71">
        <v>625.67280000000005</v>
      </c>
      <c r="AS39" s="105">
        <v>1.5342792207792209</v>
      </c>
      <c r="AT39" s="105">
        <v>0.11271778221778223</v>
      </c>
      <c r="AU39" s="105"/>
      <c r="AV39" s="105"/>
      <c r="AW39" s="105"/>
      <c r="AX39" s="105"/>
    </row>
    <row r="40" spans="1:50" x14ac:dyDescent="0.25">
      <c r="A40" s="17" t="s">
        <v>46</v>
      </c>
      <c r="B40" s="17">
        <v>2020</v>
      </c>
      <c r="C40" s="17" t="s">
        <v>32</v>
      </c>
      <c r="D40" s="17" t="s">
        <v>9</v>
      </c>
      <c r="E40" s="18">
        <v>7</v>
      </c>
      <c r="F40" s="18">
        <v>17.460999999999999</v>
      </c>
      <c r="G40" s="17" t="s">
        <v>22</v>
      </c>
      <c r="H40" s="18" t="s">
        <v>24</v>
      </c>
      <c r="I40" s="18">
        <v>206.6</v>
      </c>
      <c r="J40" s="18">
        <v>95.8</v>
      </c>
      <c r="K40" s="18">
        <v>2890.1</v>
      </c>
      <c r="L40" s="18">
        <v>9.25</v>
      </c>
      <c r="M40" s="18">
        <v>55.85</v>
      </c>
      <c r="N40" s="17">
        <v>87</v>
      </c>
      <c r="O40" s="17">
        <v>0.28999999999999998</v>
      </c>
      <c r="P40" s="17">
        <v>122.19361428074808</v>
      </c>
      <c r="Q40" s="17">
        <v>9.2799999999999994</v>
      </c>
      <c r="R40" s="17">
        <v>5.25</v>
      </c>
      <c r="S40" s="17">
        <v>2.4900000000000002</v>
      </c>
      <c r="T40" s="17">
        <v>63.32</v>
      </c>
      <c r="U40" s="17">
        <v>1.29</v>
      </c>
      <c r="V40" s="17">
        <v>1.2</v>
      </c>
      <c r="W40" s="17">
        <v>30.535</v>
      </c>
      <c r="X40" s="17">
        <v>6.0500000000000007</v>
      </c>
      <c r="Y40" s="17">
        <v>3.7649999999999997</v>
      </c>
      <c r="Z40" s="17">
        <v>87.5</v>
      </c>
      <c r="AA40" s="17">
        <v>21</v>
      </c>
      <c r="AB40" s="17">
        <v>35</v>
      </c>
      <c r="AC40" s="17">
        <v>3532</v>
      </c>
      <c r="AD40" s="17">
        <v>739</v>
      </c>
      <c r="AE40" s="17">
        <v>157.5</v>
      </c>
      <c r="AF40" s="17">
        <v>17.5</v>
      </c>
      <c r="AG40" s="17">
        <v>0.78</v>
      </c>
      <c r="AH40" s="17">
        <v>143.5</v>
      </c>
      <c r="AI40" s="17">
        <v>28</v>
      </c>
      <c r="AJ40" s="17">
        <v>2.9449999999999998</v>
      </c>
      <c r="AK40" s="17">
        <v>1.87</v>
      </c>
      <c r="AL40" s="17">
        <v>792.5</v>
      </c>
      <c r="AM40" s="17">
        <v>20</v>
      </c>
      <c r="AN40" s="71">
        <v>27.717500000000001</v>
      </c>
      <c r="AO40" s="71">
        <v>20.114999999999998</v>
      </c>
      <c r="AP40" s="105" t="s">
        <v>197</v>
      </c>
      <c r="AQ40" s="105" t="s">
        <v>197</v>
      </c>
      <c r="AR40" s="71">
        <v>530.25660000000005</v>
      </c>
      <c r="AS40" s="105">
        <v>1.5367228120847902</v>
      </c>
      <c r="AT40" s="105">
        <v>0.12857595094773958</v>
      </c>
      <c r="AU40" s="105">
        <v>20</v>
      </c>
      <c r="AV40" s="105">
        <v>20</v>
      </c>
      <c r="AW40" s="105">
        <v>60</v>
      </c>
      <c r="AX40" s="105" t="s">
        <v>223</v>
      </c>
    </row>
    <row r="41" spans="1:50" x14ac:dyDescent="0.25">
      <c r="A41" s="17" t="s">
        <v>46</v>
      </c>
      <c r="B41" s="17">
        <v>2020</v>
      </c>
      <c r="C41" s="17" t="s">
        <v>32</v>
      </c>
      <c r="D41" s="17" t="s">
        <v>9</v>
      </c>
      <c r="E41" s="17">
        <v>8</v>
      </c>
      <c r="F41" s="18" t="s">
        <v>13</v>
      </c>
      <c r="G41" s="17" t="s">
        <v>11</v>
      </c>
      <c r="H41" s="17" t="s">
        <v>14</v>
      </c>
      <c r="I41" s="17">
        <v>269</v>
      </c>
      <c r="J41" s="17">
        <v>115.4</v>
      </c>
      <c r="K41" s="17">
        <v>3656.9</v>
      </c>
      <c r="L41" s="17">
        <v>9.8999999999999986</v>
      </c>
      <c r="M41" s="17">
        <v>60.400000000000006</v>
      </c>
      <c r="N41" s="17">
        <v>91.1</v>
      </c>
      <c r="O41" s="17">
        <v>0.30366666666666664</v>
      </c>
      <c r="P41" s="17">
        <v>153.5065398368132</v>
      </c>
      <c r="Q41" s="17">
        <v>7.44</v>
      </c>
      <c r="R41" s="17">
        <v>3.47</v>
      </c>
      <c r="S41" s="17">
        <v>1.62</v>
      </c>
      <c r="T41" s="17">
        <v>66.930000000000007</v>
      </c>
      <c r="U41" s="17">
        <v>1.24</v>
      </c>
      <c r="V41" s="17">
        <v>1.29</v>
      </c>
      <c r="W41" s="17">
        <v>36.74</v>
      </c>
      <c r="X41" s="17">
        <v>6.1999999999999993</v>
      </c>
      <c r="Y41" s="17">
        <v>4.3149999999999995</v>
      </c>
      <c r="Z41" s="17">
        <v>93.5</v>
      </c>
      <c r="AA41" s="17">
        <v>19</v>
      </c>
      <c r="AB41" s="17">
        <v>35.5</v>
      </c>
      <c r="AC41" s="17">
        <v>4310</v>
      </c>
      <c r="AD41" s="17">
        <v>986.5</v>
      </c>
      <c r="AE41" s="17">
        <v>203.5</v>
      </c>
      <c r="AF41" s="17">
        <v>22</v>
      </c>
      <c r="AG41" s="17">
        <v>0.63500000000000001</v>
      </c>
      <c r="AH41" s="17">
        <v>149</v>
      </c>
      <c r="AI41" s="17">
        <v>31.5</v>
      </c>
      <c r="AJ41" s="17">
        <v>3.88</v>
      </c>
      <c r="AK41" s="17">
        <v>2.1100000000000003</v>
      </c>
      <c r="AL41" s="17">
        <v>855.5</v>
      </c>
      <c r="AM41" s="17">
        <v>19</v>
      </c>
      <c r="AN41" s="71">
        <v>34.362499999999997</v>
      </c>
      <c r="AO41" s="71">
        <v>25.845000000000002</v>
      </c>
      <c r="AP41" s="105">
        <v>22.512499999999999</v>
      </c>
      <c r="AQ41" s="105">
        <v>1.9684999999999999</v>
      </c>
      <c r="AR41" s="71">
        <v>578.74680000000012</v>
      </c>
      <c r="AS41" s="105">
        <v>1.6109974272014971</v>
      </c>
      <c r="AT41" s="105">
        <v>0.11948087942930651</v>
      </c>
      <c r="AU41" s="105"/>
      <c r="AV41" s="105"/>
      <c r="AW41" s="105"/>
      <c r="AX41" s="105"/>
    </row>
    <row r="42" spans="1:50" x14ac:dyDescent="0.25">
      <c r="A42" s="13" t="s">
        <v>46</v>
      </c>
      <c r="B42" s="13">
        <v>2020</v>
      </c>
      <c r="C42" s="13" t="s">
        <v>33</v>
      </c>
      <c r="D42" s="13" t="s">
        <v>9</v>
      </c>
      <c r="E42" s="13">
        <v>1</v>
      </c>
      <c r="F42" s="14" t="s">
        <v>13</v>
      </c>
      <c r="G42" s="13" t="s">
        <v>11</v>
      </c>
      <c r="H42" s="13" t="s">
        <v>14</v>
      </c>
      <c r="I42" s="13">
        <v>266.2</v>
      </c>
      <c r="J42" s="13">
        <v>113.8</v>
      </c>
      <c r="K42" s="13">
        <v>3612.75</v>
      </c>
      <c r="L42" s="13">
        <v>10.8</v>
      </c>
      <c r="M42" s="13">
        <v>60.3</v>
      </c>
      <c r="N42" s="13">
        <v>88.1</v>
      </c>
      <c r="O42" s="13">
        <v>0.29366666666666663</v>
      </c>
      <c r="P42" s="13">
        <v>150.1383957578191</v>
      </c>
      <c r="Q42" s="13">
        <v>6.42</v>
      </c>
      <c r="R42" s="13">
        <v>3.8</v>
      </c>
      <c r="S42" s="13">
        <v>2.2799999999999998</v>
      </c>
      <c r="T42" s="13">
        <v>67.209999999999994</v>
      </c>
      <c r="U42" s="13">
        <v>1.17</v>
      </c>
      <c r="V42" s="13">
        <v>1.23</v>
      </c>
      <c r="W42" s="13">
        <v>38.545000000000002</v>
      </c>
      <c r="X42" s="13">
        <v>5.95</v>
      </c>
      <c r="Y42" s="13">
        <v>5.4649999999999999</v>
      </c>
      <c r="Z42" s="13">
        <v>102</v>
      </c>
      <c r="AA42" s="13">
        <v>8.5</v>
      </c>
      <c r="AB42" s="13">
        <v>26.5</v>
      </c>
      <c r="AC42" s="13">
        <v>4713.5</v>
      </c>
      <c r="AD42" s="13">
        <v>729</v>
      </c>
      <c r="AE42" s="13">
        <v>121</v>
      </c>
      <c r="AF42" s="13">
        <v>17.5</v>
      </c>
      <c r="AG42" s="13">
        <v>0.79499999999999993</v>
      </c>
      <c r="AH42" s="13">
        <v>183.5</v>
      </c>
      <c r="AI42" s="13">
        <v>24.5</v>
      </c>
      <c r="AJ42" s="13">
        <v>2.7850000000000001</v>
      </c>
      <c r="AK42" s="13">
        <v>2.91</v>
      </c>
      <c r="AL42" s="13">
        <v>784</v>
      </c>
      <c r="AM42" s="13">
        <v>14</v>
      </c>
      <c r="AN42" s="72">
        <v>44.842500000000001</v>
      </c>
      <c r="AO42" s="72">
        <v>29.305</v>
      </c>
      <c r="AP42" s="106">
        <v>27.371000000000002</v>
      </c>
      <c r="AQ42" s="106">
        <v>2.0060000000000002</v>
      </c>
      <c r="AR42" s="72">
        <v>719.51400000000012</v>
      </c>
      <c r="AS42" s="106">
        <v>1.8247066733067721</v>
      </c>
      <c r="AT42" s="106">
        <v>0.14288624701195213</v>
      </c>
      <c r="AU42" s="106"/>
      <c r="AV42" s="106"/>
      <c r="AW42" s="106"/>
      <c r="AX42" s="106"/>
    </row>
    <row r="43" spans="1:50" x14ac:dyDescent="0.25">
      <c r="A43" s="13" t="s">
        <v>46</v>
      </c>
      <c r="B43" s="13">
        <v>2020</v>
      </c>
      <c r="C43" s="13" t="s">
        <v>33</v>
      </c>
      <c r="D43" s="13" t="s">
        <v>9</v>
      </c>
      <c r="E43" s="14">
        <v>2</v>
      </c>
      <c r="F43" s="14" t="s">
        <v>21</v>
      </c>
      <c r="G43" s="13" t="s">
        <v>22</v>
      </c>
      <c r="H43" s="14" t="s">
        <v>23</v>
      </c>
      <c r="I43" s="14">
        <v>216</v>
      </c>
      <c r="J43" s="14">
        <v>113.4</v>
      </c>
      <c r="K43" s="14">
        <v>3140.95</v>
      </c>
      <c r="L43" s="14">
        <v>10.55</v>
      </c>
      <c r="M43" s="14">
        <v>57.400000000000006</v>
      </c>
      <c r="N43" s="13">
        <v>79.2</v>
      </c>
      <c r="O43" s="13">
        <v>0.26400000000000001</v>
      </c>
      <c r="P43" s="13">
        <v>130.89720548521765</v>
      </c>
      <c r="Q43" s="13">
        <v>6.99</v>
      </c>
      <c r="R43" s="13">
        <v>5.84</v>
      </c>
      <c r="S43" s="13">
        <v>2.79</v>
      </c>
      <c r="T43" s="13">
        <v>64.31</v>
      </c>
      <c r="U43" s="13">
        <v>1.21</v>
      </c>
      <c r="V43" s="13">
        <v>1.17</v>
      </c>
      <c r="W43" s="13">
        <v>37.590000000000003</v>
      </c>
      <c r="X43" s="13">
        <v>6</v>
      </c>
      <c r="Y43" s="13">
        <v>5.1749999999999998</v>
      </c>
      <c r="Z43" s="13">
        <v>101</v>
      </c>
      <c r="AA43" s="13">
        <v>10</v>
      </c>
      <c r="AB43" s="13">
        <v>30.5</v>
      </c>
      <c r="AC43" s="13">
        <v>4585.5</v>
      </c>
      <c r="AD43" s="13">
        <v>703.5</v>
      </c>
      <c r="AE43" s="13">
        <v>129.5</v>
      </c>
      <c r="AF43" s="13">
        <v>18.5</v>
      </c>
      <c r="AG43" s="13">
        <v>0.72499999999999998</v>
      </c>
      <c r="AH43" s="13">
        <v>179.5</v>
      </c>
      <c r="AI43" s="13">
        <v>24</v>
      </c>
      <c r="AJ43" s="13">
        <v>2.71</v>
      </c>
      <c r="AK43" s="13">
        <v>2.5700000000000003</v>
      </c>
      <c r="AL43" s="13">
        <v>810</v>
      </c>
      <c r="AM43" s="13">
        <v>17</v>
      </c>
      <c r="AN43" s="72">
        <v>48.39</v>
      </c>
      <c r="AO43" s="72">
        <v>32.380000000000003</v>
      </c>
      <c r="AP43" s="106">
        <v>26.42</v>
      </c>
      <c r="AQ43" s="106">
        <v>1.9555</v>
      </c>
      <c r="AR43" s="72">
        <v>648.07560000000012</v>
      </c>
      <c r="AS43" s="106">
        <v>1.8995028855721388</v>
      </c>
      <c r="AT43" s="106">
        <v>0.1409293532338308</v>
      </c>
      <c r="AU43" s="106"/>
      <c r="AV43" s="106"/>
      <c r="AW43" s="106"/>
      <c r="AX43" s="106"/>
    </row>
    <row r="44" spans="1:50" x14ac:dyDescent="0.25">
      <c r="A44" s="13" t="s">
        <v>46</v>
      </c>
      <c r="B44" s="13">
        <v>2020</v>
      </c>
      <c r="C44" s="13" t="s">
        <v>33</v>
      </c>
      <c r="D44" s="13" t="s">
        <v>9</v>
      </c>
      <c r="E44" s="13">
        <v>3</v>
      </c>
      <c r="F44" s="14" t="s">
        <v>10</v>
      </c>
      <c r="G44" s="13" t="s">
        <v>11</v>
      </c>
      <c r="H44" s="13" t="s">
        <v>12</v>
      </c>
      <c r="I44" s="13">
        <v>238.4</v>
      </c>
      <c r="J44" s="13">
        <v>101.4</v>
      </c>
      <c r="K44" s="13">
        <v>4214.5499999999993</v>
      </c>
      <c r="L44" s="13">
        <v>11.35</v>
      </c>
      <c r="M44" s="13">
        <v>62</v>
      </c>
      <c r="N44" s="13">
        <v>82.8</v>
      </c>
      <c r="O44" s="13">
        <v>0.27599999999999997</v>
      </c>
      <c r="P44" s="13">
        <v>174.06800723618974</v>
      </c>
      <c r="Q44" s="13">
        <v>6.34</v>
      </c>
      <c r="R44" s="13">
        <v>3.81</v>
      </c>
      <c r="S44" s="13">
        <v>2.04</v>
      </c>
      <c r="T44" s="13">
        <v>67.38</v>
      </c>
      <c r="U44" s="13">
        <v>1.2</v>
      </c>
      <c r="V44" s="13">
        <v>1.25</v>
      </c>
      <c r="W44" s="13">
        <v>36.064999999999998</v>
      </c>
      <c r="X44" s="13">
        <v>6.3000000000000007</v>
      </c>
      <c r="Y44" s="13">
        <v>5.2949999999999999</v>
      </c>
      <c r="Z44" s="13">
        <v>101.5</v>
      </c>
      <c r="AA44" s="13">
        <v>7</v>
      </c>
      <c r="AB44" s="13">
        <v>23</v>
      </c>
      <c r="AC44" s="13">
        <v>4808</v>
      </c>
      <c r="AD44" s="13">
        <v>729.5</v>
      </c>
      <c r="AE44" s="13">
        <v>106</v>
      </c>
      <c r="AF44" s="13">
        <v>16.5</v>
      </c>
      <c r="AG44" s="13">
        <v>0.77499999999999991</v>
      </c>
      <c r="AH44" s="13">
        <v>162</v>
      </c>
      <c r="AI44" s="13">
        <v>22.5</v>
      </c>
      <c r="AJ44" s="13">
        <v>2.5499999999999998</v>
      </c>
      <c r="AK44" s="13">
        <v>2.415</v>
      </c>
      <c r="AL44" s="13">
        <v>795</v>
      </c>
      <c r="AM44" s="13">
        <v>16.5</v>
      </c>
      <c r="AN44" s="72">
        <v>39.107500000000002</v>
      </c>
      <c r="AO44" s="72">
        <v>29.674999999999997</v>
      </c>
      <c r="AP44" s="106">
        <v>26.86</v>
      </c>
      <c r="AQ44" s="106">
        <v>1.9275</v>
      </c>
      <c r="AR44" s="72">
        <v>664.62840000000017</v>
      </c>
      <c r="AS44" s="106">
        <v>1.951095896264206</v>
      </c>
      <c r="AT44" s="106">
        <v>0.15462814753271417</v>
      </c>
      <c r="AU44" s="106"/>
      <c r="AV44" s="106"/>
      <c r="AW44" s="106"/>
      <c r="AX44" s="106"/>
    </row>
    <row r="45" spans="1:50" x14ac:dyDescent="0.25">
      <c r="A45" s="13" t="s">
        <v>46</v>
      </c>
      <c r="B45" s="13">
        <v>2020</v>
      </c>
      <c r="C45" s="13" t="s">
        <v>33</v>
      </c>
      <c r="D45" s="13" t="s">
        <v>9</v>
      </c>
      <c r="E45" s="14">
        <v>4</v>
      </c>
      <c r="F45" s="14">
        <v>17.460999999999999</v>
      </c>
      <c r="G45" s="13" t="s">
        <v>22</v>
      </c>
      <c r="H45" s="14" t="s">
        <v>24</v>
      </c>
      <c r="I45" s="14">
        <v>226.4</v>
      </c>
      <c r="J45" s="14">
        <v>111.6</v>
      </c>
      <c r="K45" s="14">
        <v>3224.55</v>
      </c>
      <c r="L45" s="14">
        <v>9.4</v>
      </c>
      <c r="M45" s="14">
        <v>57.15</v>
      </c>
      <c r="N45" s="13">
        <v>86.5</v>
      </c>
      <c r="O45" s="13">
        <v>0.28833333333333333</v>
      </c>
      <c r="P45" s="13">
        <v>136.10883608254437</v>
      </c>
      <c r="Q45" s="13">
        <v>7.78</v>
      </c>
      <c r="R45" s="13">
        <v>5.03</v>
      </c>
      <c r="S45" s="13">
        <v>2.64</v>
      </c>
      <c r="T45" s="13">
        <v>64.89</v>
      </c>
      <c r="U45" s="13">
        <v>1.28</v>
      </c>
      <c r="V45" s="13">
        <v>1.19</v>
      </c>
      <c r="W45" s="13">
        <v>34.894999999999996</v>
      </c>
      <c r="X45" s="13">
        <v>6.4</v>
      </c>
      <c r="Y45" s="13">
        <v>5.27</v>
      </c>
      <c r="Z45" s="13">
        <v>101.5</v>
      </c>
      <c r="AA45" s="13">
        <v>7</v>
      </c>
      <c r="AB45" s="13">
        <v>23.5</v>
      </c>
      <c r="AC45" s="13">
        <v>4737</v>
      </c>
      <c r="AD45" s="13">
        <v>709</v>
      </c>
      <c r="AE45" s="13">
        <v>122</v>
      </c>
      <c r="AF45" s="13">
        <v>18</v>
      </c>
      <c r="AG45" s="13">
        <v>0.72499999999999998</v>
      </c>
      <c r="AH45" s="13">
        <v>154</v>
      </c>
      <c r="AI45" s="13">
        <v>22.5</v>
      </c>
      <c r="AJ45" s="13">
        <v>2.4249999999999998</v>
      </c>
      <c r="AK45" s="13">
        <v>2.3650000000000002</v>
      </c>
      <c r="AL45" s="13">
        <v>730</v>
      </c>
      <c r="AM45" s="13">
        <v>12.5</v>
      </c>
      <c r="AN45" s="72">
        <v>42.232499999999995</v>
      </c>
      <c r="AO45" s="72">
        <v>29.074999999999999</v>
      </c>
      <c r="AP45" s="106">
        <v>27.485999999999997</v>
      </c>
      <c r="AQ45" s="106">
        <v>2.0225</v>
      </c>
      <c r="AR45" s="72">
        <v>726.48360000000014</v>
      </c>
      <c r="AS45" s="106">
        <v>3.0342324428559495</v>
      </c>
      <c r="AT45" s="106">
        <v>0.22653547896326787</v>
      </c>
      <c r="AU45" s="106">
        <v>3</v>
      </c>
      <c r="AV45" s="106">
        <v>42</v>
      </c>
      <c r="AW45" s="106">
        <v>55</v>
      </c>
      <c r="AX45" s="106" t="s">
        <v>222</v>
      </c>
    </row>
    <row r="46" spans="1:50" x14ac:dyDescent="0.25">
      <c r="A46" s="13" t="s">
        <v>46</v>
      </c>
      <c r="B46" s="13">
        <v>2020</v>
      </c>
      <c r="C46" s="13" t="s">
        <v>33</v>
      </c>
      <c r="D46" s="13" t="s">
        <v>9</v>
      </c>
      <c r="E46" s="14">
        <v>5</v>
      </c>
      <c r="F46" s="14" t="s">
        <v>25</v>
      </c>
      <c r="G46" s="13" t="s">
        <v>26</v>
      </c>
      <c r="H46" s="14" t="s">
        <v>27</v>
      </c>
      <c r="I46" s="14">
        <v>257.2</v>
      </c>
      <c r="J46" s="14">
        <v>111.6</v>
      </c>
      <c r="K46" s="14">
        <v>4126.8</v>
      </c>
      <c r="L46" s="14">
        <v>11.3</v>
      </c>
      <c r="M46" s="14">
        <v>61.400000000000006</v>
      </c>
      <c r="N46" s="13">
        <v>82</v>
      </c>
      <c r="O46" s="13">
        <v>0.27333333333333332</v>
      </c>
      <c r="P46" s="13">
        <v>170.53991755688929</v>
      </c>
      <c r="Q46" s="13">
        <v>6.46</v>
      </c>
      <c r="R46" s="13">
        <v>3.34</v>
      </c>
      <c r="S46" s="13">
        <v>1.94</v>
      </c>
      <c r="T46" s="13">
        <v>67.59</v>
      </c>
      <c r="U46" s="13">
        <v>1.1200000000000001</v>
      </c>
      <c r="V46" s="13">
        <v>1.26</v>
      </c>
      <c r="W46" s="13">
        <v>35.875</v>
      </c>
      <c r="X46" s="13">
        <v>6.45</v>
      </c>
      <c r="Y46" s="13">
        <v>5.17</v>
      </c>
      <c r="Z46" s="13">
        <v>100.5</v>
      </c>
      <c r="AA46" s="13">
        <v>7.5</v>
      </c>
      <c r="AB46" s="13">
        <v>27.5</v>
      </c>
      <c r="AC46" s="13">
        <v>4928</v>
      </c>
      <c r="AD46" s="13">
        <v>729</v>
      </c>
      <c r="AE46" s="13">
        <v>132</v>
      </c>
      <c r="AF46" s="13">
        <v>19.5</v>
      </c>
      <c r="AG46" s="13">
        <v>0.79499999999999993</v>
      </c>
      <c r="AH46" s="13">
        <v>162.5</v>
      </c>
      <c r="AI46" s="13">
        <v>26.5</v>
      </c>
      <c r="AJ46" s="13">
        <v>2.6399999999999997</v>
      </c>
      <c r="AK46" s="13">
        <v>2.41</v>
      </c>
      <c r="AL46" s="13">
        <v>782.5</v>
      </c>
      <c r="AM46" s="13">
        <v>14.5</v>
      </c>
      <c r="AN46" s="72">
        <v>38.634999999999991</v>
      </c>
      <c r="AO46" s="72">
        <v>31.585000000000001</v>
      </c>
      <c r="AP46" s="106">
        <v>27.017499999999998</v>
      </c>
      <c r="AQ46" s="106">
        <v>1.972</v>
      </c>
      <c r="AR46" s="72">
        <v>696.86280000000022</v>
      </c>
      <c r="AS46" s="106">
        <v>1.987079763016173</v>
      </c>
      <c r="AT46" s="106">
        <v>0.15225117788256662</v>
      </c>
      <c r="AU46" s="106">
        <v>4</v>
      </c>
      <c r="AV46" s="106">
        <v>39</v>
      </c>
      <c r="AW46" s="106">
        <v>57</v>
      </c>
      <c r="AX46" s="106" t="s">
        <v>223</v>
      </c>
    </row>
    <row r="47" spans="1:50" x14ac:dyDescent="0.25">
      <c r="A47" s="13" t="s">
        <v>46</v>
      </c>
      <c r="B47" s="13">
        <v>2020</v>
      </c>
      <c r="C47" s="13" t="s">
        <v>33</v>
      </c>
      <c r="D47" s="13" t="s">
        <v>9</v>
      </c>
      <c r="E47" s="13">
        <v>6</v>
      </c>
      <c r="F47" s="14" t="s">
        <v>19</v>
      </c>
      <c r="G47" s="13" t="s">
        <v>11</v>
      </c>
      <c r="H47" s="13" t="s">
        <v>20</v>
      </c>
      <c r="I47" s="13">
        <v>231.2</v>
      </c>
      <c r="J47" s="13">
        <v>101.4</v>
      </c>
      <c r="K47" s="13">
        <v>3054.1</v>
      </c>
      <c r="L47" s="13">
        <v>10.399999999999999</v>
      </c>
      <c r="M47" s="13">
        <v>57.25</v>
      </c>
      <c r="N47" s="13">
        <v>86.4</v>
      </c>
      <c r="O47" s="13">
        <v>0.28800000000000003</v>
      </c>
      <c r="P47" s="13">
        <v>127.49121783668637</v>
      </c>
      <c r="Q47" s="13">
        <v>6.55</v>
      </c>
      <c r="R47" s="13">
        <v>3.97</v>
      </c>
      <c r="S47" s="13">
        <v>2.38</v>
      </c>
      <c r="T47" s="13">
        <v>66.44</v>
      </c>
      <c r="U47" s="13">
        <v>1.1499999999999999</v>
      </c>
      <c r="V47" s="13">
        <v>1.22</v>
      </c>
      <c r="W47" s="13">
        <v>34.234999999999999</v>
      </c>
      <c r="X47" s="13">
        <v>6.55</v>
      </c>
      <c r="Y47" s="13">
        <v>5.2750000000000004</v>
      </c>
      <c r="Z47" s="13">
        <v>101.5</v>
      </c>
      <c r="AA47" s="13">
        <v>7.5</v>
      </c>
      <c r="AB47" s="13">
        <v>30</v>
      </c>
      <c r="AC47" s="13">
        <v>4765</v>
      </c>
      <c r="AD47" s="13">
        <v>722</v>
      </c>
      <c r="AE47" s="13">
        <v>128</v>
      </c>
      <c r="AF47" s="13">
        <v>20</v>
      </c>
      <c r="AG47" s="13">
        <v>0.7350000000000001</v>
      </c>
      <c r="AH47" s="13">
        <v>157.5</v>
      </c>
      <c r="AI47" s="13">
        <v>29</v>
      </c>
      <c r="AJ47" s="13">
        <v>2.4350000000000001</v>
      </c>
      <c r="AK47" s="13">
        <v>2.5299999999999998</v>
      </c>
      <c r="AL47" s="13">
        <v>726</v>
      </c>
      <c r="AM47" s="13">
        <v>17</v>
      </c>
      <c r="AN47" s="72">
        <v>41.407499999999999</v>
      </c>
      <c r="AO47" s="72">
        <v>33.509999999999991</v>
      </c>
      <c r="AP47" s="106">
        <v>25.518000000000001</v>
      </c>
      <c r="AQ47" s="106">
        <v>1.841</v>
      </c>
      <c r="AR47" s="72">
        <v>677.69640000000004</v>
      </c>
      <c r="AS47" s="106">
        <v>1.5356955570929851</v>
      </c>
      <c r="AT47" s="106">
        <v>0.11669792685545241</v>
      </c>
      <c r="AU47" s="106">
        <v>3</v>
      </c>
      <c r="AV47" s="106">
        <v>45</v>
      </c>
      <c r="AW47" s="106">
        <v>52</v>
      </c>
      <c r="AX47" s="106" t="s">
        <v>222</v>
      </c>
    </row>
    <row r="48" spans="1:50" ht="15.75" x14ac:dyDescent="0.25">
      <c r="A48" s="13" t="s">
        <v>46</v>
      </c>
      <c r="B48" s="13">
        <v>2020</v>
      </c>
      <c r="C48" s="13" t="s">
        <v>33</v>
      </c>
      <c r="D48" s="13" t="s">
        <v>9</v>
      </c>
      <c r="E48" s="13">
        <v>7</v>
      </c>
      <c r="F48" s="16" t="s">
        <v>17</v>
      </c>
      <c r="G48" s="13" t="s">
        <v>11</v>
      </c>
      <c r="H48" s="13" t="s">
        <v>18</v>
      </c>
      <c r="I48" s="13">
        <v>242.8</v>
      </c>
      <c r="J48" s="13">
        <v>101.8</v>
      </c>
      <c r="K48" s="13">
        <v>3687.4500000000003</v>
      </c>
      <c r="L48" s="13">
        <v>10.199999999999999</v>
      </c>
      <c r="M48" s="13">
        <v>60.8</v>
      </c>
      <c r="N48" s="13">
        <v>85.3</v>
      </c>
      <c r="O48" s="13">
        <v>0.28433333333333333</v>
      </c>
      <c r="P48" s="13">
        <v>154.27355378406597</v>
      </c>
      <c r="Q48" s="13">
        <v>7.09</v>
      </c>
      <c r="R48" s="13">
        <v>3.91</v>
      </c>
      <c r="S48" s="13">
        <v>1.69</v>
      </c>
      <c r="T48" s="13">
        <v>66.34</v>
      </c>
      <c r="U48" s="13">
        <v>1.2</v>
      </c>
      <c r="V48" s="13">
        <v>1.28</v>
      </c>
      <c r="W48" s="13">
        <v>32.774999999999999</v>
      </c>
      <c r="X48" s="13">
        <v>6.6</v>
      </c>
      <c r="Y48" s="13">
        <v>5.07</v>
      </c>
      <c r="Z48" s="13">
        <v>100</v>
      </c>
      <c r="AA48" s="13">
        <v>7</v>
      </c>
      <c r="AB48" s="13">
        <v>35.5</v>
      </c>
      <c r="AC48" s="13">
        <v>4607</v>
      </c>
      <c r="AD48" s="13">
        <v>693.5</v>
      </c>
      <c r="AE48" s="13">
        <v>122.5</v>
      </c>
      <c r="AF48" s="13">
        <v>16</v>
      </c>
      <c r="AG48" s="13">
        <v>0.755</v>
      </c>
      <c r="AH48" s="13">
        <v>154.5</v>
      </c>
      <c r="AI48" s="13">
        <v>28</v>
      </c>
      <c r="AJ48" s="13">
        <v>2.4500000000000002</v>
      </c>
      <c r="AK48" s="13">
        <v>2.9050000000000002</v>
      </c>
      <c r="AL48" s="13">
        <v>676</v>
      </c>
      <c r="AM48" s="13">
        <v>18</v>
      </c>
      <c r="AN48" s="72">
        <v>41.322500000000005</v>
      </c>
      <c r="AO48" s="72">
        <v>30.335000000000001</v>
      </c>
      <c r="AP48" s="106">
        <v>26.394500000000001</v>
      </c>
      <c r="AQ48" s="106">
        <v>1.9425000000000001</v>
      </c>
      <c r="AR48" s="72">
        <v>723.87000000000012</v>
      </c>
      <c r="AS48" s="106">
        <v>1.6612242355289411</v>
      </c>
      <c r="AT48" s="106">
        <v>0.12516758882235524</v>
      </c>
      <c r="AU48" s="106"/>
      <c r="AV48" s="106"/>
      <c r="AW48" s="106"/>
      <c r="AX48" s="106"/>
    </row>
    <row r="49" spans="1:50" x14ac:dyDescent="0.25">
      <c r="A49" s="13" t="s">
        <v>46</v>
      </c>
      <c r="B49" s="13">
        <v>2020</v>
      </c>
      <c r="C49" s="13" t="s">
        <v>33</v>
      </c>
      <c r="D49" s="13" t="s">
        <v>9</v>
      </c>
      <c r="E49" s="13">
        <v>8</v>
      </c>
      <c r="F49" s="14" t="s">
        <v>15</v>
      </c>
      <c r="G49" s="13" t="s">
        <v>11</v>
      </c>
      <c r="H49" s="13" t="s">
        <v>16</v>
      </c>
      <c r="I49" s="13">
        <v>264.2</v>
      </c>
      <c r="J49" s="13">
        <v>115.2</v>
      </c>
      <c r="K49" s="13">
        <v>3932.75</v>
      </c>
      <c r="L49" s="13">
        <v>10.399999999999999</v>
      </c>
      <c r="M49" s="13">
        <v>61.4</v>
      </c>
      <c r="N49" s="13">
        <v>87.2</v>
      </c>
      <c r="O49" s="13">
        <v>0.29066666666666668</v>
      </c>
      <c r="P49" s="13">
        <v>164.16983299408284</v>
      </c>
      <c r="Q49" s="13">
        <v>7.98</v>
      </c>
      <c r="R49" s="13">
        <v>3.85</v>
      </c>
      <c r="S49" s="13">
        <v>1.62</v>
      </c>
      <c r="T49" s="13">
        <v>65.5</v>
      </c>
      <c r="U49" s="13">
        <v>1.22</v>
      </c>
      <c r="V49" s="13">
        <v>1.29</v>
      </c>
      <c r="W49" s="13">
        <v>35.82</v>
      </c>
      <c r="X49" s="13">
        <v>6.45</v>
      </c>
      <c r="Y49" s="13">
        <v>5.21</v>
      </c>
      <c r="Z49" s="13">
        <v>101</v>
      </c>
      <c r="AA49" s="13">
        <v>7</v>
      </c>
      <c r="AB49" s="13">
        <v>33.5</v>
      </c>
      <c r="AC49" s="13">
        <v>4910.5</v>
      </c>
      <c r="AD49" s="13">
        <v>737</v>
      </c>
      <c r="AE49" s="13">
        <v>117.5</v>
      </c>
      <c r="AF49" s="13">
        <v>18</v>
      </c>
      <c r="AG49" s="13">
        <v>0.69</v>
      </c>
      <c r="AH49" s="13">
        <v>165</v>
      </c>
      <c r="AI49" s="13">
        <v>31.5</v>
      </c>
      <c r="AJ49" s="13">
        <v>2.605</v>
      </c>
      <c r="AK49" s="13">
        <v>3.5500000000000003</v>
      </c>
      <c r="AL49" s="13">
        <v>735</v>
      </c>
      <c r="AM49" s="13">
        <v>19</v>
      </c>
      <c r="AN49" s="72">
        <v>41.207499999999996</v>
      </c>
      <c r="AO49" s="72">
        <v>28.015000000000001</v>
      </c>
      <c r="AP49" s="106">
        <v>26.377000000000002</v>
      </c>
      <c r="AQ49" s="106">
        <v>1.8715000000000002</v>
      </c>
      <c r="AR49" s="72">
        <v>742.16520000000014</v>
      </c>
      <c r="AS49" s="106">
        <v>1.7107462934285182</v>
      </c>
      <c r="AT49" s="106">
        <v>0.13089769118666839</v>
      </c>
      <c r="AU49" s="106"/>
      <c r="AV49" s="106"/>
      <c r="AW49" s="106"/>
      <c r="AX49" s="106"/>
    </row>
    <row r="50" spans="1:50" x14ac:dyDescent="0.25">
      <c r="A50" s="9" t="s">
        <v>46</v>
      </c>
      <c r="B50" s="9">
        <v>2020</v>
      </c>
      <c r="C50" s="9" t="s">
        <v>35</v>
      </c>
      <c r="D50" s="9" t="s">
        <v>9</v>
      </c>
      <c r="E50" s="9">
        <v>1</v>
      </c>
      <c r="F50" s="10" t="s">
        <v>15</v>
      </c>
      <c r="G50" s="9" t="s">
        <v>11</v>
      </c>
      <c r="H50" s="9" t="s">
        <v>16</v>
      </c>
      <c r="I50" s="9">
        <v>281</v>
      </c>
      <c r="J50" s="9">
        <v>138.4</v>
      </c>
      <c r="K50" s="9">
        <v>4302.25</v>
      </c>
      <c r="L50" s="9">
        <v>9.8000000000000007</v>
      </c>
      <c r="M50" s="9">
        <v>63</v>
      </c>
      <c r="N50" s="9">
        <v>100.4</v>
      </c>
      <c r="O50" s="9">
        <v>0.33466666666666667</v>
      </c>
      <c r="P50" s="9">
        <v>180.79698665025361</v>
      </c>
      <c r="Q50" s="9">
        <v>8.25</v>
      </c>
      <c r="R50" s="9">
        <v>2.56</v>
      </c>
      <c r="S50" s="9">
        <v>1.35</v>
      </c>
      <c r="T50" s="9">
        <v>67.760000000000005</v>
      </c>
      <c r="U50" s="9">
        <v>1.1200000000000001</v>
      </c>
      <c r="V50" s="9">
        <v>1.32</v>
      </c>
      <c r="W50" s="9">
        <v>28.66</v>
      </c>
      <c r="X50" s="9">
        <v>6.1</v>
      </c>
      <c r="Y50" s="9">
        <v>4.25</v>
      </c>
      <c r="Z50" s="9">
        <v>92.5</v>
      </c>
      <c r="AA50" s="9">
        <v>10</v>
      </c>
      <c r="AB50" s="9">
        <v>115.5</v>
      </c>
      <c r="AC50" s="9">
        <v>3952.5</v>
      </c>
      <c r="AD50" s="9">
        <v>365.5</v>
      </c>
      <c r="AE50" s="9">
        <v>168</v>
      </c>
      <c r="AF50" s="9">
        <v>14.5</v>
      </c>
      <c r="AG50" s="9">
        <v>0.55499999999999994</v>
      </c>
      <c r="AH50" s="9">
        <v>195</v>
      </c>
      <c r="AI50" s="9">
        <v>51</v>
      </c>
      <c r="AJ50" s="9">
        <v>2.1749999999999998</v>
      </c>
      <c r="AK50" s="9">
        <v>8.1850000000000005</v>
      </c>
      <c r="AL50" s="9">
        <v>703.5</v>
      </c>
      <c r="AM50" s="9">
        <v>84.5</v>
      </c>
      <c r="AN50" s="73">
        <v>43.795000000000002</v>
      </c>
      <c r="AO50" s="73">
        <v>30.535</v>
      </c>
      <c r="AP50" s="107">
        <v>11.450499999999998</v>
      </c>
      <c r="AQ50" s="107">
        <v>0.99099999999999999</v>
      </c>
      <c r="AR50" s="73">
        <v>512.16840000000013</v>
      </c>
      <c r="AS50" s="107">
        <v>2.0031363831290419</v>
      </c>
      <c r="AT50" s="107">
        <v>0.16288332616954948</v>
      </c>
      <c r="AU50" s="107"/>
      <c r="AV50" s="107"/>
      <c r="AW50" s="107"/>
      <c r="AX50" s="107"/>
    </row>
    <row r="51" spans="1:50" ht="15.75" x14ac:dyDescent="0.25">
      <c r="A51" s="9" t="s">
        <v>46</v>
      </c>
      <c r="B51" s="9">
        <v>2020</v>
      </c>
      <c r="C51" s="9" t="s">
        <v>35</v>
      </c>
      <c r="D51" s="9" t="s">
        <v>9</v>
      </c>
      <c r="E51" s="9">
        <v>2</v>
      </c>
      <c r="F51" s="12" t="s">
        <v>17</v>
      </c>
      <c r="G51" s="9" t="s">
        <v>11</v>
      </c>
      <c r="H51" s="9" t="s">
        <v>18</v>
      </c>
      <c r="I51" s="9">
        <v>246.4</v>
      </c>
      <c r="J51" s="9">
        <v>132</v>
      </c>
      <c r="K51" s="9">
        <v>3935.55</v>
      </c>
      <c r="L51" s="9">
        <v>9.9499999999999993</v>
      </c>
      <c r="M51" s="9">
        <v>61.8</v>
      </c>
      <c r="N51" s="9">
        <v>92.2</v>
      </c>
      <c r="O51" s="9">
        <v>0.30733333333333335</v>
      </c>
      <c r="P51" s="9">
        <v>165.11181768851438</v>
      </c>
      <c r="Q51" s="9">
        <v>7.47</v>
      </c>
      <c r="R51" s="9">
        <v>3.21</v>
      </c>
      <c r="S51" s="9">
        <v>1.7</v>
      </c>
      <c r="T51" s="9">
        <v>67.430000000000007</v>
      </c>
      <c r="U51" s="9">
        <v>1.1200000000000001</v>
      </c>
      <c r="V51" s="9">
        <v>1.29</v>
      </c>
      <c r="W51" s="9">
        <v>29.925000000000001</v>
      </c>
      <c r="X51" s="9">
        <v>6.15</v>
      </c>
      <c r="Y51" s="9">
        <v>4.165</v>
      </c>
      <c r="Z51" s="9">
        <v>91.5</v>
      </c>
      <c r="AA51" s="9">
        <v>11</v>
      </c>
      <c r="AB51" s="9">
        <v>100</v>
      </c>
      <c r="AC51" s="9">
        <v>4111</v>
      </c>
      <c r="AD51" s="9">
        <v>411.5</v>
      </c>
      <c r="AE51" s="9">
        <v>187.5</v>
      </c>
      <c r="AF51" s="9">
        <v>20.5</v>
      </c>
      <c r="AG51" s="9">
        <v>0.61499999999999999</v>
      </c>
      <c r="AH51" s="9">
        <v>212.5</v>
      </c>
      <c r="AI51" s="9">
        <v>53</v>
      </c>
      <c r="AJ51" s="9">
        <v>2.3650000000000002</v>
      </c>
      <c r="AK51" s="9">
        <v>6.9399999999999995</v>
      </c>
      <c r="AL51" s="9">
        <v>795</v>
      </c>
      <c r="AM51" s="9">
        <v>74.5</v>
      </c>
      <c r="AN51" s="73">
        <v>36.172499999999999</v>
      </c>
      <c r="AO51" s="73">
        <v>32.49</v>
      </c>
      <c r="AP51" s="107" t="s">
        <v>197</v>
      </c>
      <c r="AQ51" s="107" t="s">
        <v>197</v>
      </c>
      <c r="AR51" s="73">
        <v>542.6604000000001</v>
      </c>
      <c r="AS51" s="107">
        <v>1.7517098745039705</v>
      </c>
      <c r="AT51" s="107">
        <v>0.14276147495420508</v>
      </c>
      <c r="AU51" s="107"/>
      <c r="AV51" s="107"/>
      <c r="AW51" s="107"/>
      <c r="AX51" s="107"/>
    </row>
    <row r="52" spans="1:50" x14ac:dyDescent="0.25">
      <c r="A52" s="9" t="s">
        <v>46</v>
      </c>
      <c r="B52" s="9">
        <v>2020</v>
      </c>
      <c r="C52" s="9" t="s">
        <v>35</v>
      </c>
      <c r="D52" s="9" t="s">
        <v>9</v>
      </c>
      <c r="E52" s="10">
        <v>3</v>
      </c>
      <c r="F52" s="10">
        <v>17.460999999999999</v>
      </c>
      <c r="G52" s="9" t="s">
        <v>22</v>
      </c>
      <c r="H52" s="10" t="s">
        <v>24</v>
      </c>
      <c r="I52" s="10">
        <v>225.2</v>
      </c>
      <c r="J52" s="10">
        <v>125.6</v>
      </c>
      <c r="K52" s="10">
        <v>1773.25</v>
      </c>
      <c r="L52" s="10">
        <v>8.9499999999999993</v>
      </c>
      <c r="M52" s="10">
        <v>59.349999999999994</v>
      </c>
      <c r="N52" s="9">
        <v>88</v>
      </c>
      <c r="O52" s="9">
        <v>0.29333333333333333</v>
      </c>
      <c r="P52" s="9">
        <v>75.22096933342138</v>
      </c>
      <c r="Q52" s="9">
        <v>8.7899999999999991</v>
      </c>
      <c r="R52" s="9">
        <v>5.01</v>
      </c>
      <c r="S52" s="9">
        <v>2.5499999999999998</v>
      </c>
      <c r="T52" s="9">
        <v>64.23</v>
      </c>
      <c r="U52" s="9">
        <v>1.37</v>
      </c>
      <c r="V52" s="9">
        <v>1.2</v>
      </c>
      <c r="W52" s="9">
        <v>32.774999999999999</v>
      </c>
      <c r="X52" s="9">
        <v>6.35</v>
      </c>
      <c r="Y52" s="9">
        <v>4.1050000000000004</v>
      </c>
      <c r="Z52" s="9">
        <v>91</v>
      </c>
      <c r="AA52" s="9">
        <v>10.5</v>
      </c>
      <c r="AB52" s="9">
        <v>89</v>
      </c>
      <c r="AC52" s="9">
        <v>4695</v>
      </c>
      <c r="AD52" s="9">
        <v>470</v>
      </c>
      <c r="AE52" s="9">
        <v>187</v>
      </c>
      <c r="AF52" s="9">
        <v>16</v>
      </c>
      <c r="AG52" s="9">
        <v>0.64</v>
      </c>
      <c r="AH52" s="9">
        <v>215.5</v>
      </c>
      <c r="AI52" s="9">
        <v>57</v>
      </c>
      <c r="AJ52" s="9">
        <v>2.56</v>
      </c>
      <c r="AK52" s="9">
        <v>6.79</v>
      </c>
      <c r="AL52" s="9">
        <v>866.5</v>
      </c>
      <c r="AM52" s="9">
        <v>59</v>
      </c>
      <c r="AN52" s="73">
        <v>37.11</v>
      </c>
      <c r="AO52" s="73">
        <v>22.35</v>
      </c>
      <c r="AP52" s="107">
        <v>20.678999999999998</v>
      </c>
      <c r="AQ52" s="107">
        <v>1.8045</v>
      </c>
      <c r="AR52" s="73">
        <v>530.46360000000027</v>
      </c>
      <c r="AS52" s="107">
        <v>2.1763441199519065</v>
      </c>
      <c r="AT52" s="107">
        <v>0.16402956325112028</v>
      </c>
      <c r="AU52" s="107">
        <v>4</v>
      </c>
      <c r="AV52" s="107">
        <v>43</v>
      </c>
      <c r="AW52" s="107">
        <v>53</v>
      </c>
      <c r="AX52" s="107" t="s">
        <v>222</v>
      </c>
    </row>
    <row r="53" spans="1:50" x14ac:dyDescent="0.25">
      <c r="A53" s="9" t="s">
        <v>46</v>
      </c>
      <c r="B53" s="9">
        <v>2020</v>
      </c>
      <c r="C53" s="9" t="s">
        <v>35</v>
      </c>
      <c r="D53" s="9" t="s">
        <v>9</v>
      </c>
      <c r="E53" s="10">
        <v>4</v>
      </c>
      <c r="F53" s="10" t="s">
        <v>21</v>
      </c>
      <c r="G53" s="9" t="s">
        <v>22</v>
      </c>
      <c r="H53" s="10" t="s">
        <v>23</v>
      </c>
      <c r="I53" s="10">
        <v>205.6</v>
      </c>
      <c r="J53" s="10">
        <v>109.4</v>
      </c>
      <c r="K53" s="10">
        <v>2090.8000000000002</v>
      </c>
      <c r="L53" s="10">
        <v>9.1499999999999986</v>
      </c>
      <c r="M53" s="10">
        <v>58.2</v>
      </c>
      <c r="N53" s="9">
        <v>84</v>
      </c>
      <c r="O53" s="9">
        <v>0.28000000000000003</v>
      </c>
      <c r="P53" s="9">
        <v>88.496568303381238</v>
      </c>
      <c r="Q53" s="9">
        <v>8.11</v>
      </c>
      <c r="R53" s="9">
        <v>5.41</v>
      </c>
      <c r="S53" s="9">
        <v>2.72</v>
      </c>
      <c r="T53" s="9">
        <v>63.86</v>
      </c>
      <c r="U53" s="9">
        <v>1.26</v>
      </c>
      <c r="V53" s="9">
        <v>1.18</v>
      </c>
      <c r="W53" s="9">
        <v>30.195</v>
      </c>
      <c r="X53" s="9">
        <v>6.5</v>
      </c>
      <c r="Y53" s="9">
        <v>4.1849999999999996</v>
      </c>
      <c r="Z53" s="9">
        <v>92</v>
      </c>
      <c r="AA53" s="9">
        <v>10.5</v>
      </c>
      <c r="AB53" s="9">
        <v>84</v>
      </c>
      <c r="AC53" s="9">
        <v>4506.5</v>
      </c>
      <c r="AD53" s="9">
        <v>410</v>
      </c>
      <c r="AE53" s="9">
        <v>167.5</v>
      </c>
      <c r="AF53" s="9">
        <v>16.5</v>
      </c>
      <c r="AG53" s="9">
        <v>0.58499999999999996</v>
      </c>
      <c r="AH53" s="9">
        <v>199</v>
      </c>
      <c r="AI53" s="9">
        <v>56</v>
      </c>
      <c r="AJ53" s="9">
        <v>2.3650000000000002</v>
      </c>
      <c r="AK53" s="9">
        <v>6.58</v>
      </c>
      <c r="AL53" s="9">
        <v>770.5</v>
      </c>
      <c r="AM53" s="9">
        <v>56.5</v>
      </c>
      <c r="AN53" s="73">
        <v>43.900000000000006</v>
      </c>
      <c r="AO53" s="73">
        <v>24.45</v>
      </c>
      <c r="AP53" s="107">
        <v>21.386000000000003</v>
      </c>
      <c r="AQ53" s="107">
        <v>1.8240000000000001</v>
      </c>
      <c r="AR53" s="73">
        <v>526.97880000000009</v>
      </c>
      <c r="AS53" s="107">
        <v>1.7758002514910525</v>
      </c>
      <c r="AT53" s="107">
        <v>0.13710049005964203</v>
      </c>
      <c r="AU53" s="107"/>
      <c r="AV53" s="107"/>
      <c r="AW53" s="107"/>
      <c r="AX53" s="107"/>
    </row>
    <row r="54" spans="1:50" x14ac:dyDescent="0.25">
      <c r="A54" s="9" t="s">
        <v>46</v>
      </c>
      <c r="B54" s="9">
        <v>2020</v>
      </c>
      <c r="C54" s="9" t="s">
        <v>35</v>
      </c>
      <c r="D54" s="9" t="s">
        <v>9</v>
      </c>
      <c r="E54" s="9">
        <v>5</v>
      </c>
      <c r="F54" s="10" t="s">
        <v>10</v>
      </c>
      <c r="G54" s="9" t="s">
        <v>11</v>
      </c>
      <c r="H54" s="9" t="s">
        <v>12</v>
      </c>
      <c r="I54" s="9">
        <v>240</v>
      </c>
      <c r="J54" s="9">
        <v>128.19999999999999</v>
      </c>
      <c r="K54" s="9">
        <v>3577.4</v>
      </c>
      <c r="L54" s="9">
        <v>11.399999999999999</v>
      </c>
      <c r="M54" s="9">
        <v>63.3</v>
      </c>
      <c r="N54" s="9">
        <v>88.2</v>
      </c>
      <c r="O54" s="9">
        <v>0.29399999999999998</v>
      </c>
      <c r="P54" s="9">
        <v>147.66930521910399</v>
      </c>
      <c r="Q54" s="9">
        <v>6.13</v>
      </c>
      <c r="R54" s="9">
        <v>3.47</v>
      </c>
      <c r="S54" s="9">
        <v>1.64</v>
      </c>
      <c r="T54" s="9">
        <v>68.2</v>
      </c>
      <c r="U54" s="9">
        <v>1.1599999999999999</v>
      </c>
      <c r="V54" s="9">
        <v>1.29</v>
      </c>
      <c r="W54" s="9">
        <v>30.075000000000003</v>
      </c>
      <c r="X54" s="9">
        <v>6</v>
      </c>
      <c r="Y54" s="9">
        <v>3.8149999999999999</v>
      </c>
      <c r="Z54" s="9">
        <v>88</v>
      </c>
      <c r="AA54" s="9">
        <v>9</v>
      </c>
      <c r="AB54" s="9">
        <v>55.5</v>
      </c>
      <c r="AC54" s="9">
        <v>3845.5</v>
      </c>
      <c r="AD54" s="9">
        <v>439.5</v>
      </c>
      <c r="AE54" s="9">
        <v>140.5</v>
      </c>
      <c r="AF54" s="9">
        <v>17</v>
      </c>
      <c r="AG54" s="9">
        <v>0.53500000000000003</v>
      </c>
      <c r="AH54" s="9">
        <v>211.5</v>
      </c>
      <c r="AI54" s="9">
        <v>56</v>
      </c>
      <c r="AJ54" s="9">
        <v>2.38</v>
      </c>
      <c r="AK54" s="9">
        <v>4.9950000000000001</v>
      </c>
      <c r="AL54" s="9">
        <v>880.5</v>
      </c>
      <c r="AM54" s="9">
        <v>37</v>
      </c>
      <c r="AN54" s="73">
        <v>27.192500000000003</v>
      </c>
      <c r="AO54" s="73">
        <v>24.22</v>
      </c>
      <c r="AP54" s="107">
        <v>9.6669999999999998</v>
      </c>
      <c r="AQ54" s="107">
        <v>0.82550000000000001</v>
      </c>
      <c r="AR54" s="73">
        <v>435.50280000000009</v>
      </c>
      <c r="AS54" s="107">
        <v>1.2477859365019683</v>
      </c>
      <c r="AT54" s="107">
        <v>9.5385833358758249E-2</v>
      </c>
      <c r="AU54" s="107"/>
      <c r="AV54" s="107"/>
      <c r="AW54" s="107"/>
      <c r="AX54" s="107"/>
    </row>
    <row r="55" spans="1:50" x14ac:dyDescent="0.25">
      <c r="A55" s="9" t="s">
        <v>46</v>
      </c>
      <c r="B55" s="9">
        <v>2020</v>
      </c>
      <c r="C55" s="9" t="s">
        <v>35</v>
      </c>
      <c r="D55" s="9" t="s">
        <v>9</v>
      </c>
      <c r="E55" s="10">
        <v>6</v>
      </c>
      <c r="F55" s="10" t="s">
        <v>25</v>
      </c>
      <c r="G55" s="9" t="s">
        <v>26</v>
      </c>
      <c r="H55" s="10" t="s">
        <v>27</v>
      </c>
      <c r="I55" s="10">
        <v>267.60000000000002</v>
      </c>
      <c r="J55" s="10">
        <v>141</v>
      </c>
      <c r="K55" s="10">
        <v>3661.0499999999997</v>
      </c>
      <c r="L55" s="10">
        <v>10.5</v>
      </c>
      <c r="M55" s="10">
        <v>62.25</v>
      </c>
      <c r="N55" s="9">
        <v>83.2</v>
      </c>
      <c r="O55" s="9">
        <v>0.27733333333333332</v>
      </c>
      <c r="P55" s="9">
        <v>152.65734415986896</v>
      </c>
      <c r="Q55" s="9">
        <v>6.89</v>
      </c>
      <c r="R55" s="9">
        <v>3.52</v>
      </c>
      <c r="S55" s="9">
        <v>1.75</v>
      </c>
      <c r="T55" s="9">
        <v>67.11</v>
      </c>
      <c r="U55" s="9">
        <v>1.0900000000000001</v>
      </c>
      <c r="V55" s="9">
        <v>1.28</v>
      </c>
      <c r="W55" s="9">
        <v>28.075000000000003</v>
      </c>
      <c r="X55" s="9">
        <v>6.15</v>
      </c>
      <c r="Y55" s="9">
        <v>3.9850000000000003</v>
      </c>
      <c r="Z55" s="9">
        <v>89.5</v>
      </c>
      <c r="AA55" s="9">
        <v>10</v>
      </c>
      <c r="AB55" s="9">
        <v>41</v>
      </c>
      <c r="AC55" s="9">
        <v>3834</v>
      </c>
      <c r="AD55" s="9">
        <v>408</v>
      </c>
      <c r="AE55" s="9">
        <v>154.5</v>
      </c>
      <c r="AF55" s="9">
        <v>16.5</v>
      </c>
      <c r="AG55" s="9">
        <v>0.52500000000000002</v>
      </c>
      <c r="AH55" s="9">
        <v>182</v>
      </c>
      <c r="AI55" s="9">
        <v>50.5</v>
      </c>
      <c r="AJ55" s="9">
        <v>2.0250000000000004</v>
      </c>
      <c r="AK55" s="9">
        <v>4.43</v>
      </c>
      <c r="AL55" s="9">
        <v>779.5</v>
      </c>
      <c r="AM55" s="9">
        <v>23.5</v>
      </c>
      <c r="AN55" s="73">
        <v>31.467500000000001</v>
      </c>
      <c r="AO55" s="73">
        <v>20.774999999999999</v>
      </c>
      <c r="AP55" s="107">
        <v>19.941000000000003</v>
      </c>
      <c r="AQ55" s="107">
        <v>1.7090000000000001</v>
      </c>
      <c r="AR55" s="73">
        <v>469.47960000000012</v>
      </c>
      <c r="AS55" s="107">
        <v>1.8654962500186381</v>
      </c>
      <c r="AT55" s="107">
        <v>0.14174323934771696</v>
      </c>
      <c r="AU55" s="107">
        <v>4</v>
      </c>
      <c r="AV55" s="107">
        <v>39</v>
      </c>
      <c r="AW55" s="107">
        <v>57</v>
      </c>
      <c r="AX55" s="107" t="s">
        <v>223</v>
      </c>
    </row>
    <row r="56" spans="1:50" x14ac:dyDescent="0.25">
      <c r="A56" s="9" t="s">
        <v>46</v>
      </c>
      <c r="B56" s="9">
        <v>2020</v>
      </c>
      <c r="C56" s="9" t="s">
        <v>35</v>
      </c>
      <c r="D56" s="9" t="s">
        <v>9</v>
      </c>
      <c r="E56" s="9">
        <v>7</v>
      </c>
      <c r="F56" s="10" t="s">
        <v>19</v>
      </c>
      <c r="G56" s="9" t="s">
        <v>11</v>
      </c>
      <c r="H56" s="9" t="s">
        <v>20</v>
      </c>
      <c r="I56" s="9">
        <v>233.4</v>
      </c>
      <c r="J56" s="9">
        <v>109.2</v>
      </c>
      <c r="K56" s="9">
        <v>2751.45</v>
      </c>
      <c r="L56" s="9">
        <v>10.25</v>
      </c>
      <c r="M56" s="9">
        <v>59.65</v>
      </c>
      <c r="N56" s="9">
        <v>91.2</v>
      </c>
      <c r="O56" s="9">
        <v>0.30399999999999999</v>
      </c>
      <c r="P56" s="9">
        <v>115.04959372046703</v>
      </c>
      <c r="Q56" s="9">
        <v>6.96</v>
      </c>
      <c r="R56" s="9">
        <v>3.7</v>
      </c>
      <c r="S56" s="9">
        <v>1.86</v>
      </c>
      <c r="T56" s="9">
        <v>66.42</v>
      </c>
      <c r="U56" s="9">
        <v>1.06</v>
      </c>
      <c r="V56" s="9">
        <v>1.27</v>
      </c>
      <c r="W56" s="9">
        <v>31.11</v>
      </c>
      <c r="X56" s="9">
        <v>6.15</v>
      </c>
      <c r="Y56" s="9">
        <v>3.92</v>
      </c>
      <c r="Z56" s="9">
        <v>89.5</v>
      </c>
      <c r="AA56" s="9">
        <v>9</v>
      </c>
      <c r="AB56" s="9">
        <v>35.5</v>
      </c>
      <c r="AC56" s="9">
        <v>4201.5</v>
      </c>
      <c r="AD56" s="9">
        <v>445.5</v>
      </c>
      <c r="AE56" s="9">
        <v>152.5</v>
      </c>
      <c r="AF56" s="9">
        <v>17</v>
      </c>
      <c r="AG56" s="9">
        <v>0.56000000000000005</v>
      </c>
      <c r="AH56" s="9">
        <v>196</v>
      </c>
      <c r="AI56" s="9">
        <v>57.5</v>
      </c>
      <c r="AJ56" s="9">
        <v>2.2050000000000001</v>
      </c>
      <c r="AK56" s="9">
        <v>3.85</v>
      </c>
      <c r="AL56" s="9">
        <v>820.5</v>
      </c>
      <c r="AM56" s="9">
        <v>21.5</v>
      </c>
      <c r="AN56" s="73">
        <v>41.2</v>
      </c>
      <c r="AO56" s="73">
        <v>30.045000000000002</v>
      </c>
      <c r="AP56" s="107">
        <v>20.267499999999998</v>
      </c>
      <c r="AQ56" s="107">
        <v>1.7515000000000001</v>
      </c>
      <c r="AR56" s="73">
        <v>479.93400000000025</v>
      </c>
      <c r="AS56" s="107">
        <v>1.7799358168316834</v>
      </c>
      <c r="AT56" s="107">
        <v>0.12928641089108914</v>
      </c>
      <c r="AU56" s="107">
        <v>5</v>
      </c>
      <c r="AV56" s="107">
        <v>41</v>
      </c>
      <c r="AW56" s="107">
        <v>54</v>
      </c>
      <c r="AX56" s="107" t="s">
        <v>222</v>
      </c>
    </row>
    <row r="57" spans="1:50" x14ac:dyDescent="0.25">
      <c r="A57" s="9" t="s">
        <v>46</v>
      </c>
      <c r="B57" s="9">
        <v>2020</v>
      </c>
      <c r="C57" s="9" t="s">
        <v>35</v>
      </c>
      <c r="D57" s="9" t="s">
        <v>9</v>
      </c>
      <c r="E57" s="9">
        <v>8</v>
      </c>
      <c r="F57" s="10" t="s">
        <v>13</v>
      </c>
      <c r="G57" s="9" t="s">
        <v>11</v>
      </c>
      <c r="H57" s="9" t="s">
        <v>14</v>
      </c>
      <c r="I57" s="9">
        <v>269</v>
      </c>
      <c r="J57" s="9">
        <v>142.19999999999999</v>
      </c>
      <c r="K57" s="9">
        <v>3988.05</v>
      </c>
      <c r="L57" s="9">
        <v>10.3</v>
      </c>
      <c r="M57" s="9">
        <v>62.45</v>
      </c>
      <c r="N57" s="9">
        <v>96</v>
      </c>
      <c r="O57" s="9">
        <v>0.32</v>
      </c>
      <c r="P57" s="9">
        <v>166.66409356565936</v>
      </c>
      <c r="Q57" s="9">
        <v>7.23</v>
      </c>
      <c r="R57" s="9">
        <v>3.37</v>
      </c>
      <c r="S57" s="9">
        <v>1.59</v>
      </c>
      <c r="T57" s="9">
        <v>67.14</v>
      </c>
      <c r="U57" s="9">
        <v>1.1599999999999999</v>
      </c>
      <c r="V57" s="9">
        <v>1.29</v>
      </c>
      <c r="W57" s="9">
        <v>28.02</v>
      </c>
      <c r="X57" s="9">
        <v>6.15</v>
      </c>
      <c r="Y57" s="9">
        <v>3.9249999999999998</v>
      </c>
      <c r="Z57" s="9">
        <v>89</v>
      </c>
      <c r="AA57" s="9">
        <v>9</v>
      </c>
      <c r="AB57" s="9">
        <v>35</v>
      </c>
      <c r="AC57" s="9">
        <v>3912</v>
      </c>
      <c r="AD57" s="9">
        <v>363.5</v>
      </c>
      <c r="AE57" s="9">
        <v>126.5</v>
      </c>
      <c r="AF57" s="9">
        <v>18.5</v>
      </c>
      <c r="AG57" s="9">
        <v>0.54</v>
      </c>
      <c r="AH57" s="9">
        <v>186</v>
      </c>
      <c r="AI57" s="9">
        <v>53.5</v>
      </c>
      <c r="AJ57" s="9">
        <v>2.1550000000000002</v>
      </c>
      <c r="AK57" s="9">
        <v>3.9000000000000004</v>
      </c>
      <c r="AL57" s="9">
        <v>795.5</v>
      </c>
      <c r="AM57" s="9">
        <v>21</v>
      </c>
      <c r="AN57" s="73">
        <v>39.715000000000003</v>
      </c>
      <c r="AO57" s="73">
        <v>32.805000000000007</v>
      </c>
      <c r="AP57" s="107">
        <v>20.236499999999999</v>
      </c>
      <c r="AQ57" s="107">
        <v>1.7250000000000001</v>
      </c>
      <c r="AR57" s="73">
        <v>526.10760000000005</v>
      </c>
      <c r="AS57" s="107">
        <v>1.9485793708283754</v>
      </c>
      <c r="AT57" s="107">
        <v>0.15129967243911471</v>
      </c>
      <c r="AU57" s="107"/>
      <c r="AV57" s="107"/>
      <c r="AW57" s="107"/>
      <c r="AX57" s="107"/>
    </row>
    <row r="58" spans="1:50" x14ac:dyDescent="0.25">
      <c r="A58" s="38" t="s">
        <v>7</v>
      </c>
      <c r="B58" s="38">
        <v>2020</v>
      </c>
      <c r="C58" s="38" t="s">
        <v>99</v>
      </c>
      <c r="D58" s="38" t="s">
        <v>29</v>
      </c>
      <c r="E58" s="38">
        <v>1</v>
      </c>
      <c r="F58" s="38" t="s">
        <v>17</v>
      </c>
      <c r="G58" s="38" t="s">
        <v>11</v>
      </c>
      <c r="H58" s="38" t="s">
        <v>18</v>
      </c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8">
        <v>22.310000000000002</v>
      </c>
      <c r="X58" s="38">
        <v>7.1</v>
      </c>
      <c r="Y58" s="38">
        <v>3.8250000000000002</v>
      </c>
      <c r="Z58" s="38">
        <v>88.5</v>
      </c>
      <c r="AA58" s="38">
        <v>9.5</v>
      </c>
      <c r="AB58" s="38">
        <v>20.5</v>
      </c>
      <c r="AC58" s="38">
        <v>3021.5</v>
      </c>
      <c r="AD58" s="38">
        <v>692</v>
      </c>
      <c r="AE58" s="38">
        <v>142.5</v>
      </c>
      <c r="AF58" s="38">
        <v>25</v>
      </c>
      <c r="AG58" s="38">
        <v>0.85</v>
      </c>
      <c r="AH58" s="38">
        <v>122.5</v>
      </c>
      <c r="AI58" s="38">
        <v>54.5</v>
      </c>
      <c r="AJ58" s="38">
        <v>4.0350000000000001</v>
      </c>
      <c r="AK58" s="38">
        <v>3.5300000000000002</v>
      </c>
      <c r="AL58" s="38">
        <v>740.5</v>
      </c>
      <c r="AM58" s="38">
        <v>8</v>
      </c>
      <c r="AN58" s="64">
        <v>52.015000000000001</v>
      </c>
      <c r="AO58" s="64">
        <v>22.965</v>
      </c>
      <c r="AP58" s="111">
        <v>11.6225</v>
      </c>
      <c r="AQ58" s="111">
        <v>1.048</v>
      </c>
      <c r="AR58" s="64">
        <v>711.70380000000011</v>
      </c>
      <c r="AS58" s="111">
        <v>2.7133721538516098</v>
      </c>
      <c r="AT58" s="111">
        <v>0.19064745442615971</v>
      </c>
      <c r="AU58" s="111"/>
      <c r="AV58" s="111"/>
      <c r="AW58" s="111"/>
      <c r="AX58" s="111"/>
    </row>
    <row r="59" spans="1:50" x14ac:dyDescent="0.25">
      <c r="A59" s="38" t="s">
        <v>7</v>
      </c>
      <c r="B59" s="38">
        <v>2020</v>
      </c>
      <c r="C59" s="38" t="s">
        <v>99</v>
      </c>
      <c r="D59" s="38" t="s">
        <v>29</v>
      </c>
      <c r="E59" s="38">
        <v>2</v>
      </c>
      <c r="F59" s="38" t="s">
        <v>13</v>
      </c>
      <c r="G59" s="38" t="s">
        <v>11</v>
      </c>
      <c r="H59" s="38" t="s">
        <v>14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8">
        <v>19.96</v>
      </c>
      <c r="X59" s="38">
        <v>7.15</v>
      </c>
      <c r="Y59" s="38">
        <v>4.7050000000000001</v>
      </c>
      <c r="Z59" s="38">
        <v>96.5</v>
      </c>
      <c r="AA59" s="38">
        <v>9</v>
      </c>
      <c r="AB59" s="38">
        <v>21.5</v>
      </c>
      <c r="AC59" s="38">
        <v>2726.5</v>
      </c>
      <c r="AD59" s="38">
        <v>600</v>
      </c>
      <c r="AE59" s="38">
        <v>150.5</v>
      </c>
      <c r="AF59" s="38">
        <v>20.5</v>
      </c>
      <c r="AG59" s="38">
        <v>0.81499999999999995</v>
      </c>
      <c r="AH59" s="38">
        <v>106.5</v>
      </c>
      <c r="AI59" s="38">
        <v>49.5</v>
      </c>
      <c r="AJ59" s="38">
        <v>4.0750000000000002</v>
      </c>
      <c r="AK59" s="38">
        <v>4.45</v>
      </c>
      <c r="AL59" s="38">
        <v>616.5</v>
      </c>
      <c r="AM59" s="38">
        <v>11</v>
      </c>
      <c r="AN59" s="64">
        <v>57.174999999999997</v>
      </c>
      <c r="AO59" s="64">
        <v>29.73</v>
      </c>
      <c r="AP59" s="111" t="s">
        <v>197</v>
      </c>
      <c r="AQ59" s="111" t="s">
        <v>197</v>
      </c>
      <c r="AR59" s="64">
        <v>749.24459999999999</v>
      </c>
      <c r="AS59" s="111">
        <v>2.3817473563405209</v>
      </c>
      <c r="AT59" s="111">
        <v>0.16024263293618152</v>
      </c>
      <c r="AU59" s="111"/>
      <c r="AV59" s="111"/>
      <c r="AW59" s="111"/>
      <c r="AX59" s="111"/>
    </row>
    <row r="60" spans="1:50" x14ac:dyDescent="0.25">
      <c r="A60" s="38" t="s">
        <v>7</v>
      </c>
      <c r="B60" s="38">
        <v>2020</v>
      </c>
      <c r="C60" s="38" t="s">
        <v>99</v>
      </c>
      <c r="D60" s="38" t="s">
        <v>29</v>
      </c>
      <c r="E60" s="39">
        <v>3</v>
      </c>
      <c r="F60" s="38" t="s">
        <v>25</v>
      </c>
      <c r="G60" s="38" t="s">
        <v>26</v>
      </c>
      <c r="H60" s="38" t="s">
        <v>27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8">
        <v>22.78</v>
      </c>
      <c r="X60" s="38">
        <v>7.1</v>
      </c>
      <c r="Y60" s="38">
        <v>4.3650000000000002</v>
      </c>
      <c r="Z60" s="38">
        <v>93.5</v>
      </c>
      <c r="AA60" s="38">
        <v>9.5</v>
      </c>
      <c r="AB60" s="38">
        <v>19</v>
      </c>
      <c r="AC60" s="38">
        <v>3045.5</v>
      </c>
      <c r="AD60" s="38">
        <v>728</v>
      </c>
      <c r="AE60" s="38">
        <v>153.5</v>
      </c>
      <c r="AF60" s="38">
        <v>25.5</v>
      </c>
      <c r="AG60" s="38">
        <v>0.85</v>
      </c>
      <c r="AH60" s="38">
        <v>123</v>
      </c>
      <c r="AI60" s="38">
        <v>57.5</v>
      </c>
      <c r="AJ60" s="38">
        <v>4.43</v>
      </c>
      <c r="AK60" s="38">
        <v>4.0150000000000006</v>
      </c>
      <c r="AL60" s="38">
        <v>757.5</v>
      </c>
      <c r="AM60" s="38">
        <v>8.5</v>
      </c>
      <c r="AN60" s="64">
        <v>48.635000000000005</v>
      </c>
      <c r="AO60" s="64">
        <v>28.434999999999999</v>
      </c>
      <c r="AP60" s="111" t="s">
        <v>197</v>
      </c>
      <c r="AQ60" s="111" t="s">
        <v>197</v>
      </c>
      <c r="AR60" s="64">
        <v>689.80500000000006</v>
      </c>
      <c r="AS60" s="111">
        <v>2.0799265163695404</v>
      </c>
      <c r="AT60" s="111">
        <v>0.15011179087656251</v>
      </c>
      <c r="AU60" s="111">
        <v>26</v>
      </c>
      <c r="AV60" s="111">
        <v>8</v>
      </c>
      <c r="AW60" s="111">
        <v>66</v>
      </c>
      <c r="AX60" s="111" t="s">
        <v>223</v>
      </c>
    </row>
    <row r="61" spans="1:50" x14ac:dyDescent="0.25">
      <c r="A61" s="38" t="s">
        <v>7</v>
      </c>
      <c r="B61" s="38">
        <v>2020</v>
      </c>
      <c r="C61" s="38" t="s">
        <v>99</v>
      </c>
      <c r="D61" s="38" t="s">
        <v>29</v>
      </c>
      <c r="E61" s="39">
        <v>4</v>
      </c>
      <c r="F61" s="38">
        <v>17.460999999999999</v>
      </c>
      <c r="G61" s="38" t="s">
        <v>22</v>
      </c>
      <c r="H61" s="38" t="s">
        <v>24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8">
        <v>19.815000000000001</v>
      </c>
      <c r="X61" s="38">
        <v>7.2</v>
      </c>
      <c r="Y61" s="38">
        <v>3.7549999999999999</v>
      </c>
      <c r="Z61" s="38">
        <v>87.5</v>
      </c>
      <c r="AA61" s="38">
        <v>8.5</v>
      </c>
      <c r="AB61" s="38">
        <v>19.5</v>
      </c>
      <c r="AC61" s="38">
        <v>2643</v>
      </c>
      <c r="AD61" s="38">
        <v>641.5</v>
      </c>
      <c r="AE61" s="38">
        <v>129.5</v>
      </c>
      <c r="AF61" s="38">
        <v>20.5</v>
      </c>
      <c r="AG61" s="38">
        <v>0.79499999999999993</v>
      </c>
      <c r="AH61" s="38">
        <v>108</v>
      </c>
      <c r="AI61" s="38">
        <v>37</v>
      </c>
      <c r="AJ61" s="38">
        <v>3.3150000000000004</v>
      </c>
      <c r="AK61" s="38">
        <v>3.9749999999999996</v>
      </c>
      <c r="AL61" s="38">
        <v>609.5</v>
      </c>
      <c r="AM61" s="38">
        <v>10.5</v>
      </c>
      <c r="AN61" s="64">
        <v>49.319999999999993</v>
      </c>
      <c r="AO61" s="64">
        <v>24.82</v>
      </c>
      <c r="AP61" s="111">
        <v>12.169499999999999</v>
      </c>
      <c r="AQ61" s="111">
        <v>1.181</v>
      </c>
      <c r="AR61" s="64">
        <v>672.59879999999998</v>
      </c>
      <c r="AS61" s="111">
        <v>3.0989301132075471</v>
      </c>
      <c r="AT61" s="111">
        <v>0.20118686792452828</v>
      </c>
      <c r="AU61" s="111">
        <v>19</v>
      </c>
      <c r="AV61" s="111">
        <v>26</v>
      </c>
      <c r="AW61" s="111">
        <v>55</v>
      </c>
      <c r="AX61" s="111" t="s">
        <v>223</v>
      </c>
    </row>
    <row r="62" spans="1:50" x14ac:dyDescent="0.25">
      <c r="A62" s="38" t="s">
        <v>7</v>
      </c>
      <c r="B62" s="38">
        <v>2020</v>
      </c>
      <c r="C62" s="38" t="s">
        <v>99</v>
      </c>
      <c r="D62" s="38" t="s">
        <v>29</v>
      </c>
      <c r="E62" s="38">
        <v>5</v>
      </c>
      <c r="F62" s="38" t="s">
        <v>10</v>
      </c>
      <c r="G62" s="38" t="s">
        <v>11</v>
      </c>
      <c r="H62" s="38" t="s">
        <v>12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8">
        <v>20.61</v>
      </c>
      <c r="X62" s="38">
        <v>7.1</v>
      </c>
      <c r="Y62" s="38">
        <v>3.65</v>
      </c>
      <c r="Z62" s="38">
        <v>86.5</v>
      </c>
      <c r="AA62" s="38">
        <v>9.5</v>
      </c>
      <c r="AB62" s="38">
        <v>25</v>
      </c>
      <c r="AC62" s="38">
        <v>2759</v>
      </c>
      <c r="AD62" s="38">
        <v>647.5</v>
      </c>
      <c r="AE62" s="38">
        <v>164.5</v>
      </c>
      <c r="AF62" s="38">
        <v>25</v>
      </c>
      <c r="AG62" s="38">
        <v>0.77</v>
      </c>
      <c r="AH62" s="38">
        <v>135</v>
      </c>
      <c r="AI62" s="38">
        <v>51.5</v>
      </c>
      <c r="AJ62" s="38">
        <v>4.0350000000000001</v>
      </c>
      <c r="AK62" s="38">
        <v>3.8099999999999996</v>
      </c>
      <c r="AL62" s="38">
        <v>717</v>
      </c>
      <c r="AM62" s="38">
        <v>12</v>
      </c>
      <c r="AN62" s="64">
        <v>54.050000000000004</v>
      </c>
      <c r="AO62" s="64">
        <v>24.905000000000001</v>
      </c>
      <c r="AP62" s="111">
        <v>19.236499999999999</v>
      </c>
      <c r="AQ62" s="111">
        <v>1.7595000000000001</v>
      </c>
      <c r="AR62" s="64">
        <v>692.93340000000012</v>
      </c>
      <c r="AS62" s="111">
        <v>2.5359509104477613</v>
      </c>
      <c r="AT62" s="111">
        <v>0.17487495771144276</v>
      </c>
      <c r="AU62" s="111"/>
      <c r="AV62" s="111"/>
      <c r="AW62" s="111"/>
      <c r="AX62" s="111"/>
    </row>
    <row r="63" spans="1:50" x14ac:dyDescent="0.25">
      <c r="A63" s="38" t="s">
        <v>7</v>
      </c>
      <c r="B63" s="38">
        <v>2020</v>
      </c>
      <c r="C63" s="38" t="s">
        <v>99</v>
      </c>
      <c r="D63" s="38" t="s">
        <v>29</v>
      </c>
      <c r="E63" s="39">
        <v>6</v>
      </c>
      <c r="F63" s="38" t="s">
        <v>19</v>
      </c>
      <c r="G63" s="38" t="s">
        <v>11</v>
      </c>
      <c r="H63" s="38" t="s">
        <v>20</v>
      </c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8">
        <v>23.270000000000003</v>
      </c>
      <c r="X63" s="38">
        <v>7.15</v>
      </c>
      <c r="Y63" s="38">
        <v>4.0049999999999999</v>
      </c>
      <c r="Z63" s="38">
        <v>90</v>
      </c>
      <c r="AA63" s="38">
        <v>10.5</v>
      </c>
      <c r="AB63" s="38">
        <v>29.5</v>
      </c>
      <c r="AC63" s="38">
        <v>3200</v>
      </c>
      <c r="AD63" s="38">
        <v>682.5</v>
      </c>
      <c r="AE63" s="38">
        <v>187.5</v>
      </c>
      <c r="AF63" s="38">
        <v>26.5</v>
      </c>
      <c r="AG63" s="38">
        <v>0.75</v>
      </c>
      <c r="AH63" s="38">
        <v>128</v>
      </c>
      <c r="AI63" s="38">
        <v>50</v>
      </c>
      <c r="AJ63" s="38">
        <v>4.7149999999999999</v>
      </c>
      <c r="AK63" s="38">
        <v>4.3049999999999997</v>
      </c>
      <c r="AL63" s="38">
        <v>716.5</v>
      </c>
      <c r="AM63" s="38">
        <v>16</v>
      </c>
      <c r="AN63" s="64">
        <v>49.44</v>
      </c>
      <c r="AO63" s="64">
        <v>21.98</v>
      </c>
      <c r="AP63" s="111">
        <v>20.728999999999999</v>
      </c>
      <c r="AQ63" s="111">
        <v>1.7929999999999999</v>
      </c>
      <c r="AR63" s="64">
        <v>688.24080000000004</v>
      </c>
      <c r="AS63" s="111">
        <v>3.0166882894251259</v>
      </c>
      <c r="AT63" s="111">
        <v>0.21059812680801421</v>
      </c>
      <c r="AU63" s="111">
        <v>17</v>
      </c>
      <c r="AV63" s="111">
        <v>29</v>
      </c>
      <c r="AW63" s="111">
        <v>54</v>
      </c>
      <c r="AX63" s="111" t="s">
        <v>223</v>
      </c>
    </row>
    <row r="64" spans="1:50" x14ac:dyDescent="0.25">
      <c r="A64" s="38" t="s">
        <v>7</v>
      </c>
      <c r="B64" s="38">
        <v>2020</v>
      </c>
      <c r="C64" s="38" t="s">
        <v>99</v>
      </c>
      <c r="D64" s="38" t="s">
        <v>29</v>
      </c>
      <c r="E64" s="38">
        <v>7</v>
      </c>
      <c r="F64" s="38" t="s">
        <v>21</v>
      </c>
      <c r="G64" s="38" t="s">
        <v>22</v>
      </c>
      <c r="H64" s="38" t="s">
        <v>23</v>
      </c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8">
        <v>19.52</v>
      </c>
      <c r="X64" s="38">
        <v>7.15</v>
      </c>
      <c r="Y64" s="38">
        <v>5.01</v>
      </c>
      <c r="Z64" s="38">
        <v>99</v>
      </c>
      <c r="AA64" s="38">
        <v>8.5</v>
      </c>
      <c r="AB64" s="38">
        <v>24.5</v>
      </c>
      <c r="AC64" s="38">
        <v>2713.5</v>
      </c>
      <c r="AD64" s="38">
        <v>564</v>
      </c>
      <c r="AE64" s="38">
        <v>132.5</v>
      </c>
      <c r="AF64" s="38">
        <v>19.5</v>
      </c>
      <c r="AG64" s="38">
        <v>0.8</v>
      </c>
      <c r="AH64" s="38">
        <v>114</v>
      </c>
      <c r="AI64" s="38">
        <v>42</v>
      </c>
      <c r="AJ64" s="38">
        <v>4.17</v>
      </c>
      <c r="AK64" s="38">
        <v>4.2</v>
      </c>
      <c r="AL64" s="38">
        <v>600</v>
      </c>
      <c r="AM64" s="38">
        <v>12</v>
      </c>
      <c r="AN64" s="64">
        <v>61.680000000000007</v>
      </c>
      <c r="AO64" s="64">
        <v>21.11</v>
      </c>
      <c r="AP64" s="111">
        <v>23.5885</v>
      </c>
      <c r="AQ64" s="111">
        <v>2.1669999999999998</v>
      </c>
      <c r="AR64" s="64">
        <v>797.73480000000006</v>
      </c>
      <c r="AS64" s="111">
        <v>3.0918093177755717</v>
      </c>
      <c r="AT64" s="111">
        <v>0.23760403872889774</v>
      </c>
      <c r="AU64" s="111"/>
      <c r="AV64" s="111"/>
      <c r="AW64" s="111"/>
      <c r="AX64" s="111"/>
    </row>
    <row r="65" spans="1:50" x14ac:dyDescent="0.25">
      <c r="A65" s="51" t="s">
        <v>7</v>
      </c>
      <c r="B65" s="38">
        <v>2020</v>
      </c>
      <c r="C65" s="51" t="s">
        <v>99</v>
      </c>
      <c r="D65" s="51" t="s">
        <v>29</v>
      </c>
      <c r="E65" s="51">
        <v>8</v>
      </c>
      <c r="F65" s="51" t="s">
        <v>15</v>
      </c>
      <c r="G65" s="51" t="s">
        <v>11</v>
      </c>
      <c r="H65" s="38" t="s">
        <v>16</v>
      </c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51">
        <v>23.41</v>
      </c>
      <c r="X65" s="51">
        <v>7.05</v>
      </c>
      <c r="Y65" s="51">
        <v>4.75</v>
      </c>
      <c r="Z65" s="51">
        <v>98</v>
      </c>
      <c r="AA65" s="51">
        <v>8.5</v>
      </c>
      <c r="AB65" s="51">
        <v>18</v>
      </c>
      <c r="AC65" s="51">
        <v>3115</v>
      </c>
      <c r="AD65" s="51">
        <v>754.5</v>
      </c>
      <c r="AE65" s="51">
        <v>170</v>
      </c>
      <c r="AF65" s="51">
        <v>21.5</v>
      </c>
      <c r="AG65" s="51">
        <v>0.76</v>
      </c>
      <c r="AH65" s="51">
        <v>116</v>
      </c>
      <c r="AI65" s="51">
        <v>38.5</v>
      </c>
      <c r="AJ65" s="51">
        <v>4.3250000000000002</v>
      </c>
      <c r="AK65" s="51">
        <v>3.6850000000000001</v>
      </c>
      <c r="AL65" s="51">
        <v>760.5</v>
      </c>
      <c r="AM65" s="51">
        <v>9</v>
      </c>
      <c r="AN65" s="64">
        <v>50.695</v>
      </c>
      <c r="AO65" s="64">
        <v>25.265000000000001</v>
      </c>
      <c r="AP65" s="111" t="s">
        <v>197</v>
      </c>
      <c r="AQ65" s="111" t="s">
        <v>197</v>
      </c>
      <c r="AR65" s="64">
        <v>744.55200000000013</v>
      </c>
      <c r="AS65" s="111">
        <v>4.2588881919075954</v>
      </c>
      <c r="AT65" s="111">
        <v>0.28031845915278752</v>
      </c>
      <c r="AU65" s="111"/>
      <c r="AV65" s="111"/>
      <c r="AW65" s="111"/>
      <c r="AX65" s="1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3033c6-850d-4082-a86a-0d1cef7ddc1b" xsi:nil="true"/>
    <lcf76f155ced4ddcb4097134ff3c332f xmlns="f7861a92-94f5-49ee-9de7-97ce60660b0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9A0C1C-55F5-44DA-BC6C-E6C24351D238}">
  <ds:schemaRefs>
    <ds:schemaRef ds:uri="http://schemas.microsoft.com/office/2006/documentManagement/types"/>
    <ds:schemaRef ds:uri="f7a351e7-e056-452c-a5a9-51a4a023930e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7092cce4-05e1-4ff0-b1b7-4d1f629febd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0518598-3011-4606-A84E-CB229ECCA1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6D11F5-854C-49E2-8CC9-0D7194477B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RAWDATA</vt:lpstr>
      <vt:lpstr>Wisconsin</vt:lpstr>
      <vt:lpstr>AVERAGES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Mujjabi, Christopher</dc:creator>
  <cp:keywords/>
  <dc:description/>
  <cp:lastModifiedBy>Windows User</cp:lastModifiedBy>
  <cp:revision/>
  <dcterms:created xsi:type="dcterms:W3CDTF">2020-03-31T17:16:58Z</dcterms:created>
  <dcterms:modified xsi:type="dcterms:W3CDTF">2022-01-24T19:59:32Z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0x01010045738C03AE8C7445BE72C8E15E39F398</vt:lpwstr>
  </property>
  <property fmtid="{D5CDD505-2E9C-101B-9397-08002B2CF9AE}" pid="3" name="MediaServiceImageTags">
    <vt:lpwstr/>
  </property>
</Properties>
</file>