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xr:revisionPtr revIDLastSave="0" documentId="8_{DBCD83F1-D228-456A-A3F7-D6FF78314812}" xr6:coauthVersionLast="47" xr6:coauthVersionMax="47" xr10:uidLastSave="{00000000-0000-0000-0000-000000000000}"/>
  <bookViews>
    <workbookView xWindow="-120" yWindow="-120" windowWidth="29040" windowHeight="16440" xr2:uid="{00000000-000D-0000-FFFF-FFFF00000000}"/>
  </bookViews>
  <sheets>
    <sheet name="ProjectSchedule" sheetId="11" r:id="rId1"/>
    <sheet name="Acerca de" sheetId="12" r:id="rId2"/>
  </sheets>
  <definedNames>
    <definedName name="hoy" localSheetId="0">TODAY()</definedName>
    <definedName name="InicioDelProyecto">ProjectSchedule!$E$3</definedName>
    <definedName name="SemanaPara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 i="11" l="1"/>
  <c r="E12" i="11"/>
  <c r="F14" i="11"/>
  <c r="E14" i="11"/>
  <c r="E11" i="11"/>
  <c r="F11" i="11" s="1"/>
  <c r="H7" i="11"/>
  <c r="E9" i="11" l="1"/>
  <c r="E20" i="11" l="1"/>
  <c r="F20" i="11" s="1"/>
  <c r="E21" i="11" s="1"/>
  <c r="F21" i="11" s="1"/>
  <c r="H21" i="11" s="1"/>
  <c r="F9" i="11"/>
  <c r="I5" i="11"/>
  <c r="H32" i="11"/>
  <c r="H31" i="11"/>
  <c r="H30" i="11"/>
  <c r="H29" i="11"/>
  <c r="H28" i="11"/>
  <c r="H27" i="11"/>
  <c r="H25" i="11"/>
  <c r="H19" i="11"/>
  <c r="H13" i="11"/>
  <c r="H8" i="11"/>
  <c r="E10" i="11" l="1"/>
  <c r="F10" i="11"/>
  <c r="H20" i="11"/>
  <c r="E22" i="11"/>
  <c r="F22" i="11" s="1"/>
  <c r="H9" i="11"/>
  <c r="E15" i="11"/>
  <c r="I6" i="11"/>
  <c r="E24" i="11" l="1"/>
  <c r="F24" i="11" s="1"/>
  <c r="H24" i="11" s="1"/>
  <c r="H26" i="11"/>
  <c r="H10" i="11"/>
  <c r="E23" i="11"/>
  <c r="H22" i="11"/>
  <c r="F15" i="11"/>
  <c r="H14" i="11"/>
  <c r="H12" i="11"/>
  <c r="J5" i="11"/>
  <c r="K5" i="11" s="1"/>
  <c r="L5" i="11" s="1"/>
  <c r="M5" i="11" s="1"/>
  <c r="N5" i="11" s="1"/>
  <c r="O5" i="11" s="1"/>
  <c r="P5" i="11" s="1"/>
  <c r="I4" i="11"/>
  <c r="F23" i="11" l="1"/>
  <c r="H23" i="11" s="1"/>
  <c r="H15" i="11"/>
  <c r="E16" i="11"/>
  <c r="E17" i="11" s="1"/>
  <c r="E18" i="11" s="1"/>
  <c r="H11" i="11"/>
  <c r="P4" i="11"/>
  <c r="Q5" i="11"/>
  <c r="R5" i="11" s="1"/>
  <c r="S5" i="11" s="1"/>
  <c r="T5" i="11" s="1"/>
  <c r="U5" i="11" s="1"/>
  <c r="V5" i="11" s="1"/>
  <c r="W5" i="11" s="1"/>
  <c r="J6" i="11"/>
  <c r="F18" i="11" l="1"/>
  <c r="H18" i="11" s="1"/>
  <c r="F17" i="11"/>
  <c r="H17" i="11" s="1"/>
  <c r="F16" i="11"/>
  <c r="H16"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<sst xmlns="http://schemas.openxmlformats.org/spreadsheetml/2006/main" count="77" uniqueCount="57">
  <si>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</si>
  <si>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</si>
  <si>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</si>
  <si>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</si>
  <si>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</si>
  <si>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</si>
  <si>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</si>
  <si>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</si>
  <si>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</si>
  <si>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</si>
  <si>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</si>
  <si>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</si>
  <si>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</si>
  <si>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</si>
  <si>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</si>
  <si>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Tarea 1</t>
  </si>
  <si>
    <t>Tarea 2</t>
  </si>
  <si>
    <t>Tarea 3</t>
  </si>
  <si>
    <t>Tarea 4</t>
  </si>
  <si>
    <t>Tarea 5</t>
  </si>
  <si>
    <t>Inserte nuevas filas ENCIMA de ésta</t>
  </si>
  <si>
    <t>Inicio del proyecto:</t>
  </si>
  <si>
    <t>Semana para mostrar:</t>
  </si>
  <si>
    <t>ASIGNADO
A</t>
  </si>
  <si>
    <t>Nombre</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</si>
  <si>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</si>
  <si>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</si>
  <si>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</si>
  <si>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</si>
  <si>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</si>
  <si>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</si>
  <si>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</si>
  <si>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</si>
  <si>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</si>
  <si>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</si>
  <si>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</si>
  <si>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</si>
  <si>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</si>
  <si>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</si>
  <si>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</si>
  <si>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</si>
  <si>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</si>
  <si>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</si>
  <si>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</si>
  <si>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Hay 2 hojas de cálculo en este libro. 
ParteDeHoras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</si>
  <si>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Bachelor Thesis</t>
  </si>
  <si>
    <t>TU Dortmund</t>
  </si>
  <si>
    <t>Proposal-Vortrag</t>
  </si>
  <si>
    <t>Anmeldung der Arbeit</t>
  </si>
  <si>
    <t>Festlege wöchl. Treffen</t>
  </si>
  <si>
    <t>MGL Features</t>
  </si>
  <si>
    <t>MGL feature complete machen</t>
  </si>
  <si>
    <t>Dokumentationsmodell der TODO-App</t>
  </si>
  <si>
    <t>Java-Klassen aus Modellen generieren</t>
  </si>
  <si>
    <t>Maven + Selenium</t>
  </si>
  <si>
    <t xml:space="preserve">Schriftliche Rohfassung </t>
  </si>
  <si>
    <t xml:space="preserve">Chapter 1 - Introduction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</si>
</sst>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m/d/yy;@"/>
    <numFmt numFmtId="167" formatCode="d\-m\-yy;@"/>
    <numFmt numFmtId="168" formatCode="ddd\,\ dd/mm/yyyy"/>
    <numFmt numFmtId="169" formatCode="mmm\ &quot;de&quot;\ yyyy"/>
    <numFmt numFmtId="170" formatCode="d"/>
    <numFmt numFmtId="171" formatCode="[$-C0A]d\-mmm;@"/>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70" fontId="11" fillId="7" borderId="6" xfId="0" applyNumberFormat="1" applyFont="1" applyFill="1" applyBorder="1" applyAlignment="1">
      <alignment horizontal="center" vertical="center"/>
    </xf>
    <xf numFmtId="170" fontId="11" fillId="7" borderId="0" xfId="0" applyNumberFormat="1" applyFont="1" applyFill="1" applyAlignment="1">
      <alignment horizontal="center" vertical="center"/>
    </xf>
    <xf numFmtId="170" fontId="11" fillId="7" borderId="7"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8" fontId="9" fillId="0" borderId="3" xfId="9" applyNumberFormat="1">
      <alignment horizontal="center" vertical="center"/>
    </xf>
    <xf numFmtId="171" fontId="9" fillId="3" borderId="2" xfId="10" applyNumberFormat="1" applyFill="1">
      <alignment horizontal="center" vertical="center"/>
    </xf>
    <xf numFmtId="171" fontId="9" fillId="4" borderId="2" xfId="10" applyNumberFormat="1" applyFill="1">
      <alignment horizontal="center" vertical="center"/>
    </xf>
    <xf numFmtId="171" fontId="9" fillId="11" borderId="2" xfId="10" applyNumberFormat="1" applyFill="1">
      <alignment horizontal="center" vertical="center"/>
    </xf>
    <xf numFmtId="171" fontId="9" fillId="10" borderId="2" xfId="10" applyNumberFormat="1" applyFill="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TableStyleMedium2" defaultPivotStyle="PivotStyleLight16">
    <tableStyle name="Invisible" pivot="0" table="0" count="0" xr9:uid="{DAA96BB6-4E45-4F6C-BB1E-BD21509D771A}"/>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Normal="100" zoomScalePageLayoutView="70" workbookViewId="0">
      <pane ySplit="6" topLeftCell="A7" activePane="bottomLeft" state="frozen"/>
      <selection pane="bottomLeft" activeCell="D13" sqref="D13"/>
    </sheetView>
  </sheetViews>
  <sheetFormatPr baseColWidth="10" defaultColWidth="9.140625" defaultRowHeight="30" customHeight="1" x14ac:dyDescent="0.25"/>
  <cols>
    <col min="1" max="1" width="2.7109375" style="45" customWidth="1"/>
    <col min="2" max="2" width="31.285156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6" t="s">
        <v>0</v>
      </c>
      <c r="B1" s="50" t="s">
        <v>45</v>
      </c>
      <c r="C1" s="1"/>
      <c r="D1" s="2"/>
      <c r="E1" s="4"/>
      <c r="F1" s="34"/>
      <c r="H1" s="2"/>
      <c r="I1" s="11" t="s">
        <v>30</v>
      </c>
    </row>
    <row r="2" spans="1:64" ht="30" customHeight="1" x14ac:dyDescent="0.3">
      <c r="A2" s="45" t="s">
        <v>1</v>
      </c>
      <c r="B2" s="51" t="s">
        <v>46</v>
      </c>
      <c r="I2" s="48" t="s">
        <v>31</v>
      </c>
    </row>
    <row r="3" spans="1:64" ht="30" customHeight="1" x14ac:dyDescent="0.25">
      <c r="A3" s="45" t="s">
        <v>2</v>
      </c>
      <c r="B3" s="52"/>
      <c r="C3" s="81" t="s">
        <v>21</v>
      </c>
      <c r="D3" s="82"/>
      <c r="E3" s="87">
        <v>44376</v>
      </c>
      <c r="F3" s="87"/>
    </row>
    <row r="4" spans="1:64" ht="30" customHeight="1" x14ac:dyDescent="0.25">
      <c r="A4" s="46" t="s">
        <v>3</v>
      </c>
      <c r="C4" s="81" t="s">
        <v>22</v>
      </c>
      <c r="D4" s="82"/>
      <c r="E4" s="7">
        <v>1</v>
      </c>
      <c r="I4" s="84">
        <f>I5</f>
        <v>44375</v>
      </c>
      <c r="J4" s="85"/>
      <c r="K4" s="85"/>
      <c r="L4" s="85"/>
      <c r="M4" s="85"/>
      <c r="N4" s="85"/>
      <c r="O4" s="86"/>
      <c r="P4" s="84">
        <f>P5</f>
        <v>44382</v>
      </c>
      <c r="Q4" s="85"/>
      <c r="R4" s="85"/>
      <c r="S4" s="85"/>
      <c r="T4" s="85"/>
      <c r="U4" s="85"/>
      <c r="V4" s="86"/>
      <c r="W4" s="84">
        <f>W5</f>
        <v>44389</v>
      </c>
      <c r="X4" s="85"/>
      <c r="Y4" s="85"/>
      <c r="Z4" s="85"/>
      <c r="AA4" s="85"/>
      <c r="AB4" s="85"/>
      <c r="AC4" s="86"/>
      <c r="AD4" s="84">
        <f>AD5</f>
        <v>44396</v>
      </c>
      <c r="AE4" s="85"/>
      <c r="AF4" s="85"/>
      <c r="AG4" s="85"/>
      <c r="AH4" s="85"/>
      <c r="AI4" s="85"/>
      <c r="AJ4" s="86"/>
      <c r="AK4" s="84">
        <f>AK5</f>
        <v>44403</v>
      </c>
      <c r="AL4" s="85"/>
      <c r="AM4" s="85"/>
      <c r="AN4" s="85"/>
      <c r="AO4" s="85"/>
      <c r="AP4" s="85"/>
      <c r="AQ4" s="86"/>
      <c r="AR4" s="84">
        <f>AR5</f>
        <v>44410</v>
      </c>
      <c r="AS4" s="85"/>
      <c r="AT4" s="85"/>
      <c r="AU4" s="85"/>
      <c r="AV4" s="85"/>
      <c r="AW4" s="85"/>
      <c r="AX4" s="86"/>
      <c r="AY4" s="84">
        <f>AY5</f>
        <v>44417</v>
      </c>
      <c r="AZ4" s="85"/>
      <c r="BA4" s="85"/>
      <c r="BB4" s="85"/>
      <c r="BC4" s="85"/>
      <c r="BD4" s="85"/>
      <c r="BE4" s="86"/>
      <c r="BF4" s="84">
        <f>BF5</f>
        <v>44424</v>
      </c>
      <c r="BG4" s="85"/>
      <c r="BH4" s="85"/>
      <c r="BI4" s="85"/>
      <c r="BJ4" s="85"/>
      <c r="BK4" s="85"/>
      <c r="BL4" s="86"/>
    </row>
    <row r="5" spans="1:64" ht="15" customHeight="1" x14ac:dyDescent="0.25">
      <c r="A5" s="46" t="s">
        <v>4</v>
      </c>
      <c r="B5" s="83"/>
      <c r="C5" s="83"/>
      <c r="D5" s="83"/>
      <c r="E5" s="83"/>
      <c r="F5" s="83"/>
      <c r="G5" s="83"/>
      <c r="I5" s="78">
        <f>InicioDelProyecto-WEEKDAY(InicioDelProyecto,1)+2+7*(SemanaParaMostrar-1)</f>
        <v>44375</v>
      </c>
      <c r="J5" s="79">
        <f>I5+1</f>
        <v>44376</v>
      </c>
      <c r="K5" s="79">
        <f t="shared" ref="K5:AX5" si="0">J5+1</f>
        <v>44377</v>
      </c>
      <c r="L5" s="79">
        <f t="shared" si="0"/>
        <v>44378</v>
      </c>
      <c r="M5" s="79">
        <f t="shared" si="0"/>
        <v>44379</v>
      </c>
      <c r="N5" s="79">
        <f t="shared" si="0"/>
        <v>44380</v>
      </c>
      <c r="O5" s="80">
        <f t="shared" si="0"/>
        <v>44381</v>
      </c>
      <c r="P5" s="78">
        <f>O5+1</f>
        <v>44382</v>
      </c>
      <c r="Q5" s="79">
        <f>P5+1</f>
        <v>44383</v>
      </c>
      <c r="R5" s="79">
        <f t="shared" si="0"/>
        <v>44384</v>
      </c>
      <c r="S5" s="79">
        <f t="shared" si="0"/>
        <v>44385</v>
      </c>
      <c r="T5" s="79">
        <f t="shared" si="0"/>
        <v>44386</v>
      </c>
      <c r="U5" s="79">
        <f t="shared" si="0"/>
        <v>44387</v>
      </c>
      <c r="V5" s="80">
        <f t="shared" si="0"/>
        <v>44388</v>
      </c>
      <c r="W5" s="78">
        <f>V5+1</f>
        <v>44389</v>
      </c>
      <c r="X5" s="79">
        <f>W5+1</f>
        <v>44390</v>
      </c>
      <c r="Y5" s="79">
        <f t="shared" si="0"/>
        <v>44391</v>
      </c>
      <c r="Z5" s="79">
        <f t="shared" si="0"/>
        <v>44392</v>
      </c>
      <c r="AA5" s="79">
        <f t="shared" si="0"/>
        <v>44393</v>
      </c>
      <c r="AB5" s="79">
        <f t="shared" si="0"/>
        <v>44394</v>
      </c>
      <c r="AC5" s="80">
        <f t="shared" si="0"/>
        <v>44395</v>
      </c>
      <c r="AD5" s="78">
        <f>AC5+1</f>
        <v>44396</v>
      </c>
      <c r="AE5" s="79">
        <f>AD5+1</f>
        <v>44397</v>
      </c>
      <c r="AF5" s="79">
        <f t="shared" si="0"/>
        <v>44398</v>
      </c>
      <c r="AG5" s="79">
        <f t="shared" si="0"/>
        <v>44399</v>
      </c>
      <c r="AH5" s="79">
        <f t="shared" si="0"/>
        <v>44400</v>
      </c>
      <c r="AI5" s="79">
        <f t="shared" si="0"/>
        <v>44401</v>
      </c>
      <c r="AJ5" s="80">
        <f t="shared" si="0"/>
        <v>44402</v>
      </c>
      <c r="AK5" s="78">
        <f>AJ5+1</f>
        <v>44403</v>
      </c>
      <c r="AL5" s="79">
        <f>AK5+1</f>
        <v>44404</v>
      </c>
      <c r="AM5" s="79">
        <f t="shared" si="0"/>
        <v>44405</v>
      </c>
      <c r="AN5" s="79">
        <f t="shared" si="0"/>
        <v>44406</v>
      </c>
      <c r="AO5" s="79">
        <f t="shared" si="0"/>
        <v>44407</v>
      </c>
      <c r="AP5" s="79">
        <f t="shared" si="0"/>
        <v>44408</v>
      </c>
      <c r="AQ5" s="80">
        <f t="shared" si="0"/>
        <v>44409</v>
      </c>
      <c r="AR5" s="78">
        <f>AQ5+1</f>
        <v>44410</v>
      </c>
      <c r="AS5" s="79">
        <f>AR5+1</f>
        <v>44411</v>
      </c>
      <c r="AT5" s="79">
        <f t="shared" si="0"/>
        <v>44412</v>
      </c>
      <c r="AU5" s="79">
        <f t="shared" si="0"/>
        <v>44413</v>
      </c>
      <c r="AV5" s="79">
        <f t="shared" si="0"/>
        <v>44414</v>
      </c>
      <c r="AW5" s="79">
        <f t="shared" si="0"/>
        <v>44415</v>
      </c>
      <c r="AX5" s="80">
        <f t="shared" si="0"/>
        <v>44416</v>
      </c>
      <c r="AY5" s="78">
        <f>AX5+1</f>
        <v>44417</v>
      </c>
      <c r="AZ5" s="79">
        <f>AY5+1</f>
        <v>44418</v>
      </c>
      <c r="BA5" s="79">
        <f t="shared" ref="BA5:BE5" si="1">AZ5+1</f>
        <v>44419</v>
      </c>
      <c r="BB5" s="79">
        <f t="shared" si="1"/>
        <v>44420</v>
      </c>
      <c r="BC5" s="79">
        <f t="shared" si="1"/>
        <v>44421</v>
      </c>
      <c r="BD5" s="79">
        <f t="shared" si="1"/>
        <v>44422</v>
      </c>
      <c r="BE5" s="80">
        <f t="shared" si="1"/>
        <v>44423</v>
      </c>
      <c r="BF5" s="78">
        <f>BE5+1</f>
        <v>44424</v>
      </c>
      <c r="BG5" s="79">
        <f>BF5+1</f>
        <v>44425</v>
      </c>
      <c r="BH5" s="79">
        <f t="shared" ref="BH5:BL5" si="2">BG5+1</f>
        <v>44426</v>
      </c>
      <c r="BI5" s="79">
        <f t="shared" si="2"/>
        <v>44427</v>
      </c>
      <c r="BJ5" s="79">
        <f t="shared" si="2"/>
        <v>44428</v>
      </c>
      <c r="BK5" s="79">
        <f t="shared" si="2"/>
        <v>44429</v>
      </c>
      <c r="BL5" s="80">
        <f t="shared" si="2"/>
        <v>44430</v>
      </c>
    </row>
    <row r="6" spans="1:64" ht="30" customHeight="1" thickBot="1" x14ac:dyDescent="0.3">
      <c r="A6" s="46" t="s">
        <v>5</v>
      </c>
      <c r="B6" s="8" t="s">
        <v>14</v>
      </c>
      <c r="C6" s="9" t="s">
        <v>23</v>
      </c>
      <c r="D6" s="9" t="s">
        <v>25</v>
      </c>
      <c r="E6" s="9" t="s">
        <v>26</v>
      </c>
      <c r="F6" s="9" t="s">
        <v>28</v>
      </c>
      <c r="G6" s="9"/>
      <c r="H6" s="9" t="s">
        <v>29</v>
      </c>
      <c r="I6" s="10" t="str">
        <f t="shared" ref="I6" si="3">LEFT(TEXT(I5,"ddd"),1)</f>
        <v>d</v>
      </c>
      <c r="J6" s="10" t="str">
        <f t="shared" ref="J6:AR6" si="4">LEFT(TEXT(J5,"ddd"),1)</f>
        <v>d</v>
      </c>
      <c r="K6" s="10" t="str">
        <f t="shared" si="4"/>
        <v>d</v>
      </c>
      <c r="L6" s="10" t="str">
        <f t="shared" si="4"/>
        <v>d</v>
      </c>
      <c r="M6" s="10" t="str">
        <f t="shared" si="4"/>
        <v>d</v>
      </c>
      <c r="N6" s="10" t="str">
        <f t="shared" si="4"/>
        <v>d</v>
      </c>
      <c r="O6" s="10" t="str">
        <f t="shared" si="4"/>
        <v>d</v>
      </c>
      <c r="P6" s="10" t="str">
        <f t="shared" si="4"/>
        <v>d</v>
      </c>
      <c r="Q6" s="10" t="str">
        <f t="shared" si="4"/>
        <v>d</v>
      </c>
      <c r="R6" s="10" t="str">
        <f t="shared" si="4"/>
        <v>d</v>
      </c>
      <c r="S6" s="10" t="str">
        <f t="shared" si="4"/>
        <v>d</v>
      </c>
      <c r="T6" s="10" t="str">
        <f t="shared" si="4"/>
        <v>d</v>
      </c>
      <c r="U6" s="10" t="str">
        <f t="shared" si="4"/>
        <v>d</v>
      </c>
      <c r="V6" s="10" t="str">
        <f t="shared" si="4"/>
        <v>d</v>
      </c>
      <c r="W6" s="10" t="str">
        <f t="shared" si="4"/>
        <v>d</v>
      </c>
      <c r="X6" s="10" t="str">
        <f t="shared" si="4"/>
        <v>d</v>
      </c>
      <c r="Y6" s="10" t="str">
        <f t="shared" si="4"/>
        <v>d</v>
      </c>
      <c r="Z6" s="10" t="str">
        <f t="shared" si="4"/>
        <v>d</v>
      </c>
      <c r="AA6" s="10" t="str">
        <f t="shared" si="4"/>
        <v>d</v>
      </c>
      <c r="AB6" s="10" t="str">
        <f t="shared" si="4"/>
        <v>d</v>
      </c>
      <c r="AC6" s="10" t="str">
        <f t="shared" si="4"/>
        <v>d</v>
      </c>
      <c r="AD6" s="10" t="str">
        <f t="shared" si="4"/>
        <v>d</v>
      </c>
      <c r="AE6" s="10" t="str">
        <f t="shared" si="4"/>
        <v>d</v>
      </c>
      <c r="AF6" s="10" t="str">
        <f t="shared" si="4"/>
        <v>d</v>
      </c>
      <c r="AG6" s="10" t="str">
        <f t="shared" si="4"/>
        <v>d</v>
      </c>
      <c r="AH6" s="10" t="str">
        <f t="shared" si="4"/>
        <v>d</v>
      </c>
      <c r="AI6" s="10" t="str">
        <f t="shared" si="4"/>
        <v>d</v>
      </c>
      <c r="AJ6" s="10" t="str">
        <f t="shared" si="4"/>
        <v>d</v>
      </c>
      <c r="AK6" s="10" t="str">
        <f t="shared" si="4"/>
        <v>d</v>
      </c>
      <c r="AL6" s="10" t="str">
        <f t="shared" si="4"/>
        <v>d</v>
      </c>
      <c r="AM6" s="10" t="str">
        <f t="shared" si="4"/>
        <v>d</v>
      </c>
      <c r="AN6" s="10" t="str">
        <f t="shared" si="4"/>
        <v>d</v>
      </c>
      <c r="AO6" s="10" t="str">
        <f t="shared" si="4"/>
        <v>d</v>
      </c>
      <c r="AP6" s="10" t="str">
        <f t="shared" si="4"/>
        <v>d</v>
      </c>
      <c r="AQ6" s="10" t="str">
        <f t="shared" si="4"/>
        <v>d</v>
      </c>
      <c r="AR6" s="10" t="str">
        <f t="shared" si="4"/>
        <v>d</v>
      </c>
      <c r="AS6" s="10" t="str">
        <f t="shared" ref="AS6:BL6" si="5">LEFT(TEXT(AS5,"ddd"),1)</f>
        <v>d</v>
      </c>
      <c r="AT6" s="10" t="str">
        <f t="shared" si="5"/>
        <v>d</v>
      </c>
      <c r="AU6" s="10" t="str">
        <f t="shared" si="5"/>
        <v>d</v>
      </c>
      <c r="AV6" s="10" t="str">
        <f t="shared" si="5"/>
        <v>d</v>
      </c>
      <c r="AW6" s="10" t="str">
        <f t="shared" si="5"/>
        <v>d</v>
      </c>
      <c r="AX6" s="10" t="str">
        <f t="shared" si="5"/>
        <v>d</v>
      </c>
      <c r="AY6" s="10" t="str">
        <f t="shared" si="5"/>
        <v>d</v>
      </c>
      <c r="AZ6" s="10" t="str">
        <f t="shared" si="5"/>
        <v>d</v>
      </c>
      <c r="BA6" s="10" t="str">
        <f t="shared" si="5"/>
        <v>d</v>
      </c>
      <c r="BB6" s="10" t="str">
        <f t="shared" si="5"/>
        <v>d</v>
      </c>
      <c r="BC6" s="10" t="str">
        <f t="shared" si="5"/>
        <v>d</v>
      </c>
      <c r="BD6" s="10" t="str">
        <f t="shared" si="5"/>
        <v>d</v>
      </c>
      <c r="BE6" s="10" t="str">
        <f t="shared" si="5"/>
        <v>d</v>
      </c>
      <c r="BF6" s="10" t="str">
        <f t="shared" si="5"/>
        <v>d</v>
      </c>
      <c r="BG6" s="10" t="str">
        <f t="shared" si="5"/>
        <v>d</v>
      </c>
      <c r="BH6" s="10" t="str">
        <f t="shared" si="5"/>
        <v>d</v>
      </c>
      <c r="BI6" s="10" t="str">
        <f t="shared" si="5"/>
        <v>d</v>
      </c>
      <c r="BJ6" s="10" t="str">
        <f t="shared" si="5"/>
        <v>d</v>
      </c>
      <c r="BK6" s="10" t="str">
        <f t="shared" si="5"/>
        <v>d</v>
      </c>
      <c r="BL6" s="10" t="str">
        <f t="shared" si="5"/>
        <v>d</v>
      </c>
    </row>
    <row r="7" spans="1:64" ht="30" hidden="1" customHeight="1" thickBot="1" x14ac:dyDescent="0.3">
      <c r="A7" s="45" t="s">
        <v>6</v>
      </c>
      <c r="C7" s="49"/>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48</v>
      </c>
      <c r="C8" s="53"/>
      <c r="D8" s="16"/>
      <c r="E8" s="67"/>
      <c r="F8" s="68"/>
      <c r="G8" s="14"/>
      <c r="H8" s="14" t="str">
        <f t="shared" ref="H8:H32" si="6">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62" t="s">
        <v>47</v>
      </c>
      <c r="C9" s="54" t="s">
        <v>24</v>
      </c>
      <c r="D9" s="17">
        <v>1</v>
      </c>
      <c r="E9" s="88">
        <f>InicioDelProyecto</f>
        <v>44376</v>
      </c>
      <c r="F9" s="88">
        <f>E9</f>
        <v>44376</v>
      </c>
      <c r="G9" s="14"/>
      <c r="H9" s="14">
        <f t="shared" si="6"/>
        <v>1</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62" t="s">
        <v>48</v>
      </c>
      <c r="C10" s="54"/>
      <c r="D10" s="17">
        <v>0.2</v>
      </c>
      <c r="E10" s="88">
        <f>F9</f>
        <v>44376</v>
      </c>
      <c r="F10" s="88">
        <f>F9+7</f>
        <v>44383</v>
      </c>
      <c r="G10" s="14"/>
      <c r="H10" s="14">
        <f t="shared" si="6"/>
        <v>8</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62" t="s">
        <v>49</v>
      </c>
      <c r="C11" s="54"/>
      <c r="D11" s="17">
        <v>1</v>
      </c>
      <c r="E11" s="88">
        <f>E9</f>
        <v>44376</v>
      </c>
      <c r="F11" s="88">
        <f>E11</f>
        <v>44376</v>
      </c>
      <c r="G11" s="14"/>
      <c r="H11" s="14">
        <f t="shared" si="6"/>
        <v>1</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62" t="s">
        <v>56</v>
      </c>
      <c r="C12" s="54"/>
      <c r="D12" s="17">
        <v>0.05</v>
      </c>
      <c r="E12" s="88">
        <f>InicioDelProyecto</f>
        <v>44376</v>
      </c>
      <c r="F12" s="88">
        <f>E12+8</f>
        <v>44384</v>
      </c>
      <c r="G12" s="14"/>
      <c r="H12" s="14">
        <f t="shared" si="6"/>
        <v>9</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6" t="s">
        <v>10</v>
      </c>
      <c r="B13" s="18" t="s">
        <v>50</v>
      </c>
      <c r="C13" s="55"/>
      <c r="D13" s="19"/>
      <c r="E13" s="69"/>
      <c r="F13" s="70"/>
      <c r="G13" s="14"/>
      <c r="H13" s="14" t="str">
        <f t="shared" si="6"/>
        <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6"/>
      <c r="B14" s="63" t="s">
        <v>51</v>
      </c>
      <c r="C14" s="56"/>
      <c r="D14" s="20">
        <v>0</v>
      </c>
      <c r="E14" s="89">
        <f>InicioDelProyecto</f>
        <v>44376</v>
      </c>
      <c r="F14" s="89">
        <f>E14+8</f>
        <v>44384</v>
      </c>
      <c r="G14" s="14"/>
      <c r="H14" s="14">
        <f t="shared" si="6"/>
        <v>9</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5"/>
      <c r="B15" s="63" t="s">
        <v>52</v>
      </c>
      <c r="C15" s="56"/>
      <c r="D15" s="20">
        <v>0</v>
      </c>
      <c r="E15" s="89">
        <f>E14+2</f>
        <v>44378</v>
      </c>
      <c r="F15" s="89">
        <f>E15+5</f>
        <v>44383</v>
      </c>
      <c r="G15" s="14"/>
      <c r="H15" s="14">
        <f t="shared" si="6"/>
        <v>6</v>
      </c>
      <c r="I15" s="31"/>
      <c r="J15" s="31"/>
      <c r="K15" s="31"/>
      <c r="L15" s="31"/>
      <c r="M15" s="31"/>
      <c r="N15" s="31"/>
      <c r="O15" s="31"/>
      <c r="P15" s="31"/>
      <c r="Q15" s="31"/>
      <c r="R15" s="31"/>
      <c r="S15" s="31"/>
      <c r="T15" s="31"/>
      <c r="U15" s="32"/>
      <c r="V15" s="32"/>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5"/>
      <c r="B16" s="63" t="s">
        <v>53</v>
      </c>
      <c r="C16" s="56"/>
      <c r="D16" s="20"/>
      <c r="E16" s="89">
        <f>F15</f>
        <v>44383</v>
      </c>
      <c r="F16" s="89">
        <f>E16+3</f>
        <v>44386</v>
      </c>
      <c r="G16" s="14"/>
      <c r="H16" s="14">
        <f t="shared" si="6"/>
        <v>4</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5"/>
      <c r="B17" s="63" t="s">
        <v>18</v>
      </c>
      <c r="C17" s="56"/>
      <c r="D17" s="20"/>
      <c r="E17" s="89">
        <f>E16</f>
        <v>44383</v>
      </c>
      <c r="F17" s="89">
        <f>E17+2</f>
        <v>44385</v>
      </c>
      <c r="G17" s="14"/>
      <c r="H17" s="14">
        <f t="shared" si="6"/>
        <v>3</v>
      </c>
      <c r="I17" s="31"/>
      <c r="J17" s="31"/>
      <c r="K17" s="31"/>
      <c r="L17" s="31"/>
      <c r="M17" s="31"/>
      <c r="N17" s="31"/>
      <c r="O17" s="31"/>
      <c r="P17" s="31"/>
      <c r="Q17" s="31"/>
      <c r="R17" s="31"/>
      <c r="S17" s="31"/>
      <c r="T17" s="31"/>
      <c r="U17" s="31"/>
      <c r="V17" s="31"/>
      <c r="W17" s="31"/>
      <c r="X17" s="31"/>
      <c r="Y17" s="32"/>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3" t="s">
        <v>19</v>
      </c>
      <c r="C18" s="56"/>
      <c r="D18" s="20"/>
      <c r="E18" s="89">
        <f>E17</f>
        <v>44383</v>
      </c>
      <c r="F18" s="89">
        <f>E18+3</f>
        <v>44386</v>
      </c>
      <c r="G18" s="14"/>
      <c r="H18" s="14">
        <f t="shared" si="6"/>
        <v>4</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t="s">
        <v>11</v>
      </c>
      <c r="B19" s="21" t="s">
        <v>54</v>
      </c>
      <c r="C19" s="57"/>
      <c r="D19" s="22"/>
      <c r="E19" s="71"/>
      <c r="F19" s="72"/>
      <c r="G19" s="14"/>
      <c r="H19" s="14" t="str">
        <f t="shared" si="6"/>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c r="B20" s="64" t="s">
        <v>15</v>
      </c>
      <c r="C20" s="58"/>
      <c r="D20" s="23"/>
      <c r="E20" s="90">
        <f>E9+15</f>
        <v>44391</v>
      </c>
      <c r="F20" s="90">
        <f>E20+5</f>
        <v>44396</v>
      </c>
      <c r="G20" s="14"/>
      <c r="H20" s="14">
        <f t="shared" si="6"/>
        <v>6</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c r="B21" s="64" t="s">
        <v>16</v>
      </c>
      <c r="C21" s="58"/>
      <c r="D21" s="23"/>
      <c r="E21" s="90">
        <f>F20+1</f>
        <v>44397</v>
      </c>
      <c r="F21" s="90">
        <f>E21+4</f>
        <v>44401</v>
      </c>
      <c r="G21" s="14"/>
      <c r="H21" s="14">
        <f t="shared" si="6"/>
        <v>5</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c r="B22" s="64" t="s">
        <v>17</v>
      </c>
      <c r="C22" s="58"/>
      <c r="D22" s="23"/>
      <c r="E22" s="90">
        <f>E21+5</f>
        <v>44402</v>
      </c>
      <c r="F22" s="90">
        <f>E22+5</f>
        <v>44407</v>
      </c>
      <c r="G22" s="14"/>
      <c r="H22" s="14">
        <f t="shared" si="6"/>
        <v>6</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4" t="s">
        <v>18</v>
      </c>
      <c r="C23" s="58"/>
      <c r="D23" s="23"/>
      <c r="E23" s="90">
        <f>F22+1</f>
        <v>44408</v>
      </c>
      <c r="F23" s="90">
        <f>E23+4</f>
        <v>44412</v>
      </c>
      <c r="G23" s="14"/>
      <c r="H23" s="14">
        <f t="shared" si="6"/>
        <v>5</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4" t="s">
        <v>19</v>
      </c>
      <c r="C24" s="58"/>
      <c r="D24" s="23"/>
      <c r="E24" s="90">
        <f>E22</f>
        <v>44402</v>
      </c>
      <c r="F24" s="90">
        <f>E24+4</f>
        <v>44406</v>
      </c>
      <c r="G24" s="14"/>
      <c r="H24" s="14">
        <f t="shared" si="6"/>
        <v>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t="s">
        <v>11</v>
      </c>
      <c r="B25" s="24" t="s">
        <v>55</v>
      </c>
      <c r="C25" s="59"/>
      <c r="D25" s="25"/>
      <c r="E25" s="73"/>
      <c r="F25" s="74"/>
      <c r="G25" s="14"/>
      <c r="H25" s="14" t="str">
        <f t="shared" si="6"/>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c r="B26" s="65" t="s">
        <v>15</v>
      </c>
      <c r="C26" s="60"/>
      <c r="D26" s="26"/>
      <c r="E26" s="91" t="s">
        <v>27</v>
      </c>
      <c r="F26" s="91" t="s">
        <v>27</v>
      </c>
      <c r="G26" s="14"/>
      <c r="H26" s="14" t="e">
        <f t="shared" si="6"/>
        <v>#VALUE!</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c r="B27" s="65" t="s">
        <v>16</v>
      </c>
      <c r="C27" s="60"/>
      <c r="D27" s="26"/>
      <c r="E27" s="91" t="s">
        <v>27</v>
      </c>
      <c r="F27" s="91" t="s">
        <v>27</v>
      </c>
      <c r="G27" s="14"/>
      <c r="H27" s="14" t="e">
        <f t="shared" si="6"/>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c r="B28" s="65" t="s">
        <v>17</v>
      </c>
      <c r="C28" s="60"/>
      <c r="D28" s="26"/>
      <c r="E28" s="91" t="s">
        <v>27</v>
      </c>
      <c r="F28" s="91" t="s">
        <v>27</v>
      </c>
      <c r="G28" s="14"/>
      <c r="H28" s="14" t="e">
        <f t="shared" si="6"/>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c r="B29" s="65" t="s">
        <v>18</v>
      </c>
      <c r="C29" s="60"/>
      <c r="D29" s="26"/>
      <c r="E29" s="91" t="s">
        <v>27</v>
      </c>
      <c r="F29" s="91" t="s">
        <v>27</v>
      </c>
      <c r="G29" s="14"/>
      <c r="H29" s="14" t="e">
        <f t="shared" si="6"/>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5" t="s">
        <v>19</v>
      </c>
      <c r="C30" s="60"/>
      <c r="D30" s="26"/>
      <c r="E30" s="91" t="s">
        <v>27</v>
      </c>
      <c r="F30" s="91" t="s">
        <v>27</v>
      </c>
      <c r="G30" s="14"/>
      <c r="H30" s="14" t="e">
        <f t="shared" si="6"/>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t="s">
        <v>12</v>
      </c>
      <c r="B31" s="66"/>
      <c r="C31" s="61"/>
      <c r="D31" s="13"/>
      <c r="E31" s="75"/>
      <c r="F31" s="75"/>
      <c r="G31" s="14"/>
      <c r="H31" s="14" t="str">
        <f t="shared" si="6"/>
        <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6" t="s">
        <v>13</v>
      </c>
      <c r="B32" s="27" t="s">
        <v>20</v>
      </c>
      <c r="C32" s="28"/>
      <c r="D32" s="29"/>
      <c r="E32" s="76"/>
      <c r="F32" s="77"/>
      <c r="G32" s="30"/>
      <c r="H32" s="30" t="str">
        <f t="shared" si="6"/>
        <v/>
      </c>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row>
    <row r="33" spans="3:7" ht="30" customHeight="1" x14ac:dyDescent="0.25">
      <c r="G33" s="6"/>
    </row>
    <row r="34" spans="3:7" ht="30" customHeight="1" x14ac:dyDescent="0.25">
      <c r="C34" s="11"/>
      <c r="F34" s="47"/>
    </row>
    <row r="35" spans="3:7" ht="30" customHeight="1" x14ac:dyDescent="0.25">
      <c r="C35" s="12"/>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3">
      <formula>AND(TODAY()&gt;=I$5,TODAY()&lt;J$5)</formula>
    </cfRule>
  </conditionalFormatting>
  <conditionalFormatting sqref="I7:BL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17 F21:F22 E22 F1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99.28515625" style="35" customWidth="1"/>
    <col min="2" max="16384" width="9.140625" style="2"/>
  </cols>
  <sheetData>
    <row r="1" spans="1:2" ht="46.5" customHeight="1" x14ac:dyDescent="0.2"/>
    <row r="2" spans="1:2" s="37" customFormat="1" ht="15.75" x14ac:dyDescent="0.25">
      <c r="A2" s="36" t="s">
        <v>30</v>
      </c>
      <c r="B2" s="36"/>
    </row>
    <row r="3" spans="1:2" s="41" customFormat="1" ht="27" customHeight="1" x14ac:dyDescent="0.25">
      <c r="A3" s="42" t="s">
        <v>31</v>
      </c>
      <c r="B3" s="42"/>
    </row>
    <row r="4" spans="1:2" s="38" customFormat="1" ht="26.25" x14ac:dyDescent="0.4">
      <c r="A4" s="39" t="s">
        <v>32</v>
      </c>
    </row>
    <row r="5" spans="1:2" ht="74.099999999999994" customHeight="1" x14ac:dyDescent="0.2">
      <c r="A5" s="40" t="s">
        <v>33</v>
      </c>
    </row>
    <row r="6" spans="1:2" ht="26.25" customHeight="1" x14ac:dyDescent="0.2">
      <c r="A6" s="39" t="s">
        <v>34</v>
      </c>
    </row>
    <row r="7" spans="1:2" s="35" customFormat="1" ht="204.95" customHeight="1" x14ac:dyDescent="0.25">
      <c r="A7" s="44" t="s">
        <v>44</v>
      </c>
    </row>
    <row r="8" spans="1:2" s="38" customFormat="1" ht="26.25" x14ac:dyDescent="0.4">
      <c r="A8" s="39" t="s">
        <v>35</v>
      </c>
    </row>
    <row r="9" spans="1:2" ht="60" customHeight="1" x14ac:dyDescent="0.2">
      <c r="A9" s="40" t="s">
        <v>36</v>
      </c>
    </row>
    <row r="10" spans="1:2" s="35" customFormat="1" ht="27.95" customHeight="1" x14ac:dyDescent="0.25">
      <c r="A10" s="43" t="s">
        <v>37</v>
      </c>
    </row>
    <row r="11" spans="1:2" s="38" customFormat="1" ht="26.25" x14ac:dyDescent="0.4">
      <c r="A11" s="39" t="s">
        <v>38</v>
      </c>
    </row>
    <row r="12" spans="1:2" ht="30" x14ac:dyDescent="0.2">
      <c r="A12" s="40" t="s">
        <v>39</v>
      </c>
    </row>
    <row r="13" spans="1:2" s="35" customFormat="1" ht="27.95" customHeight="1" x14ac:dyDescent="0.25">
      <c r="A13" s="43" t="s">
        <v>40</v>
      </c>
    </row>
    <row r="14" spans="1:2" s="38" customFormat="1" ht="26.25" x14ac:dyDescent="0.4">
      <c r="A14" s="39" t="s">
        <v>41</v>
      </c>
    </row>
    <row r="15" spans="1:2" ht="75" customHeight="1" x14ac:dyDescent="0.2">
      <c r="A15" s="40" t="s">
        <v>42</v>
      </c>
    </row>
    <row r="16" spans="1:2" ht="90" x14ac:dyDescent="0.2">
      <c r="A16" s="40" t="s">
        <v>43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InicioDelProyecto</vt:lpstr>
      <vt:lpstr>SemanaParaMostrar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BachelorThesisGantt</dc:title>
  <dc:creator/>
  <dc:description/>
  <cp:lastModifiedBy/>
  <dcterms:created xsi:type="dcterms:W3CDTF">2019-03-19T17:17:03Z</dcterms:created>
  <dcterms:modified xsi:type="dcterms:W3CDTF">2021-06-30T18:07:24Z</dcterms:modified>
</cp:coreProperties>
</file>