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Lookup" sheetId="2" r:id="rId5"/>
    <sheet state="visible" name="Transactions" sheetId="3" r:id="rId6"/>
    <sheet state="visible" name="Summary by Category" sheetId="4" r:id="rId7"/>
    <sheet state="visible" name="Monthly Summary" sheetId="5" r:id="rId8"/>
  </sheets>
  <definedNames/>
  <calcPr/>
  <extLst>
    <ext uri="GoogleSheetsCustomDataVersion2">
      <go:sheetsCustomData xmlns:go="http://customooxmlschemas.google.com/" r:id="rId9" roundtripDataChecksum="9/dT9y+p8Epw5oiG8tA4RWvFRRKuMQCurxG6vZSmCC8="/>
    </ext>
  </extLst>
</workbook>
</file>

<file path=xl/sharedStrings.xml><?xml version="1.0" encoding="utf-8"?>
<sst xmlns="http://schemas.openxmlformats.org/spreadsheetml/2006/main" count="119" uniqueCount="71">
  <si>
    <t>Hi , my name is mukta jotwani This sheet contains my completed expense tracking and analysis for the given dataset. I’ve structured it into multiple tabs so it’s easy to follow and verify.</t>
  </si>
  <si>
    <t>Table and Purpose:</t>
  </si>
  <si>
    <t>Transactions – All raw expense entries with Date, Expense Name, Quantity, Amount, Category, and Month columns.</t>
  </si>
  <si>
    <t>Lookup – Mapping of each expense name to its respective category. This is where the lookup formulas pull data from.</t>
  </si>
  <si>
    <t>Summary by Category – Shows total spend per category using SUMIFS.</t>
  </si>
  <si>
    <t>Monthly Summary – Shows total spend per month using SUMIFS based on the Month column in Transactions.</t>
  </si>
  <si>
    <t>Key Formulas Used</t>
  </si>
  <si>
    <t>I used VLOOKUP in the Category column of the Transactions sheet to automatically pull the category from the Lookup table.</t>
  </si>
  <si>
    <t>I used SUMIFS in the Summary by Category sheet to total amounts for each category.</t>
  </si>
  <si>
    <t>I also used SUMIFS in the Monthly Summary sheet to total amounts for each month.</t>
  </si>
  <si>
    <t>Contact</t>
  </si>
  <si>
    <t>Phone: 8619149330</t>
  </si>
  <si>
    <t xml:space="preserve"> Email: muktajotwani59@gmail.com</t>
  </si>
  <si>
    <t>Expense (Exact Name)</t>
  </si>
  <si>
    <t>Category</t>
  </si>
  <si>
    <t>Stationery</t>
  </si>
  <si>
    <t>Office Supplies</t>
  </si>
  <si>
    <t>Printing &amp; Photocopy</t>
  </si>
  <si>
    <t>Printing &amp; Stationery</t>
  </si>
  <si>
    <t>Internet Bill</t>
  </si>
  <si>
    <t>Internet &amp; Cloud</t>
  </si>
  <si>
    <t>Travel Reimbursement</t>
  </si>
  <si>
    <t>Travel &amp; Transport</t>
  </si>
  <si>
    <t>Client Meeting Lunch</t>
  </si>
  <si>
    <t>Meals &amp; Entertainment</t>
  </si>
  <si>
    <t>Taxi Fare</t>
  </si>
  <si>
    <t>Software Subscription</t>
  </si>
  <si>
    <t>Subscriptions &amp; Software</t>
  </si>
  <si>
    <t>Cloud Storage</t>
  </si>
  <si>
    <t>Mobile Recharge</t>
  </si>
  <si>
    <t>Telecom</t>
  </si>
  <si>
    <t>Electricity Bill</t>
  </si>
  <si>
    <t>Utilities</t>
  </si>
  <si>
    <t>Courier Charges</t>
  </si>
  <si>
    <t>Courier &amp; Postage</t>
  </si>
  <si>
    <t>Office Cleaning Services</t>
  </si>
  <si>
    <t>Cleaning &amp; Maintenance</t>
  </si>
  <si>
    <t>Coffee &amp; Refreshments</t>
  </si>
  <si>
    <t>Pantry &amp; Refreshments</t>
  </si>
  <si>
    <t>Zoom Premium</t>
  </si>
  <si>
    <t>Parking Charges</t>
  </si>
  <si>
    <t>Parking</t>
  </si>
  <si>
    <t>Business Card Printing</t>
  </si>
  <si>
    <t>Domain Renewal</t>
  </si>
  <si>
    <t>Domain &amp; Hosting</t>
  </si>
  <si>
    <t>Office Maintenance</t>
  </si>
  <si>
    <t>Training Material</t>
  </si>
  <si>
    <t>Training &amp; Education</t>
  </si>
  <si>
    <t>Date</t>
  </si>
  <si>
    <t>Expense</t>
  </si>
  <si>
    <t>Quantity</t>
  </si>
  <si>
    <t>Amount (₹)</t>
  </si>
  <si>
    <t>Month</t>
  </si>
  <si>
    <t>5</t>
  </si>
  <si>
    <t>200 pages</t>
  </si>
  <si>
    <t>1 month</t>
  </si>
  <si>
    <t>3 trips</t>
  </si>
  <si>
    <t>1 event</t>
  </si>
  <si>
    <t>4 rides</t>
  </si>
  <si>
    <t>1 license</t>
  </si>
  <si>
    <t>10 items</t>
  </si>
  <si>
    <t>1</t>
  </si>
  <si>
    <t>6 packages</t>
  </si>
  <si>
    <t>2 visits</t>
  </si>
  <si>
    <t>30 servings</t>
  </si>
  <si>
    <t>5 days</t>
  </si>
  <si>
    <t>200 cards</t>
  </si>
  <si>
    <t>1 domain</t>
  </si>
  <si>
    <t>1 service</t>
  </si>
  <si>
    <t>3 books</t>
  </si>
  <si>
    <t>Total Amount (₹)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</si>
</sst>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₹#,##0.00"/>
    <numFmt numFmtId="166" formatCode="mmm 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4" xfId="0" applyFont="1" applyNumberFormat="1"/>
    <xf borderId="0" fillId="0" fontId="1" numFmtId="165" xfId="0" applyFont="1" applyNumberFormat="1"/>
    <xf borderId="0" fillId="0" fontId="3" numFmtId="166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2">
    <tableStyle count="3" pivot="0" name="Lookup-style">
      <tableStyleElement dxfId="1" type="headerRow"/>
      <tableStyleElement dxfId="2" type="firstRowStripe"/>
      <tableStyleElement dxfId="3" type="secondRowStripe"/>
    </tableStyle>
    <tableStyle count="3" pivot="0" name="Summary by Category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chemeClr val="dk1"/>
                </a:solidFill>
                <a:latin typeface="Arial black"/>
              </a:defRPr>
            </a:pPr>
            <a:r>
              <a:rPr b="0" sz="1600">
                <a:solidFill>
                  <a:schemeClr val="dk1"/>
                </a:solidFill>
                <a:latin typeface="Arial black"/>
              </a:rPr>
              <a:t>Expenses by Category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'Summary by Category'!$B$1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'Summary by Category'!$A$2:$A$15</c:f>
            </c:strRef>
          </c:cat>
          <c:val>
            <c:numRef>
              <c:f>'Summary by Category'!$B$2:$B$15</c:f>
              <c:numCache/>
            </c:numRef>
          </c:val>
        </c:ser>
        <c:axId val="208466275"/>
        <c:axId val="1917408285"/>
      </c:barChart>
      <c:catAx>
        <c:axId val="2084662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408285"/>
      </c:catAx>
      <c:valAx>
        <c:axId val="19174082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Amount (₹)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662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0</xdr:row>
      <xdr:rowOff>152400</xdr:rowOff>
    </xdr:from>
    <xdr:ext cx="5715000" cy="3533775"/>
    <xdr:graphicFrame>
      <xdr:nvGraphicFramePr>
        <xdr:cNvPr id="103142815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1" displayName="Table_1" name="Table_1" id="1">
  <tableColumns count="2">
    <tableColumn name="Expense (Exact Name)" id="1"/>
    <tableColumn name="Category" id="2"/>
  </tableColumns>
  <tableStyleInfo name="Lookup-style" showColumnStripes="0" showFirstColumn="1" showLastColumn="1" showRowStripes="1"/>
</table>
</file>

<file path=xl/tables/table2.xml><?xml version="1.0" encoding="utf-8"?>
<table xmlns="http://schemas.openxmlformats.org/spreadsheetml/2006/main" ref="A1:B15" displayName="Table_2" name="Table_2" id="2">
  <tableColumns count="2">
    <tableColumn name="Category" id="1"/>
    <tableColumn name="Total Amount (₹)" id="2"/>
  </tableColumns>
  <tableStyleInfo name="Summary by Catego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  <row r="3">
      <c r="A3" s="2" t="s">
        <v>1</v>
      </c>
      <c r="B3" s="3"/>
    </row>
    <row r="5">
      <c r="A5" s="1" t="s">
        <v>2</v>
      </c>
    </row>
    <row r="7">
      <c r="A7" s="1" t="s">
        <v>3</v>
      </c>
    </row>
    <row r="9">
      <c r="A9" s="1" t="s">
        <v>4</v>
      </c>
    </row>
    <row r="11">
      <c r="A11" s="1" t="s">
        <v>5</v>
      </c>
    </row>
    <row r="13">
      <c r="A13" s="2" t="s">
        <v>6</v>
      </c>
      <c r="B13" s="3"/>
    </row>
    <row r="15">
      <c r="A15" s="1" t="s">
        <v>7</v>
      </c>
    </row>
    <row r="17">
      <c r="A17" s="1" t="s">
        <v>8</v>
      </c>
    </row>
    <row r="19">
      <c r="A19" s="1" t="s">
        <v>9</v>
      </c>
    </row>
    <row r="21">
      <c r="A21" s="1" t="s">
        <v>10</v>
      </c>
    </row>
    <row r="22">
      <c r="A22" s="1" t="s">
        <v>11</v>
      </c>
    </row>
    <row r="23">
      <c r="A23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0"/>
    <col customWidth="1" min="3" max="26" width="8.71"/>
  </cols>
  <sheetData>
    <row r="1">
      <c r="A1" s="4" t="s">
        <v>13</v>
      </c>
      <c r="B1" s="4" t="s">
        <v>14</v>
      </c>
    </row>
    <row r="2">
      <c r="A2" s="4" t="s">
        <v>15</v>
      </c>
      <c r="B2" s="4" t="s">
        <v>16</v>
      </c>
    </row>
    <row r="3">
      <c r="A3" s="4" t="s">
        <v>17</v>
      </c>
      <c r="B3" s="4" t="s">
        <v>18</v>
      </c>
    </row>
    <row r="4">
      <c r="A4" s="4" t="s">
        <v>19</v>
      </c>
      <c r="B4" s="4" t="s">
        <v>20</v>
      </c>
    </row>
    <row r="5">
      <c r="A5" s="4" t="s">
        <v>21</v>
      </c>
      <c r="B5" s="4" t="s">
        <v>22</v>
      </c>
    </row>
    <row r="6">
      <c r="A6" s="4" t="s">
        <v>23</v>
      </c>
      <c r="B6" s="4" t="s">
        <v>24</v>
      </c>
    </row>
    <row r="7">
      <c r="A7" s="4" t="s">
        <v>25</v>
      </c>
      <c r="B7" s="4" t="s">
        <v>22</v>
      </c>
    </row>
    <row r="8">
      <c r="A8" s="4" t="s">
        <v>26</v>
      </c>
      <c r="B8" s="4" t="s">
        <v>27</v>
      </c>
    </row>
    <row r="9">
      <c r="A9" s="4" t="s">
        <v>28</v>
      </c>
      <c r="B9" s="4" t="s">
        <v>20</v>
      </c>
    </row>
    <row r="10">
      <c r="A10" s="4" t="s">
        <v>16</v>
      </c>
      <c r="B10" s="4" t="s">
        <v>16</v>
      </c>
    </row>
    <row r="11">
      <c r="A11" s="4" t="s">
        <v>29</v>
      </c>
      <c r="B11" s="4" t="s">
        <v>30</v>
      </c>
    </row>
    <row r="12">
      <c r="A12" s="4" t="s">
        <v>31</v>
      </c>
      <c r="B12" s="4" t="s">
        <v>32</v>
      </c>
    </row>
    <row r="13">
      <c r="A13" s="4" t="s">
        <v>33</v>
      </c>
      <c r="B13" s="4" t="s">
        <v>34</v>
      </c>
    </row>
    <row r="14">
      <c r="A14" s="4" t="s">
        <v>35</v>
      </c>
      <c r="B14" s="4" t="s">
        <v>36</v>
      </c>
    </row>
    <row r="15">
      <c r="A15" s="4" t="s">
        <v>37</v>
      </c>
      <c r="B15" s="4" t="s">
        <v>38</v>
      </c>
    </row>
    <row r="16">
      <c r="A16" s="4" t="s">
        <v>39</v>
      </c>
      <c r="B16" s="4" t="s">
        <v>27</v>
      </c>
    </row>
    <row r="17">
      <c r="A17" s="4" t="s">
        <v>40</v>
      </c>
      <c r="B17" s="4" t="s">
        <v>41</v>
      </c>
    </row>
    <row r="18">
      <c r="A18" s="4" t="s">
        <v>42</v>
      </c>
      <c r="B18" s="4" t="s">
        <v>18</v>
      </c>
    </row>
    <row r="19">
      <c r="A19" s="4" t="s">
        <v>43</v>
      </c>
      <c r="B19" s="4" t="s">
        <v>44</v>
      </c>
    </row>
    <row r="20">
      <c r="A20" s="4" t="s">
        <v>45</v>
      </c>
      <c r="B20" s="4" t="s">
        <v>36</v>
      </c>
    </row>
    <row r="21" ht="15.75" customHeight="1">
      <c r="A21" s="4" t="s">
        <v>46</v>
      </c>
      <c r="B21" s="4" t="s">
        <v>47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28.0"/>
    <col customWidth="1" min="3" max="3" width="18.0"/>
    <col customWidth="1" min="4" max="4" width="14.0"/>
    <col customWidth="1" min="5" max="5" width="22.0"/>
    <col customWidth="1" min="6" max="6" width="12.0"/>
    <col customWidth="1" min="7" max="26" width="8.71"/>
  </cols>
  <sheetData>
    <row r="1">
      <c r="A1" s="5" t="s">
        <v>48</v>
      </c>
      <c r="B1" s="5" t="s">
        <v>49</v>
      </c>
      <c r="C1" s="5" t="s">
        <v>50</v>
      </c>
      <c r="D1" s="5" t="s">
        <v>51</v>
      </c>
      <c r="E1" s="5" t="s">
        <v>14</v>
      </c>
      <c r="F1" s="5" t="s">
        <v>52</v>
      </c>
    </row>
    <row r="2">
      <c r="A2" s="6">
        <v>45306.0</v>
      </c>
      <c r="B2" s="5" t="s">
        <v>15</v>
      </c>
      <c r="C2" s="5" t="s">
        <v>53</v>
      </c>
      <c r="D2" s="7">
        <v>750.0</v>
      </c>
      <c r="E2" s="5" t="str">
        <f>IFERROR(VLOOKUP(B2, Lookup!$A$2:$B$21, 2, FALSE), "Other")</f>
        <v>Office Supplies</v>
      </c>
      <c r="F2" s="8">
        <f t="shared" ref="F2:F21" si="1">DATE(YEAR(A2), MONTH(A2), 1)</f>
        <v>45292</v>
      </c>
    </row>
    <row r="3">
      <c r="A3" s="6">
        <v>45342.0</v>
      </c>
      <c r="B3" s="5" t="s">
        <v>17</v>
      </c>
      <c r="C3" s="5" t="s">
        <v>54</v>
      </c>
      <c r="D3" s="7">
        <v>1000.0</v>
      </c>
      <c r="E3" s="5" t="str">
        <f>IFERROR(VLOOKUP(B3, Lookup!$A$2:$B$21, 2, FALSE), "Other")</f>
        <v>Printing &amp; Stationery</v>
      </c>
      <c r="F3" s="8">
        <f t="shared" si="1"/>
        <v>45323</v>
      </c>
    </row>
    <row r="4">
      <c r="A4" s="6">
        <v>45356.0</v>
      </c>
      <c r="B4" s="5" t="s">
        <v>19</v>
      </c>
      <c r="C4" s="5" t="s">
        <v>55</v>
      </c>
      <c r="D4" s="7">
        <v>1200.0</v>
      </c>
      <c r="E4" s="5" t="str">
        <f>IFERROR(VLOOKUP(B4, Lookup!$A$2:$B$21, 2, FALSE), "Other")</f>
        <v>Internet &amp; Cloud</v>
      </c>
      <c r="F4" s="8">
        <f t="shared" si="1"/>
        <v>45352</v>
      </c>
    </row>
    <row r="5">
      <c r="A5" s="6">
        <v>45392.0</v>
      </c>
      <c r="B5" s="5" t="s">
        <v>21</v>
      </c>
      <c r="C5" s="5" t="s">
        <v>56</v>
      </c>
      <c r="D5" s="7">
        <v>2500.0</v>
      </c>
      <c r="E5" s="5" t="str">
        <f>IFERROR(VLOOKUP(B5, Lookup!$A$2:$B$21, 2, FALSE), "Other")</f>
        <v>Travel &amp; Transport</v>
      </c>
      <c r="F5" s="8">
        <f t="shared" si="1"/>
        <v>45383</v>
      </c>
    </row>
    <row r="6">
      <c r="A6" s="6">
        <v>45424.0</v>
      </c>
      <c r="B6" s="5" t="s">
        <v>23</v>
      </c>
      <c r="C6" s="5" t="s">
        <v>57</v>
      </c>
      <c r="D6" s="7">
        <v>1800.0</v>
      </c>
      <c r="E6" s="5" t="str">
        <f>IFERROR(VLOOKUP(B6, Lookup!$A$2:$B$21, 2, FALSE), "Other")</f>
        <v>Meals &amp; Entertainment</v>
      </c>
      <c r="F6" s="8">
        <f t="shared" si="1"/>
        <v>45413</v>
      </c>
    </row>
    <row r="7">
      <c r="A7" s="6">
        <v>45461.0</v>
      </c>
      <c r="B7" s="5" t="s">
        <v>25</v>
      </c>
      <c r="C7" s="5" t="s">
        <v>58</v>
      </c>
      <c r="D7" s="7">
        <v>900.0</v>
      </c>
      <c r="E7" s="5" t="str">
        <f>IFERROR(VLOOKUP(B7, Lookup!$A$2:$B$21, 2, FALSE), "Other")</f>
        <v>Travel &amp; Transport</v>
      </c>
      <c r="F7" s="8">
        <f t="shared" si="1"/>
        <v>45444</v>
      </c>
    </row>
    <row r="8">
      <c r="A8" s="6">
        <v>45498.0</v>
      </c>
      <c r="B8" s="5" t="s">
        <v>26</v>
      </c>
      <c r="C8" s="5" t="s">
        <v>59</v>
      </c>
      <c r="D8" s="7">
        <v>3000.0</v>
      </c>
      <c r="E8" s="5" t="str">
        <f>IFERROR(VLOOKUP(B8, Lookup!$A$2:$B$21, 2, FALSE), "Other")</f>
        <v>Subscriptions &amp; Software</v>
      </c>
      <c r="F8" s="8">
        <f t="shared" si="1"/>
        <v>45474</v>
      </c>
    </row>
    <row r="9">
      <c r="A9" s="6">
        <v>45505.0</v>
      </c>
      <c r="B9" s="5" t="s">
        <v>28</v>
      </c>
      <c r="C9" s="5" t="s">
        <v>55</v>
      </c>
      <c r="D9" s="7">
        <v>500.0</v>
      </c>
      <c r="E9" s="5" t="str">
        <f>IFERROR(VLOOKUP(B9, Lookup!$A$2:$B$21, 2, FALSE), "Other")</f>
        <v>Internet &amp; Cloud</v>
      </c>
      <c r="F9" s="8">
        <f t="shared" si="1"/>
        <v>45505</v>
      </c>
    </row>
    <row r="10">
      <c r="A10" s="6">
        <v>45542.0</v>
      </c>
      <c r="B10" s="5" t="s">
        <v>16</v>
      </c>
      <c r="C10" s="5" t="s">
        <v>60</v>
      </c>
      <c r="D10" s="7">
        <v>1500.0</v>
      </c>
      <c r="E10" s="5" t="str">
        <f>IFERROR(VLOOKUP(B10, Lookup!$A$2:$B$21, 2, FALSE), "Other")</f>
        <v>Office Supplies</v>
      </c>
      <c r="F10" s="8">
        <f t="shared" si="1"/>
        <v>45536</v>
      </c>
    </row>
    <row r="11">
      <c r="A11" s="6">
        <v>45579.0</v>
      </c>
      <c r="B11" s="5" t="s">
        <v>29</v>
      </c>
      <c r="C11" s="5" t="s">
        <v>61</v>
      </c>
      <c r="D11" s="7">
        <v>299.0</v>
      </c>
      <c r="E11" s="5" t="str">
        <f>IFERROR(VLOOKUP(B11, Lookup!$A$2:$B$21, 2, FALSE), "Other")</f>
        <v>Telecom</v>
      </c>
      <c r="F11" s="8">
        <f t="shared" si="1"/>
        <v>45566</v>
      </c>
    </row>
    <row r="12">
      <c r="A12" s="6">
        <v>45617.0</v>
      </c>
      <c r="B12" s="5" t="s">
        <v>31</v>
      </c>
      <c r="C12" s="5" t="s">
        <v>55</v>
      </c>
      <c r="D12" s="7">
        <v>2300.0</v>
      </c>
      <c r="E12" s="5" t="str">
        <f>IFERROR(VLOOKUP(B12, Lookup!$A$2:$B$21, 2, FALSE), "Other")</f>
        <v>Utilities</v>
      </c>
      <c r="F12" s="8">
        <f t="shared" si="1"/>
        <v>45597</v>
      </c>
    </row>
    <row r="13">
      <c r="A13" s="6">
        <v>45629.0</v>
      </c>
      <c r="B13" s="5" t="s">
        <v>33</v>
      </c>
      <c r="C13" s="5" t="s">
        <v>62</v>
      </c>
      <c r="D13" s="7">
        <v>780.0</v>
      </c>
      <c r="E13" s="5" t="str">
        <f>IFERROR(VLOOKUP(B13, Lookup!$A$2:$B$21, 2, FALSE), "Other")</f>
        <v>Courier &amp; Postage</v>
      </c>
      <c r="F13" s="8">
        <f t="shared" si="1"/>
        <v>45627</v>
      </c>
    </row>
    <row r="14">
      <c r="A14" s="6">
        <v>45666.0</v>
      </c>
      <c r="B14" s="5" t="s">
        <v>35</v>
      </c>
      <c r="C14" s="5" t="s">
        <v>63</v>
      </c>
      <c r="D14" s="7">
        <v>1000.0</v>
      </c>
      <c r="E14" s="5" t="str">
        <f>IFERROR(VLOOKUP(B14, Lookup!$A$2:$B$21, 2, FALSE), "Other")</f>
        <v>Cleaning &amp; Maintenance</v>
      </c>
      <c r="F14" s="8">
        <f t="shared" si="1"/>
        <v>45658</v>
      </c>
    </row>
    <row r="15">
      <c r="A15" s="6">
        <v>45704.0</v>
      </c>
      <c r="B15" s="5" t="s">
        <v>37</v>
      </c>
      <c r="C15" s="5" t="s">
        <v>64</v>
      </c>
      <c r="D15" s="7">
        <v>900.0</v>
      </c>
      <c r="E15" s="5" t="str">
        <f>IFERROR(VLOOKUP(B15, Lookup!$A$2:$B$21, 2, FALSE), "Other")</f>
        <v>Pantry &amp; Refreshments</v>
      </c>
      <c r="F15" s="8">
        <f t="shared" si="1"/>
        <v>45689</v>
      </c>
    </row>
    <row r="16">
      <c r="A16" s="6">
        <v>45739.0</v>
      </c>
      <c r="B16" s="5" t="s">
        <v>39</v>
      </c>
      <c r="C16" s="5" t="s">
        <v>59</v>
      </c>
      <c r="D16" s="7">
        <v>1180.0</v>
      </c>
      <c r="E16" s="5" t="str">
        <f>IFERROR(VLOOKUP(B16, Lookup!$A$2:$B$21, 2, FALSE), "Other")</f>
        <v>Subscriptions &amp; Software</v>
      </c>
      <c r="F16" s="8">
        <f t="shared" si="1"/>
        <v>45717</v>
      </c>
    </row>
    <row r="17">
      <c r="A17" s="6">
        <v>45776.0</v>
      </c>
      <c r="B17" s="5" t="s">
        <v>40</v>
      </c>
      <c r="C17" s="5" t="s">
        <v>65</v>
      </c>
      <c r="D17" s="7">
        <v>600.0</v>
      </c>
      <c r="E17" s="5" t="str">
        <f>IFERROR(VLOOKUP(B17, Lookup!$A$2:$B$21, 2, FALSE), "Other")</f>
        <v>Parking</v>
      </c>
      <c r="F17" s="8">
        <f t="shared" si="1"/>
        <v>45748</v>
      </c>
    </row>
    <row r="18">
      <c r="A18" s="6">
        <v>45783.0</v>
      </c>
      <c r="B18" s="5" t="s">
        <v>42</v>
      </c>
      <c r="C18" s="5" t="s">
        <v>66</v>
      </c>
      <c r="D18" s="7">
        <v>700.0</v>
      </c>
      <c r="E18" s="5" t="str">
        <f>IFERROR(VLOOKUP(B18, Lookup!$A$2:$B$21, 2, FALSE), "Other")</f>
        <v>Printing &amp; Stationery</v>
      </c>
      <c r="F18" s="8">
        <f t="shared" si="1"/>
        <v>45778</v>
      </c>
    </row>
    <row r="19">
      <c r="A19" s="6">
        <v>45821.0</v>
      </c>
      <c r="B19" s="5" t="s">
        <v>43</v>
      </c>
      <c r="C19" s="5" t="s">
        <v>67</v>
      </c>
      <c r="D19" s="7">
        <v>1000.0</v>
      </c>
      <c r="E19" s="5" t="str">
        <f>IFERROR(VLOOKUP(B19, Lookup!$A$2:$B$21, 2, FALSE), "Other")</f>
        <v>Domain &amp; Hosting</v>
      </c>
      <c r="F19" s="8">
        <f t="shared" si="1"/>
        <v>45809</v>
      </c>
    </row>
    <row r="20">
      <c r="A20" s="6">
        <v>45858.0</v>
      </c>
      <c r="B20" s="5" t="s">
        <v>45</v>
      </c>
      <c r="C20" s="5" t="s">
        <v>68</v>
      </c>
      <c r="D20" s="7">
        <v>2000.0</v>
      </c>
      <c r="E20" s="5" t="str">
        <f>IFERROR(VLOOKUP(B20, Lookup!$A$2:$B$21, 2, FALSE), "Other")</f>
        <v>Cleaning &amp; Maintenance</v>
      </c>
      <c r="F20" s="8">
        <f t="shared" si="1"/>
        <v>45839</v>
      </c>
    </row>
    <row r="21" ht="15.75" customHeight="1">
      <c r="A21" s="6">
        <v>45876.0</v>
      </c>
      <c r="B21" s="5" t="s">
        <v>46</v>
      </c>
      <c r="C21" s="5" t="s">
        <v>69</v>
      </c>
      <c r="D21" s="7">
        <v>1200.0</v>
      </c>
      <c r="E21" s="5" t="str">
        <f>IFERROR(VLOOKUP(B21, Lookup!$A$2:$B$21, 2, FALSE), "Other")</f>
        <v>Training &amp; Education</v>
      </c>
      <c r="F21" s="8">
        <f t="shared" si="1"/>
        <v>45870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20.0"/>
    <col customWidth="1" min="3" max="26" width="8.71"/>
  </cols>
  <sheetData>
    <row r="1">
      <c r="A1" s="4" t="s">
        <v>14</v>
      </c>
      <c r="B1" s="4" t="s">
        <v>70</v>
      </c>
    </row>
    <row r="2">
      <c r="A2" s="4" t="s">
        <v>27</v>
      </c>
      <c r="B2" s="9">
        <f>SUMIFS(Transactions!$D:$D, Transactions!$E:$E, A2)</f>
        <v>4180</v>
      </c>
    </row>
    <row r="3">
      <c r="A3" s="4" t="s">
        <v>22</v>
      </c>
      <c r="B3" s="9">
        <f>SUMIFS(Transactions!$D:$D, Transactions!$E:$E, A3)</f>
        <v>3400</v>
      </c>
    </row>
    <row r="4">
      <c r="A4" s="4" t="s">
        <v>36</v>
      </c>
      <c r="B4" s="9">
        <f>SUMIFS(Transactions!$D:$D, Transactions!$E:$E, A4)</f>
        <v>3000</v>
      </c>
    </row>
    <row r="5">
      <c r="A5" s="4" t="s">
        <v>32</v>
      </c>
      <c r="B5" s="9">
        <f>SUMIFS(Transactions!$D:$D, Transactions!$E:$E, A5)</f>
        <v>2300</v>
      </c>
    </row>
    <row r="6">
      <c r="A6" s="4" t="s">
        <v>16</v>
      </c>
      <c r="B6" s="9">
        <f>SUMIFS(Transactions!$D:$D, Transactions!$E:$E, A6)</f>
        <v>2250</v>
      </c>
    </row>
    <row r="7">
      <c r="A7" s="4" t="s">
        <v>24</v>
      </c>
      <c r="B7" s="9">
        <f>SUMIFS(Transactions!$D:$D, Transactions!$E:$E, A7)</f>
        <v>1800</v>
      </c>
    </row>
    <row r="8">
      <c r="A8" s="4" t="s">
        <v>18</v>
      </c>
      <c r="B8" s="9">
        <f>SUMIFS(Transactions!$D:$D, Transactions!$E:$E, A8)</f>
        <v>1700</v>
      </c>
    </row>
    <row r="9">
      <c r="A9" s="4" t="s">
        <v>20</v>
      </c>
      <c r="B9" s="9">
        <f>SUMIFS(Transactions!$D:$D, Transactions!$E:$E, A9)</f>
        <v>1700</v>
      </c>
    </row>
    <row r="10">
      <c r="A10" s="4" t="s">
        <v>47</v>
      </c>
      <c r="B10" s="9">
        <f>SUMIFS(Transactions!$D:$D, Transactions!$E:$E, A10)</f>
        <v>1200</v>
      </c>
    </row>
    <row r="11">
      <c r="A11" s="4" t="s">
        <v>44</v>
      </c>
      <c r="B11" s="9">
        <f>SUMIFS(Transactions!$D:$D, Transactions!$E:$E, A11)</f>
        <v>1000</v>
      </c>
    </row>
    <row r="12">
      <c r="A12" s="4" t="s">
        <v>38</v>
      </c>
      <c r="B12" s="9">
        <f>SUMIFS(Transactions!$D:$D, Transactions!$E:$E, A12)</f>
        <v>900</v>
      </c>
    </row>
    <row r="13">
      <c r="A13" s="4" t="s">
        <v>34</v>
      </c>
      <c r="B13" s="9">
        <f>SUMIFS(Transactions!$D:$D, Transactions!$E:$E, A13)</f>
        <v>780</v>
      </c>
    </row>
    <row r="14">
      <c r="A14" s="4" t="s">
        <v>41</v>
      </c>
      <c r="B14" s="9">
        <f>SUMIFS(Transactions!$D:$D, Transactions!$E:$E, A14)</f>
        <v>600</v>
      </c>
    </row>
    <row r="15">
      <c r="A15" s="4" t="s">
        <v>30</v>
      </c>
      <c r="B15" s="9">
        <f>SUMIFS(Transactions!$D:$D, Transactions!$E:$E, A15)</f>
        <v>299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0.0"/>
    <col customWidth="1" min="3" max="26" width="8.71"/>
  </cols>
  <sheetData>
    <row r="1">
      <c r="A1" s="5" t="s">
        <v>52</v>
      </c>
      <c r="B1" s="5" t="s">
        <v>70</v>
      </c>
    </row>
    <row r="2">
      <c r="A2" s="10">
        <v>45292.0</v>
      </c>
      <c r="B2" s="7">
        <f>SUMIFS(Transactions!$D:$D, Transactions!$F:$F, A2)</f>
        <v>750</v>
      </c>
    </row>
    <row r="3">
      <c r="A3" s="10">
        <v>45323.0</v>
      </c>
      <c r="B3" s="7">
        <f>SUMIFS(Transactions!$D:$D, Transactions!$F:$F, A3)</f>
        <v>1000</v>
      </c>
    </row>
    <row r="4">
      <c r="A4" s="10">
        <v>45352.0</v>
      </c>
      <c r="B4" s="7">
        <f>SUMIFS(Transactions!$D:$D, Transactions!$F:$F, A4)</f>
        <v>1200</v>
      </c>
    </row>
    <row r="5">
      <c r="A5" s="10">
        <v>45383.0</v>
      </c>
      <c r="B5" s="7">
        <f>SUMIFS(Transactions!$D:$D, Transactions!$F:$F, A5)</f>
        <v>2500</v>
      </c>
    </row>
    <row r="6">
      <c r="A6" s="10">
        <v>45413.0</v>
      </c>
      <c r="B6" s="7">
        <f>SUMIFS(Transactions!$D:$D, Transactions!$F:$F, A6)</f>
        <v>1800</v>
      </c>
    </row>
    <row r="7">
      <c r="A7" s="10">
        <v>45444.0</v>
      </c>
      <c r="B7" s="7">
        <f>SUMIFS(Transactions!$D:$D, Transactions!$F:$F, A7)</f>
        <v>900</v>
      </c>
    </row>
    <row r="8">
      <c r="A8" s="10">
        <v>45474.0</v>
      </c>
      <c r="B8" s="7">
        <f>SUMIFS(Transactions!$D:$D, Transactions!$F:$F, A8)</f>
        <v>3000</v>
      </c>
    </row>
    <row r="9">
      <c r="A9" s="10">
        <v>45505.0</v>
      </c>
      <c r="B9" s="7">
        <f>SUMIFS(Transactions!$D:$D, Transactions!$F:$F, A9)</f>
        <v>500</v>
      </c>
    </row>
    <row r="10">
      <c r="A10" s="10">
        <v>45536.0</v>
      </c>
      <c r="B10" s="7">
        <f>SUMIFS(Transactions!$D:$D, Transactions!$F:$F, A10)</f>
        <v>1500</v>
      </c>
    </row>
    <row r="11">
      <c r="A11" s="10">
        <v>45566.0</v>
      </c>
      <c r="B11" s="7">
        <f>SUMIFS(Transactions!$D:$D, Transactions!$F:$F, A11)</f>
        <v>299</v>
      </c>
    </row>
    <row r="12">
      <c r="A12" s="10">
        <v>45597.0</v>
      </c>
      <c r="B12" s="7">
        <f>SUMIFS(Transactions!$D:$D, Transactions!$F:$F, A12)</f>
        <v>2300</v>
      </c>
    </row>
    <row r="13">
      <c r="A13" s="10">
        <v>45627.0</v>
      </c>
      <c r="B13" s="7">
        <f>SUMIFS(Transactions!$D:$D, Transactions!$F:$F, A13)</f>
        <v>780</v>
      </c>
    </row>
    <row r="14">
      <c r="A14" s="10">
        <v>45658.0</v>
      </c>
      <c r="B14" s="7">
        <f>SUMIFS(Transactions!$D:$D, Transactions!$F:$F, A14)</f>
        <v>1000</v>
      </c>
    </row>
    <row r="15">
      <c r="A15" s="10">
        <v>45689.0</v>
      </c>
      <c r="B15" s="7">
        <f>SUMIFS(Transactions!$D:$D, Transactions!$F:$F, A15)</f>
        <v>900</v>
      </c>
    </row>
    <row r="16">
      <c r="A16" s="10">
        <v>45717.0</v>
      </c>
      <c r="B16" s="7">
        <f>SUMIFS(Transactions!$D:$D, Transactions!$F:$F, A16)</f>
        <v>1180</v>
      </c>
    </row>
    <row r="17">
      <c r="A17" s="10">
        <v>45748.0</v>
      </c>
      <c r="B17" s="7">
        <f>SUMIFS(Transactions!$D:$D, Transactions!$F:$F, A17)</f>
        <v>600</v>
      </c>
    </row>
    <row r="18">
      <c r="A18" s="10">
        <v>45778.0</v>
      </c>
      <c r="B18" s="7">
        <f>SUMIFS(Transactions!$D:$D, Transactions!$F:$F, A18)</f>
        <v>700</v>
      </c>
    </row>
    <row r="19">
      <c r="A19" s="10">
        <v>45809.0</v>
      </c>
      <c r="B19" s="7">
        <f>SUMIFS(Transactions!$D:$D, Transactions!$F:$F, A19)</f>
        <v>1000</v>
      </c>
    </row>
    <row r="20">
      <c r="A20" s="10">
        <v>45839.0</v>
      </c>
      <c r="B20" s="7">
        <f>SUMIFS(Transactions!$D:$D, Transactions!$F:$F, A20)</f>
        <v>2000</v>
      </c>
    </row>
    <row r="21" ht="15.75" customHeight="1">
      <c r="A21" s="10">
        <v>45870.0</v>
      </c>
      <c r="B21" s="7">
        <f>SUMIFS(Transactions!$D:$D, Transactions!$F:$F, A21)</f>
        <v>1200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2025-08-14T05:31:46Z</dcterms:created>
  <dc:creator>openpyxl</dc:creator>
</cp:coreProperties>
</file>